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mbeddings/oleObject1.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0730" windowHeight="11760" activeTab="4"/>
  </bookViews>
  <sheets>
    <sheet name="PERSYARATAN ADMINISTRASI 2020" sheetId="1" r:id="rId1"/>
    <sheet name="PAK" sheetId="2" r:id="rId2"/>
    <sheet name="DUPAK" sheetId="3" r:id="rId3"/>
    <sheet name="PENDIDIKAN" sheetId="4" r:id="rId4"/>
    <sheet name="PENELITIAN" sheetId="9" r:id="rId5"/>
    <sheet name="PENGABDIAN" sheetId="6" r:id="rId6"/>
    <sheet name="PENUNJANG" sheetId="7" r:id="rId7"/>
    <sheet name="Resume PENILAIAN TPJA UNAND " sheetId="8" r:id="rId8"/>
  </sheets>
  <externalReferences>
    <externalReference r:id="rId9"/>
  </externalReferences>
  <calcPr calcId="124519"/>
</workbook>
</file>

<file path=xl/calcChain.xml><?xml version="1.0" encoding="utf-8"?>
<calcChain xmlns="http://schemas.openxmlformats.org/spreadsheetml/2006/main">
  <c r="H26" i="3"/>
  <c r="H24"/>
  <c r="H22"/>
  <c r="L41" i="8"/>
  <c r="J41"/>
  <c r="H41"/>
  <c r="F41"/>
  <c r="N39"/>
  <c r="I38"/>
  <c r="D37"/>
  <c r="D40" s="1"/>
  <c r="F35"/>
  <c r="F34"/>
  <c r="L32"/>
  <c r="F32"/>
  <c r="L31"/>
  <c r="F31"/>
  <c r="F30"/>
  <c r="L28"/>
  <c r="J27"/>
  <c r="H27"/>
  <c r="H26"/>
  <c r="H25"/>
  <c r="D25"/>
  <c r="K24"/>
  <c r="K38" s="1"/>
  <c r="I24"/>
  <c r="G24"/>
  <c r="G38" s="1"/>
  <c r="D24"/>
  <c r="C24"/>
  <c r="C38" s="1"/>
  <c r="I16"/>
  <c r="I15"/>
  <c r="I14"/>
  <c r="I13"/>
  <c r="I12"/>
  <c r="O126" i="7"/>
  <c r="L125"/>
  <c r="L121" s="1"/>
  <c r="I235" i="3" s="1"/>
  <c r="L124" i="7"/>
  <c r="L123"/>
  <c r="L101"/>
  <c r="L100"/>
  <c r="L99"/>
  <c r="L98"/>
  <c r="L97"/>
  <c r="L96"/>
  <c r="L95"/>
  <c r="L94"/>
  <c r="L93"/>
  <c r="L92"/>
  <c r="L91"/>
  <c r="L90"/>
  <c r="L89"/>
  <c r="L88"/>
  <c r="L87"/>
  <c r="L86"/>
  <c r="L85"/>
  <c r="L84"/>
  <c r="L83"/>
  <c r="L82"/>
  <c r="L81"/>
  <c r="L80" s="1"/>
  <c r="L72" s="1"/>
  <c r="I209" i="3" s="1"/>
  <c r="L29" i="8" s="1"/>
  <c r="L77" i="7"/>
  <c r="L76"/>
  <c r="L75"/>
  <c r="L69"/>
  <c r="L68"/>
  <c r="L64"/>
  <c r="L51"/>
  <c r="L50"/>
  <c r="L49"/>
  <c r="L48"/>
  <c r="L47"/>
  <c r="L46"/>
  <c r="L45"/>
  <c r="L44"/>
  <c r="L43"/>
  <c r="L42"/>
  <c r="L41"/>
  <c r="L40"/>
  <c r="L39"/>
  <c r="L38"/>
  <c r="L37"/>
  <c r="L36"/>
  <c r="L35"/>
  <c r="L34"/>
  <c r="L33"/>
  <c r="L32"/>
  <c r="L31"/>
  <c r="L30"/>
  <c r="L29"/>
  <c r="L28"/>
  <c r="L23" s="1"/>
  <c r="L27"/>
  <c r="L26"/>
  <c r="G16"/>
  <c r="G15"/>
  <c r="G14"/>
  <c r="G13"/>
  <c r="G12"/>
  <c r="G9"/>
  <c r="G8"/>
  <c r="G7"/>
  <c r="G5"/>
  <c r="O71" i="6"/>
  <c r="L61"/>
  <c r="L59"/>
  <c r="L58"/>
  <c r="L57"/>
  <c r="L56"/>
  <c r="L55"/>
  <c r="L54"/>
  <c r="L53"/>
  <c r="L52"/>
  <c r="L51"/>
  <c r="L50"/>
  <c r="L49"/>
  <c r="L48"/>
  <c r="L32" s="1"/>
  <c r="L27" s="1"/>
  <c r="L47"/>
  <c r="L46"/>
  <c r="L45"/>
  <c r="L44"/>
  <c r="L43"/>
  <c r="L42"/>
  <c r="L41"/>
  <c r="L40"/>
  <c r="L39"/>
  <c r="L38"/>
  <c r="L37"/>
  <c r="L28"/>
  <c r="G16"/>
  <c r="G15"/>
  <c r="G14"/>
  <c r="G13"/>
  <c r="G12"/>
  <c r="G9"/>
  <c r="G8"/>
  <c r="G7"/>
  <c r="G5"/>
  <c r="O605" i="9"/>
  <c r="N565"/>
  <c r="N553"/>
  <c r="N552" s="1"/>
  <c r="N539"/>
  <c r="N538"/>
  <c r="N525"/>
  <c r="N512"/>
  <c r="N499"/>
  <c r="N486"/>
  <c r="N473"/>
  <c r="N472" s="1"/>
  <c r="N452"/>
  <c r="N436"/>
  <c r="N420"/>
  <c r="N404"/>
  <c r="N388"/>
  <c r="N372"/>
  <c r="N356"/>
  <c r="N340"/>
  <c r="N324"/>
  <c r="N291" s="1"/>
  <c r="N308"/>
  <c r="N292"/>
  <c r="N275"/>
  <c r="N259"/>
  <c r="N243"/>
  <c r="N227"/>
  <c r="N211"/>
  <c r="N194" s="1"/>
  <c r="N195"/>
  <c r="N173"/>
  <c r="N153"/>
  <c r="N133"/>
  <c r="N113"/>
  <c r="N93"/>
  <c r="N73"/>
  <c r="N32" s="1"/>
  <c r="N31" s="1"/>
  <c r="N24" s="1"/>
  <c r="N53"/>
  <c r="N33"/>
  <c r="N28"/>
  <c r="I9"/>
  <c r="I8"/>
  <c r="I7"/>
  <c r="I6"/>
  <c r="I5"/>
  <c r="N473" i="4"/>
  <c r="K458"/>
  <c r="K457"/>
  <c r="K456"/>
  <c r="K455"/>
  <c r="K454"/>
  <c r="K446" s="1"/>
  <c r="I79" i="3" s="1"/>
  <c r="F33" i="8" s="1"/>
  <c r="K427" i="4"/>
  <c r="K426"/>
  <c r="I426"/>
  <c r="K425"/>
  <c r="K424"/>
  <c r="I422"/>
  <c r="K421"/>
  <c r="K420"/>
  <c r="K419"/>
  <c r="K422" s="1"/>
  <c r="K417"/>
  <c r="I417"/>
  <c r="K416"/>
  <c r="K415"/>
  <c r="K414"/>
  <c r="K413"/>
  <c r="I411"/>
  <c r="K410"/>
  <c r="K409"/>
  <c r="K408"/>
  <c r="K411" s="1"/>
  <c r="K406"/>
  <c r="I406"/>
  <c r="K405"/>
  <c r="K404"/>
  <c r="I402"/>
  <c r="K401"/>
  <c r="K400"/>
  <c r="K399"/>
  <c r="K398"/>
  <c r="K402" s="1"/>
  <c r="K397"/>
  <c r="I395"/>
  <c r="K394"/>
  <c r="K393"/>
  <c r="K392"/>
  <c r="K391"/>
  <c r="K390"/>
  <c r="K395" s="1"/>
  <c r="K389"/>
  <c r="I387"/>
  <c r="K386"/>
  <c r="K387" s="1"/>
  <c r="I384"/>
  <c r="K383"/>
  <c r="K382"/>
  <c r="K384" s="1"/>
  <c r="I380"/>
  <c r="K379"/>
  <c r="K378"/>
  <c r="K380" s="1"/>
  <c r="I376"/>
  <c r="K375"/>
  <c r="K374"/>
  <c r="K373"/>
  <c r="K372"/>
  <c r="K371"/>
  <c r="K370"/>
  <c r="K369"/>
  <c r="K368"/>
  <c r="K376" s="1"/>
  <c r="I366"/>
  <c r="K365"/>
  <c r="K364"/>
  <c r="K363"/>
  <c r="K362"/>
  <c r="K366" s="1"/>
  <c r="K361"/>
  <c r="K360"/>
  <c r="I358"/>
  <c r="K357"/>
  <c r="K356"/>
  <c r="K355"/>
  <c r="K354"/>
  <c r="K358" s="1"/>
  <c r="K351"/>
  <c r="I351"/>
  <c r="K345"/>
  <c r="I345"/>
  <c r="K339"/>
  <c r="I339"/>
  <c r="K333"/>
  <c r="I333"/>
  <c r="K327"/>
  <c r="I327"/>
  <c r="K323"/>
  <c r="I323"/>
  <c r="K318"/>
  <c r="I318"/>
  <c r="K312"/>
  <c r="I312"/>
  <c r="K306"/>
  <c r="I306"/>
  <c r="K301"/>
  <c r="I301"/>
  <c r="K295"/>
  <c r="I295"/>
  <c r="K290"/>
  <c r="I290"/>
  <c r="K286"/>
  <c r="I286"/>
  <c r="K283"/>
  <c r="K278" s="1"/>
  <c r="I283"/>
  <c r="K276"/>
  <c r="I276"/>
  <c r="K273"/>
  <c r="I273"/>
  <c r="K270"/>
  <c r="K265"/>
  <c r="I265"/>
  <c r="K262"/>
  <c r="K258"/>
  <c r="K253" s="1"/>
  <c r="K252"/>
  <c r="I252"/>
  <c r="K212"/>
  <c r="I212"/>
  <c r="K207"/>
  <c r="I207"/>
  <c r="K203"/>
  <c r="K202"/>
  <c r="I202"/>
  <c r="K199"/>
  <c r="K196"/>
  <c r="K193"/>
  <c r="I193"/>
  <c r="K190"/>
  <c r="K183" s="1"/>
  <c r="I190"/>
  <c r="K182"/>
  <c r="I182"/>
  <c r="K178"/>
  <c r="I178"/>
  <c r="K174"/>
  <c r="I174"/>
  <c r="K171"/>
  <c r="K164" s="1"/>
  <c r="I171"/>
  <c r="I167"/>
  <c r="K161"/>
  <c r="K159"/>
  <c r="K157"/>
  <c r="K155"/>
  <c r="K153"/>
  <c r="K151"/>
  <c r="K149"/>
  <c r="K147"/>
  <c r="K145" s="1"/>
  <c r="I46" i="3" s="1"/>
  <c r="F25" i="8" s="1"/>
  <c r="I144" i="4"/>
  <c r="K143"/>
  <c r="K142"/>
  <c r="K141"/>
  <c r="K140"/>
  <c r="K139"/>
  <c r="K138"/>
  <c r="K137"/>
  <c r="K136"/>
  <c r="K144" s="1"/>
  <c r="I134"/>
  <c r="K133"/>
  <c r="K132"/>
  <c r="K131"/>
  <c r="K130"/>
  <c r="K129"/>
  <c r="K128"/>
  <c r="K127"/>
  <c r="K134" s="1"/>
  <c r="I125"/>
  <c r="K124"/>
  <c r="K123"/>
  <c r="K122"/>
  <c r="K121"/>
  <c r="K120"/>
  <c r="K119"/>
  <c r="K118"/>
  <c r="K125" s="1"/>
  <c r="I116"/>
  <c r="K115"/>
  <c r="K114"/>
  <c r="K113"/>
  <c r="K112"/>
  <c r="K111"/>
  <c r="K116" s="1"/>
  <c r="I109"/>
  <c r="K108"/>
  <c r="K107"/>
  <c r="K106"/>
  <c r="K105"/>
  <c r="K104"/>
  <c r="K103"/>
  <c r="K102"/>
  <c r="K101"/>
  <c r="K109" s="1"/>
  <c r="I99"/>
  <c r="K98"/>
  <c r="K97"/>
  <c r="K96"/>
  <c r="K95"/>
  <c r="K99" s="1"/>
  <c r="K94"/>
  <c r="I92"/>
  <c r="K91"/>
  <c r="K90"/>
  <c r="K89"/>
  <c r="K88"/>
  <c r="K87"/>
  <c r="K86"/>
  <c r="K85"/>
  <c r="K84"/>
  <c r="K83"/>
  <c r="K92" s="1"/>
  <c r="K82"/>
  <c r="I80"/>
  <c r="K79"/>
  <c r="K78"/>
  <c r="K77"/>
  <c r="K76"/>
  <c r="K75"/>
  <c r="K80" s="1"/>
  <c r="I73"/>
  <c r="K72"/>
  <c r="K71"/>
  <c r="K70"/>
  <c r="K69"/>
  <c r="K68"/>
  <c r="K67"/>
  <c r="K66"/>
  <c r="K73" s="1"/>
  <c r="I64"/>
  <c r="K63"/>
  <c r="K62"/>
  <c r="K61"/>
  <c r="K60"/>
  <c r="K59"/>
  <c r="K64" s="1"/>
  <c r="I57"/>
  <c r="K56"/>
  <c r="K55"/>
  <c r="K54"/>
  <c r="K53"/>
  <c r="K52"/>
  <c r="K51"/>
  <c r="K57" s="1"/>
  <c r="I49"/>
  <c r="K48"/>
  <c r="K47"/>
  <c r="K46"/>
  <c r="K45"/>
  <c r="K44"/>
  <c r="K43"/>
  <c r="K49" s="1"/>
  <c r="I41"/>
  <c r="K40"/>
  <c r="K39"/>
  <c r="K38"/>
  <c r="K37"/>
  <c r="K36"/>
  <c r="K41" s="1"/>
  <c r="I34"/>
  <c r="K33"/>
  <c r="K32"/>
  <c r="K31"/>
  <c r="K34" s="1"/>
  <c r="K30"/>
  <c r="K23"/>
  <c r="K22" s="1"/>
  <c r="D236" i="3"/>
  <c r="C235"/>
  <c r="I233"/>
  <c r="L33" i="8" s="1"/>
  <c r="I229" i="3"/>
  <c r="I225"/>
  <c r="I216"/>
  <c r="L30" i="8" s="1"/>
  <c r="I206" i="3"/>
  <c r="I199"/>
  <c r="L27" i="8" s="1"/>
  <c r="I190" i="3"/>
  <c r="L26" i="8" s="1"/>
  <c r="I183" i="3"/>
  <c r="L25" i="8" s="1"/>
  <c r="H179" i="3"/>
  <c r="H237" s="1"/>
  <c r="I176"/>
  <c r="J28" i="8" s="1"/>
  <c r="I172" i="3"/>
  <c r="I154"/>
  <c r="J25" i="8" s="1"/>
  <c r="I152" i="3"/>
  <c r="H151"/>
  <c r="H178" s="1"/>
  <c r="I147"/>
  <c r="H28" i="8" s="1"/>
  <c r="I144" i="3"/>
  <c r="I142"/>
  <c r="I140"/>
  <c r="H107"/>
  <c r="I99"/>
  <c r="F36" i="8" s="1"/>
  <c r="I91" i="3"/>
  <c r="I88"/>
  <c r="I77"/>
  <c r="I74"/>
  <c r="I72"/>
  <c r="I70"/>
  <c r="F29" i="8" s="1"/>
  <c r="I48" i="3"/>
  <c r="F26" i="8" s="1"/>
  <c r="H43" i="3"/>
  <c r="E24" i="8" s="1"/>
  <c r="E38" s="1"/>
  <c r="H37" i="3"/>
  <c r="H30"/>
  <c r="H27"/>
  <c r="H23"/>
  <c r="H19"/>
  <c r="C42" i="2"/>
  <c r="F28"/>
  <c r="F25"/>
  <c r="F29" s="1"/>
  <c r="H20"/>
  <c r="E45" i="1"/>
  <c r="E36"/>
  <c r="K163" i="4" l="1"/>
  <c r="I56" i="3" s="1"/>
  <c r="F27" i="8" s="1"/>
  <c r="I161" i="3"/>
  <c r="J26" i="8" s="1"/>
  <c r="L22" i="6"/>
  <c r="L71" s="1"/>
  <c r="J24" i="8"/>
  <c r="K352" i="4"/>
  <c r="K277" s="1"/>
  <c r="I67" i="3" s="1"/>
  <c r="F28" i="8" s="1"/>
  <c r="K28" i="4"/>
  <c r="N471" i="9"/>
  <c r="N470" s="1"/>
  <c r="N23" s="1"/>
  <c r="I180" i="3"/>
  <c r="L126" i="7"/>
  <c r="L22"/>
  <c r="M38" i="8"/>
  <c r="M41" s="1"/>
  <c r="I37" i="3"/>
  <c r="J37" s="1"/>
  <c r="N22" i="9" l="1"/>
  <c r="I108" i="3"/>
  <c r="H24" i="8" s="1"/>
  <c r="H37" s="1"/>
  <c r="H40" s="1"/>
  <c r="L24"/>
  <c r="L37" s="1"/>
  <c r="L40" s="1"/>
  <c r="I179" i="3"/>
  <c r="I151"/>
  <c r="J37" i="8"/>
  <c r="J40" s="1"/>
  <c r="K27" i="4"/>
  <c r="K473" s="1"/>
  <c r="I44" i="3"/>
  <c r="F24" i="8" l="1"/>
  <c r="F37" s="1"/>
  <c r="I43" i="3"/>
  <c r="J179"/>
  <c r="J237" s="1"/>
  <c r="I237"/>
  <c r="G27" i="2"/>
  <c r="J151" i="3"/>
  <c r="I178"/>
  <c r="G24" i="2"/>
  <c r="H24" s="1"/>
  <c r="N605" i="9"/>
  <c r="I107" i="3"/>
  <c r="J107" l="1"/>
  <c r="J178" s="1"/>
  <c r="G23" i="2"/>
  <c r="H23" s="1"/>
  <c r="J43" i="3"/>
  <c r="G22" i="2"/>
  <c r="H27"/>
  <c r="H28" s="1"/>
  <c r="G28"/>
  <c r="F40" i="8"/>
  <c r="N40" s="1"/>
  <c r="N37"/>
  <c r="G25" i="2" l="1"/>
  <c r="G29" s="1"/>
  <c r="H22"/>
  <c r="H25" s="1"/>
  <c r="H29" s="1"/>
</calcChain>
</file>

<file path=xl/sharedStrings.xml><?xml version="1.0" encoding="utf-8"?>
<sst xmlns="http://schemas.openxmlformats.org/spreadsheetml/2006/main" count="4686" uniqueCount="1683">
  <si>
    <t>PERSYARATAN ADMINSITRASI (FORMAT PDF UKURAN FILE MAKSIMAL 2 MB)</t>
  </si>
  <si>
    <t>A. Persyaratan Umum</t>
  </si>
  <si>
    <t>No.</t>
  </si>
  <si>
    <t>Jenis Dokumen</t>
  </si>
  <si>
    <t>URL Dokumen</t>
  </si>
  <si>
    <t>Petunjuk Pengisian</t>
  </si>
  <si>
    <t>SCAN Ijazah Terakhir, Sertifikat Akreditasi Prodi (Khusus S3 lulusan Dalam Negeri), dan Penyetaraan Ijazah (untuk lulusan Luar Negeri)</t>
  </si>
  <si>
    <t>https://drive.google.com/file/d/15vlOz-oB2PSX2mqoom2cTAueJ75T-QbR/view?usp=sharing</t>
  </si>
  <si>
    <t>Dokumen disusun sesuai urutan dalam bentuk 1 (satu) file dengan format PDF dan  URL Dokumen direct link ke https://drive.google.com/</t>
  </si>
  <si>
    <t>SCAN Surat Keputusan Pemberian Tugas Belajar/Izin Belajar (Bila Mengusulkan Ijazah Baru)</t>
  </si>
  <si>
    <t>Dokumen dalam bentuk 1 (satu) file dengan format PDF dan URL Dokumen direct link ke https://drive.google.com/</t>
  </si>
  <si>
    <t>SCAN Surat Keputusan Pengaktifan Kembali (Bila Tugas Belajar)</t>
  </si>
  <si>
    <t>PDF Ringkasan (dilengkapi dengan cover, lembar pengesahan, daftar isi) Disertasi/Thesis (sesuai pendidikan terakhir)</t>
  </si>
  <si>
    <t>SCAN Penetapan Angka Kredit Terakhir</t>
  </si>
  <si>
    <t>https://drive.google.com/file/d/19FkcZPV2LUJKqW-o47x8Je38F0DjSUJR/view?usp=sharing</t>
  </si>
  <si>
    <t>SCAN SK Jabatan Terakhir</t>
  </si>
  <si>
    <t>SCAN SK Pangkat Terakhir</t>
  </si>
  <si>
    <t>https://drive.google.com/file/d/1jdKkSXqlsIUtvB9HtZrkosySLlUCwG6f/view?usp=sharing</t>
  </si>
  <si>
    <t xml:space="preserve"> SCAN PPKP (DP3) 2 Tahun Terakhir</t>
  </si>
  <si>
    <t>https://drive.google.com/drive/folders/1FSbcAmbL0o9YKE0U3D9etpfjilYuKp1w?usp=sharing</t>
  </si>
  <si>
    <t>SCAN Persetujuan/Pertimbangan Senat Fakultas</t>
  </si>
  <si>
    <t>SCAN Daftar Hadir Anggota Senat Fakultas</t>
  </si>
  <si>
    <t>SCAN Surat Pernyataan Pengesahan Hasil Validasi Karya Ilmiah dari Dekan</t>
  </si>
  <si>
    <t>SCAN Surat Pernyataan Keabsahan Karya Ilmiah</t>
  </si>
  <si>
    <t>https://drive.google.com/file/d/1yyuJEPeiX7axp2uv_Xr_GBTyP9v0juJh/view?usp=sharing</t>
  </si>
  <si>
    <t>Dokumen dalam bentuk 1 (satu) file dengan format PDF yang telah ditandatangan diatas materai Rp. 6.000,- dan URL Dokumen direct link ke https://drive.google.com/</t>
  </si>
  <si>
    <t>SCAN Sertifikat Pendidik (Serdos)</t>
  </si>
  <si>
    <t>https://drive.google.com/file/d/1qbJJQJobKopD0RUy1aJKvWg5J5Qsan8P/view?usp=sharing</t>
  </si>
  <si>
    <t>SCAN SK Pengangkatan Pertama dalam Jabatan Asisten Ahli</t>
  </si>
  <si>
    <t>https://drive.google.com/file/d/1o2vdK0ty2NeGe78Ua9CNpcIXHXk1pfv2/view?usp=sharing</t>
  </si>
  <si>
    <t>B. Persyaratan Khusus</t>
  </si>
  <si>
    <t>Deskripsi</t>
  </si>
  <si>
    <t>Kuantitas/ Angka Kredit</t>
  </si>
  <si>
    <t>Usulan Kenaikan Jabatan Akademik ke Profesor</t>
  </si>
  <si>
    <t>Deskripsi berisi informasi/penjelasan secara kuantitas atau keterangan tambahan dari masing-masing kegiatan yang diajukan.</t>
  </si>
  <si>
    <t>a.</t>
  </si>
  <si>
    <t>Bukti pernah mendapatkan hibah penelitian kompetitif/penugasan tingkat daerah/nasional/kementerian/internasional/korporasi, atau kompetitif internal Perguruan Tinggi (sebagai ketua); atau</t>
  </si>
  <si>
    <t>https://drive.google.com/drive/folders/1ajkqsTB_ZAf9s6nI3RUT7I5AD8YF500n?usp=sharing</t>
  </si>
  <si>
    <t>Mendapat hibah penelitian dana di atas 100 juta: 1. Penelitian Dasar (2 judul) tahun 2020, 2. Penelitian Dasar (2 judul) tahun 2021, 3. Penelitian Dasar Kompetitif Nasional (1 judul) tahun 2022</t>
  </si>
  <si>
    <t>Dokumen disusun sesuai urutan tahun kegiatan dalam bentuk 1 (satu) file dengan format PDF dan  URL Dokumen direct link ke https://drive.google.com/</t>
  </si>
  <si>
    <t>b.</t>
  </si>
  <si>
    <t>Bukti pernah membimbing/membantu membimbing program doktor; atau</t>
  </si>
  <si>
    <t>c.</t>
  </si>
  <si>
    <t xml:space="preserve">Bukti pernah menguji sekurang-kurangnya 3 (tiga) mahasiswa program doktor (baik di perguruan tinggi sendiri maupun perguruan tinggi lain); atau  </t>
  </si>
  <si>
    <t>d.</t>
  </si>
  <si>
    <t>Bukti sebagai reviewer sekurang-kurangnya pada 2 (dua) jurnal internasional bereputasi yang berbeda.</t>
  </si>
  <si>
    <t>Usulan Kenaikan Jabatan Akademik ke Lektor Kepala dengan masa kerja kurang 8 (delapan) tahun sejak pengangkatan pertama dalam jabatan Asisten Ahli</t>
  </si>
  <si>
    <r>
      <rPr>
        <sz val="11"/>
        <color theme="1"/>
        <rFont val="Bookman Old Style"/>
        <charset val="134"/>
      </rPr>
      <t xml:space="preserve">Melampirkan bukti  proses  pembimbingan  </t>
    </r>
    <r>
      <rPr>
        <b/>
        <sz val="11"/>
        <color theme="1"/>
        <rFont val="Bookman Old Style"/>
        <charset val="134"/>
      </rPr>
      <t xml:space="preserve">paling  sedikit  setara  40  (empat  puluh)  </t>
    </r>
    <r>
      <rPr>
        <sz val="11"/>
        <color theme="1"/>
        <rFont val="Bookman Old Style"/>
        <charset val="134"/>
      </rPr>
      <t>angka kredit  yang  berasal dari :</t>
    </r>
  </si>
  <si>
    <t>Membimbing Skripsi/Tugas Akhir</t>
  </si>
  <si>
    <t>Dokumen disusun sesuai urutan tanggal kegiatan dalam bentuk 1 (satu) file dengan format PDF dan  URL Dokumen direct link ke https://drive.google.com/</t>
  </si>
  <si>
    <t>Membimbing Tesis/Disertasi</t>
  </si>
  <si>
    <t>Membimbing KKN</t>
  </si>
  <si>
    <t>Membimbing PKL</t>
  </si>
  <si>
    <t>e.</t>
  </si>
  <si>
    <t>Membimbing KKL</t>
  </si>
  <si>
    <t>f.</t>
  </si>
  <si>
    <t>Membimbing Kegiatan Mahasiswa</t>
  </si>
  <si>
    <t>Jumlah</t>
  </si>
  <si>
    <t>Usulan Kenaikan Jabatan Akademik dari Lektor Kepala ke Profesor dengan masa kerja 10 (sepuluh) sampai 20 (dua puluh) tahun</t>
  </si>
  <si>
    <r>
      <rPr>
        <sz val="11"/>
        <color theme="1"/>
        <rFont val="Bookman Old Style"/>
        <charset val="134"/>
      </rPr>
      <t xml:space="preserve">Melampirkan  bukti  proses  pembimbingan  </t>
    </r>
    <r>
      <rPr>
        <b/>
        <sz val="11"/>
        <color theme="1"/>
        <rFont val="Bookman Old Style"/>
        <charset val="134"/>
      </rPr>
      <t xml:space="preserve">paling  sedikit  setara  80 (delapan puluh) </t>
    </r>
    <r>
      <rPr>
        <sz val="11"/>
        <color theme="1"/>
        <rFont val="Bookman Old Style"/>
        <charset val="134"/>
      </rPr>
      <t>angka kredit yang berasal dari:</t>
    </r>
  </si>
  <si>
    <t>PENETAPAN ANGKA KREDIT</t>
  </si>
  <si>
    <t xml:space="preserve">Masa Penilaian : </t>
  </si>
  <si>
    <t>1 Januari 2015 s/d Juni 2022</t>
  </si>
  <si>
    <t>I.</t>
  </si>
  <si>
    <t>KETERANGAN PERORANGAN</t>
  </si>
  <si>
    <t>Nama</t>
  </si>
  <si>
    <t>Dr. Ferra Yanuar, M.Si</t>
  </si>
  <si>
    <t>Nama legkap dengan gelar (termasuk Gelar Ijazah yang akan diusulkan)</t>
  </si>
  <si>
    <t>NIP/NIDN/NIDK</t>
  </si>
  <si>
    <r>
      <rPr>
        <sz val="11"/>
        <color theme="1"/>
        <rFont val="Bookman Old Style"/>
        <charset val="134"/>
      </rPr>
      <t>197505301999032002/</t>
    </r>
    <r>
      <rPr>
        <sz val="11"/>
        <rFont val="Bookman Old Style"/>
        <charset val="134"/>
      </rPr>
      <t>0030057505</t>
    </r>
  </si>
  <si>
    <t>NIP dan NIDN/NIDK</t>
  </si>
  <si>
    <t>Nomor Seri Kartu Pegawai</t>
  </si>
  <si>
    <t>J 085780</t>
  </si>
  <si>
    <t>Harus diisi</t>
  </si>
  <si>
    <t>Tempat dan Tanggal Lahir</t>
  </si>
  <si>
    <t>Padang, 30 Mei 1975</t>
  </si>
  <si>
    <t>Jenis Kelamin</t>
  </si>
  <si>
    <t>Perempuan</t>
  </si>
  <si>
    <t>Pendidikan Terakhir</t>
  </si>
  <si>
    <t>Doktor (S3) tahun 2013</t>
  </si>
  <si>
    <t>Jabatan Fungsional/TMT</t>
  </si>
  <si>
    <t>Lektor Kepala / 1 Januari 2015</t>
  </si>
  <si>
    <t>SK Jabatan Akademik/Fungsional terakhir dan TMT (Terhitung Mulai Tanggal) SK</t>
  </si>
  <si>
    <t>Pangkat dan Golongan Ruang/TMT</t>
  </si>
  <si>
    <t>Pembina (Gol. IV a) / 1 April 2017</t>
  </si>
  <si>
    <t>SK Pangkat terakhir (kalau SK Pangkat sebelumnya berstatus CPNS maka di input TMT CPNS)</t>
  </si>
  <si>
    <t>Masa Kerja Golongan</t>
  </si>
  <si>
    <t>Lama</t>
  </si>
  <si>
    <t>18 tahun 01 bulan</t>
  </si>
  <si>
    <t>Lihat masa karja Golongan pada SK Pangkat Terakhir (Harus sama)</t>
  </si>
  <si>
    <t>Baru</t>
  </si>
  <si>
    <t>Dihitung dari selisih TMT CPNS Ybs. sampai bulan dan tahun pengusulan DUPAK ini.</t>
  </si>
  <si>
    <t>Unit Kerja</t>
  </si>
  <si>
    <t>Fakultas MIPA Universitas Andalas</t>
  </si>
  <si>
    <t xml:space="preserve">II. </t>
  </si>
  <si>
    <t>LAMA</t>
  </si>
  <si>
    <t>BARU</t>
  </si>
  <si>
    <t>JUMLAH</t>
  </si>
  <si>
    <t>UNSUR UTAMA</t>
  </si>
  <si>
    <t>A.</t>
  </si>
  <si>
    <t>Pendidikan</t>
  </si>
  <si>
    <t xml:space="preserve">Ketentuan Pengisian Penetapan Angka Kredit LAMA (Kolom Kuning): </t>
  </si>
  <si>
    <t>Pendidikan Sekolah</t>
  </si>
  <si>
    <t xml:space="preserve">1. Apabila SK jabatan akademik/fungsional terakhir Pengusul diterbitkan sebelum tahun 2014 dan berdasarkan Keputusan Menkowasbangpan Nomor 38/Kep/Mk.Waspan/8/1999 (lihat pada konsideran SK tsb), maka Angka Kredit Lama dikenakan kebijakan penyesuaian/inpassing sehingga seluruh kelebihan angka kredit sebelumnya tidak diakui dan angka kredit lama disesuaikan dengan Jumlah Angka Kredit Kumulatif Inpassing sesuai Lampiran III Buku Pedoman PAK Unand tahun 2017 URL: http://repo.unand.ac.id/5581/
</t>
  </si>
  <si>
    <t>B.</t>
  </si>
  <si>
    <t>Pelaksanaan pendidikan</t>
  </si>
  <si>
    <t>C.</t>
  </si>
  <si>
    <t>Pelaksanaan penelitian</t>
  </si>
  <si>
    <t>D.</t>
  </si>
  <si>
    <t>Pelaksanaan pengabdian kepada masyarakat</t>
  </si>
  <si>
    <t>Jumlah Unsur Utama</t>
  </si>
  <si>
    <t>2. Apabila SK  jabatan akademik/fungsional terakhir Pengusul diterbitkan setelah tahun 2014  dan berdasarkan Peraturan Menteri PAN dan RB Nomor 17 Tahun 2013 (lihat pada konsideran SK tsb), maka Penetapan Angka Kredit LAMA di input sama dengan Kolom Jumlah pada SK Jabatan tsb, dan sesuai ketentuan terbaru dapat dipergunanakan 80% dari kebutuhan minimal unsur penelitian dalam usulan kenaikan jabatan/pangkat berikutnya.</t>
  </si>
  <si>
    <t>UNSUR PENUNJANG</t>
  </si>
  <si>
    <t>Penunjang tugas Dosen</t>
  </si>
  <si>
    <t>Jumlah Unsur Penunjang</t>
  </si>
  <si>
    <t>JUMLAH UNSUR UTAMA DAN UNSUR PENUNJANG</t>
  </si>
  <si>
    <t>III</t>
  </si>
  <si>
    <t>DAPATDIPERTIMBANGKAN UNTUK DIANGKAT/DINAIKKAN DALAM 
JABATAN AKADEMIK GURU BESAR / PANGKAT PEMBINA Tk.1 (IV/b), DALAM MATA KULIAH ANALISIS REGRESI, TMT 1 OKTOBER 2022.</t>
  </si>
  <si>
    <t>Dalam Mata Kuliah (untuk usul Asisten Ahli, Lektor, dan Lektor Kepala ) dan Dalam Bidang Ilmu (untuk usulan ke Guru Besar/Profesor) Wajib di isi sesuai dengan pertimbangan Ketua Jurusan/Bagian masing-masing sesuai dengan ketentuan yang berlaku.</t>
  </si>
  <si>
    <t>Ditetapkan di : Padang</t>
  </si>
  <si>
    <t xml:space="preserve">pada tanggal : </t>
  </si>
  <si>
    <t>Rektor Universitas Andalas</t>
  </si>
  <si>
    <t>Prof. Dr. Yuliandri, SH. MH.</t>
  </si>
  <si>
    <t>NIP. 196207181988111001</t>
  </si>
  <si>
    <t xml:space="preserve">Kepada </t>
  </si>
  <si>
    <t>:</t>
  </si>
  <si>
    <t xml:space="preserve">NIP. </t>
  </si>
  <si>
    <t>197505301999032002</t>
  </si>
  <si>
    <t>Kolom biru harus disi</t>
  </si>
  <si>
    <t xml:space="preserve">Alamat </t>
  </si>
  <si>
    <t>Fakultas Matematika dan Ilmu Pengetahuan Alam</t>
  </si>
  <si>
    <t>Kampus Universitas Andalas Limau Manis Padang</t>
  </si>
  <si>
    <t>Tembusan disampaikan dengan hormat kepada :</t>
  </si>
  <si>
    <t>1. Pimpinan Unit Kerja Dosen yang bersangkutan</t>
  </si>
  <si>
    <t>2. Kepala Badan Kepegawaian Negara</t>
  </si>
  <si>
    <t>3. Sekretaris Tim Penilai yang bersangkutan</t>
  </si>
  <si>
    <t>4. Pertinggal pada pejabat yang menetapkan angka kredit tersebut</t>
  </si>
  <si>
    <t>SALINAN</t>
  </si>
  <si>
    <t>LAMPIRAN III</t>
  </si>
  <si>
    <t xml:space="preserve">PERATURAN BERSAMA </t>
  </si>
  <si>
    <t>MENTERI PENDIDIKAN DAN KEBUDAYAAN DAN</t>
  </si>
  <si>
    <t>KEPALA BADAN KEPEGAWAIAN NEGARA</t>
  </si>
  <si>
    <t xml:space="preserve">NOMOR : 4/VIII/PB/2014        </t>
  </si>
  <si>
    <t xml:space="preserve">NOMOR : 24 TAHUN 2014 </t>
  </si>
  <si>
    <t>TENTANG</t>
  </si>
  <si>
    <t xml:space="preserve">KETENTUAN PELAKSANAAN PERATURAN MENTERI PENDAYAGUNAAN APARATUR NEGARA DAN REFORMASI BIROKRASI  NOMOR 17 TAHUN 2013  TENTANG JABATAN FUNGSIONAL DOSEN DAN ANGKA KREDITNYA, SEBAGAIMANA TELAH DIUBAH DENGAN PERATURAN MENTERI PENDAYAGUNAAN APARATUR NEGARA DAN REFORMASI BIROKRASI  REPUBLIK INDONESIA NOMOR 46 TAHUN 2013   </t>
  </si>
  <si>
    <t>CONTOH</t>
  </si>
  <si>
    <t>DAFTAR USUL PENETAPAN ANGKA KREDIT</t>
  </si>
  <si>
    <t>JABATAN AKADEMIK DOSEN</t>
  </si>
  <si>
    <t>Nomor :              /UN16.03.D/KP/2022</t>
  </si>
  <si>
    <t>INSTANSI : UNIVERSITAS ANDALAS</t>
  </si>
  <si>
    <t xml:space="preserve">MASA PENILAIAN :   </t>
  </si>
  <si>
    <t>NO</t>
  </si>
  <si>
    <t>1.</t>
  </si>
  <si>
    <t xml:space="preserve"> Nama</t>
  </si>
  <si>
    <t>2.</t>
  </si>
  <si>
    <t xml:space="preserve"> NIP/NIDN/NIDK</t>
  </si>
  <si>
    <t>3.</t>
  </si>
  <si>
    <t xml:space="preserve"> Nomor Seri Kartu Pegawai</t>
  </si>
  <si>
    <t>4.</t>
  </si>
  <si>
    <t xml:space="preserve"> Tempat dan Tanggal Lahir</t>
  </si>
  <si>
    <t>5.</t>
  </si>
  <si>
    <t xml:space="preserve"> Jenis Kelamin</t>
  </si>
  <si>
    <t>6.</t>
  </si>
  <si>
    <t xml:space="preserve"> Pendidikan yang diperhitungkan angka kreditnya</t>
  </si>
  <si>
    <t>7.</t>
  </si>
  <si>
    <t xml:space="preserve"> Jabatan Akademik Dosen/TMT</t>
  </si>
  <si>
    <t>8.</t>
  </si>
  <si>
    <t xml:space="preserve"> Masa kerja golongan lama</t>
  </si>
  <si>
    <t>9.</t>
  </si>
  <si>
    <t xml:space="preserve"> Masa kerja golongan baru</t>
  </si>
  <si>
    <t>10.</t>
  </si>
  <si>
    <t xml:space="preserve"> Unit Kerja </t>
  </si>
  <si>
    <t>UNSUR YANG DINILAI</t>
  </si>
  <si>
    <t>UNSUR, SUB UNSUR DAN BUTIR KEGIATAN</t>
  </si>
  <si>
    <t>ANGKA KREDIT MENURUT</t>
  </si>
  <si>
    <t>INSTANSI PENGUSUL</t>
  </si>
  <si>
    <t>TIM PENILAI</t>
  </si>
  <si>
    <t>I</t>
  </si>
  <si>
    <t>PENDIDIKAN</t>
  </si>
  <si>
    <t>A</t>
  </si>
  <si>
    <t>Pendidikan formal</t>
  </si>
  <si>
    <t>Doktor (S3)</t>
  </si>
  <si>
    <t>Magister (S2)</t>
  </si>
  <si>
    <t>B</t>
  </si>
  <si>
    <t>Pendidikan dan pelatihan Prajabatan</t>
  </si>
  <si>
    <t>Pendidikan dan pelatihan Prajabatan golongan III</t>
  </si>
  <si>
    <t>II</t>
  </si>
  <si>
    <t>PELAKSANAAN PENDIDIKAN</t>
  </si>
  <si>
    <t>Melaksanakan perkulihan/ tutorial dan membimbing, menguji serta menyelenggarakan pendidikan di laboratorium, praktek keguruan bengkel/ studio/kebun percobaan/teknologi pengajaran dan praktek lapangan</t>
  </si>
  <si>
    <t>Melaksanakan perkulihan/tutorial dan membimbing, menguji serta menyelenggarakan pendidikan di Laboratorium, Praktik Keguruan Bengkel/Studio/ Kebun pada Fakultas/Sekolah Tinggi/Akademi/ Politeknik sendiri, pada fakultas lain dalam lingkungan Universitas/Institut sendiri, maupun di luar perguruan tinggi sendiri secara melembaga paling banyak 12 sks per semester</t>
  </si>
  <si>
    <t>Membimbing seminar</t>
  </si>
  <si>
    <t>Membimbing mahasiswa seminar</t>
  </si>
  <si>
    <t>C</t>
  </si>
  <si>
    <t xml:space="preserve">Membing kuliah kerja nyata, pratek kerja nyata, praktek kerja lapangan </t>
  </si>
  <si>
    <t xml:space="preserve">Membimbing mahasiswa kuliah kerja nyata, pratek kerja nyata, praktek kerja lapangan </t>
  </si>
  <si>
    <t>D</t>
  </si>
  <si>
    <t>Membimbing dan ikut membimbing dalam menghasilkan disertasi, thesis, skripsi dan laporan akhir studi</t>
  </si>
  <si>
    <t xml:space="preserve">Pembimbing utama </t>
  </si>
  <si>
    <t>Disertasi</t>
  </si>
  <si>
    <t>Thesis</t>
  </si>
  <si>
    <t>Skripsi</t>
  </si>
  <si>
    <t>Laporan akhir</t>
  </si>
  <si>
    <t>Pembimbing pendamping/pembantu</t>
  </si>
  <si>
    <t>E</t>
  </si>
  <si>
    <t>Bertugas sebagai penguji pada ujian akhir</t>
  </si>
  <si>
    <t>Ketua penguji</t>
  </si>
  <si>
    <t>Anggota penguji</t>
  </si>
  <si>
    <t>F</t>
  </si>
  <si>
    <t>Membina kegiatan mahasiswa</t>
  </si>
  <si>
    <t>Melakukan pembinaan kegiatan mahasiswa di bidang Akademik dan kemahasiswaan</t>
  </si>
  <si>
    <t>G</t>
  </si>
  <si>
    <t>Mengembangkan program kuliah</t>
  </si>
  <si>
    <t>Melakukan kegiatan pengembangan program kuliah</t>
  </si>
  <si>
    <t>H</t>
  </si>
  <si>
    <t>Mengembangkan bahan pengajaran</t>
  </si>
  <si>
    <t>Buku ajar</t>
  </si>
  <si>
    <t xml:space="preserve">Diktat, modul, petunjuk praktikum, model, alat bantu, audio visual, naskah tutorial </t>
  </si>
  <si>
    <t>Menyampaikan orasi ilmiah</t>
  </si>
  <si>
    <t xml:space="preserve">Melakukan kegiatan orasi ilmiah pada perguruan tinggi tiap tahun </t>
  </si>
  <si>
    <t>J</t>
  </si>
  <si>
    <t>Menduduki jabatan pimpinan perguruan tinggi</t>
  </si>
  <si>
    <t>Rektor</t>
  </si>
  <si>
    <t>Pembantu rektor/dekan/direktur program pasca sarjana</t>
  </si>
  <si>
    <t>Ketua sekolah tinggi/pembantu dekan/asisten direktur program pasca sarjana/direktur politeknik</t>
  </si>
  <si>
    <t xml:space="preserve">Pembantu ketua sekolah tinggi/pembantu direktur politeknik </t>
  </si>
  <si>
    <t>Direktur akademi</t>
  </si>
  <si>
    <t>Pembantu direktur akademi/ketua jurusan/bagian pada Universitas/institut/sekolah tinggi</t>
  </si>
  <si>
    <t>Ketua jurusan pada politeknik/akademi/sekretaris jurusan/bagian pada universitas/institut/sekolah tinggi</t>
  </si>
  <si>
    <t>Sekretaris jurusan pada politeknik/akademik dan kepala laboratorium universitas/institut/sekolah tinggi/politeknik/akademi</t>
  </si>
  <si>
    <t>K</t>
  </si>
  <si>
    <t>Membimbing Akademik Dosen yang lebih rendah jabatannya</t>
  </si>
  <si>
    <t>Pembimbing pencangkokan</t>
  </si>
  <si>
    <t>Reguler</t>
  </si>
  <si>
    <t>L</t>
  </si>
  <si>
    <t>Melaksanakan kegiatan Detasering dan pencangkokan Akademik Dosen</t>
  </si>
  <si>
    <t>Detasering</t>
  </si>
  <si>
    <t>Pencangkokan</t>
  </si>
  <si>
    <t>M</t>
  </si>
  <si>
    <t>Melakukan kegiatan pengembangan diri untuk meningkatkan kompetensi</t>
  </si>
  <si>
    <t>Lamanya lebih dari 960 jam</t>
  </si>
  <si>
    <t>Lamanya 641-960 jam</t>
  </si>
  <si>
    <t>Lamanya 481-640 jam</t>
  </si>
  <si>
    <t>Lamanya 161-480 jam</t>
  </si>
  <si>
    <t>Lamanya 81-160 jam</t>
  </si>
  <si>
    <t>Lamanya 31-80 jam</t>
  </si>
  <si>
    <t>Lamanya 10-30 jam</t>
  </si>
  <si>
    <t>PELAKSANAAN PENELITIAN</t>
  </si>
  <si>
    <t>Menghasilkan karya ilmiah sesuai dengan bidang ilmunya:</t>
  </si>
  <si>
    <t>Hasil penelitian atau pemikiran yang dipublikasikan</t>
  </si>
  <si>
    <t>a)</t>
  </si>
  <si>
    <t>Hasil penelitian atau hasil pemikiran yang dipublikasikan dalam bentuk buku</t>
  </si>
  <si>
    <t>1)</t>
  </si>
  <si>
    <t>Buku Referensi</t>
  </si>
  <si>
    <t>2)</t>
  </si>
  <si>
    <t>Monograf</t>
  </si>
  <si>
    <t>b)</t>
  </si>
  <si>
    <t>Hasil penelitian atau hasil pemikiran dalam buku yang dipublikasikan dan berisi berbagai tulisan dari berbagai penulis (book chapter):</t>
  </si>
  <si>
    <t>Internasional</t>
  </si>
  <si>
    <t>Nasional</t>
  </si>
  <si>
    <t>c)</t>
  </si>
  <si>
    <t>Hasil penelitian atau hasil pemikiran yang dipublikasikan:</t>
  </si>
  <si>
    <t>Jurnal internasional bereputasi (terindek pada database internasional bereputasi dan berfaktor dampak)</t>
  </si>
  <si>
    <t>Jurnal internasional terindek pada database internasional bereputasi</t>
  </si>
  <si>
    <t>3)</t>
  </si>
  <si>
    <t>Jurnal internasional terindeks pada database internasional di luar kategori 2)</t>
  </si>
  <si>
    <t>4)</t>
  </si>
  <si>
    <t>Jurnal Nasional Terakreditasi</t>
  </si>
  <si>
    <t>5)</t>
  </si>
  <si>
    <t xml:space="preserve">a. Jurnal Nasional berbahasa 
    Indonesia terindek pada DOAJ
</t>
  </si>
  <si>
    <t xml:space="preserve">b. Jurnal Nasional berbahasa 
    Inggris atau bahasa resmi PBB
    terindek pada DOAJ
</t>
  </si>
  <si>
    <t>6)</t>
  </si>
  <si>
    <t xml:space="preserve">Jurnal Nasional </t>
  </si>
  <si>
    <t>7)</t>
  </si>
  <si>
    <t>Jurnal ilmiah yang ditulis dalam 
Bahasa Resmi PBB namun tidak 
memenuhi syarat-syarat sebagai 
jurnal ilmiah internasional</t>
  </si>
  <si>
    <t>Hasil penelitian atau hasil pemikiran yang didesiminasikan :</t>
  </si>
  <si>
    <t>Dipresentasikan secara oral dan dimuat dalam prosiding yang dipublikasikan (ber ISSN/ISBN):</t>
  </si>
  <si>
    <t>Disajikan dalam bentuk poster dan dimuat dalam prosiding yang dipublikasikan:</t>
  </si>
  <si>
    <t>Disajikan dalam seminar/simposium/ lokakarya, tetapi tidak dimuat dalam prosiding yang dipublikasikan:</t>
  </si>
  <si>
    <t>d)</t>
  </si>
  <si>
    <t>Hasil penelitian/pemikiran yang tidak disajikan dalam seminar/simposium/ lokakarya, tetapi dimuat dalam prosiding:</t>
  </si>
  <si>
    <t>e)</t>
  </si>
  <si>
    <t>Hasil penelitian/pemikiran yang disajikan dalam koran/majalah populer/umum</t>
  </si>
  <si>
    <t>Hasil penelitian atau pemikiran atau kerjasama industri yang tidak dipublikasikan (tersimpan dalam perpustakaan)</t>
  </si>
  <si>
    <t>Menerjemahkan/menyadur buku ilmiah yang diterbitkan (ber ISBN)</t>
  </si>
  <si>
    <t>Diterbitkan dan diedarkan secara nasional.</t>
  </si>
  <si>
    <t>Mengedit/menyunting karya ilmiah dalam bentuk buku yang diterbitkan (ber ISBN)</t>
  </si>
  <si>
    <t>Membuat rancangan dan karya teknologi/ seni yang dipatenkan secara nasional atau internasional</t>
  </si>
  <si>
    <t>Internasional (paling sedikit diakui oleh 4 Negara)</t>
  </si>
  <si>
    <t>Membuat rancangan dan karya teknologi yang tidak dipatenkan; rancangan dan karya seni monumental/seni pertunjukan; karya sastra:</t>
  </si>
  <si>
    <t>Tingkat internasional</t>
  </si>
  <si>
    <t>Tingkat nasional</t>
  </si>
  <si>
    <t>Tingkat lokal</t>
  </si>
  <si>
    <t>IV</t>
  </si>
  <si>
    <t>PELAKSANAAN PENGABDIAN KEPADA MASYARAKAT</t>
  </si>
  <si>
    <t>Menduduki jabatan pimpinan</t>
  </si>
  <si>
    <t>Menduduki jabatan pimpinan pada lembaga pemerintahan/pejabat negara yang harus dibebaskan dari jabatan organiknya</t>
  </si>
  <si>
    <t>Melaksankan pengembangan hasil pendidikan dan penelitian</t>
  </si>
  <si>
    <t>Melaksanakan pengembangan hasil pendidikan dan penelitian yang dapat dimanfaatkan oleh masyarakat</t>
  </si>
  <si>
    <t xml:space="preserve"> </t>
  </si>
  <si>
    <t>Memberi latihan/penyuluhan/penataran/ceramah pada masyarakat</t>
  </si>
  <si>
    <t>Terjadwal/terprogram</t>
  </si>
  <si>
    <t>Dalam satu semester atau lebih</t>
  </si>
  <si>
    <t>b</t>
  </si>
  <si>
    <t>Kurang dari satu semester dan minimal satu bulan</t>
  </si>
  <si>
    <t>Insidental</t>
  </si>
  <si>
    <t>Memberi pelayanan kepada masyarakat atau kegiatan lain yang menunjang pelaksanaan tugas umum pemerintah dan pembangunan</t>
  </si>
  <si>
    <t>Berdasarkan bidang keahlian</t>
  </si>
  <si>
    <t>Berdasarkan penugasan lembaga perguruan tinggi</t>
  </si>
  <si>
    <t>Berdasarkan fungsi/jabatan</t>
  </si>
  <si>
    <t xml:space="preserve">Membuat/menulis karya pengabdian </t>
  </si>
  <si>
    <t>Membuat/menulis karya pengabdian pada masyarakat yang tidak dipublikasikan</t>
  </si>
  <si>
    <t xml:space="preserve">JUMLAH UNSUR UTAMA </t>
  </si>
  <si>
    <t>VI</t>
  </si>
  <si>
    <t>PENUNJANG TUGAS DOSEN</t>
  </si>
  <si>
    <t>Menjadi anggota dalam suatu Panitia/Badan pada perguruan tinggi</t>
  </si>
  <si>
    <t>Sebagai ketua/wakil ketua merangkap anggota</t>
  </si>
  <si>
    <t>Sebagai anggota</t>
  </si>
  <si>
    <t>Menjadi anggota panitia/badan pada lembaga pemerintah</t>
  </si>
  <si>
    <t>Panitia pusat</t>
  </si>
  <si>
    <t>Ketua/Wakil Ketua</t>
  </si>
  <si>
    <t>Anggota</t>
  </si>
  <si>
    <t>Panitia daerah</t>
  </si>
  <si>
    <t>Menjadi anggota organisasi profesi</t>
  </si>
  <si>
    <t>a</t>
  </si>
  <si>
    <t>Pengurus</t>
  </si>
  <si>
    <t>Anggota atas permintaan</t>
  </si>
  <si>
    <t>c</t>
  </si>
  <si>
    <t>Mewakili perguruan tinggi/lembaga pemerintah</t>
  </si>
  <si>
    <t>Mewakili perguruan tinggi/lembaga pemerintah duduk dalam panitia antar lembaga</t>
  </si>
  <si>
    <t>Menjadi anggota delegasi nasional ke pertemuan internasional</t>
  </si>
  <si>
    <t>Sebagai ketua delegasi</t>
  </si>
  <si>
    <t>Sebagai anggota delegasi</t>
  </si>
  <si>
    <t>Berperan serta aktif dalam pertemuan ilmiah</t>
  </si>
  <si>
    <t>Tingkat internasional/nasional/regional sebagai :</t>
  </si>
  <si>
    <t>Ketua</t>
  </si>
  <si>
    <t>Di lingkungan perguruan tinggi sebagai :</t>
  </si>
  <si>
    <t>Mendapat penghargaan/ tanda jasa</t>
  </si>
  <si>
    <t>Penghargaan/tanda jasa Satya Lancana Karya Satya</t>
  </si>
  <si>
    <t>30 (tiga puluh) tahun</t>
  </si>
  <si>
    <t>20 (dua puluh) tahun</t>
  </si>
  <si>
    <t>10 (sepuluh) tahun</t>
  </si>
  <si>
    <t>Memperoleh penghargaan lainnya</t>
  </si>
  <si>
    <t>Tingkat provinsi</t>
  </si>
  <si>
    <t>Menulis buku pelajaran SLTA ke bawah yang diterbitkan dan diedarkan secara nasional</t>
  </si>
  <si>
    <t>Buku SLTA atau setingkat</t>
  </si>
  <si>
    <t>Buku SLTP atau setingkat</t>
  </si>
  <si>
    <t>Buku SD atau setingkat</t>
  </si>
  <si>
    <t>Mempunyai prestasi di bidang olahraga/humaniora</t>
  </si>
  <si>
    <t>Tingkat daerah/lokal</t>
  </si>
  <si>
    <t xml:space="preserve">Keanggotaan dalam tim penilaian </t>
  </si>
  <si>
    <t>Menjadi anggota tim penilaian  jabatan Akademik Dosen</t>
  </si>
  <si>
    <t>JUMLAH UNSUR PENUNJANG</t>
  </si>
  <si>
    <t>LAMPIRAN PENDUKUNG DUPAK :</t>
  </si>
  <si>
    <t>Surat pernyataan telah melaksanakan kegiatan pendidikan</t>
  </si>
  <si>
    <t>Surat pernyataan telah melakukan kegiatan pengajaran</t>
  </si>
  <si>
    <t>Surat pernyataan telah melakukan kegiatan pengabdian kepada masyarakat</t>
  </si>
  <si>
    <t xml:space="preserve">Surat pernyataan melakukan kegiatan penunjang </t>
  </si>
  <si>
    <t>Ketua Departemen Matematika dan Sains Data</t>
  </si>
  <si>
    <t>Fakultas MIPA Univesitas Andalas</t>
  </si>
  <si>
    <t>Dr. Yanita</t>
  </si>
  <si>
    <t>NIP.  197210302003122001</t>
  </si>
  <si>
    <t>Catatan Pejabat Pengusul :</t>
  </si>
  <si>
    <t>……</t>
  </si>
  <si>
    <t>dan seterusnya</t>
  </si>
  <si>
    <t>Padang, ..... Oktober 2020</t>
  </si>
  <si>
    <t>Dekan Fakultas .....................</t>
  </si>
  <si>
    <t>Universitas Andalas</t>
  </si>
  <si>
    <t>.......................................</t>
  </si>
  <si>
    <t>NIP. .............</t>
  </si>
  <si>
    <t>V</t>
  </si>
  <si>
    <t>Catatan Anggota Tim Penilai :</t>
  </si>
  <si>
    <t>…………………….,…………………………</t>
  </si>
  <si>
    <t>( Nama Penilai  I  )</t>
  </si>
  <si>
    <t>NIP.</t>
  </si>
  <si>
    <t>(Nama Penilai  II )</t>
  </si>
  <si>
    <t>Catatan  Ketua Tim Penilai :</t>
  </si>
  <si>
    <t xml:space="preserve">Ketua  Tim Penilai, </t>
  </si>
  <si>
    <t xml:space="preserve"> ( N a m a  )</t>
  </si>
  <si>
    <t>NIP .</t>
  </si>
  <si>
    <t xml:space="preserve">SURAT PERNYATAAN </t>
  </si>
  <si>
    <t>MELAKSANAKAN PENDIDIKAN</t>
  </si>
  <si>
    <t>Yang bertanda tangan di bawah ini    :</t>
  </si>
  <si>
    <t xml:space="preserve">Nama                               </t>
  </si>
  <si>
    <t xml:space="preserve">NIP                                                    </t>
  </si>
  <si>
    <t>197210302003122001</t>
  </si>
  <si>
    <t>Pangkat/Golongan Ruang</t>
  </si>
  <si>
    <t>Penata (III/c)</t>
  </si>
  <si>
    <t>Jabatan</t>
  </si>
  <si>
    <t>Ketua Jurusan Matematika</t>
  </si>
  <si>
    <t>Menyatakan bahwa  :</t>
  </si>
  <si>
    <t>Dr. Ferra Yanuar</t>
  </si>
  <si>
    <t>`</t>
  </si>
  <si>
    <t>NIP</t>
  </si>
  <si>
    <t>Pembina (IV/a)</t>
  </si>
  <si>
    <t>Jabatan Fungsional</t>
  </si>
  <si>
    <t xml:space="preserve">Lektor Kepala </t>
  </si>
  <si>
    <t>Telah melaksanakan pendidikan sebagai berikut :</t>
  </si>
  <si>
    <t>Uraian Kegiatan</t>
  </si>
  <si>
    <t>Tanggal</t>
  </si>
  <si>
    <t>Satuan Hasil</t>
  </si>
  <si>
    <t>Jumlah
Volume
Kegiatan</t>
  </si>
  <si>
    <t>Angka Kredit</t>
  </si>
  <si>
    <t>Jumlah
Angka
Kredit</t>
  </si>
  <si>
    <t>Keterangan/ Bukti Fisik</t>
  </si>
  <si>
    <t>URL Dokumen/Bukti Fisik</t>
  </si>
  <si>
    <t>Nilai TPJA Unand</t>
  </si>
  <si>
    <t>9</t>
  </si>
  <si>
    <t>Scan Bukti Dokumen dalam format PDF dan URL Dokumen direct link ke https://drive.google.com/</t>
  </si>
  <si>
    <t>Melaksanakan perkulihan / tutorial dan membimbing, menguji serta menyelenggarakan pendidikan di laboratorium, praktek keguruan bengkel/ studio/kebun percobaan/teknologi pengajaran dan praktek lapangan.</t>
  </si>
  <si>
    <t>1. Semester genap 2014/2015 (Februari 2015 s/d Juli 2015); maksimum 12 SKS per semester</t>
  </si>
  <si>
    <t>Statistika Elementer (S1, 1 Dosen, Kelas B, 4 SKS)</t>
  </si>
  <si>
    <t>Semester Genap 2014/2015</t>
  </si>
  <si>
    <t xml:space="preserve"> sks</t>
  </si>
  <si>
    <t>SK. Dekan FMIPA Unand No. 467/XIII/D/FMIPA-2015</t>
  </si>
  <si>
    <t>https://bit.ly/3PgB6ti</t>
  </si>
  <si>
    <t>Tutorial Statistika Elementer (S1, 1 Dosen, Kelas B, 2 SKS)</t>
  </si>
  <si>
    <t>Model Linier (S2, 3 Dosen, 3  SKS)</t>
  </si>
  <si>
    <t>SK. Dekan FMIPA Unand No. 325/XIII/D/FMIPA-2015</t>
  </si>
  <si>
    <t>https://bit.ly/3ck3JaH</t>
  </si>
  <si>
    <t>Statistika Komputasi (S1, 1 Dosen, 2  SKS)</t>
  </si>
  <si>
    <t>SK. Dekan FTI Unand No. 5a/UN16.15/D/FT.2015</t>
  </si>
  <si>
    <t>https://bit.ly/3clXxi7</t>
  </si>
  <si>
    <t>Sub total per semester</t>
  </si>
  <si>
    <t>3. Semester Ganjil 2015/2016 (Agustus 2015 s/d Januari 2016); maksimum 12 SKS per semester</t>
  </si>
  <si>
    <t>Bahasa Inggris Matematika (S1, Kelas A, 2 Dosen, 3 SKS)</t>
  </si>
  <si>
    <t>Ganjil 2015/2016</t>
  </si>
  <si>
    <t xml:space="preserve">SK. Dekan FMIPA No. 161/XIII/D/FMIPA-2016 </t>
  </si>
  <si>
    <t>https://bit.ly/3yM9bdN</t>
  </si>
  <si>
    <t>Bahasa Inggris Matematika (S1, Kelas B, 2 Dosen, 3 SKS)</t>
  </si>
  <si>
    <t>Pemodelan Matematika (S1, Kelas A, 2 Dosen, 4 SKS)</t>
  </si>
  <si>
    <t>Pemodelan Matematika (S1, Kelas B, 2 Dosen, 4 SKS)</t>
  </si>
  <si>
    <t>Topik dalam Statistika (S2, 2 Dosen, 3 SKS)</t>
  </si>
  <si>
    <t>SK. Dekan FMIPA Unand No. 619/XIII/D/FMIPA-2015</t>
  </si>
  <si>
    <t>https://bit.ly/3uVIJ09</t>
  </si>
  <si>
    <t>4. Semester Genap 2015/2016 (Februari 2016 s/d Juli 2016); maksimum 12 SKS per semester</t>
  </si>
  <si>
    <t>Statistika Elementer (S1, 2 Dosen, Kelas A, 4 SKS)</t>
  </si>
  <si>
    <t>Genap 2015/2016</t>
  </si>
  <si>
    <t xml:space="preserve">SK. Dekan FMIPA No. 345/XIII/D/FMIPA-2016 
 </t>
  </si>
  <si>
    <t>https://bit.ly/3yOH9OO</t>
  </si>
  <si>
    <t>Statistika Elementer (S1, 2 Dosen, Kelas B, 4 SKS)</t>
  </si>
  <si>
    <t>Tutorial Statistika Elementer (S1, 2 Dosen, Kelas A, 2 SKS)</t>
  </si>
  <si>
    <t>Tutorial Statistika Elementer (S1, 2 Dosen, Kelas B, 2 SKS)</t>
  </si>
  <si>
    <t>Proses Stokastik (S2, 2 Dosen, 3  SKS)</t>
  </si>
  <si>
    <t xml:space="preserve">SK. Dekan FMIPA No. 216/XIII/D/FMIPA-2016 
</t>
  </si>
  <si>
    <t>https://bit.ly/3yKvjVR</t>
  </si>
  <si>
    <t>SK. Dekan FTI Unand No. 07a/UN16.15/D/FTI.2016</t>
  </si>
  <si>
    <t>https://bit.ly/3aLz5GK</t>
  </si>
  <si>
    <t>5. Semester Ganjil 2016/2017 (Agustus 2016 s/d Januari 2017); maksimum 12 SKS per semester</t>
  </si>
  <si>
    <t>Ganjil 2016/2017</t>
  </si>
  <si>
    <t xml:space="preserve">SK. Dekan FMIPA No. 88/XIII/D/FMIPA-2017 
 </t>
  </si>
  <si>
    <t>https://bit.ly/3AWjTB7</t>
  </si>
  <si>
    <t>Pemodelan Matematika (S1, Kelas A, 3 Dosen, 4 SKS)</t>
  </si>
  <si>
    <t>Pemodelan Matematika (S1, Kelas B, 3 Dosen, 4 SKS)</t>
  </si>
  <si>
    <t>Pemodelan Matematika (S1, Kelas C, 3 Dosen, 4 SKS)</t>
  </si>
  <si>
    <t>Economic Statistics (S1, 1 Dosen, 3 SKS)</t>
  </si>
  <si>
    <t>SK. Dekan FEKON No. 185.a/I/Fekon-2016</t>
  </si>
  <si>
    <t>https://bit.ly/3cgpgAW</t>
  </si>
  <si>
    <t>6. Semester Genap 2016/2017 (Februari 2017 s/d Juli 2017); maksimum 12 SKS per semester</t>
  </si>
  <si>
    <t>Genap 2016/2017</t>
  </si>
  <si>
    <t>https://bit.ly/3ILPYgN</t>
  </si>
  <si>
    <t>Statistik Multivariat (S1, 1 Dosen, 3 SKS)</t>
  </si>
  <si>
    <t>SK. Dekan Fekon No. 20/I/Fekon-2017</t>
  </si>
  <si>
    <t>https://bit.ly/3ofek9f</t>
  </si>
  <si>
    <t>7. Semester Ganjil 2017/2018 (Agustus 2017 s/d Januari 2018); maksimum 12 SKS per semester</t>
  </si>
  <si>
    <t>Analisis Regresi (S1, 2 Dosen, Kelas A 3 SKS)</t>
  </si>
  <si>
    <t>Ganjil 2017/2018</t>
  </si>
  <si>
    <t>sks</t>
  </si>
  <si>
    <t xml:space="preserve">SK. Dekan FMIPA No.: 449/XIII/D/FMIPA-2017
 </t>
  </si>
  <si>
    <t>https://bit.ly/3Phejxu</t>
  </si>
  <si>
    <t>Analisis Regresi (S1, 2 Dosen, Kelas B 3 SKS)</t>
  </si>
  <si>
    <t>Bahasa Inggris Matematika (S1, 2 Dosen, Kelas A, 3 SKS)</t>
  </si>
  <si>
    <t>Bahasa Inggris Matematika (S1, 2 Dosen, Kelas B, 3 SKS)</t>
  </si>
  <si>
    <t>Analisis Peubah Ganda Lanjut (S2, 2 Dosen, Kelas A, 3 SKS)</t>
  </si>
  <si>
    <t>Metode Penelitian dan Publikasi Ilmiah (S2, 7 Dosen, Kelas A, 2 SKS)</t>
  </si>
  <si>
    <t>8. Semester Genap 2017/2018 (Februari 2018 s/d Juli 2018); maksimum 12 SKS per semester</t>
  </si>
  <si>
    <t>Statistika Elementer (S1, 3 Dosen, Kelas A, 4 SKS)</t>
  </si>
  <si>
    <t>Genap 2017/2018</t>
  </si>
  <si>
    <t xml:space="preserve">SK. Dekan FMIPA No.: 225/XIII/D/FMIPA-2018
 </t>
  </si>
  <si>
    <t>https://bit.ly/3PddpCj</t>
  </si>
  <si>
    <t>Statistika Elementer (S1, 3 Dosen, Kelas B, 4 SKS)</t>
  </si>
  <si>
    <t>Statistika Elementer (S1, 3 Dosen, Kelas C, 4 SKS)</t>
  </si>
  <si>
    <t>Proses Statistik (S2, 2 Dosen, 3 SKS)</t>
  </si>
  <si>
    <t>9. Semester Ganjil 2018/2019 (Agustus 2018 s/d Januari 2019); maksimum 12 SKS per semester</t>
  </si>
  <si>
    <t>Ganjil 2018/2019</t>
  </si>
  <si>
    <t>SK. Dekan FMIPA No.: 548/XIII/D/FMIPA-2018</t>
  </si>
  <si>
    <t>https://bit.ly/3aE3lTU</t>
  </si>
  <si>
    <t>Tutorial Statistika Elementer (S1, 2 Dosen, Kelas C, 2 SKS)</t>
  </si>
  <si>
    <t>Bahasa Inggris Matematika (S1, 2 Dosen, Kelas A, 2 SKS)</t>
  </si>
  <si>
    <t>Bahasa Inggris Matematika (S1, 2 Dosen, Kelas B, 2 SKS)</t>
  </si>
  <si>
    <t>Metode Penelitian dan Publikasi Ilmiah (S2, 7 Dosen, 2 SKS)</t>
  </si>
  <si>
    <t>10. Semester genap 2018/2019 (Februari 2019 s/d Juli 2019); maksimum 12 SKS per semester</t>
  </si>
  <si>
    <t>Genap 2018/2019</t>
  </si>
  <si>
    <t>SK. Dekan FMIPA No.: 201/XIII/D/FMIPA/2019</t>
  </si>
  <si>
    <t>https://bit.ly/3P8t6dT</t>
  </si>
  <si>
    <t>Kapita Selekta Statistika II (S1, 2 Dosen, Kelas A, 3 SKS)</t>
  </si>
  <si>
    <t>Topik dalam Statistika I (S2, 2 Dosen, 3 SKS)</t>
  </si>
  <si>
    <t>Teori Statistika I (S2, 1 Dosen, 3 SKS)</t>
  </si>
  <si>
    <t>11. Semester Ganjil 2019/2020 (Agustus 2019 s/d Januari 2020); maksimum 12 SKS per semester</t>
  </si>
  <si>
    <t>Kapita Selekta Statistika I (S1, 2 Dosen, Kelas A 3 SKS)</t>
  </si>
  <si>
    <t>Ganjil 2019/2020</t>
  </si>
  <si>
    <t>SK. Dekan FMIPA No.: 473/XIII/D/FMIPA/2019</t>
  </si>
  <si>
    <t>https://bit.ly/3AWLiTI</t>
  </si>
  <si>
    <t>Statistika Elementer (S1, 2 Dosen, Kelas C, 4 SKS)</t>
  </si>
  <si>
    <t>Topik dalam Statistika II (S2, 2 Dosen, 3 SKS)</t>
  </si>
  <si>
    <t xml:space="preserve">12. Semester genap 2019/2020 (Februari 2020 s/d Juli 2020); maksimum 12 SKS per semester </t>
  </si>
  <si>
    <t>SK. Dekan FMIPA No.: 106/UN16.03./D/KPT/2020</t>
  </si>
  <si>
    <t>https://bit.ly/3PkNZCc</t>
  </si>
  <si>
    <t>13. Semester ganjil 2020/2021 (Agustus 2020 s/d Januari 2021); maksimum 12 SKS per semester</t>
  </si>
  <si>
    <t>Ganjil 2020/2021</t>
  </si>
  <si>
    <t>SK. Dekan FMIPA No.: 304/UN16.03.D/XIII/KPT/2022</t>
  </si>
  <si>
    <t>https://bit.ly/3ch8jGJ</t>
  </si>
  <si>
    <t>Analisis Perubahan Statika Lanjut (S2, 2 Dosen, Kelas A, 3 SKS)</t>
  </si>
  <si>
    <t>Topik Dalam Statistika I (S2, 2 Dosen, 3 SKS)</t>
  </si>
  <si>
    <t xml:space="preserve">14. Semester genap 2020/2021 (Februari 2021 s/d Juli 2021); maksimum 12 SKS per semester </t>
  </si>
  <si>
    <t>Statistika Elementer (S1, 2 Dosen, Kelas A 4 SKS)</t>
  </si>
  <si>
    <t>Genap 2020/2021</t>
  </si>
  <si>
    <t>SK. Dekan FMIPA No.: 137/UN16.03./D/KPT/2021</t>
  </si>
  <si>
    <t>https://bit.ly/3o3vXsS</t>
  </si>
  <si>
    <t>15. Semester ganjil 2021/2022 (Agustus 2021 s/d Januari 2022); maksimum 12 SKS per semester</t>
  </si>
  <si>
    <t>Analisis Data (S1, 2 Dosen, Kelas A, 3 SKS)</t>
  </si>
  <si>
    <t>Ganjil 2021/2022</t>
  </si>
  <si>
    <t>SK. Dekan FMIPA No.: 324/UN16.03.D/XIII/KPT/2022</t>
  </si>
  <si>
    <t>https://bit.ly/3cicZfu</t>
  </si>
  <si>
    <t>Analisis Data (S1, 2 Dosen, Kelas B, 3 SKS)</t>
  </si>
  <si>
    <t>Analisis Data (S1, 2 Dosen, Kelas C, 3 SKS)</t>
  </si>
  <si>
    <t>Kapita Selekta Statistika 2 (S1, 2 Dosen, 4 SKS)</t>
  </si>
  <si>
    <t>https://bit.ly/3OemJVm</t>
  </si>
  <si>
    <t>Metode Penelitian dan Publikasi Ilmiah (S2, 5 Dosen, 2 SKS)</t>
  </si>
  <si>
    <t>Membimbing seminar (maksimum 1 kum per semester)</t>
  </si>
  <si>
    <t>1. Semester Genap 2016/2017 (Februari 2017 s/d Juli 2017)</t>
  </si>
  <si>
    <t>Laila Hasnah BP 1310431058</t>
  </si>
  <si>
    <t>Semester</t>
  </si>
  <si>
    <t>Berita Acara Seminar</t>
  </si>
  <si>
    <t>https://bit.ly/3o8nwMN</t>
  </si>
  <si>
    <t>2. Semester Ganjil 2017/2018 (Agustus 2017 s/d Januari 2018)</t>
  </si>
  <si>
    <t>Irvansyah BP 1210433037</t>
  </si>
  <si>
    <t>https://bit.ly/3PzLkVG</t>
  </si>
  <si>
    <t>3. Semester Genap 2018/2019 (Februari 2019 s/d Juli 2019)</t>
  </si>
  <si>
    <t>Lana Fauziah BP 1510431031</t>
  </si>
  <si>
    <t>https://bit.ly/3uTheob</t>
  </si>
  <si>
    <t>4. Semester Genap 2019/2020 (Februari 2020 s/d Juli 2020)</t>
  </si>
  <si>
    <t>Sisca Wulandari, BP 1610431004</t>
  </si>
  <si>
    <t>https://bit.ly/3z2yxFO</t>
  </si>
  <si>
    <t>5. Semester Ganjil 2020/2021 (Agustus 2020 s/d Januari 2021)</t>
  </si>
  <si>
    <t>Fadillah Nisa Uttaqi, BP 1710432024</t>
  </si>
  <si>
    <t>https://bit.ly/3yIrsca</t>
  </si>
  <si>
    <t>6. Semester Genap 2020/2021 (Februari 2021 s/d Juli 2021)</t>
  </si>
  <si>
    <t>Olivia Atika BP 1710431019</t>
  </si>
  <si>
    <t>https://bit.ly/3uMjqxz</t>
  </si>
  <si>
    <t>7. Semester Ganjil 2021/2022 (Agustus 2021 s/d Januari 2022)</t>
  </si>
  <si>
    <t>Amalia Dwi Putri BP 1710432020</t>
  </si>
  <si>
    <t>https://bit.ly/3PhQRjU</t>
  </si>
  <si>
    <t>8. Semester Genap 2021/2022 (Februari 2022 s/d Juli 2022)</t>
  </si>
  <si>
    <t>Nurma Yati, BP 1810431016</t>
  </si>
  <si>
    <t>https://bit.ly/3PtGfhD</t>
  </si>
  <si>
    <t xml:space="preserve">Membimbing kuliah kerja nyata, pratek kerja nyata, praktek kerja lapangan </t>
  </si>
  <si>
    <t>Membimbing dan ikut membimbing dalam menghasilkan disertasi, thesis, skripsi dan laporan akhir studi (maksimum 32 kum per semester)</t>
  </si>
  <si>
    <t>Pembimbing Utama (Thesis)</t>
  </si>
  <si>
    <t>1. Semester Genap 2014/2015 (Februari 2015 s/d Juli 2015)</t>
  </si>
  <si>
    <t xml:space="preserve"> Susi Marisa, BP 1320432007</t>
  </si>
  <si>
    <t>Pembimbing 1</t>
  </si>
  <si>
    <t>Lembar pengesahan Thesis dan Berita Acara Ujian Akhir</t>
  </si>
  <si>
    <t>https://bit.ly/3aKu1lT</t>
  </si>
  <si>
    <t>Sub total pembimbing utama</t>
  </si>
  <si>
    <t>2. Semester Ganjil 2015/2016 (Agustus 2015 s/d Januari 2016)</t>
  </si>
  <si>
    <t xml:space="preserve"> Saidah, BP 1320432013</t>
  </si>
  <si>
    <t xml:space="preserve">Lembar pengesahan Thesis </t>
  </si>
  <si>
    <t>https://bit.ly/3o6AM4v</t>
  </si>
  <si>
    <t>Mesi Oktafia, BP 1320432017</t>
  </si>
  <si>
    <t>https://bit.ly/3yGNH1Y</t>
  </si>
  <si>
    <t>3.  Semester genap 2019/2020 (Februari  2020 s/d Juli 2020)</t>
  </si>
  <si>
    <t>Atika Defita Sari, BP 1820432001</t>
  </si>
  <si>
    <t>Lembar pengesahan Skripsi dan Halaman Persetujuan</t>
  </si>
  <si>
    <t>https://bit.ly/3P8TIvm</t>
  </si>
  <si>
    <t>4.  Semester ganjil 2020/2021 (Agustus  2020 s/d Januari 2021)</t>
  </si>
  <si>
    <t>Nayla Desviona, BP 1820432008</t>
  </si>
  <si>
    <t>https://bit.ly/3IzKCVQ</t>
  </si>
  <si>
    <t>Sarmada, Bp 1820432009</t>
  </si>
  <si>
    <t>https://bit.ly/3z2WQDq</t>
  </si>
  <si>
    <t>5.  Semester genap 2020/2021 (Februari  2021 s/d Juli 2021)</t>
  </si>
  <si>
    <t>Muhammad Qolbi Shobri, BP 1920432010</t>
  </si>
  <si>
    <t>https://bit.ly/3yzZzCN</t>
  </si>
  <si>
    <t>Annisa Rahmadiah, BP 1920432001</t>
  </si>
  <si>
    <t>https://bit.ly/3P6XYeW</t>
  </si>
  <si>
    <t>Pembimbing Pendamping/Pembantu (Thesis)</t>
  </si>
  <si>
    <t>1. Semester genap 2014/2015 (Februari 2015 s/d Juli 2015)</t>
  </si>
  <si>
    <t>Gusmanely, Z, BP 1320432008</t>
  </si>
  <si>
    <t>Pembimbing II</t>
  </si>
  <si>
    <t>Lembar pengesahan Thesis dan Halaman Persetujuan</t>
  </si>
  <si>
    <t>https://bit.ly/3PgA40r</t>
  </si>
  <si>
    <t>Sub total pembimbing Pendamping</t>
  </si>
  <si>
    <t>2. Semester genap 2017/2018 (Februari  2018 s/d Juli 2018)</t>
  </si>
  <si>
    <t>Rika Okda Marlina Zen, BP 1320432003</t>
  </si>
  <si>
    <t>https://bit.ly/3c4qNK9</t>
  </si>
  <si>
    <t>Sarah, BP 1620432014</t>
  </si>
  <si>
    <t>https://bit.ly/3AIUJWv</t>
  </si>
  <si>
    <t>3. Semester ganjil 2018/2019 (Agustus 2018 s/d Januari 2019)</t>
  </si>
  <si>
    <t>Michelin Wara, J, BP 1520432011</t>
  </si>
  <si>
    <t>https://bit.ly/3PquxEa</t>
  </si>
  <si>
    <t>4. Semester genap 2018/2019 (Februari  2019 s/d Juli 2019)</t>
  </si>
  <si>
    <t>Mutia Yollanda, BP 1820431002</t>
  </si>
  <si>
    <t>https://bit.ly/3O4X3Ko</t>
  </si>
  <si>
    <t>5.  Semester genap 2019/2020 (Februari  2020 s/d Juli 2020)</t>
  </si>
  <si>
    <t>Surya Puspita Sari, BP 1820432011</t>
  </si>
  <si>
    <t>https://bit.ly/3yveoGE</t>
  </si>
  <si>
    <t>6.  Semester genap 2020/2021 (Februari  2021 s/d Juli 2021)</t>
  </si>
  <si>
    <t>Afrimayani, BP 1920432013</t>
  </si>
  <si>
    <t>https://bit.ly/3IyyrZz</t>
  </si>
  <si>
    <t>Pembimbing Utama (Skripsi)</t>
  </si>
  <si>
    <t>1. Semester ganjil 2014/2015 (Agustus 2014 s/d Januari 2015)</t>
  </si>
  <si>
    <t>Mira Serma Teti, BP 1010431001</t>
  </si>
  <si>
    <t>Lembar pengesahan Skripsi dan Berita Acara Ujian Sarjana</t>
  </si>
  <si>
    <t>https://bit.ly/3uVeruq</t>
  </si>
  <si>
    <t>Catrin Muharisa, BP 1010433017</t>
  </si>
  <si>
    <t>https://bit.ly/3uUFnL0</t>
  </si>
  <si>
    <t>2. Semester ganjil 2015/2016 (Agustus 2015 s/d Januari 2016)</t>
  </si>
  <si>
    <t xml:space="preserve"> Abdi Mulya, BP 1010432031</t>
  </si>
  <si>
    <t>Nia Andriani, BP 1110432034</t>
  </si>
  <si>
    <t>Religia Reza Putri, BP 1110433032</t>
  </si>
  <si>
    <t>8. Semester ganjil 2018/2019 (Agustus 2018 s/d Januari 2019)</t>
  </si>
  <si>
    <t>Zahratul Aini, BP 1410431040</t>
  </si>
  <si>
    <t>https://drive.google.com/file/d/1jhsc5FeETVjqFlgZcvnUQDcuV27DCgz_/view?usp=sharing</t>
  </si>
  <si>
    <t>Livia Amanda, BP 1510432017</t>
  </si>
  <si>
    <t>https://drive.google.com/file/d/1Zz5JppByhpfrDBjHErao1K_cMjxLEmvg/view?usp=sharing</t>
  </si>
  <si>
    <t>Siti Juriah, BP 1410431008</t>
  </si>
  <si>
    <t>https://drive.google.com/file/d/1AKWMWVAs3MDCqf_CCD2R-RF3wGAX4ffx/view?usp=sharing</t>
  </si>
  <si>
    <t>9. Semester genap 2018/2019 (Februari  2019 s/d Juli 2019)</t>
  </si>
  <si>
    <t>Ratna Vrima Rescha, BP 1410432041</t>
  </si>
  <si>
    <t>https://drive.google.com/file/d/13fzKVWPYocG4lmJOQ5epfOwqeCHAI02g/view?usp=sharing</t>
  </si>
  <si>
    <t>Anggun Citra Delima, BP 1510432021</t>
  </si>
  <si>
    <t>https://drive.google.com/file/d/1bSve7Cr3Cm8ZJyWappypihH2_kUTSYKm/view?usp=sharing</t>
  </si>
  <si>
    <t>Sumindang Yuzan, BP 1410431030</t>
  </si>
  <si>
    <t>https://drive.google.com/file/d/1pN12S_EjTmkbyYlkUC1jjbKOIv8tNGIL/view?usp=sharing</t>
  </si>
  <si>
    <t>Silvia Yunanda, BP 1510432016</t>
  </si>
  <si>
    <t>https://drive.google.com/file/d/17U6GHuZLcWG8_bnOeX1qhJPgKNRyUJN5/view?usp=sharing</t>
  </si>
  <si>
    <t>10. Semester ganjil 2019/2020 (Agustus 2019 s/d Januari 2020)</t>
  </si>
  <si>
    <t>Cici Saputri, BP 1410432043</t>
  </si>
  <si>
    <t>https://drive.google.com/file/d/1XwgBBQobN7lvMv1odVjAN-YRMnrrJzSP/view?usp=sharing</t>
  </si>
  <si>
    <t>Fitari Resmalani, BP 1610433007</t>
  </si>
  <si>
    <t>https://drive.google.com/file/d/1fEhEyKzpCcOvu3id3_hQDMEPjNEWUEKM/view?usp=sharing</t>
  </si>
  <si>
    <t>Fitri Aulia, BP 1410432007</t>
  </si>
  <si>
    <t>https://drive.google.com/file/d/13P6jVojGh0GNGOOsrOQbhl96qhz86GRT/view?usp=sharing</t>
  </si>
  <si>
    <t>Indah Pratiwi, BP 1510431016</t>
  </si>
  <si>
    <t>https://drive.google.com/file/d/1UNI405NsDEjqbOL5OWu_HEuKZeUYIjWT/view?usp=sharing</t>
  </si>
  <si>
    <t>Tari Adriana Musana, BP 1410431015</t>
  </si>
  <si>
    <t>https://drive.google.com/file/d/12fhalIaetTMNDoVPnPhrPSiazdVBoeZg/view?usp=sharing</t>
  </si>
  <si>
    <t>11.  Semester genap 2019/2020 (Februari  2020 s/d Juli 2020)</t>
  </si>
  <si>
    <t>Viki Andriani, BP 1610431010</t>
  </si>
  <si>
    <t>https://drive.google.com/file/d/1yqs5KtbqG8r-JITA325rScirz8AbU9ub/view?usp=sharing</t>
  </si>
  <si>
    <t>Dewi Ratsyasnita Mardianti, BP 1610431031</t>
  </si>
  <si>
    <t>https://drive.google.com/file/d/1nMjh1cOLKFozwzyK3K3LEDKTVTGH5xI3/view?usp=sharing</t>
  </si>
  <si>
    <t>https://drive.google.com/file/d/1oIIuC6SDVuvtsO4I7sf_ZFAWR76JyhUH/view?usp=sharing</t>
  </si>
  <si>
    <t>Mutiara Fara Nabilla, BP 1610431012</t>
  </si>
  <si>
    <t>https://drive.google.com/file/d/1x8dk1QkdT8oM0xuX-5w-652gKVULxYTc/view?usp=sharing</t>
  </si>
  <si>
    <t>12.  Semester ganjil 2020/2021 (Agustus  2020 s/d Januari 2021)</t>
  </si>
  <si>
    <t>Rahmi Febriyuni BP 1610431029</t>
  </si>
  <si>
    <t>https://drive.google.com/file/d/1veukNza7AYAZ3TPg4Ak1ZUf0dZbd3a85/view?usp=sharing</t>
  </si>
  <si>
    <t>Izzatur Rahmi Havi, BP 1610433010</t>
  </si>
  <si>
    <t>https://drive.google.com/file/d/1OZf9UJEwL4RF5LF6d7hvXebJIa5UNkBV/view?usp=sharing</t>
  </si>
  <si>
    <t>https://drive.google.com/file/d/1XAzJRaMQCwXu3e7n4KHtecxRGVB2AkNI/view?usp=sharing</t>
  </si>
  <si>
    <t>13.  Semester genap 2020/2021 (Februari  2021 s/d Juli 2021)</t>
  </si>
  <si>
    <t>Athifa Salsabila Deva, BP 1710432002</t>
  </si>
  <si>
    <t>https://drive.google.com/file/d/1SCI9WkGEOQ04rx6PxAR_ZrMfCZG4oxt5/view?usp=sharing</t>
  </si>
  <si>
    <t>Zsi Zsi Nurul Aisyah, BP 1710431002</t>
  </si>
  <si>
    <t>https://drive.google.com/file/d/1xkX5h2n8bfZXQjTdlByC61_w7iL6lNIJ/view?usp=sharing</t>
  </si>
  <si>
    <t>Meavi Cintani, BP 1710433012</t>
  </si>
  <si>
    <t>https://drive.google.com/file/d/1svRrtUNyTq-M99O2M9hIehykMasi1UML/view?usp=sharing</t>
  </si>
  <si>
    <t>14.  Semester genap 2021/2022(Februari  2022 s/d Juli 2022)</t>
  </si>
  <si>
    <t>https://bit.ly/3aCQotr</t>
  </si>
  <si>
    <t>Tasya Abrari BP. 1810431004</t>
  </si>
  <si>
    <t>https://bit.ly/3o9yly4</t>
  </si>
  <si>
    <t>Dewi Mulia Putri BP. 1810432024</t>
  </si>
  <si>
    <t>https://bit.ly/3AVZ3lh</t>
  </si>
  <si>
    <t>Pembimbing Pendamping/Pembantu (Skripsi)</t>
  </si>
  <si>
    <t>1. Semester ganjil 2019/2020 (Agustus 2019 s/d Januari 2020)</t>
  </si>
  <si>
    <t>Winda Lidya, BP 1410431045</t>
  </si>
  <si>
    <t>https://bit.ly/3z0wFx7</t>
  </si>
  <si>
    <t>Dinie Anefi Hajara, BP 1510431008</t>
  </si>
  <si>
    <t>https://drive.google.com/file/d/1-x_ibBNps7TplGoNW7TvynIGuQDiZ5JH/view?usp=sharing</t>
  </si>
  <si>
    <t>Fitri Sabrina, BP 1510431041</t>
  </si>
  <si>
    <t>https://drive.google.com/file/d/1HwMacT_EoVxpPbeIej-mIAp8n0H1uxgw/view?usp=sharing</t>
  </si>
  <si>
    <t>2.  Semester genap 2019/2020 (Februari  2020 s/d Juli 2020)</t>
  </si>
  <si>
    <t>Meilina Diniari, BP 1610432020</t>
  </si>
  <si>
    <t>https://bit.ly/3aErNVa</t>
  </si>
  <si>
    <t>Yulmiati, BP 1610432029</t>
  </si>
  <si>
    <t>https://drive.google.com/file/d/1398juFEhRZtik0CCTPAUiI5EUqe1Y1Vy/view?usp=sharing</t>
  </si>
  <si>
    <t>3.  Semester ganjil 2020/2021 (Agustus  2020 s/d Januari 2021)</t>
  </si>
  <si>
    <t>Widya Wijayanti, BP 1610433009</t>
  </si>
  <si>
    <t>https://bit.ly/3PpxswT</t>
  </si>
  <si>
    <t>4.  Semester genap 2020/2021 (Februari  2021 s/d Juli 2021)</t>
  </si>
  <si>
    <t>Siti Lathifah Irma, BP 1610432032</t>
  </si>
  <si>
    <t>https://bit.ly/3P8He6O</t>
  </si>
  <si>
    <t>https://drive.google.com/file/d/10Jbd0LUl0lYKSDjHCitsmy-BW6bFb4u3/view?usp=sharing</t>
  </si>
  <si>
    <t>Nadya Putri Alisya, BP 1610431027</t>
  </si>
  <si>
    <t>https://drive.google.com/file/d/14EoyuQP20k6OXVzUnaxwe-dnvF6kpDfr/view?usp=sharing</t>
  </si>
  <si>
    <t>5.  Semester ganjil 2021/2021 (Agustus  2021 s/d Januari 2022)</t>
  </si>
  <si>
    <t>https://bit.ly/3o3cMPE</t>
  </si>
  <si>
    <t>6.  Semester genap 2021/2022(Februari  2022 s/d Juli 2022)</t>
  </si>
  <si>
    <t>Mita Oktaviani, BP 1710432019</t>
  </si>
  <si>
    <t>https://bit.ly/3z4tg0j</t>
  </si>
  <si>
    <t xml:space="preserve">Ketua Penguji </t>
  </si>
  <si>
    <t>1. Semester genap 2014/2015 (Januari  2015 s/d Juni 2015)</t>
  </si>
  <si>
    <t>Rini Eka Putri, BP 1110431004</t>
  </si>
  <si>
    <t>Berita Acara Ujian</t>
  </si>
  <si>
    <t>https://drive.google.com/file/d/1pVAl7ElOGUbTG2EMfwZv083O44cM89KD/view?usp=sharing</t>
  </si>
  <si>
    <t>Roza Ria Indah, BP 1110432033</t>
  </si>
  <si>
    <t>https://drive.google.com/file/d/1M-v4ZlmAJR_RlZQ7mFnv4eACasUoGXFs/view?usp=sharing</t>
  </si>
  <si>
    <t>Mutiara Laila Ramadhany,BP 1010433013</t>
  </si>
  <si>
    <t>https://drive.google.com/file/d/1chidJwrKwr2Yvrsfw-KuC_mwJzCH4MXt/view?usp=sharing</t>
  </si>
  <si>
    <t>Sub total Ketua Penguji</t>
  </si>
  <si>
    <t>Nova Melisty, BP 1110432023</t>
  </si>
  <si>
    <t>https://drive.google.com/file/d/1BFJe3qaQKlHpmv_dsuzTg_GNMoNyKtAL/view?usp=sharing</t>
  </si>
  <si>
    <t>3. Semester genap 2015/2016 (Februari  2016 s/d Juli 2016)</t>
  </si>
  <si>
    <t>Citra Komang Sari, BP 1110432040</t>
  </si>
  <si>
    <t>https://drive.google.com/file/d/1QBkFDUOTxTKcHyT8YG3Ix-6oRknlHJ-F/view?usp=sharing</t>
  </si>
  <si>
    <t>Stepani Burni Safitri, BP 1110433008</t>
  </si>
  <si>
    <t>https://drive.google.com/file/d/16Bh2f3XIzJ5YSewaHsqd8hPMIuo0k7GI/view?usp=sharing</t>
  </si>
  <si>
    <t>4. Semester ganjil 2016/2017 (Agustus 2016 s/d Januari 2017)</t>
  </si>
  <si>
    <t xml:space="preserve"> Istiqamah, BP 1110433009</t>
  </si>
  <si>
    <t>https://drive.google.com/file/d/1-vOVtguq9h6CRi9w7zz211XdEz7eqPJY/view?usp=sharing</t>
  </si>
  <si>
    <t>Nurhakiki, BP 1210431003</t>
  </si>
  <si>
    <t>https://drive.google.com/file/d/1hS11ATrwfNNLL51Yj_n68z7h9uaxjNvO/view?usp=sharing</t>
  </si>
  <si>
    <t>Retno Sri Permani, BP 1210432014</t>
  </si>
  <si>
    <t>https://drive.google.com/file/d/1fUxkv8LAKGNK-HnwOt7XDSHdRB-jxYpP/view?usp=sharing</t>
  </si>
  <si>
    <t>5. Semester genap 2016/2017 (Februari 2017 s/d Juli 2017)</t>
  </si>
  <si>
    <t>Wahyu Elfiyana Putri, BP 1210432009</t>
  </si>
  <si>
    <t>https://drive.google.com/file/d/1KPZWfWUEljYGYbd4wFPrByeiZ7fCHmDT/view?usp=sharing</t>
  </si>
  <si>
    <t>Rahyu Silvia, BP 1310431018</t>
  </si>
  <si>
    <t>https://drive.google.com/file/d/1uUrlJRDtfoWhoiZsW-bZS6oo0RFVy8KP/view?usp=sharing</t>
  </si>
  <si>
    <t>Mery Afrianita, BP 1310431075</t>
  </si>
  <si>
    <t>https://drive.google.com/file/d/1DSGxVSs0_FjWPw8XMn2hNOF_Bvs_2tBp/view?usp=sharing</t>
  </si>
  <si>
    <t>Nelfita Susanti, BP 1310431055</t>
  </si>
  <si>
    <t>https://drive.google.com/file/d/1In0SAN5Nqv18x1NYalcdkuQ7V65e2rhi/view?usp=sharing</t>
  </si>
  <si>
    <t>6. Semester ganjil 2017/2018 (Agustus 2017 s/d Januari 2017)</t>
  </si>
  <si>
    <t>Tari Indri Tika, BP 1310431066</t>
  </si>
  <si>
    <t>https://drive.google.com/file/d/1CBsd-od4RwVEaHTjClfKBO5xDsZCbLWF/view?usp=sharing</t>
  </si>
  <si>
    <t>Taufik Zuhri, BP 1210433032</t>
  </si>
  <si>
    <t>https://drive.google.com/file/d/1QG4pa5TjCVbIFU9kxYaYZD4hSPqVe5hW/view?usp=sharing</t>
  </si>
  <si>
    <t>Sary Widrafebi, BP 1310431015</t>
  </si>
  <si>
    <t>https://drive.google.com/file/d/1hrilSDIfDuoVxhcND47E4Hzxtf8sW1SX/view?usp=sharing</t>
  </si>
  <si>
    <t>7. Semester genap 2017/2018 (Februari 2018 s/d Juli 2018)</t>
  </si>
  <si>
    <t>Siska Dwi Kumala, BP 1520432005</t>
  </si>
  <si>
    <t>https://drive.google.com/file/d/1Sqlus33_Dos3e4lzZsmPSVlJVTvwNS7c/view?usp=sharing</t>
  </si>
  <si>
    <t>Herliani Evinda, BP 1410431043</t>
  </si>
  <si>
    <t>https://drive.google.com/file/d/1DFxafB0J5duYCPXtAO2Pr8imHXpZ0uSJ/view?usp=sharing</t>
  </si>
  <si>
    <t>Khairul Azmi, BP 1620432009</t>
  </si>
  <si>
    <t>https://drive.google.com/file/d/1CHPKao_Fvu_eJhQ1zCWvVaSBlKiZyuIe/view?usp=sharing</t>
  </si>
  <si>
    <t>Nadia Cahyadi, BP 1520432018</t>
  </si>
  <si>
    <t>https://drive.google.com/file/d/1PrD5nbxLoCvseSqr9X4jHUovBCDb_XaA/view?usp=sharing</t>
  </si>
  <si>
    <t>Lolita Amelia, BP 1410432037</t>
  </si>
  <si>
    <t>https://drive.google.com/file/d/1UshYbUj-lt09biq_-i_nUjaA1HcLHSbh/view?usp=sharing</t>
  </si>
  <si>
    <t>Nadya Risna Putri, BP 1510432050</t>
  </si>
  <si>
    <t>https://drive.google.com/file/d/1RPt6BhRC_-CuRyAhw_IMrU0bd-Dwm7Ty/view?usp=sharing</t>
  </si>
  <si>
    <t>Siska Aquino, BP 1410431004</t>
  </si>
  <si>
    <t>https://drive.google.com/file/d/1-DhRVTiynS5lzM0Pnbb7Z5DR0buiJZCv/view?usp=sharing</t>
  </si>
  <si>
    <t>Ainun Mardiah Siregar,  BP 1410431018</t>
  </si>
  <si>
    <t>https://drive.google.com/file/d/1yohJJYd-cWyiNPFqopkTZ7BE3G0scELX/view?usp=sharing</t>
  </si>
  <si>
    <t>9. Semester genap 2018/2019 (Februari 2019 s/d Juli 2019)</t>
  </si>
  <si>
    <t>Septa Dwi Cahya, BP 1510431009</t>
  </si>
  <si>
    <t>https://drive.google.com/file/d/1CN67BNAG-tvHreXuTfAwiOtOhVsxsh_X/view?usp=sharing</t>
  </si>
  <si>
    <t>Faldo Aditya, BP 1510431029</t>
  </si>
  <si>
    <t>https://drive.google.com/file/d/1gXKU6tcKzU6JmzMiQDwiJCpPwv_Jt0GH/view?usp=sharing</t>
  </si>
  <si>
    <t>Danny Irawan, BP 1510431023</t>
  </si>
  <si>
    <t>https://drive.google.com/file/d/1BalGpLlaVKByhVHJGO_OkfbtFGTsLhfa/view?usp=sharing</t>
  </si>
  <si>
    <t>10. Semester genap 2019/2020 (Februari 2020 s/d Juli 2020)</t>
  </si>
  <si>
    <t>Rahmawati Ramadhan BP 1820432022</t>
  </si>
  <si>
    <t>https://bit.ly/3azNcin</t>
  </si>
  <si>
    <t>Yerti Syahraini Putri BP 1820432012</t>
  </si>
  <si>
    <t>https://bit.ly/3o26UWR</t>
  </si>
  <si>
    <t>11. Semester ganjil 2020/2021 (Agustus 2020 s/d Januari 2021)</t>
  </si>
  <si>
    <t>Thia Syafitri BP 1610432035</t>
  </si>
  <si>
    <t>https://bit.ly/3uMqR89</t>
  </si>
  <si>
    <t>Dhiya Anisah, Y, BP 1610432024</t>
  </si>
  <si>
    <t>https://bit.ly/3Pnyf1x</t>
  </si>
  <si>
    <t>Debby Armetiyana, M, BP 1610431006</t>
  </si>
  <si>
    <t>https://bit.ly/3Pm1eme</t>
  </si>
  <si>
    <t>Rizki Fitrah BP 1610432017</t>
  </si>
  <si>
    <t>https://bit.ly/3P8GezA</t>
  </si>
  <si>
    <t>12. Semester genap 2020/2021 (Februari 2021 s/d Juli 2021)</t>
  </si>
  <si>
    <t>Winda BR Malau BP 1610431016</t>
  </si>
  <si>
    <t>https://bit.ly/3yHjtfa</t>
  </si>
  <si>
    <t>Frilianda Wulandari BP 1710432008</t>
  </si>
  <si>
    <t>https://bit.ly/3yGI2ZE</t>
  </si>
  <si>
    <t>Anis Nur Afifah (S2) BP 1920432002</t>
  </si>
  <si>
    <t>https://bit.ly/3uLLL7d</t>
  </si>
  <si>
    <t>Haris Mu'at BP 1410432034</t>
  </si>
  <si>
    <t>https://bit.ly/3PIIOfV</t>
  </si>
  <si>
    <t>13. Semester ganjil 2021/2022 (Agustus 2021 s/d Januari 2022)</t>
  </si>
  <si>
    <t>Ahmad Syarif (S2) BP 1820432005</t>
  </si>
  <si>
    <t>https://bit.ly/3P5bWO9</t>
  </si>
  <si>
    <t>Fadila Rasyid BP 1710431023</t>
  </si>
  <si>
    <t>https://bit.ly/3PoVwzX</t>
  </si>
  <si>
    <t>Deby Cintya Rizal BP 1710432006</t>
  </si>
  <si>
    <t>https://drive.google.com/file/d/11QbGJpJui1tOhz_k1oEUlA7v53Nz2xuq/view?usp=sharing</t>
  </si>
  <si>
    <t>Gandung Catur, W, (S2) BP 1920432021</t>
  </si>
  <si>
    <t>https://drive.google.com/file/d/19ZygSaUphE863WKnFmdFr3_cTd-ZPS4A/view?usp=sharing</t>
  </si>
  <si>
    <t>14. Semester genap 2021/2022 (Februari 2022 s/d Juli 2022)</t>
  </si>
  <si>
    <t>M. Pio Hidayatullah BP 1810432059</t>
  </si>
  <si>
    <t>https://bit.ly/3PsfwC4</t>
  </si>
  <si>
    <t>Bima Saputra BP 1810432061</t>
  </si>
  <si>
    <t>https://bit.ly/3yI9iY1</t>
  </si>
  <si>
    <t>Monica Putri BP 1810432011</t>
  </si>
  <si>
    <t>https://bit.ly/3yBnPok</t>
  </si>
  <si>
    <t>Rahmat Fajri BP 1810431015</t>
  </si>
  <si>
    <t>https://bit.ly/3o1sH11</t>
  </si>
  <si>
    <t>Anggota Penguji</t>
  </si>
  <si>
    <t>Lutfiana Oktasari BP 1320432012</t>
  </si>
  <si>
    <t>https://drive.google.com/file/d/16UuXqPn9DKD0fFKATz_ZKKqYp7zPyWI9/view?usp=sharing</t>
  </si>
  <si>
    <t>Quinoza Guvil, BP 1121222005</t>
  </si>
  <si>
    <t>https://drive.google.com/file/d/1qbLJPtbJxVqsocIE092-uWdGSZEcj16n/view?usp=sharing</t>
  </si>
  <si>
    <t>Tiara Shofi Edriani, BP 1110432016</t>
  </si>
  <si>
    <t>https://drive.google.com/file/d/1xJdmulImEWrvXsVD6pDjONmABmNUoz-n/view?usp=sharing</t>
  </si>
  <si>
    <t xml:space="preserve"> Nelfi, BP 1110432044</t>
  </si>
  <si>
    <t>https://drive.google.com/file/d/1oRP1ZqR_kSE0gQCfvHWBagevMQIGdNIk/view?usp=sharing</t>
  </si>
  <si>
    <t>Sub total Anggota Penguji</t>
  </si>
  <si>
    <t>Fitria Winda Sari, BP 1320432011</t>
  </si>
  <si>
    <t>https://drive.google.com/file/d/1dErAbsJRO4UXEH6AIvhejqtghmZ6eXmh/view?usp=sharing</t>
  </si>
  <si>
    <t>Rachmi Dwinta Sari, BP 1010431017</t>
  </si>
  <si>
    <t>https://drive.google.com/file/d/1p1IOgFS3H3ytPpyrVXO8xlkijSqAYF97/view?usp=sharing</t>
  </si>
  <si>
    <t>Nelwati, BP 1110431011</t>
  </si>
  <si>
    <t>https://drive.google.com/file/d/1-wpS0Te_bqjhShxBjkqgU7dYe4cBZynO/view?usp=sharing</t>
  </si>
  <si>
    <t>Lathifah Yulyanisa, BP 1110432017</t>
  </si>
  <si>
    <t>https://drive.google.com/file/d/1Dni95MsxJe3Tn2s65rvuO_ZQXShx47CW/view?usp=sharing</t>
  </si>
  <si>
    <t>Lily Zuhrat, BP 1010431003</t>
  </si>
  <si>
    <t>https://drive.google.com/file/d/1UEGP4ZZRbI8VRQzKEXT1McwHB3DhtpW5/view?usp=sharing</t>
  </si>
  <si>
    <t>Wikasanti Dwi Rahayu, BP 1210432022</t>
  </si>
  <si>
    <t>https://drive.google.com/file/d/1pBD1pxiyVrMZoKrVm_qbERazuN4PNNhL/view?usp=sharing</t>
  </si>
  <si>
    <t>Yurniati, BP 1320432005</t>
  </si>
  <si>
    <t>https://drive.google.com/file/d/1DkdN8hgnKFxOhp8PtAd-Mpkgbz9uFcFW/view?usp=sharing</t>
  </si>
  <si>
    <r>
      <rPr>
        <sz val="11"/>
        <rFont val="Arial"/>
        <charset val="134"/>
      </rPr>
      <t xml:space="preserve"> </t>
    </r>
    <r>
      <rPr>
        <sz val="11"/>
        <rFont val="Bookman Old Style"/>
        <charset val="134"/>
      </rPr>
      <t>Nazhmal Huda, BP 1420432008</t>
    </r>
  </si>
  <si>
    <t>https://drive.google.com/file/d/1Of84pS_-4WOYqqIhGcjWSLo2xrQByk_T/view?usp=sharing</t>
  </si>
  <si>
    <r>
      <rPr>
        <sz val="11"/>
        <rFont val="Arial"/>
        <charset val="134"/>
      </rPr>
      <t xml:space="preserve"> </t>
    </r>
    <r>
      <rPr>
        <sz val="11"/>
        <rFont val="Bookman Old Style"/>
        <charset val="134"/>
      </rPr>
      <t>Deby Handayani, BP 1420432002</t>
    </r>
  </si>
  <si>
    <t>https://drive.google.com/file/d/1GbYCl2YpzKrrXphkbM5ykYzhJeecjTRm/view?usp=sharing</t>
  </si>
  <si>
    <t>Dedi Mardianto, BP 1420432009</t>
  </si>
  <si>
    <t>https://drive.google.com/file/d/1d3ktTTAu9QPPQ2VTLZQZM9YyrlZPHuOa/view?usp=sharing</t>
  </si>
  <si>
    <t>Roni Hafiz, BP 1320432009</t>
  </si>
  <si>
    <t>https://drive.google.com/file/d/1RN6FVP_nKNPlE7tKrMu04sITS8FVzYtZ/view?usp=sharing</t>
  </si>
  <si>
    <t>Siska Zayendra, BP 1110433007</t>
  </si>
  <si>
    <t>https://drive.google.com/file/d/1Z33FINpSZ1Gqw5SHVv3-_wihZs8_vWbG/view?usp=sharing</t>
  </si>
  <si>
    <t xml:space="preserve"> Siska Anggria, BP 1110431008</t>
  </si>
  <si>
    <t>https://drive.google.com/file/d/1n5BplliYeV0EbowrsRpnCbMnyFzbfnFh/view?usp=sharing</t>
  </si>
  <si>
    <t>Ferdy Novri, BP 1110432030</t>
  </si>
  <si>
    <t>https://drive.google.com/file/d/19V3HvxsDa3WuCPwBnXfb6DnH_RnrprpZ/view?usp=sharing</t>
  </si>
  <si>
    <t>Hadi Ridha Nofreza, BP 1210432007</t>
  </si>
  <si>
    <t>https://drive.google.com/file/d/1froiJWbH38S8c8sXmdiKOjSkd9kaZEXC/view?usp=sharing</t>
  </si>
  <si>
    <t>Maisan Nusa Putri, BP 1210433029</t>
  </si>
  <si>
    <t>https://drive.google.com/file/d/1zKGdoB5k53OnW2j9fmEJV5qUw4B8CWLN/view?usp=sharing</t>
  </si>
  <si>
    <t>Riri Seftiani, BP 1310432005</t>
  </si>
  <si>
    <t>https://drive.google.com/file/d/1gGmsdydg7_6WTQWzyPh3KvKP1Ga8SFPL/view?usp=sharing</t>
  </si>
  <si>
    <t>Elita Rahma Putri, BP 1310431016</t>
  </si>
  <si>
    <t>https://drive.google.com/file/d/1BDqlLGIvmZOaQ2jtZlGQqZlX9bwQCePG/view?usp=sharing</t>
  </si>
  <si>
    <t>6. Semester ganjil 2017/2018 (Agustus 2017 s/d Januari 2018)</t>
  </si>
  <si>
    <t>Yuliadi Yuna Sutra, BP 1310431059</t>
  </si>
  <si>
    <t>https://drive.google.com/file/d/1GfkZzri6MgCfDFkDeKICbn0R_t16e4Dg/view?usp=sharing</t>
  </si>
  <si>
    <t>Robi Nugraha Sayi Putra, BP 1410431049</t>
  </si>
  <si>
    <t>https://drive.google.com/file/d/16SekfVsbhMAsovSxYNeuBJAp6B3gdLSq/view?usp=sharing</t>
  </si>
  <si>
    <t>Sisri Wahyuni, BP 1410431051</t>
  </si>
  <si>
    <t>https://drive.google.com/file/d/1cojn-LuFJm7Ux0nMkULHDla85nNgiMeI/view?usp=sharing</t>
  </si>
  <si>
    <t>Fadillah, BP 1310431026</t>
  </si>
  <si>
    <t>https://drive.google.com/file/d/1Kp0KB2yw9Z0uJeDVorIScd0qO9g-Tadg/view?usp=sharing</t>
  </si>
  <si>
    <t>Mega Silvia, BP 1310432016</t>
  </si>
  <si>
    <t>https://drive.google.com/file/d/14wL8V9lIb1oqwaAuHH0ixHsdWMQTNJbg/view?usp=sharing</t>
  </si>
  <si>
    <t>Debby Evrya Ariesy, BP  1310432019</t>
  </si>
  <si>
    <t>https://drive.google.com/file/d/1lwQAycEN-RvSbaQEwtAsLjP1vevKTRHX/view?usp=sharing</t>
  </si>
  <si>
    <t>Agriyana Putri Kharisma, BP  1310431084</t>
  </si>
  <si>
    <t>https://drive.google.com/file/d/1JyYUtOwN4yG05Hs6ojZrcrdCQ5Rc2dZ1/view?usp=sharing</t>
  </si>
  <si>
    <t>Nindy Yasa, BP 1410431023</t>
  </si>
  <si>
    <t>https://drive.google.com/file/d/10I43lsBfmAAY8XNlxMoSqHvf8Es4gLZB/view?usp=sharing</t>
  </si>
  <si>
    <t>Ifriani Bakri, BP 1620432012</t>
  </si>
  <si>
    <t>https://drive.google.com/file/d/1057-eHcfGk8Ajcsl2d4uefCtDmy23sRS/view?usp=sharing</t>
  </si>
  <si>
    <t>Gizka Yemonica, BP  1210433042</t>
  </si>
  <si>
    <t>https://drive.google.com/file/d/1vZrKQGquYK9WBDJlDgD00NvUS6fulEAc/view?usp=sharing</t>
  </si>
  <si>
    <t>Kiki Ramadani BP  1510432006</t>
  </si>
  <si>
    <t>https://drive.google.com/file/d/1gVLcqLQ-omq147rsAf_Afki2eyWD9Xqg/view?usp=sharing</t>
  </si>
  <si>
    <t>Putri Permatasari,  BP  1620432006</t>
  </si>
  <si>
    <t>https://drive.google.com/file/d/1M3mW6MgRy2LKbcMJNbrrru80x3Myp-61/view?usp=sharing</t>
  </si>
  <si>
    <t>9. Semester genap 2019/2020 (Februari 2020 s/d Juli 2020)</t>
  </si>
  <si>
    <t>Ahsan BP 1820432020</t>
  </si>
  <si>
    <t>https://bit.ly/3P5OFf3</t>
  </si>
  <si>
    <t>Nadia Husna BP 1610431018</t>
  </si>
  <si>
    <t>https://drive.google.com/file/d/1Oi94G8F6yOzzvq7D-1usmq9mO8ZXoIUa/view?usp=sharing</t>
  </si>
  <si>
    <t>10. Semester ganjil 2020/2021 (Agustus 2020 s/d Januari 2021)</t>
  </si>
  <si>
    <t>Muthia Zalfa Jofie BP 1610432009</t>
  </si>
  <si>
    <t>https://bit.ly/3P5bUG1</t>
  </si>
  <si>
    <t>Resnita Yuri BP 1720432004</t>
  </si>
  <si>
    <t>https://drive.google.com/file/d/1S2Moi44N6FpJ94o8y36x5isPV-JB-gLA/view?usp=sharing</t>
  </si>
  <si>
    <t>Rozi Kofila Putri BP 1510431007</t>
  </si>
  <si>
    <t>https://drive.google.com/file/d/1XANHrdaoW5FHnXzF_x0u8XF1fciuNHja/view?usp=sharing</t>
  </si>
  <si>
    <t>11. Semester genap 2020/2021 (Februari 2021 s/d Juli 2021)</t>
  </si>
  <si>
    <t>Lathifa Suci Noviana BP 1510431025</t>
  </si>
  <si>
    <t>https://bit.ly/3RxcTk7</t>
  </si>
  <si>
    <t>Rahmi Khairun Nisa BP 1610431013</t>
  </si>
  <si>
    <t>https://drive.google.com/file/d/1wbB4Cxq_XitgF8xJMf4bKDGpzuPX2ftK/view?usp=sharing</t>
  </si>
  <si>
    <t>Furqan Ariadha BP 1410432053</t>
  </si>
  <si>
    <t>https://drive.google.com/file/d/12WUt2Zlj71_BXvArp8YjpwwIySFUE53P/view?usp=sharing</t>
  </si>
  <si>
    <t>Siti Rani Yelfera BP 1610432042</t>
  </si>
  <si>
    <t>https://drive.google.com/file/d/1nkfLjEuz3pLeVD5zhHUdq_L1ZinX_-Vy/view?usp=sharing</t>
  </si>
  <si>
    <t>12. Semester ganjil 2021/2022 (Agustus 2021 s/d Januari 2022)</t>
  </si>
  <si>
    <t>Norita Pakpahan BP 1710433001</t>
  </si>
  <si>
    <t>https://bit.ly/3AQbUFM</t>
  </si>
  <si>
    <t>Eka Purwanti BP 1920432004</t>
  </si>
  <si>
    <t>https://drive.google.com/file/d/1zc0KWPaIdf0rvifFoHLaW_xa6r6A1zcm/view?usp=sharing</t>
  </si>
  <si>
    <t>Eldi Nuzan Syahputra BP 1710432011</t>
  </si>
  <si>
    <t>https://drive.google.com/file/d/1KrSSldz7tY8Id34bHjntRuhJ9wyF9FL6/view?usp=sharing</t>
  </si>
  <si>
    <t>13. Semester genap 2021/2022 (Februari 2022 s/d Juli 2022)</t>
  </si>
  <si>
    <t>Nila Destia Nasra BP 1920432017</t>
  </si>
  <si>
    <t>https://bit.ly/3AO8ymA</t>
  </si>
  <si>
    <t>Yoga Pratama BP 1710431029</t>
  </si>
  <si>
    <t>https://drive.google.com/file/d/11w_3Bv8aM6oUGV2EAbb_tUW5I6bndkze/view?usp=sharing</t>
  </si>
  <si>
    <t>Penasehat Akademik</t>
  </si>
  <si>
    <t>1. Semester ganjil genap 2015/2016 (Agustus 2015 s/d Juli 2016)</t>
  </si>
  <si>
    <t>BP. 1310431024 - 1310431046</t>
  </si>
  <si>
    <t>Kegiatan</t>
  </si>
  <si>
    <t>SK Dekan Nomor 463/XIII/D/FMIPA/2015</t>
  </si>
  <si>
    <t>https://bit.ly/3aHLR90</t>
  </si>
  <si>
    <t>2. Semester ganjil genap 2016/2017 ( Juli 2016 s/d Juni 2017)</t>
  </si>
  <si>
    <t>BP. 1310431024 - 1310431042</t>
  </si>
  <si>
    <t>SK Dekan Nomor 469/XIII/D/FMIPA/2016</t>
  </si>
  <si>
    <t>https://bit.ly/3PjGmfR</t>
  </si>
  <si>
    <t>BP. 1310431024 - 1310431039</t>
  </si>
  <si>
    <t>SK Dekan Nomor 139/XIII/D/FMIPA/2017</t>
  </si>
  <si>
    <t>https://bit.ly/3uVMzGB</t>
  </si>
  <si>
    <t>3. Semester ganjil genap 2017/2018 ( Juli 2017 s/d Juni 2018)</t>
  </si>
  <si>
    <t>SK Dekan No.449/XIII/D/FMIPA/2017</t>
  </si>
  <si>
    <t>https://bit.ly/3RHGWpt</t>
  </si>
  <si>
    <t>4. Semester ganjil genap 2018/2019 ( Juli 2018 s/d Juni 2019)</t>
  </si>
  <si>
    <t>SK Dekan No.606/XIII/D/FMIPA/2018</t>
  </si>
  <si>
    <t>https://bit.ly/3Pgtabw</t>
  </si>
  <si>
    <t>5. Semester ganjil genap 2019/2020 ( Juli 2019 s/d Juni 2020)</t>
  </si>
  <si>
    <t>SK Dekan No.429/XIII/D/FMIPA/2019</t>
  </si>
  <si>
    <t>https://bit.ly/3IKF76P</t>
  </si>
  <si>
    <t>6. Semester ganjil genap 2020/2021 ( Juli 2020 s/d Juni 2021)</t>
  </si>
  <si>
    <t>SK Dekan No.276/UN16.03.D/XIII/KPT/2020</t>
  </si>
  <si>
    <t>https://bit.ly/3obpaNI</t>
  </si>
  <si>
    <t>SK Dekan No.62/UN16.03.D/XIII/KPT/2021</t>
  </si>
  <si>
    <t>https://bit.ly/3ci2FnA</t>
  </si>
  <si>
    <t>Ketua jurusan pada politeknik/akademi/ sekretaris jurusan/bagian pada universitas/ institut/sekolah tinggi</t>
  </si>
  <si>
    <t xml:space="preserve">Ketua Program Studi S1 Jurusan Matematika                                                                                                                                                                                                                                                                                                                                                                                                                                                                                                                                                                                                                                                                    </t>
  </si>
  <si>
    <t>2016 - 2017</t>
  </si>
  <si>
    <t>Jabatan/ Semester</t>
  </si>
  <si>
    <t>SK Rektor Unand No. 1140/III/A/Unand-2016</t>
  </si>
  <si>
    <t>https://bit.ly/3ySuOtc</t>
  </si>
  <si>
    <t>2017 - 2018</t>
  </si>
  <si>
    <t>2018 - 2019</t>
  </si>
  <si>
    <t>2019 - 2020</t>
  </si>
  <si>
    <t xml:space="preserve">Ketua Program Studi S2 Jurusan Matematika                                                                                                                                                                                                                                                                                                                                                                                                                                                                                                                                                                                                                                                                   </t>
  </si>
  <si>
    <t>2021-2022</t>
  </si>
  <si>
    <t>SK Rektor Unand No. 417/UN16.R/KP/2021</t>
  </si>
  <si>
    <t>https://bit.ly/3aG57UE</t>
  </si>
  <si>
    <t>JUMLAH TOTAL</t>
  </si>
  <si>
    <t>Demikian pernyataan ini dibuat untuk dapat dipergunakan sebagaimana mestinya.</t>
  </si>
  <si>
    <t>Padang, 25 Juli 2022</t>
  </si>
  <si>
    <t>MELAKSANAKAN PENELITIAN</t>
  </si>
  <si>
    <t>Pembina/IV a</t>
  </si>
  <si>
    <t>Lektor Kepala</t>
  </si>
  <si>
    <t>Jurusan Matematika, FMIPA, Universitas Andalas</t>
  </si>
  <si>
    <t>Telah melaksanakan penelitian sebagai berikut :</t>
  </si>
  <si>
    <t>Tanggal Terbit/ Publish</t>
  </si>
  <si>
    <t>Petunjuk Pengisian, Batas Kepatutan Pengusulan, dan Angka Kredit Paling Tinggi setiap Item Usulan Karya Ilmiah</t>
  </si>
  <si>
    <t>Menghasilkan karya ilmiah:</t>
  </si>
  <si>
    <t>Hasil penelitian atau hasil pemikiran yang dipublikasikan dalam bentuk buku:</t>
  </si>
  <si>
    <t>Maksimum 1 buku/ tahun</t>
  </si>
  <si>
    <t>Angka kredit paling tinggi 40</t>
  </si>
  <si>
    <t>Angka kredit paling tinggi 20</t>
  </si>
  <si>
    <r>
      <rPr>
        <b/>
        <sz val="11"/>
        <color theme="1"/>
        <rFont val="Bookman Old Style"/>
        <charset val="134"/>
      </rPr>
      <t>Hasil penelitian atau hasil pemikiran dalam buku yang dipublikasikan dan berisi berbagai tulisan dari berbagai penulis (</t>
    </r>
    <r>
      <rPr>
        <b/>
        <i/>
        <sz val="11"/>
        <color theme="1"/>
        <rFont val="Bookman Old Style"/>
        <charset val="134"/>
      </rPr>
      <t>book chapter</t>
    </r>
    <r>
      <rPr>
        <b/>
        <sz val="11"/>
        <color theme="1"/>
        <rFont val="Bookman Old Style"/>
        <charset val="134"/>
      </rPr>
      <t>):</t>
    </r>
  </si>
  <si>
    <t>Angka kredit paling tinggi 15</t>
  </si>
  <si>
    <t>Angka kredit paling tinggi 10</t>
  </si>
  <si>
    <t>Hasil penelitian atau hasil pemikiran yang dipublikasikan dalam bentuk jurnal ilmiah :</t>
  </si>
  <si>
    <t>Batas kepatutan/pengakuan banyaknya publikasi di setiap nomor terbitan paling banyak 2 (dua) artikel karya ilmiah</t>
  </si>
  <si>
    <t>Jurnal Internasional Bereputasi</t>
  </si>
  <si>
    <t>Angka kredit paling tinggi 40 (terindeks pada database internasional bereputasi dan berfaktor dampak)</t>
  </si>
  <si>
    <t>Judul Artikel</t>
  </si>
  <si>
    <t>Modified Quantile Regression for Modeling the Low Birth Weight</t>
  </si>
  <si>
    <t>Artikel/ Jurnal</t>
  </si>
  <si>
    <t>Penulis</t>
  </si>
  <si>
    <r>
      <rPr>
        <b/>
        <sz val="11"/>
        <color theme="1"/>
        <rFont val="Bookman Old Style"/>
        <charset val="134"/>
      </rPr>
      <t>Ferra Yanuar</t>
    </r>
    <r>
      <rPr>
        <sz val="11"/>
        <color theme="1"/>
        <rFont val="Bookman Old Style"/>
        <charset val="134"/>
      </rPr>
      <t>, Hazmira Yozza, and Aidinil Zetra</t>
    </r>
  </si>
  <si>
    <t>Nama Jurnal</t>
  </si>
  <si>
    <t>Frontiers in Applied Mathematics and Statistics</t>
  </si>
  <si>
    <t>Volume Jurnal</t>
  </si>
  <si>
    <t>Nomor Jurnal</t>
  </si>
  <si>
    <t>Opsional/jika ada mohon diisi Issue/Nomor Jurnal</t>
  </si>
  <si>
    <t>Tahun Terbit</t>
  </si>
  <si>
    <t>Halaman</t>
  </si>
  <si>
    <t>1 s/d 12</t>
  </si>
  <si>
    <t>ISSN</t>
  </si>
  <si>
    <t>Penerbit</t>
  </si>
  <si>
    <t>Frontiers Media S.A.</t>
  </si>
  <si>
    <t>DOI</t>
  </si>
  <si>
    <t>https://doi.org/10.3389/fams.2022.890028</t>
  </si>
  <si>
    <r>
      <rPr>
        <sz val="11"/>
        <color theme="1"/>
        <rFont val="Bookman Old Style"/>
        <charset val="134"/>
      </rPr>
      <t xml:space="preserve">Opsional/jika ada mohon diisi lengkap dengan format direct link seperti contoh: </t>
    </r>
    <r>
      <rPr>
        <b/>
        <sz val="11"/>
        <color theme="1"/>
        <rFont val="Bookman Old Style"/>
        <charset val="134"/>
      </rPr>
      <t>https://doi.org/</t>
    </r>
    <r>
      <rPr>
        <sz val="11"/>
        <color theme="1"/>
        <rFont val="Bookman Old Style"/>
        <charset val="134"/>
      </rPr>
      <t>10.25077/ajis.6.1.57-78.2017</t>
    </r>
  </si>
  <si>
    <t>Alamat Web Jurnal</t>
  </si>
  <si>
    <t>https://www.frontiersin.org/articles/10.3389/fams.2022.890028/full</t>
  </si>
  <si>
    <t>Mulai tahun 2012, alamat ini harus mengarah ke web jurnal resmi, bukan sekadar repository. Sebaiknya, alamat ini langsung menuju halaman artikel (abstrak), bukan hanya halaman depan (homepage).</t>
  </si>
  <si>
    <t>URL menuju dokumen/full artikel jurnal atau menuju direct link ke http://repo.unand.ac.id/ jika artikel ini (jika tidak open access) yang meliputi: sampul jurnal, informasi dewan redaksi/editor, daftar isi, dan artikel</t>
  </si>
  <si>
    <t xml:space="preserve">SJR (Opsional) : </t>
  </si>
  <si>
    <t>Q3 / 0,33</t>
  </si>
  <si>
    <t>Apabila Jurnal terindek Scimago, harus di isi nilai SJR sesuai tahun terbit artikel pada jurnal tersebut.</t>
  </si>
  <si>
    <t>Impact Factor (Opsional) :</t>
  </si>
  <si>
    <t>-</t>
  </si>
  <si>
    <t>Apabila Jurnal terindek Thomson Reuters, harus di isi Nilai Impact Factor sesuai tahun terbit artikel pada jurnal tersebut.</t>
  </si>
  <si>
    <t>URL Peer Review</t>
  </si>
  <si>
    <t>https://bit.ly/3yDqgqo</t>
  </si>
  <si>
    <t>URL menuju dokumen peer review (direct link ke http://repo.unand.ac.id/) Format PDF, 1 File, Minimal 2 hasil peer review.</t>
  </si>
  <si>
    <t>URL Dokumen Cek Similarity :</t>
  </si>
  <si>
    <t>https://bit.ly/3Nv8Q4G</t>
  </si>
  <si>
    <t>URL menuju dokumen hasil pengecekan similarity atau originality (direct link ke http://repo.unand.ac.id/), bukan hasil scan tetapi hasil uji dari aplikasi turnitin.</t>
  </si>
  <si>
    <t xml:space="preserve">Apabila hasil uji kemiripan melebihi 25% terhadap 1 (satu) dokumen/primary source (tidak termasuk daftar pustaka, kemiripan kalimat yang kurang dari 3%, maka peer review secara subtansi harus memberikan pendapat ada tidaknya indikasi plagiasi.
</t>
  </si>
  <si>
    <t>URL Index Jurnal</t>
  </si>
  <si>
    <t>https://www.scimagojr.com/journalsearch.php?q=21100941066&amp;tip=sid&amp;clean=0</t>
  </si>
  <si>
    <t>Contoh: https://www.scimagojr.com/journalsearch.php?q=28773&amp;tip=sid&amp;clean=0</t>
  </si>
  <si>
    <t>URL Dokumen Bukti Korespondensi</t>
  </si>
  <si>
    <t>https://bit.ly/3QVrm9m</t>
  </si>
  <si>
    <t>Opsional/URL menuju dokumen bukti korespondensi karya ilmiah direct link ke http://repo.unand.ac.id/, apabila artikel diterbitkan pada jurnal/penerbit yang diragukan oleh Ditjen Dikti Kemendikbud</t>
  </si>
  <si>
    <t>Apakah ini syarat khusus?</t>
  </si>
  <si>
    <t>Ya</t>
  </si>
  <si>
    <t>Diisi "YA/TIDAK"</t>
  </si>
  <si>
    <t>Keterangan Tambahan</t>
  </si>
  <si>
    <t>Opsional/keterangan tambahan, misalnya apabila URL dokumen terproteksi/tidak open access berikan informasi password disini.</t>
  </si>
  <si>
    <t>The Comparison of WLS and DWLS Estimation Methods in SEM to Construct Health Behavior Model</t>
  </si>
  <si>
    <r>
      <rPr>
        <b/>
        <sz val="11"/>
        <color theme="1"/>
        <rFont val="Bookman Old Style"/>
        <charset val="134"/>
      </rPr>
      <t xml:space="preserve">Ferra Yanuar, </t>
    </r>
    <r>
      <rPr>
        <sz val="11"/>
        <color theme="1"/>
        <rFont val="Bookman Old Style"/>
        <charset val="134"/>
      </rPr>
      <t>Fadillah Nisa Uttaqi, Aidinil Zetra, Izzati Rahmi, and Dodi Devianto</t>
    </r>
  </si>
  <si>
    <t>Science and Technology Indonesia</t>
  </si>
  <si>
    <t>164 - 169</t>
  </si>
  <si>
    <t>e-ISSN:2580-4391 p-ISSN:2580-4405</t>
  </si>
  <si>
    <t>Research Center of Inorganic Materials and Coordination Complexes, FMIPA Universitas Sriwijaya</t>
  </si>
  <si>
    <t>https://doi.org/10.26554/sti.2022.7.2.164-169</t>
  </si>
  <si>
    <t>https://sciencetechindonesia.com/index.php/jsti/article/view/422</t>
  </si>
  <si>
    <t>https://sciencetechindonesia.com/index.php/jsti/article/download/422/231/2572</t>
  </si>
  <si>
    <t>0 / 2021</t>
  </si>
  <si>
    <t>https://bit.ly/3uKXSRT</t>
  </si>
  <si>
    <t>https://bit.ly/STI_sim</t>
  </si>
  <si>
    <t>https://www.scimagojr.com/journalsearch.php?q=21101040666&amp;tip=sid&amp;clean=0</t>
  </si>
  <si>
    <t>https://bit.ly/STI_corr</t>
  </si>
  <si>
    <t>Tidak</t>
  </si>
  <si>
    <t>Assessment of health and social security agency participants proportion using hierarchical bayesian small area estimation</t>
  </si>
  <si>
    <r>
      <rPr>
        <b/>
        <sz val="11"/>
        <color theme="1"/>
        <rFont val="Bookman Old Style"/>
        <charset val="134"/>
      </rPr>
      <t>Ferra Yanuar</t>
    </r>
    <r>
      <rPr>
        <sz val="11"/>
        <color theme="1"/>
        <rFont val="Bookman Old Style"/>
        <charset val="134"/>
      </rPr>
      <t>, Atika Defita Sari, Dodi Devianto, Aidinil Zetra</t>
    </r>
  </si>
  <si>
    <t>Model Assisted Statistics and Applications</t>
  </si>
  <si>
    <t>241–250</t>
  </si>
  <si>
    <t>1875-9068</t>
  </si>
  <si>
    <t>IOS Press</t>
  </si>
  <si>
    <t>10.3233/MAS-210538</t>
  </si>
  <si>
    <t>https://content.iospress.com/articles/model-assisted-statistics-and-applications/mas210538</t>
  </si>
  <si>
    <t>https://bit.ly/MASA_doc</t>
  </si>
  <si>
    <t>0,18 / Q4</t>
  </si>
  <si>
    <t>https://bit.ly/MASA_PR</t>
  </si>
  <si>
    <t>https://bit.ly/Masa_sim</t>
  </si>
  <si>
    <t>https://www.scimagojr.com/journalsearch.php?q=7100153149&amp;tip=sid&amp;clean=0</t>
  </si>
  <si>
    <t>https://bit.ly/Masa_corr</t>
  </si>
  <si>
    <t>Length-of-Stay of Hospitalized COVID-19 
Patients Using Bootstrap Quantile Regression</t>
  </si>
  <si>
    <r>
      <rPr>
        <b/>
        <sz val="11"/>
        <color theme="1"/>
        <rFont val="Bookman Old Style"/>
        <charset val="134"/>
      </rPr>
      <t>Ferra Yanuar</t>
    </r>
    <r>
      <rPr>
        <sz val="11"/>
        <color theme="1"/>
        <rFont val="Bookman Old Style"/>
        <charset val="134"/>
      </rPr>
      <t xml:space="preserve"> dan Aidinil Zetra.</t>
    </r>
  </si>
  <si>
    <t>IAENG International Journal of Applied Mathematics</t>
  </si>
  <si>
    <t>1–12</t>
  </si>
  <si>
    <t>1992-9986</t>
  </si>
  <si>
    <t>International Association of Engineers</t>
  </si>
  <si>
    <t>http://www.iaeng.org/IJAM/issues_v51/issue_3/index.html</t>
  </si>
  <si>
    <t>http://www.iaeng.org/IJAM/issues_v51/issue_3/IJAM_51_3_40.pdf</t>
  </si>
  <si>
    <t>0,26 / Q3</t>
  </si>
  <si>
    <t>https://bit.ly/3zwYq16</t>
  </si>
  <si>
    <t>https://bit.ly/IAENG_sim</t>
  </si>
  <si>
    <t>https://www.scimagojr.com/journalsearch.php?q=16800154715&amp;tip=sid&amp;clean=0</t>
  </si>
  <si>
    <t>https://bit.ly/IAENG_corr</t>
  </si>
  <si>
    <t>Bayesian Quantile Regression Methods in Handling Non-normal
and Heterogeneous Error Term</t>
  </si>
  <si>
    <r>
      <rPr>
        <b/>
        <sz val="11"/>
        <color theme="1"/>
        <rFont val="Bookman Old Style"/>
        <charset val="134"/>
      </rPr>
      <t xml:space="preserve">Ferra Yanuar, </t>
    </r>
    <r>
      <rPr>
        <sz val="11"/>
        <color theme="1"/>
        <rFont val="Bookman Old Style"/>
        <charset val="134"/>
      </rPr>
      <t>Hazmira Yozza, and Aidinil Zetra</t>
    </r>
  </si>
  <si>
    <t xml:space="preserve"> Asian Journal of Scientific Research</t>
  </si>
  <si>
    <t xml:space="preserve"> 346-351</t>
  </si>
  <si>
    <t>2077-2076</t>
  </si>
  <si>
    <t>Science Alert</t>
  </si>
  <si>
    <t>10.3923/ajsr.2019.346.351</t>
  </si>
  <si>
    <t>https://scialert.net/abstract/?doi=ajsr.2019.346.351</t>
  </si>
  <si>
    <t>https://docsdrive.com/pdfs/ansinet/ajsr/2019/346-351.pdf</t>
  </si>
  <si>
    <t>Q3 / 0,135</t>
  </si>
  <si>
    <t>https://bit.ly/AJSR_PR</t>
  </si>
  <si>
    <t>https://bit.ly/AJSR_sim</t>
  </si>
  <si>
    <t>https://www.scimagojr.com/journalsearch.php?q=16500154707&amp;tip=sid&amp;clean=0</t>
  </si>
  <si>
    <t>https://bit.ly/AJSR_corr</t>
  </si>
  <si>
    <t>f)</t>
  </si>
  <si>
    <t>The Health Status Model in Urban and Rural Society in West Sumatera, Indonesia: An Approach of Structural Equation Modeling and Heterogeneous Error Term</t>
  </si>
  <si>
    <t>Ferra Yanuar</t>
  </si>
  <si>
    <t>Indian Journal of Science and Technology</t>
  </si>
  <si>
    <t>1 s/d 8</t>
  </si>
  <si>
    <t xml:space="preserve"> 0974-5645</t>
  </si>
  <si>
    <t>Indian Society for Education and Environment</t>
  </si>
  <si>
    <t>10.17485/ijst/2016/v9i4/72601</t>
  </si>
  <si>
    <t>https://indjst.org/articles/the-health-status-model-in-urban-and-rural-society-in-west-sumatera-indonesia-an-approach-of-structural-equation-modeling</t>
  </si>
  <si>
    <t>https://indjst.org/download-article.php?Article_Unique_Id=INDJST4579&amp;Full_Text_Pdf_Download=True</t>
  </si>
  <si>
    <t>0,251 / Q2</t>
  </si>
  <si>
    <t>https://bit.ly/Health_PR</t>
  </si>
  <si>
    <t>https://bit.ly/IJST_sim</t>
  </si>
  <si>
    <t>https://www.scimagojr.com/journalsearch.php?q=21100201522&amp;tip=sid&amp;clean=0</t>
  </si>
  <si>
    <t>https://bit.ly/IJST_corr</t>
  </si>
  <si>
    <t>g)</t>
  </si>
  <si>
    <t>Consistency Test of Reliability Index in SEM Model</t>
  </si>
  <si>
    <r>
      <rPr>
        <b/>
        <sz val="11"/>
        <color theme="1"/>
        <rFont val="Bookman Old Style"/>
        <charset val="134"/>
      </rPr>
      <t>Ferra Yanuar</t>
    </r>
    <r>
      <rPr>
        <sz val="11"/>
        <color theme="1"/>
        <rFont val="Bookman Old Style"/>
        <charset val="134"/>
      </rPr>
      <t>, Dodi Devianto, Susi Marisa, and Aidinil Zetra</t>
    </r>
  </si>
  <si>
    <t>Applied Mathematical Sciences</t>
  </si>
  <si>
    <t>5283 - 5292</t>
  </si>
  <si>
    <t>1312885X</t>
  </si>
  <si>
    <t>Hikari Ltd.</t>
  </si>
  <si>
    <t>http://dx.doi.org/10.12988/ams.2015.56446</t>
  </si>
  <si>
    <t>http://www.m-hikari.com/ams/ams-2015/ams-105-108-2015/index.html</t>
  </si>
  <si>
    <t>http://www.m-hikari.com/ams/ams-2015/ams-105-108-2015/p/yanuarAMS105-108-2015.pdf</t>
  </si>
  <si>
    <t>0,355 / Q3</t>
  </si>
  <si>
    <t>https://bit.ly/AMS_PR</t>
  </si>
  <si>
    <t>https://bit.ly/AMS_sim</t>
  </si>
  <si>
    <t>https://www.scimagojr.com/journalsearch.php?q=25166&amp;tip=sid&amp;clean=0</t>
  </si>
  <si>
    <t>https://bit.ly/AMS_corr</t>
  </si>
  <si>
    <t>h)</t>
  </si>
  <si>
    <t>The Use of Uniformative and Informative Prior Distribution in Bayesian SEM</t>
  </si>
  <si>
    <t>Global Journal of Pure and Applied Mathematics</t>
  </si>
  <si>
    <t>3259-3264</t>
  </si>
  <si>
    <t>0973-1768</t>
  </si>
  <si>
    <t xml:space="preserve"> Research India Publications</t>
  </si>
  <si>
    <t>https://www.ripublication.com/Volume/gjpamv11n5.htm</t>
  </si>
  <si>
    <t>https://bit.ly/GJPAM_articles</t>
  </si>
  <si>
    <t>0.16 / Q4</t>
  </si>
  <si>
    <t>https://bit.ly/GJPAM_PR</t>
  </si>
  <si>
    <t>https://bit.ly/GJPAM_sim</t>
  </si>
  <si>
    <t>https://www.scimagojr.com/journalsearch.php?q=19700200853&amp;tip=sid&amp;clean=0</t>
  </si>
  <si>
    <t>https://bit.ly/GJPAM_corr</t>
  </si>
  <si>
    <t>Jurnal Internasional</t>
  </si>
  <si>
    <t>1. Angka kredit paling tinggi 30 kalau terindeks pada basis data internasional bereputasi (Scopus).
2. Angka kredit paling tinggi 20 kalau terindeks pada basis data internasional di luar kategori No. 1 (Web of Science Clarivate Analystic Kelompok Emerging Sources Citation Index - ESCI).</t>
  </si>
  <si>
    <t>Jurnal Nasional Terakreditasi/Peringkat 1 dan 2 (SINTA)</t>
  </si>
  <si>
    <t>Angka kredit paling tinggi  25</t>
  </si>
  <si>
    <t>Modeling Length of Hospital Stay for Patients With COVID-19 in West Sumatra Using Quantile Regression Approach</t>
  </si>
  <si>
    <r>
      <rPr>
        <b/>
        <sz val="11"/>
        <color theme="1"/>
        <rFont val="Bookman Old Style"/>
        <charset val="134"/>
      </rPr>
      <t>Ferra Yanuar</t>
    </r>
    <r>
      <rPr>
        <sz val="11"/>
        <color theme="1"/>
        <rFont val="Bookman Old Style"/>
        <charset val="134"/>
      </rPr>
      <t xml:space="preserve">, Athifa Salsabila Deva, Maiyastri Maiyastri, Hazmira Yozza, and Aidinil Zetra
</t>
    </r>
  </si>
  <si>
    <t>Cauchy, Jurnal Matematika Murni dan Aplikasi</t>
  </si>
  <si>
    <t>118-128</t>
  </si>
  <si>
    <t>2477-3344</t>
  </si>
  <si>
    <t>Universitas Islam Negeri Maulana Malik Ibrahim Malang</t>
  </si>
  <si>
    <t>https://doi.org/10.18860/ca.v7i1.12995</t>
  </si>
  <si>
    <t>https://ejournal.uin-malang.ac.id/index.php/Math/article/view/12995</t>
  </si>
  <si>
    <t>https://ejournal.uin-malang.ac.id/index.php/Math/article/view/12995/pdf</t>
  </si>
  <si>
    <t>https://bit.ly/3bafFeA</t>
  </si>
  <si>
    <t>https://sinta3.kemdikbud.go.id/journals/profile/2286</t>
  </si>
  <si>
    <t>Contoh: http://sinta.ristekbrin.go.id/journals/detail?id=3621</t>
  </si>
  <si>
    <t>Terakreditasi Sinta Peringkat 2</t>
  </si>
  <si>
    <t>Bayesian Generalized Self Method to Estimate Scale Parameter of Invers Rayleigh Distribution</t>
  </si>
  <si>
    <r>
      <rPr>
        <b/>
        <sz val="11"/>
        <color theme="1"/>
        <rFont val="Bookman Old Style"/>
        <charset val="134"/>
      </rPr>
      <t>Ferra Yanuar</t>
    </r>
    <r>
      <rPr>
        <sz val="11"/>
        <color theme="1"/>
        <rFont val="Bookman Old Style"/>
        <charset val="134"/>
      </rPr>
      <t>, Rahmi Febriyuni, Izzati Rahmi HG</t>
    </r>
  </si>
  <si>
    <t>270 - 278</t>
  </si>
  <si>
    <t>http://dx.doi.org/10.18860/ca.v6i4.11482</t>
  </si>
  <si>
    <t>http://ejournal.uin-malang.ac.id/index.php/Math/article/view/11482</t>
  </si>
  <si>
    <t>http://ejournal.uin-malang.ac.id/index.php/Math/article/view/11482/pdf</t>
  </si>
  <si>
    <t>https://bit.ly/3two0zd</t>
  </si>
  <si>
    <t>Analisis Survival untuk Parameter Skala dari Distribusi Weibull  Menggunakan MLE dan Metode Bayesian</t>
  </si>
  <si>
    <r>
      <rPr>
        <b/>
        <sz val="11"/>
        <color theme="1"/>
        <rFont val="Bookman Old Style"/>
        <charset val="134"/>
      </rPr>
      <t>Ferra Yanuar</t>
    </r>
    <r>
      <rPr>
        <sz val="11"/>
        <color theme="1"/>
        <rFont val="Bookman Old Style"/>
        <charset val="134"/>
      </rPr>
      <t>, Sisca Wulandari, and Izzati Rahmi, HG</t>
    </r>
  </si>
  <si>
    <t>BAREKENG: Jurnal ilmu matematika dan terapan</t>
  </si>
  <si>
    <t>147-156</t>
  </si>
  <si>
    <t>2615-3017</t>
  </si>
  <si>
    <t>Mathematics Department, Faculty of Mathematics and Natural Sciences, Pattimura University, and cooperate with The Indonesian Mathematical Society (IndoMS)</t>
  </si>
  <si>
    <t>https://doi.org/10.30598/barekengvol15iss1pp147-156</t>
  </si>
  <si>
    <t>https://ojs3.unpatti.ac.id/index.php/barekeng/article/view/3109</t>
  </si>
  <si>
    <t>https://ojs3.unpatti.ac.id/index.php/barekeng/article/download/3109/2705/</t>
  </si>
  <si>
    <t>https://bit.ly/3aWucdw</t>
  </si>
  <si>
    <t>https://sinta3.kemdikbud.go.id/journals/profile/3866</t>
  </si>
  <si>
    <t xml:space="preserve">Small Area Estimation Method With Empirical Bayes Based On Beta Binomial Model In Generated Data </t>
  </si>
  <si>
    <r>
      <rPr>
        <b/>
        <sz val="11"/>
        <rFont val="Arial"/>
        <charset val="134"/>
      </rPr>
      <t xml:space="preserve">Ferra Yanuar, </t>
    </r>
    <r>
      <rPr>
        <sz val="11"/>
        <rFont val="Arial"/>
        <charset val="134"/>
      </rPr>
      <t>Rahmatika Fajriyah, Dodi Devianto</t>
    </r>
  </si>
  <si>
    <t>Media Statistika</t>
  </si>
  <si>
    <t>1 s/d 9</t>
  </si>
  <si>
    <t>2477-0647</t>
  </si>
  <si>
    <t>Department of Statistics, Faculty of Science and Mathematics, Universitas Diponegoro</t>
  </si>
  <si>
    <t>https://doi.org/10.14710/medstat.14.1.1-9</t>
  </si>
  <si>
    <t>https://ejournal.undip.ac.id/index.php/media_statistika/article/view/25146</t>
  </si>
  <si>
    <t>https://ejournal.undip.ac.id/index.php/media_statistika/article/download/25146/19677</t>
  </si>
  <si>
    <t>https://bit.ly/3MUBcVI</t>
  </si>
  <si>
    <t>https://sinta3.kemdikbud.go.id/journals/profile/1963</t>
  </si>
  <si>
    <t>Identification Of Rainfall Distribution In West Sumatera And Assessment Of Its Parameters Using Bayes Method</t>
  </si>
  <si>
    <r>
      <rPr>
        <b/>
        <sz val="10.5"/>
        <color theme="1"/>
        <rFont val="Helvetica"/>
        <charset val="134"/>
      </rPr>
      <t>Ferra Yanuar</t>
    </r>
    <r>
      <rPr>
        <sz val="10.5"/>
        <color theme="1"/>
        <rFont val="Helvetica"/>
        <charset val="134"/>
      </rPr>
      <t>, Putri Trisna Sari, Yudiantri Asdi</t>
    </r>
  </si>
  <si>
    <t>161 - 169</t>
  </si>
  <si>
    <t>10.14710/medstat.13.2.161-169</t>
  </si>
  <si>
    <t>https://ejournal.undip.ac.id/index.php/media_statistika/article/view/24510</t>
  </si>
  <si>
    <t>https://ejournal.undip.ac.id/index.php/media_statistika/article/download/24510/18517</t>
  </si>
  <si>
    <t>https://bit.ly/3xSMs0z</t>
  </si>
  <si>
    <t>Applying bootstrap quantile regression for the construction of a low birth weight model</t>
  </si>
  <si>
    <r>
      <rPr>
        <b/>
        <sz val="10.5"/>
        <color theme="1"/>
        <rFont val="Helvetica"/>
        <charset val="134"/>
      </rPr>
      <t xml:space="preserve">Ferra Yanuar, </t>
    </r>
    <r>
      <rPr>
        <sz val="10.5"/>
        <color theme="1"/>
        <rFont val="Helvetica"/>
        <charset val="134"/>
      </rPr>
      <t>Hazmira Yozza, Firdawati, Izzati Rahmi HG, and Aidinil Zetra</t>
    </r>
  </si>
  <si>
    <t xml:space="preserve">Makara Journal of Health Research </t>
  </si>
  <si>
    <t>90 - 95</t>
  </si>
  <si>
    <t>2356-3656</t>
  </si>
  <si>
    <t>Universitas Indonesia</t>
  </si>
  <si>
    <t>https://doi.org/10.7454/msk.v23i2.9886</t>
  </si>
  <si>
    <t>https://scholarhub.ui.ac.id/mjhr/vol23/iss2/5/</t>
  </si>
  <si>
    <t>https://scholarhub.ui.ac.id/cgi/viewcontent.cgi?article=1004&amp;context=mjhr</t>
  </si>
  <si>
    <t>https://bit.ly/3xrFjTr</t>
  </si>
  <si>
    <t>https://sinta3.kemdikbud.go.id/journals/profile/904</t>
  </si>
  <si>
    <t>Jurnal Nasional DOAJ/CABI/Copernicus/Peringkat 3 dan 4 (SINTA)</t>
  </si>
  <si>
    <t>Covid-19 Patient Mortality Risk Classification Using Bayesian Binary Logistic Regression</t>
  </si>
  <si>
    <r>
      <rPr>
        <sz val="11"/>
        <color theme="1"/>
        <rFont val="Bookman Old Style"/>
        <charset val="134"/>
      </rPr>
      <t xml:space="preserve">Muhammad Qolbi Shobri, </t>
    </r>
    <r>
      <rPr>
        <b/>
        <sz val="11"/>
        <color theme="1"/>
        <rFont val="Bookman Old Style"/>
        <charset val="134"/>
      </rPr>
      <t>Ferra Yanuar,</t>
    </r>
    <r>
      <rPr>
        <sz val="11"/>
        <color theme="1"/>
        <rFont val="Bookman Old Style"/>
        <charset val="134"/>
      </rPr>
      <t xml:space="preserve"> Dodi Devianto</t>
    </r>
  </si>
  <si>
    <t>Jurnal Matematika, Statistika dan Komputasi</t>
  </si>
  <si>
    <t>150 -160</t>
  </si>
  <si>
    <t>2614-8811</t>
  </si>
  <si>
    <t>Universitas Hasanuddin</t>
  </si>
  <si>
    <t>https://doi.org/10.20956/j.v18i1.14268</t>
  </si>
  <si>
    <t>https://journal.unhas.ac.id/index.php/jmsk/article/view/14268</t>
  </si>
  <si>
    <t>https://journal.unhas.ac.id/index.php/jmsk/article/download/14268/7314/54177</t>
  </si>
  <si>
    <t>https://bit.ly/3OfFBmC</t>
  </si>
  <si>
    <t>https://sinta.kemdikbud.go.id/journals/detail?id=4101</t>
  </si>
  <si>
    <t>Contoh: http://sinta.ristekbrin.go.id/journals/detail?id=6324</t>
  </si>
  <si>
    <t>Terakreditasi Sinta Peringkat 4</t>
  </si>
  <si>
    <t>Simulation Study of Autocorrelated Error Using Bayesian Quantile Regression</t>
  </si>
  <si>
    <r>
      <rPr>
        <sz val="11"/>
        <color theme="1"/>
        <rFont val="Bookman Old Style"/>
        <charset val="134"/>
      </rPr>
      <t xml:space="preserve">Nayla Desviona and </t>
    </r>
    <r>
      <rPr>
        <b/>
        <sz val="11"/>
        <color theme="1"/>
        <rFont val="Bookman Old Style"/>
        <charset val="134"/>
      </rPr>
      <t>Ferra Yanuar</t>
    </r>
  </si>
  <si>
    <t>70 - 74</t>
  </si>
  <si>
    <t>2580-4391</t>
  </si>
  <si>
    <t>Universitas Sriwidjaya</t>
  </si>
  <si>
    <t>https://doi.org/10.26554/sti.2020.5.3.70-74</t>
  </si>
  <si>
    <t>https://sciencetechindonesia.com/index.php/jsti/article/view/229</t>
  </si>
  <si>
    <t>https://sciencetechindonesia.com/index.php/jsti/article/download/229/146/987</t>
  </si>
  <si>
    <t>https://bit.ly/3cu7sCF</t>
  </si>
  <si>
    <t>https://sinta3.kemdikbud.go.id/journals/profile/6056</t>
  </si>
  <si>
    <t>Terakreditasi Sinta Peringkat 3</t>
  </si>
  <si>
    <t>Quantile Regression Approach To Model Censored Data</t>
  </si>
  <si>
    <r>
      <rPr>
        <sz val="11"/>
        <color theme="1"/>
        <rFont val="Bookman Old Style"/>
        <charset val="134"/>
      </rPr>
      <t xml:space="preserve">Sarmada and </t>
    </r>
    <r>
      <rPr>
        <b/>
        <sz val="11"/>
        <color theme="1"/>
        <rFont val="Bookman Old Style"/>
        <charset val="134"/>
      </rPr>
      <t>Ferra Yanuar</t>
    </r>
  </si>
  <si>
    <t>79 - 84</t>
  </si>
  <si>
    <t>https://doi.org/10.26554/sti.2020.5.3.79-84</t>
  </si>
  <si>
    <t>https://sciencetechindonesia.com/index.php/jsti/article/view/230</t>
  </si>
  <si>
    <t>https://sciencetechindonesia.com/index.php/jsti/article/download/230/148/993</t>
  </si>
  <si>
    <t>https://bit.ly/3zdfush</t>
  </si>
  <si>
    <t>Bayesian Inference for Pareto Distribution with Prior Conjugate and Prior Non Conjugate</t>
  </si>
  <si>
    <r>
      <rPr>
        <b/>
        <sz val="11"/>
        <color theme="1"/>
        <rFont val="Bookman Old Style"/>
        <charset val="134"/>
      </rPr>
      <t xml:space="preserve">Ferra Yanuar, </t>
    </r>
    <r>
      <rPr>
        <sz val="11"/>
        <color theme="1"/>
        <rFont val="Bookman Old Style"/>
        <charset val="134"/>
      </rPr>
      <t>Cici Saputri, and Dodi Devianto</t>
    </r>
  </si>
  <si>
    <t>382 -390</t>
  </si>
  <si>
    <t xml:space="preserve"> https://doi.org/10.20956/jmsk.v16i3.8019</t>
  </si>
  <si>
    <t>https://journal.unhas.ac.id/index.php/jmsk/article/view/8019</t>
  </si>
  <si>
    <t>https://journal.unhas.ac.id/index.php/jmsk/article/download/8019/pdf/29434</t>
  </si>
  <si>
    <t>https://bit.ly/3b46cVL</t>
  </si>
  <si>
    <t>Statistical Analysis to Evaluate The Service Quality at Community Health Center in Padang, Indonesia</t>
  </si>
  <si>
    <r>
      <rPr>
        <sz val="11"/>
        <color theme="1"/>
        <rFont val="Bookman Old Style"/>
        <charset val="134"/>
      </rPr>
      <t>Aidinil Zetra and</t>
    </r>
    <r>
      <rPr>
        <b/>
        <sz val="11"/>
        <color theme="1"/>
        <rFont val="Bookman Old Style"/>
        <charset val="134"/>
      </rPr>
      <t xml:space="preserve"> Ferra Yanuar</t>
    </r>
  </si>
  <si>
    <t>Eksakta : Berkala Ilmiah Bidang MIPA</t>
  </si>
  <si>
    <t>25 - 32</t>
  </si>
  <si>
    <t>2549-7464</t>
  </si>
  <si>
    <t>Universitas Negeri Padang</t>
  </si>
  <si>
    <t>https://doi.org/10.24036/eksakta/vol20-iss2/198</t>
  </si>
  <si>
    <t>https://eksakta.ppj.unp.ac.id/index.php/eksakta/article/view/198</t>
  </si>
  <si>
    <t>https://eksakta.ppj.unp.ac.id/index.php/eksakta/article/download/198/100/602</t>
  </si>
  <si>
    <t>https://bit.ly/3tDTXG8</t>
  </si>
  <si>
    <t>https://sinta3.kemdikbud.go.id/journals/?q=EKSAKTA%20Berkala%20Ilmiah%20Bidang%20MIPA</t>
  </si>
  <si>
    <t>Comparison of Two Priors in Bayesian Estimation for Parameter of Weibull Distribution</t>
  </si>
  <si>
    <r>
      <rPr>
        <b/>
        <sz val="11"/>
        <color theme="1"/>
        <rFont val="Bookman Old Style"/>
        <charset val="134"/>
      </rPr>
      <t xml:space="preserve">Ferra Yanuar, </t>
    </r>
    <r>
      <rPr>
        <sz val="11"/>
        <color theme="1"/>
        <rFont val="Bookman Old Style"/>
        <charset val="134"/>
      </rPr>
      <t>Hazmira Yozza, Ratna Vrima Rescha</t>
    </r>
  </si>
  <si>
    <t>82 - 87</t>
  </si>
  <si>
    <t>https://doi.org/10.26554/sti.2019.4.3.82-87</t>
  </si>
  <si>
    <t>https://sciencetechindonesia.com/index.php/jsti/article/view/169</t>
  </si>
  <si>
    <t>https://sciencetechindonesia.com/index.php/jsti/article/download/169/117/673</t>
  </si>
  <si>
    <t>https://bit.ly/3RMTQT6</t>
  </si>
  <si>
    <t>Simulation Study of the Using of Bayesian Quantile Regression in Nonnormal Error</t>
  </si>
  <si>
    <r>
      <rPr>
        <sz val="11"/>
        <color theme="1"/>
        <rFont val="Bookman Old Style"/>
        <charset val="134"/>
      </rPr>
      <t xml:space="preserve">Catrin Muharisa, </t>
    </r>
    <r>
      <rPr>
        <b/>
        <sz val="11"/>
        <color theme="1"/>
        <rFont val="Bookman Old Style"/>
        <charset val="134"/>
      </rPr>
      <t>Ferra Yanuar</t>
    </r>
    <r>
      <rPr>
        <sz val="11"/>
        <color theme="1"/>
        <rFont val="Bookman Old Style"/>
        <charset val="134"/>
      </rPr>
      <t>, and Dodi Devianto</t>
    </r>
  </si>
  <si>
    <t>121 - 126</t>
  </si>
  <si>
    <t>https://doi.org/10.18860/ca.v5i3.5633</t>
  </si>
  <si>
    <t>http://ejournal.uin-malang.ac.id/index.php/Math/article/view/5633</t>
  </si>
  <si>
    <t>http://ejournal.uin-malang.ac.id/index.php/Math/article/view/5633/pdf</t>
  </si>
  <si>
    <t>https://bit.ly/3HrrdWA</t>
  </si>
  <si>
    <t>Simulation Study of the Implementation of Quantile Bootstrap Method on Autocorrelated Error</t>
  </si>
  <si>
    <r>
      <rPr>
        <sz val="11"/>
        <color theme="1"/>
        <rFont val="Bookman Old Style"/>
        <charset val="134"/>
      </rPr>
      <t xml:space="preserve">Ovi Delviyanti Saputri, </t>
    </r>
    <r>
      <rPr>
        <b/>
        <sz val="11"/>
        <color theme="1"/>
        <rFont val="Bookman Old Style"/>
        <charset val="134"/>
      </rPr>
      <t>Ferra Yanuar</t>
    </r>
    <r>
      <rPr>
        <sz val="11"/>
        <color theme="1"/>
        <rFont val="Bookman Old Style"/>
        <charset val="134"/>
      </rPr>
      <t>, and Dodi Devianto</t>
    </r>
  </si>
  <si>
    <t>95 - 101</t>
  </si>
  <si>
    <t>https://doi.org/10.18860/ca.v5i3.5349</t>
  </si>
  <si>
    <t>http://ejournal.uin-malang.ac.id/index.php/Math/article/view/5349</t>
  </si>
  <si>
    <t>http://ejournal.uin-malang.ac.id/index.php/Math/article/view/5349/pdf</t>
  </si>
  <si>
    <t>https://bit.ly/39uVCXu</t>
  </si>
  <si>
    <t>i)</t>
  </si>
  <si>
    <t>Modeling of Human Development Index Using Ridge Regression Method</t>
  </si>
  <si>
    <r>
      <rPr>
        <b/>
        <sz val="11"/>
        <color theme="1"/>
        <rFont val="Bookman Old Style"/>
        <charset val="134"/>
      </rPr>
      <t>Ferra Yanuar</t>
    </r>
    <r>
      <rPr>
        <sz val="11"/>
        <color theme="1"/>
        <rFont val="Bookman Old Style"/>
        <charset val="134"/>
      </rPr>
      <t>, Mardha Tillah, and Dodi Devianto</t>
    </r>
  </si>
  <si>
    <t>1 - 11</t>
  </si>
  <si>
    <t>https://doi.org/10.24036/eksakta/vol19-iss2/134</t>
  </si>
  <si>
    <t>https://eksakta.ppj.unp.ac.id/index.php/eksakta/article/view/134</t>
  </si>
  <si>
    <t>https://eksakta.ppj.unp.ac.id/index.php/eksakta/article/download/134/71/389</t>
  </si>
  <si>
    <t>https://bit.ly/3tAzPV5</t>
  </si>
  <si>
    <t>j)</t>
  </si>
  <si>
    <t>The Construction of Patient Loyalty Model Using Bayesian Structural Equation Modeling Approach</t>
  </si>
  <si>
    <r>
      <rPr>
        <sz val="11"/>
        <color theme="1"/>
        <rFont val="Bookman Old Style"/>
        <charset val="134"/>
      </rPr>
      <t xml:space="preserve">Astari Rahmadita, </t>
    </r>
    <r>
      <rPr>
        <b/>
        <sz val="11"/>
        <color theme="1"/>
        <rFont val="Bookman Old Style"/>
        <charset val="134"/>
      </rPr>
      <t>Ferra Yanuar,</t>
    </r>
    <r>
      <rPr>
        <sz val="11"/>
        <color theme="1"/>
        <rFont val="Bookman Old Style"/>
        <charset val="134"/>
      </rPr>
      <t xml:space="preserve"> Dodi Devianto</t>
    </r>
  </si>
  <si>
    <t>73 - 79</t>
  </si>
  <si>
    <t>https://doi.org/10.18860/ca.v5i2.5039</t>
  </si>
  <si>
    <t>http://ejournal.uin-malang.ac.id/index.php/Math/article/view/5039</t>
  </si>
  <si>
    <t>http://ejournal.uin-malang.ac.id/index.php/Math/article/view/5039/pdf</t>
  </si>
  <si>
    <t>https://bit.ly/3mV7IfC</t>
  </si>
  <si>
    <t>k)</t>
  </si>
  <si>
    <t>The Simulation Study to Test the Performance of Quantile Regression Method With Heteroscedastic Error Variance</t>
  </si>
  <si>
    <r>
      <rPr>
        <b/>
        <sz val="11"/>
        <color theme="1"/>
        <rFont val="Bookman Old Style"/>
        <charset val="134"/>
      </rPr>
      <t>Ferra Yanuar</t>
    </r>
    <r>
      <rPr>
        <sz val="11"/>
        <color theme="1"/>
        <rFont val="Bookman Old Style"/>
        <charset val="134"/>
      </rPr>
      <t>, Laila Hasnah, and Dodi Devianto</t>
    </r>
  </si>
  <si>
    <t>https://doi.org/10.18860/ca.v5i1.4209</t>
  </si>
  <si>
    <t>http://ejournal.uin-malang.ac.id/index.php/Math/article/view/4209</t>
  </si>
  <si>
    <t>http://ejournal.uin-malang.ac.id/index.php/Math/article/view/4209/pdf</t>
  </si>
  <si>
    <t>https://bit.ly/3PdKk9G</t>
  </si>
  <si>
    <t>Jurnal Nasional Peringkat 5 dan 6 (SINTA)</t>
  </si>
  <si>
    <t xml:space="preserve">Angka kredit paling tinggi 15 </t>
  </si>
  <si>
    <t>Jurnal Nasional/Nasional di Luar Peringkat 1-6</t>
  </si>
  <si>
    <t>Angka kredit paling tinggi 10 dan Paling tinggi 25% dari angka kredit unsur penelitian yang diperlukan untuk pengusulan ke Lektor Kepala dan Profesor</t>
  </si>
  <si>
    <r>
      <rPr>
        <b/>
        <sz val="11"/>
        <color theme="1"/>
        <rFont val="Bookman Old Style"/>
        <charset val="134"/>
      </rPr>
      <t xml:space="preserve">Hasil penelitian atau hasil pemikiran yang didesiminasikan </t>
    </r>
    <r>
      <rPr>
        <b/>
        <sz val="11"/>
        <color theme="1"/>
        <rFont val="Bookman Old Style"/>
        <charset val="134"/>
      </rPr>
      <t>:</t>
    </r>
  </si>
  <si>
    <t>Dipresentasikan secara oral dan dimuat dalam prosiding yang dipublikasikan (ber ISSN/ISBN) :</t>
  </si>
  <si>
    <t>1. Batas kepatutan/pengakuan banyaknya publikasi di setiap event/kegiatan desemilasi paling banyak 2 (dua) artikel karya ilmiah.
2. Jumlah angka kredit karya ilmiah butir: 2.a.4); 2.b.2); 2.c.2), dan 2.d.2); paling tinggi 25% dari angka kredit unsur penelitian yang diperlukan untuk pengusulan ke Lektor Kepala dan Profesor.</t>
  </si>
  <si>
    <t>Internasional terindeks pada Scimagojr dan Scopus</t>
  </si>
  <si>
    <t>Angka kredit paling tinggi  30</t>
  </si>
  <si>
    <t>Poisson gamma model in empirical Bayes of small area estimation (SAE)</t>
  </si>
  <si>
    <t>Artikel/ Prosiding</t>
  </si>
  <si>
    <r>
      <rPr>
        <b/>
        <sz val="11"/>
        <color theme="1"/>
        <rFont val="Bookman Old Style"/>
        <charset val="134"/>
      </rPr>
      <t>Ferra Yanuar</t>
    </r>
    <r>
      <rPr>
        <sz val="11"/>
        <color theme="1"/>
        <rFont val="Bookman Old Style"/>
        <charset val="134"/>
      </rPr>
      <t>, Nadya Cindy Eka Putri, and Hazmira Yozza</t>
    </r>
  </si>
  <si>
    <t>Nama Seminar/Konferensi/Simposium</t>
  </si>
  <si>
    <t>The 3rd International Conference on Mathematics, Sciences, Education, and Technology, ICOMSET</t>
  </si>
  <si>
    <t xml:space="preserve">Penyelenggara Seminar/Konferensi/Simposium </t>
  </si>
  <si>
    <t>Faculty of Mathematics and Natural Sciences, UNP</t>
  </si>
  <si>
    <t>Tanggal/ Waktu Pelaksanaan</t>
  </si>
  <si>
    <t>4-5 Oktober 2018</t>
  </si>
  <si>
    <t xml:space="preserve">URL Web Prosiding </t>
  </si>
  <si>
    <t>https://iopscience.iop.org/article/10.1088/1742-6596/1317/1/012006</t>
  </si>
  <si>
    <t>Opsional/alamat menuju web prosiding (jika ada)</t>
  </si>
  <si>
    <t xml:space="preserve">ISBN/ISSN </t>
  </si>
  <si>
    <t>https://iopscience.iop.org/article/10.1088/1742-6596/1317/1/012006/pdf</t>
  </si>
  <si>
    <t>URL menuju direct link ke http://repo.unand.ac.id/  berisi dokumen meliputi : Sampul proceeding, informasi dewan redaksi/editor/steering committee dan panitia pelaksana, daftar isi, artikel dan sertifikat/pasport (jika tidak ada sertifikat)</t>
  </si>
  <si>
    <t>https://bit.ly/ICOMSET_PR</t>
  </si>
  <si>
    <t>URL Index Prosiding</t>
  </si>
  <si>
    <t>https://www.scimagojr.com/journalsearch.php?q=130053&amp;tip=sid&amp;clean=0</t>
  </si>
  <si>
    <t>Contoh: https://www.scimagojr.com/journalsearch.php?q=17700156736&amp;tip=sid&amp;clean=0</t>
  </si>
  <si>
    <t>URL Dokumen Cek Similarity atau Originality</t>
  </si>
  <si>
    <t>https://bit.ly/3PpPEXy</t>
  </si>
  <si>
    <t>https://bit.ly/ICOMSET_corr</t>
  </si>
  <si>
    <t>Opsional/URL menuju dokumen bukti korespondensi karya ilmiah direct link ke https://drive.google.com/, apabila artikel diterbitkan pada prosiding/penerbit yang diragukan oleh Ditjen Dikti Kemendikbud</t>
  </si>
  <si>
    <t>Opsional/keterangan tambahan, misalnya apabila URL dokumen/arikel terproteksi/tidak open access berikan informasi password disini.</t>
  </si>
  <si>
    <t>Bayesian Quantile Regression Method to Construct the Low Birth Weight Model</t>
  </si>
  <si>
    <r>
      <rPr>
        <b/>
        <sz val="11"/>
        <color theme="1"/>
        <rFont val="Bookman Old Style"/>
        <charset val="134"/>
      </rPr>
      <t xml:space="preserve">Ferra Yanuar, </t>
    </r>
    <r>
      <rPr>
        <sz val="11"/>
        <color theme="1"/>
        <rFont val="Bookman Old Style"/>
        <charset val="134"/>
      </rPr>
      <t>Aidinil Zetra, Catrin Muharisa, Dodi Devianto,  Arrival Rince Putri, and Yudiantri Asdi</t>
    </r>
  </si>
  <si>
    <t>International Conference on Mathematics and Natural Sciences (ICMNS)</t>
  </si>
  <si>
    <t>Faculty of Mathematics and Natural Sciences, ITB</t>
  </si>
  <si>
    <t>2-3 November 2018</t>
  </si>
  <si>
    <t>https://iopscience.iop.org/article/10.1088/1742-6596/1245/1/012044</t>
  </si>
  <si>
    <t>https://iopscience.iop.org/article/10.1088/1742-6596/1245/1/012044/pdf</t>
  </si>
  <si>
    <t>https://bit.ly/ICMNS_PR</t>
  </si>
  <si>
    <t>https://bit.ly/3Pfcnph</t>
  </si>
  <si>
    <t>https://bit.ly/ICMNS_corr</t>
  </si>
  <si>
    <t>The Infinitely Divisible Characteristic Function of Compound Poisson Distribution as the Sum of Variational Cauchy Distribution</t>
  </si>
  <si>
    <r>
      <rPr>
        <sz val="10"/>
        <color rgb="FF000000"/>
        <rFont val="CIDFont + F2"/>
        <charset val="134"/>
      </rPr>
      <t xml:space="preserve">Dodi Devianto, Sarah, Hazmira Yozza, </t>
    </r>
    <r>
      <rPr>
        <b/>
        <sz val="10"/>
        <color rgb="FF000000"/>
        <rFont val="CIDFont + F2"/>
        <charset val="134"/>
      </rPr>
      <t>Ferra Yanuar,</t>
    </r>
    <r>
      <rPr>
        <sz val="10"/>
        <color rgb="FF000000"/>
        <rFont val="CIDFont + F2"/>
        <charset val="134"/>
      </rPr>
      <t xml:space="preserve"> and Maiyastri</t>
    </r>
  </si>
  <si>
    <t>The 6th International Conference on Research, Implementation, and Education of Mathematics and Science</t>
  </si>
  <si>
    <t>Faculty of Mathematics and Natural Sciences, UNY</t>
  </si>
  <si>
    <t>12-13 Juli 2019</t>
  </si>
  <si>
    <t>https://iopscience.iop.org/article/10.1088/1742-6596/1397/1/012065</t>
  </si>
  <si>
    <t> 1742-6596</t>
  </si>
  <si>
    <t>https://iopscience.iop.org/article/10.1088/1742-6596/1397/1/012065/pdf</t>
  </si>
  <si>
    <t>https://bit.ly/Infinitely_PR</t>
  </si>
  <si>
    <t>https://bit.ly/TheInfinitely_sim</t>
  </si>
  <si>
    <t>Sample size and power calculation for univariate case in quantile regression</t>
  </si>
  <si>
    <t>1st International Conference of Education on Sciences, Technology, Engineering, and Mathematics (ICE-STEM)</t>
  </si>
  <si>
    <t>Fakultas Keguruan dan Ilmu Pendidikan, Universitas Hamka</t>
  </si>
  <si>
    <t>17 Oktober 2017</t>
  </si>
  <si>
    <t>https://iopscience.iop.org/article/10.1088/1742-6596/948/1/012072</t>
  </si>
  <si>
    <t>https://iopscience.iop.org/article/10.1088/1742-6596/948/1/012072/pdf</t>
  </si>
  <si>
    <t>https://bit.ly/ICESTEM_PR</t>
  </si>
  <si>
    <t>https://bit.ly/ICESTEM_sim</t>
  </si>
  <si>
    <t>https://bit.ly/ICESTEM_corr</t>
  </si>
  <si>
    <t>Validity test and its consistency in the construction of patient loyalty model</t>
  </si>
  <si>
    <t>The 3rd Symposium on BioMathematics (SYMOMATH 2015)</t>
  </si>
  <si>
    <t>The Center of Mathematical Modeling and Simulation (P2MS) - LPPM ITB &amp; The Indonesian Biomathematical Society</t>
  </si>
  <si>
    <t>4-6 November 2015</t>
  </si>
  <si>
    <t>https://aip.scitation.org/doi/abs/10.1063/1.4945081</t>
  </si>
  <si>
    <t>ISBN: 978-0-7354-1370-2</t>
  </si>
  <si>
    <t>http://repo.unand.ac.id/46433/1/SYMOMATH%202016..pdf</t>
  </si>
  <si>
    <t>https://bit.ly/SYMOMATH_PR</t>
  </si>
  <si>
    <t>https://www.scimagojr.com/journalsearch.php?q=26916&amp;tip=sid&amp;clean=0</t>
  </si>
  <si>
    <t>https://bit.ly/3cjpIOV</t>
  </si>
  <si>
    <t>https://bit.ly/SYMOMATH_corr</t>
  </si>
  <si>
    <t>Internasional terindeks pada Scopus, IEEE, SPIE</t>
  </si>
  <si>
    <t>Angka kredit paling tinggi 25</t>
  </si>
  <si>
    <t>Contoh: https://www.scimagojr.com/journalsearch.php?q=40067&amp;tip=sid&amp;clean=0</t>
  </si>
  <si>
    <t>Simulation Study to Describe Bayesian Analysis of Nonlinear Structural Equation Modeling</t>
  </si>
  <si>
    <r>
      <rPr>
        <b/>
        <sz val="11"/>
        <color theme="1"/>
        <rFont val="Arial"/>
        <charset val="134"/>
      </rPr>
      <t xml:space="preserve">Ferra Yanuar </t>
    </r>
    <r>
      <rPr>
        <sz val="11"/>
        <color theme="1"/>
        <rFont val="Arial"/>
        <charset val="134"/>
      </rPr>
      <t>and Aidinil Zetra</t>
    </r>
  </si>
  <si>
    <t>International Conference on Statistics and Analytics</t>
  </si>
  <si>
    <t>Department of Statistics, Faculty of Mathematics and Natural Sciences, IPB</t>
  </si>
  <si>
    <t>2-3 Agustus 2019</t>
  </si>
  <si>
    <t>https://eudl.eu/doi/10.4108/eai.2-8-2019.2290337</t>
  </si>
  <si>
    <t>978-1-63190-220-8 / 2593-7650</t>
  </si>
  <si>
    <t>https://eudl.eu/pdf/10.4108/eai.2-8-2019.2290337</t>
  </si>
  <si>
    <t>https://bit.ly/NSEM_PR</t>
  </si>
  <si>
    <t>https://bit.ly/NSEM_sim</t>
  </si>
  <si>
    <t>https://bit.ly/NSEM_corr</t>
  </si>
  <si>
    <t>Bayesian LASSO Quantile Regression: An Application 
to the Modeling of Low Birth Weight</t>
  </si>
  <si>
    <r>
      <rPr>
        <b/>
        <sz val="11"/>
        <color theme="1"/>
        <rFont val="Bookman Old Style"/>
        <charset val="134"/>
      </rPr>
      <t>Ferra Yanuar</t>
    </r>
    <r>
      <rPr>
        <sz val="11"/>
        <color theme="1"/>
        <rFont val="Bookman Old Style"/>
        <charset val="134"/>
      </rPr>
      <t>, Aidinil Zetra, Arrival Rince Putri, and Yudiantri Asdi</t>
    </r>
  </si>
  <si>
    <t>https://eudl.eu/doi/10.4108/eai.2-8-2019.2290341</t>
  </si>
  <si>
    <t>https://eudl.eu/pdf/10.4108/eai.2-8-2019.2290341</t>
  </si>
  <si>
    <t>https://bit.ly/BayLASSO-PR</t>
  </si>
  <si>
    <t>https://bit.ly/3OfT0Ls</t>
  </si>
  <si>
    <t>https://bit.ly/BayLASSO_corr</t>
  </si>
  <si>
    <t xml:space="preserve"> Internasional</t>
  </si>
  <si>
    <t>Angka kredit paling tinggi 5</t>
  </si>
  <si>
    <t>Angka kredit paling tinggi 3</t>
  </si>
  <si>
    <t xml:space="preserve">Hasil penelitian/pemikiran yang disajikan dalam koran/majalah populer/umum: </t>
  </si>
  <si>
    <t>1. Angka kredit paling tinggi 1.
2. Jumlah angka kredit karya ilmiah butir 2.e dan 3 paling banyak 5% dari angka kredit unsur penelitian untuk pengajuan ke semua jenjang.</t>
  </si>
  <si>
    <t>Hasil penelitian atau hasil pemikiran yang tidak di publikasikan (tersimpan di perpustakaan perguruan tinggi) :</t>
  </si>
  <si>
    <t>1. Angka kredit paling tinggi 2.
2. Jumlah angka kredit karya ilmiah butir 2.e dan 3 paling banyak 5% dari angka kredit unsur penelitian untuk pengajuan ke semua jenjang.</t>
  </si>
  <si>
    <t>Membuat rancangan dan karya teknologi yang dipatenkan atau seni yang yang terdaftar di HAKI secara nasional dan internasional</t>
  </si>
  <si>
    <t xml:space="preserve">Internasional yang sudah diimplementasikan di industri (paling sedikit diakui oleh 4 Negara) </t>
  </si>
  <si>
    <t>Angka kredit paling tinggi 60</t>
  </si>
  <si>
    <t xml:space="preserve">Internasional yang belum diimplementasikan di industri (paling sedikit diakui oleh 4 Negara) </t>
  </si>
  <si>
    <t>Angka kredit paling tinggi 50</t>
  </si>
  <si>
    <t>Nasional yang sudah diimplementasikan di industri</t>
  </si>
  <si>
    <t>Nasional yang belum diimplementasikan di industri</t>
  </si>
  <si>
    <t>Angka kredit paling tinggi 30</t>
  </si>
  <si>
    <t>Nasional, dalam bentuk Paten Sederhana yang memiliki sertifikat dari Direktorat Jenderal Kekayaan Intelektual, Kemenkumham.</t>
  </si>
  <si>
    <t>Karya ciptaan, desain industri, indikasi geografis yang memiliki sertifikat dari Direktorat Jenderal Kekayaan Intelektual, Kemenkumham (Sertifikat Penciptaan)</t>
  </si>
  <si>
    <t xml:space="preserve">1. Angka kredit paling tinggi 15
2. Karya ciptaan berupa bahan pengajaran (buku ajar, modul, dan lainnya) yang telah mendapatkan sertifikat karya ciptaan dari Direktorat Jenderal Kekayaan Intelektual, Kemenkumham, maka karya ciptaan tersebut tidak dapat diajukkan sebagai bukti kegiatan melaksanakan penelitian.
</t>
  </si>
  <si>
    <t xml:space="preserve">Membuat rancangan dan karya teknologi yang tidak dipatenkan; rancangan dan karya seni monumental yang tidak terdaftar di HKI tetapi telah dipresentasikan pada forum yang teragenda: </t>
  </si>
  <si>
    <t>MELAKSANAKAN PENGABDIAN KEPADA MASYARAKAT</t>
  </si>
  <si>
    <t>Telah melakukan melaksanakan pengabdian kepada masyarakat sebagai berikut :</t>
  </si>
  <si>
    <t>URL Dokumen/ Bukti Fisik</t>
  </si>
  <si>
    <t>Menduduki jabatan pimpinan.</t>
  </si>
  <si>
    <t>Menduduki jabatan pimpinan pada lembaga pemerintahan/pejabat negara yang harus dibebaskan dari jabatan organiknya, setiap semester</t>
  </si>
  <si>
    <t>jabatan/ semester</t>
  </si>
  <si>
    <t>Nilai Maksimum 5</t>
  </si>
  <si>
    <t>Melaksankan pengembangan hasil pendidikan dan penelitian.</t>
  </si>
  <si>
    <t>Melaksanakan pengembangan hasil pendidikan, dan penelitian yang dapat dimanfaatkan oleh masyarakat/indusri, setiap program</t>
  </si>
  <si>
    <t>Nilai Maksimum 3</t>
  </si>
  <si>
    <t>Memberi latihan/penyuluhan/penataran/ ceramah pada masyarakat terjadwal/ terpogram</t>
  </si>
  <si>
    <t>Tingkat internasional, tiap program</t>
  </si>
  <si>
    <t>Nilai Maksimum 4</t>
  </si>
  <si>
    <t>Tingkat nasional, tiap program</t>
  </si>
  <si>
    <t>Tingkat lokal, tiap program</t>
  </si>
  <si>
    <t>Nilai Maksimum 2</t>
  </si>
  <si>
    <t>Kurang dari satu semester dan minimal satu bulan.</t>
  </si>
  <si>
    <t>Nilai Maksimum 1</t>
  </si>
  <si>
    <t>Insidental, tiap program/kegiatan</t>
  </si>
  <si>
    <t xml:space="preserve">Cara Cepat Penguasaan Materi Ujian Nasional Bidang Matematika di SMA PP Terpadu Dr. M. Natsir Kabupaten Solok </t>
  </si>
  <si>
    <t>02 Desember 2015</t>
  </si>
  <si>
    <t>Laporan PKM</t>
  </si>
  <si>
    <t>https://bit.ly/3PsuYyu</t>
  </si>
  <si>
    <t>Penanaman Konsep Matematika dengan Variasi Pendekatan Smart Solution di Madrasah Aliyah Al (MA) Falah Kasang Kabupaten Padang Pariaman</t>
  </si>
  <si>
    <t>30 November 2015</t>
  </si>
  <si>
    <t>https://bit.ly/3B3UB48</t>
  </si>
  <si>
    <t>surat tugas tidak ada</t>
  </si>
  <si>
    <t>Pembinaan Persiapan Menghadapi Ujian Nasional 2017 Mata Pelajaran Matematika di Madrasah Aliyah (MA) El Shine Al Falah Padang</t>
  </si>
  <si>
    <t>9 November 2016</t>
  </si>
  <si>
    <t>https://bit.ly/3OlGNov</t>
  </si>
  <si>
    <t>Pelatihan Analisis Statistika Deskriptif dalam Penelitian Tindakan Kelas Bagi Guru-Guru SMP dan SMA di Kec. Lubuk Basung Kab. Agam</t>
  </si>
  <si>
    <t>05 November 2016</t>
  </si>
  <si>
    <t>https://bit.ly/3aXTPv2</t>
  </si>
  <si>
    <t>Pelatihan Siswa SMA Agam Cendikia untuk Persiapan Menghadapi OSN 2017</t>
  </si>
  <si>
    <t>6 November 2016</t>
  </si>
  <si>
    <t>https://bit.ly/3Pqh0ge</t>
  </si>
  <si>
    <t>Pengabdian Permainan Matematika di Rumah Anak Soleh Pasir Jambak</t>
  </si>
  <si>
    <t>01 Juni 2017</t>
  </si>
  <si>
    <t>https://bit.ly/3IXdjMH</t>
  </si>
  <si>
    <t>Pelatihan Perhitungan Matematika Cepat dan Pintar Bagi Siswa SD Negeri No. 14 Padang</t>
  </si>
  <si>
    <t>15 November 2017</t>
  </si>
  <si>
    <t>https://bit.ly/3RRmJ0a</t>
  </si>
  <si>
    <t>ST n Absensi tidak ada</t>
  </si>
  <si>
    <t>Peningkatan Motivasi Siswa Sekolah dalam Pelajaran Matematola di Panti Asuhan Muhammmadiyah Padang</t>
  </si>
  <si>
    <t>30 Juni 2018</t>
  </si>
  <si>
    <t>https://bit.ly/3yFSWPD</t>
  </si>
  <si>
    <t>Pelatihan dan Pembahasan Ujian Nasional Matematika Siswa SMP Islam Darul Quran</t>
  </si>
  <si>
    <t>24 September 2018</t>
  </si>
  <si>
    <t>https://bit.ly/3ALrHWd</t>
  </si>
  <si>
    <t>Pelaksanaan Ekstra Kurikuler IMO (International Mathematics Olympiads)</t>
  </si>
  <si>
    <t>18 Oktober 2018</t>
  </si>
  <si>
    <t>https://bit.ly/3zlzxoo</t>
  </si>
  <si>
    <t>Foto n Absensi tdk ada</t>
  </si>
  <si>
    <t>Peningkatan Motivasi Siswa Dalam Pelajaran Matematika Bagi Siswa Kelas 1 dan 2 SMP Al Falah Padang</t>
  </si>
  <si>
    <t>19 Oktober 2018</t>
  </si>
  <si>
    <t>https://bit.ly/3axsWxB</t>
  </si>
  <si>
    <r>
      <rPr>
        <sz val="11"/>
        <rFont val="Bookman Old Style"/>
        <charset val="134"/>
      </rPr>
      <t>Pembelajaran Matematika dengan Pendekatan "</t>
    </r>
    <r>
      <rPr>
        <i/>
        <sz val="11"/>
        <rFont val="Bookman Old Style"/>
        <charset val="134"/>
      </rPr>
      <t>Fun Math</t>
    </r>
    <r>
      <rPr>
        <sz val="11"/>
        <rFont val="Bookman Old Style"/>
        <charset val="134"/>
      </rPr>
      <t>" di SDN No. 42 Korong Gadang</t>
    </r>
  </si>
  <si>
    <t>06 November 2018</t>
  </si>
  <si>
    <t>https://bit.ly/3nZYVKc</t>
  </si>
  <si>
    <t>Bimbingan Belajar Privat Bagi Siswa SD, SMP dan SMA di Panti Asuhan Anak Mentawai dan Yatim H.Syafri Moesa</t>
  </si>
  <si>
    <t>23 November 2018</t>
  </si>
  <si>
    <t>https://bit.ly/3AMBdIX</t>
  </si>
  <si>
    <t>Pembinaan Persiapan Ujian Nasional Mata Pelajaran Matematika di SDN 42 Korong Gadang Padang</t>
  </si>
  <si>
    <t>21 Februari 2019</t>
  </si>
  <si>
    <t>https://bit.ly/3RRs0VC</t>
  </si>
  <si>
    <t>Absensi tdk ada</t>
  </si>
  <si>
    <t>Ceramah Motivasi Belajar Matematika Bagi Siswa SD, SMP dan SMA di Panti Asuhan Anak Mentawai dan Yatim H.Syafri Moesa</t>
  </si>
  <si>
    <t>29 Februari 2020</t>
  </si>
  <si>
    <t>https://bit.ly/3O1KteX</t>
  </si>
  <si>
    <r>
      <rPr>
        <sz val="11"/>
        <rFont val="Bookman Old Style"/>
        <charset val="134"/>
      </rPr>
      <t xml:space="preserve">Upaya Pencegahan Penyebaran COVID-19 Melalui Pembagian </t>
    </r>
    <r>
      <rPr>
        <i/>
        <sz val="11"/>
        <rFont val="Bookman Old Style"/>
        <charset val="134"/>
      </rPr>
      <t xml:space="preserve">Hand Sanitizer </t>
    </r>
    <r>
      <rPr>
        <sz val="11"/>
        <rFont val="Bookman Old Style"/>
        <charset val="134"/>
      </rPr>
      <t>dan Masker Bagi Pedagang Pasar Raya Padang</t>
    </r>
  </si>
  <si>
    <t>4 Mei 2020</t>
  </si>
  <si>
    <t>https://bit.ly/3v49fEV</t>
  </si>
  <si>
    <t>ABsensi tidak ada</t>
  </si>
  <si>
    <t>Pemberdayaan Ekonomi Masyarakat Sekitar Kampus UNAND yang Terkena Dampak COVID-19</t>
  </si>
  <si>
    <t>15 Mei 2020</t>
  </si>
  <si>
    <t>https://bit.ly/3OnJbvg</t>
  </si>
  <si>
    <t>Pengenalan Konsep Himpunan dalam Alqur'an Bagi Siswa Madrasah Tsanawiyah</t>
  </si>
  <si>
    <t>27 Agustus 2020</t>
  </si>
  <si>
    <t>https://bit.ly/3AMvAub</t>
  </si>
  <si>
    <t>Peningkatan Kemampuan Guru Matematika Kota Bukittinggi Pada Penyelesaian Masalah Matematika dalam Kehidupan Sehari-hari</t>
  </si>
  <si>
    <t>14 September 2020</t>
  </si>
  <si>
    <t>https://bit.ly/3IGXUQz</t>
  </si>
  <si>
    <r>
      <rPr>
        <sz val="11"/>
        <rFont val="Bookman Old Style"/>
        <charset val="134"/>
      </rPr>
      <t xml:space="preserve">Penerapan </t>
    </r>
    <r>
      <rPr>
        <i/>
        <sz val="11"/>
        <rFont val="Bookman Old Style"/>
        <charset val="134"/>
      </rPr>
      <t xml:space="preserve">Scientific Approach </t>
    </r>
    <r>
      <rPr>
        <sz val="11"/>
        <rFont val="Bookman Old Style"/>
        <charset val="134"/>
      </rPr>
      <t xml:space="preserve">melalui Model </t>
    </r>
    <r>
      <rPr>
        <i/>
        <sz val="11"/>
        <rFont val="Bookman Old Style"/>
        <charset val="134"/>
      </rPr>
      <t xml:space="preserve">Problem Based Instruction </t>
    </r>
    <r>
      <rPr>
        <sz val="11"/>
        <rFont val="Bookman Old Style"/>
        <charset val="134"/>
      </rPr>
      <t>dalam Rangka meningkatkan Hasil Belajar Matematika Siswa SDS IT Karakter Anak Shalih Kec. Kuranji, Padang</t>
    </r>
  </si>
  <si>
    <t>26 Oktober 2021</t>
  </si>
  <si>
    <t>https://bit.ly/3B7mx76</t>
  </si>
  <si>
    <t>ok</t>
  </si>
  <si>
    <t>Ceramah Motivasi : Integrasi Ibadah dan Belajar di Bulan Ramadhan di Panti Asuhan Anak Mentawai dan Yatim H.Syafri Moesa</t>
  </si>
  <si>
    <t>12 April 2021</t>
  </si>
  <si>
    <t>https://bit.ly/3zih5Nv</t>
  </si>
  <si>
    <t>Peningkatan Pemahaman Konsep Matematika Siswa Tingkat Sekolah Dasar Melalui Metode Pembelajaran Diskusi Kelompok Kecil di SDIT Karakter Anak Shalih Ps. Ambacang, Kec. Kuranji, Padang</t>
  </si>
  <si>
    <t>27 April 2021</t>
  </si>
  <si>
    <t>https://bit.ly/3P2Y0EH</t>
  </si>
  <si>
    <t>Peningkatan Pemahaman Konsep Matematika Santri dan Pelatihan Pembuatan Website di Pondok Pesantren MTI Kapau, Kab. Agam</t>
  </si>
  <si>
    <t>01 September 2021</t>
  </si>
  <si>
    <t>https://bit.ly/3zmyl48</t>
  </si>
  <si>
    <t>Transmisi Rekayasa Model Matematika dalam Berbagai Profesi kepada Para Guru Matematika SMA di Sumatera Barat</t>
  </si>
  <si>
    <t>14 November 2021</t>
  </si>
  <si>
    <t>https://bit.ly/3v5YeCN</t>
  </si>
  <si>
    <t>Kegiatan Rumah Singgah di Panti Asuhan Muhammadiyah V Pauh</t>
  </si>
  <si>
    <t>17 November 2021</t>
  </si>
  <si>
    <t>https://bit.ly/3okSxNv</t>
  </si>
  <si>
    <t>Memberi pelayanan kepada masyarakat atau kegiatan lain yang menunjang pelaksanaan tugas umum pemerintah dan pembangunan.</t>
  </si>
  <si>
    <t>Berdasarkan bidang keahlian.</t>
  </si>
  <si>
    <t>Nilai Maksimum 1,5</t>
  </si>
  <si>
    <t>Berdasarkan penugasan lembaga perguruan tinggi.</t>
  </si>
  <si>
    <t>Berdasarkan fungsi/jabatan.</t>
  </si>
  <si>
    <t>Nilai Maksimum 0,5</t>
  </si>
  <si>
    <t>Membuat/menulis karya pengabdian.</t>
  </si>
  <si>
    <t>Membuat/menulis karya pengabdian pada masyarakat yang tidak dipublikasikan.</t>
  </si>
  <si>
    <t>Hasil kegiatan pengabdian kepada masyarakat yang dipublikasikan</t>
  </si>
  <si>
    <t>Berperan serta aktif dalam pengelolaan jurnal ilmiah (per-tahun)</t>
  </si>
  <si>
    <t>MELAKSANAKAN PENUNJANG TUGAS DOSEN</t>
  </si>
  <si>
    <t>Telah melaksanakan penunjang tugas Dosen sebagai berikut :</t>
  </si>
  <si>
    <t>Sebagai Juri Lomba Cepat Tepat Pekan Seni Bermatematika XII</t>
  </si>
  <si>
    <t>14 Februari 2015</t>
  </si>
  <si>
    <t>SK Penugasan</t>
  </si>
  <si>
    <t>https://bit.ly/3ofbzFf</t>
  </si>
  <si>
    <t>Sebagai Juri Lomba Seni Bermatematika XIII</t>
  </si>
  <si>
    <t xml:space="preserve"> 17 Februari 2016 </t>
  </si>
  <si>
    <t>https://bit.ly/3B3ZzxO</t>
  </si>
  <si>
    <t>Sebagai Pengawas Personalia Seksi-Seksi Pelaksana Panitia Lokal Padang Seleksi Bersama Masuk Perguruan Tinggi Negeri (SBMPTN) Tahun 2016</t>
  </si>
  <si>
    <t>https://bit.ly/3OolWRx</t>
  </si>
  <si>
    <t>Sebagai Panitia Pelaksana Wisuda IV FMIPA Unand Tahun 2016</t>
  </si>
  <si>
    <t>https://bit.ly/3B5v1eZ</t>
  </si>
  <si>
    <t>Sebagai Peserta Rapat Kerja (Raker) Fakultas MIPA Unand 2016</t>
  </si>
  <si>
    <t>https://bit.ly/3cuGCKi</t>
  </si>
  <si>
    <t>Sebagai Pengawas Tes Penjajakan Bidang Ilmu (TPBI) Unand Tahun 2016</t>
  </si>
  <si>
    <t>https://bit.ly/3RNWDeE</t>
  </si>
  <si>
    <t>Sebagai Panitia Pelaksana Wisuda I FMIPA Unand Tahun 2017</t>
  </si>
  <si>
    <t>https://bit.ly/3PohJih</t>
  </si>
  <si>
    <t>Sebagai Pengawas Personalia Seksi-Seksi Pelaksana Panitia Lokal 17 Padang SBMPTN Tahun 2017</t>
  </si>
  <si>
    <t>https://bit.ly/3OmfoTx</t>
  </si>
  <si>
    <t>Sebagai Panitia Pelaksana Wisuda II FMIPA Unand Tahun 2017</t>
  </si>
  <si>
    <t>https://bit.ly/3yQNtFA</t>
  </si>
  <si>
    <t>Sebagai Panitia Pelaksana BAKTI FMIPA Unand Tahun 2017</t>
  </si>
  <si>
    <t>https://bit.ly/3v3e6WQ</t>
  </si>
  <si>
    <t>Sebagai Tim Penilai/Juri Seleksi Mahasiswa Berprestasi Tahun 2017 FMIPA Unand</t>
  </si>
  <si>
    <t>https://bit.ly/3zkD3zq</t>
  </si>
  <si>
    <t>Sebagai  Panitia Pelaksana Wisuda IV FMIPA Unand Tahun 2017</t>
  </si>
  <si>
    <t>https://bit.ly/3ohz2p0</t>
  </si>
  <si>
    <t>Sebagai Peserta  Rapat Kerja (Raker) FMIPA Unand Tahun 2017</t>
  </si>
  <si>
    <t>10 s/d 12 November 2017</t>
  </si>
  <si>
    <t>https://bit.ly/3On4JYP</t>
  </si>
  <si>
    <t>Sebagai Tim Focus Group Discussion (FGD) Sistem Remedial Jurusan Matematika</t>
  </si>
  <si>
    <t>https://bit.ly/3ojsruk</t>
  </si>
  <si>
    <t xml:space="preserve">Sebagai Tim Perumus/Ad Hoc Remedial Teaching Fakultas MIPA </t>
  </si>
  <si>
    <t>https://bit.ly/3v3Z1US</t>
  </si>
  <si>
    <t>Sebagai Tim Penyusunan Kurikulum KKNI S1 Jurusan Matematika</t>
  </si>
  <si>
    <t>https://bit.ly/3IVVVrz</t>
  </si>
  <si>
    <t>Panitia Pelaksana Wisuda I FMIPA Unand Tahun 2018</t>
  </si>
  <si>
    <t>https://bit.ly/3v3lWQm</t>
  </si>
  <si>
    <t>Sebagai anggota Kelomok Bidang Kajian Laboratorium Statistika dan Teori Peluang</t>
  </si>
  <si>
    <t>https://bit.ly/3B6n3lT</t>
  </si>
  <si>
    <t>Sebagai Tim Sosialisasi Surat Keterangan Pendamping Ijazah (SKPI) utnuk Lulusan Sarjana pada FMIPA Tahun Akademik 2017/2018</t>
  </si>
  <si>
    <t>https://bit.ly/3IQHFR7</t>
  </si>
  <si>
    <t>Sebagai Tim Perumus Kebijakan Sistem Penjaminan Mutu Internal (SPMI) FMIPA Tahun 2018</t>
  </si>
  <si>
    <t>https://bit.ly/3ziBimq</t>
  </si>
  <si>
    <t>Sebagai Panitia Seminar Rutin Jurusan Matematika FMIPA Unand dengan Ototritas Jasa Keuangan (OJK) Tahun 2018</t>
  </si>
  <si>
    <t>https://bit.ly/3Pnpq89</t>
  </si>
  <si>
    <t>Panitia Pelaksana Wisuda II FMIPA Unand Tahun 2018</t>
  </si>
  <si>
    <t>https://bit.ly/3RTfSDx</t>
  </si>
  <si>
    <t>https://bit.ly/3Pqk7EW</t>
  </si>
  <si>
    <t>Panitia Pelaksana Wisuda III FMIPA Unand Tahun 2018</t>
  </si>
  <si>
    <t>https://bit.ly/3ogBPin</t>
  </si>
  <si>
    <t>Sebagai Pesrta Pelatihan Sertifikasi Reviewer Penelitian sesuai SNI ISO/IEC 17024:2012 taHU 2018</t>
  </si>
  <si>
    <t>https://bit.ly/3ogIzwP</t>
  </si>
  <si>
    <t>Sebagai Pengawas Ujian Tulis Berbasis Komputer (UTBK) Universitas Andalas Tahun 2019</t>
  </si>
  <si>
    <t>https://bit.ly/3v4gcpm</t>
  </si>
  <si>
    <t xml:space="preserve">Anggota IndoMS (The Indonesian Mathematical Society) </t>
  </si>
  <si>
    <t>2015 s/d 2016</t>
  </si>
  <si>
    <t>Kartu Anggota</t>
  </si>
  <si>
    <t>https://bit.ly/3Ooj1bx</t>
  </si>
  <si>
    <t>2016 s/d 2018</t>
  </si>
  <si>
    <t>https://bit.ly/3ogAnMW</t>
  </si>
  <si>
    <t>Peserta Seminar Nasional Matematika dan Statistika (SEMASTAT) 2016</t>
  </si>
  <si>
    <t>Surat Tugas Dekan No. 0576/UN16.03.D/PG/2016</t>
  </si>
  <si>
    <t>https://bit.ly/3RS4AiQ</t>
  </si>
  <si>
    <t>Peserta Sarasehan Ketua Jurusan/Ketua Program Studi S1, S2, S3 Matematika, Pendidikan Matematika, Statistika, dan Ilmu Komputer Se-Indonesia dan Rakor Pengurus Indo-MS</t>
  </si>
  <si>
    <t>10-12 Feb 17</t>
  </si>
  <si>
    <t>Surat Tugas Dekan No. 419/UN16.03.D/PG/2017  dan Sertifikat Asli</t>
  </si>
  <si>
    <t>https://bit.ly/3PFK57g</t>
  </si>
  <si>
    <t>Sebagai Instruktur Workshop Analisis Data Multivariat Unand 2015</t>
  </si>
  <si>
    <t>19-22 Nov 15</t>
  </si>
  <si>
    <t>Sertifikat</t>
  </si>
  <si>
    <t>https://bit.ly/3PqhkLZ</t>
  </si>
  <si>
    <t>Sebagai  Workshop Penyusunan Proposal PKM Fakultas MIPA Unand 2016</t>
  </si>
  <si>
    <t>https://bit.ly/3PmFdUF</t>
  </si>
  <si>
    <t>Sebagai Peserta Taking Part in a Mendeley Presentation</t>
  </si>
  <si>
    <t>https://bit.ly/3yOvO16</t>
  </si>
  <si>
    <t>Sebagai Workshop Penulisan Artikel Ilmiah Berbahasa Inggris</t>
  </si>
  <si>
    <t>22 s/d 24 Nov 16</t>
  </si>
  <si>
    <t>https://bit.ly/3ITRzBq</t>
  </si>
  <si>
    <t>Sebagai Moderator/Reviewer pada Konferensi Nasional Klaster dan Hilirisasi Riset Berkelanjutan II Tahun 2016</t>
  </si>
  <si>
    <t xml:space="preserve">28 s/d 1 Des 16 </t>
  </si>
  <si>
    <t>https://bit.ly/3RReOA4</t>
  </si>
  <si>
    <t>Sebagai Peserta Workshop Time Series Forecasting with R: from Classical to Modern Methods</t>
  </si>
  <si>
    <t>11, 17, 18 Juli 17</t>
  </si>
  <si>
    <t>https://bit.ly/3B7ut8y</t>
  </si>
  <si>
    <t>Sebagai PesertaWorkshop Pengembangan Mutu Bahan Ajar</t>
  </si>
  <si>
    <t>https://bit.ly/3IWogxW</t>
  </si>
  <si>
    <t>Sebagai Peserta Workshop Penulisan Artikel Ilmiah dan Pengelolaan Jurnal, Universitas Muhammadiyah Prof. DR. Hamka, Jakarta</t>
  </si>
  <si>
    <t>https://bit.ly/3v3bM24</t>
  </si>
  <si>
    <t>Sebagai  Peserta Workshop Pengembangan Kualitas dan Pembelajaran Jurusan Matematika FMIPA Unand</t>
  </si>
  <si>
    <t>https://bit.ly/3yY7yK2</t>
  </si>
  <si>
    <t>Sebagai Peserta Sosialiasi Percepatan Doktor menjadi Guru Besar dan Buku Pedoman Penilaian Angka Kredit Kenaikan Pangkat/Jabatan Akademik Universitas Andalas Tahun 2017</t>
  </si>
  <si>
    <t>https://bit.ly/3v3ZExI</t>
  </si>
  <si>
    <t xml:space="preserve">Sebagai Peserta International Conference on Social Humanities, Economics, and Law </t>
  </si>
  <si>
    <t>5-6 - Sep-17</t>
  </si>
  <si>
    <t>https://bit.ly/3znmdji</t>
  </si>
  <si>
    <t>Sebagai Peserta Seminar Aktuaris, Peluang Karir Terbesar di Bidang Matematika</t>
  </si>
  <si>
    <t>https://bit.ly/3B516DP</t>
  </si>
  <si>
    <t>Sebagai Peserta pada International Conference on Educational Development and Quality Assurance</t>
  </si>
  <si>
    <t>https://bit.ly/3aXGQJx</t>
  </si>
  <si>
    <t>Sebagai Peserta Pelatihan Pembelajaran Berorientasi Kerangka Kualifikasi Nasional Indonesia (KKNI) dan SN DIKTI</t>
  </si>
  <si>
    <t>https://bit.ly/3cjr7ow</t>
  </si>
  <si>
    <t>Sebagai Narasumber pada Lokarya Penguatan Kurikulum Pengembangan Pembelajaran S-1 Program Studi Matematika</t>
  </si>
  <si>
    <t>https://bit.ly/3cuBHJk</t>
  </si>
  <si>
    <t>Sebagai Pemakalah pada Konferensi Nasional Klaster dan Hilirisasi Riset Berkelanjutan (KN-KHRB) IV 2018 dengan judul "Pengembangan Metode Regresi Kuantil Bayesian sebagai Inovasi dalam Pemodelan Statistika"</t>
  </si>
  <si>
    <t>3-11 -Des-18</t>
  </si>
  <si>
    <t>https://bit.ly/3ROpijE</t>
  </si>
  <si>
    <t>Sebagai Pemakalah pada Konferensi Nasional Klaster dan Hilirisasi Riset Berkelanjutan (KN-KHRB) IV 2018 dengan judul "Pengembangan Metode Emprical Bayes untuk Memodelkan Data Cacahan pada Pendugaan Area kecil (Small Ara Estimation)"</t>
  </si>
  <si>
    <t>https://bit.ly/3v2tToA</t>
  </si>
  <si>
    <t>Sebagai Pemakalah pada Konferensi Nasional Klaster dan Hilirisasi Riset Berkelanjutan (KN-KHRB) IV 2018 dengan judul "Pembelajaran Matematika dengan Pendekatan"Fun Math" di SDN Korong Gadang"</t>
  </si>
  <si>
    <t>https://bit.ly/3cxFG8h</t>
  </si>
  <si>
    <t xml:space="preserve">Sebagai Reviewer pada  Konferensi Nasional Klaster dan Hilirisasi Riset Berkelanjutan (KN-KHRB) IV 2018 </t>
  </si>
  <si>
    <t>https://bit.ly/3PLrpmL</t>
  </si>
  <si>
    <t>Sebagai Juri Semifinal Lomba Cepat Tepat Tingkat SMP pada Rangkaian acara Pekan Seni Bermatematika XVI</t>
  </si>
  <si>
    <t>7-9 Feb 2019</t>
  </si>
  <si>
    <t>https://bit.ly/3IWUlpK</t>
  </si>
  <si>
    <t>Sebagai Peserta dalam Seminar Actuary in General Insurance: "Profesion in the Future"</t>
  </si>
  <si>
    <t>https://bit.ly/3OpdEcj</t>
  </si>
  <si>
    <t>Keanggotaan dalam tim penilai jabatan akademik dosen (tiap semester)</t>
  </si>
  <si>
    <t>Menjadi Asesor</t>
  </si>
  <si>
    <t>Menjadi Asesor kegiatan seperti PAK, BKD, Hibah Penelitian dan Pengabdian (tiap kegiatan)</t>
  </si>
  <si>
    <t>Sebagai Tim Penilai Jabatan Akademik Dosen Fakults MIPA Universitas Andalas Tahun 2017</t>
  </si>
  <si>
    <t>https://bit.ly/3yU0CxC</t>
  </si>
  <si>
    <t>Sebagai Tim Penilai Jabatan Akademik Dosen Fakults MIPA Universitas Andalas Tahun 2018</t>
  </si>
  <si>
    <t>https://bit.ly/3zkq3tx</t>
  </si>
  <si>
    <t>Sebagai Tim Penilai Jabatan Akademik Dosen Fakults MIPA Universitas Andalas Tahun 2021</t>
  </si>
  <si>
    <t>https://bit.ly/3B9Kx9M</t>
  </si>
  <si>
    <t>Lampiran IV.e.</t>
  </si>
  <si>
    <t>RESUME USUL PENETAPAN ANGKA KREDIT</t>
  </si>
  <si>
    <t>JABATAN AKADEMIK DOSEN UNIVERSITAS ANDALAS</t>
  </si>
  <si>
    <t>Fakultas</t>
  </si>
  <si>
    <t>:  ................................</t>
  </si>
  <si>
    <t xml:space="preserve">Tanggal Penilaian </t>
  </si>
  <si>
    <t>:  .............................</t>
  </si>
  <si>
    <t>KETERANGAN  PERORANGAN</t>
  </si>
  <si>
    <t>N a m a</t>
  </si>
  <si>
    <t xml:space="preserve">NIP/NIDN/NIDK </t>
  </si>
  <si>
    <t>Pangkat dan Golongan Ruang / TMT</t>
  </si>
  <si>
    <t>Jabatan Akademik Dosen / TMT</t>
  </si>
  <si>
    <t>MIPA</t>
  </si>
  <si>
    <t>Jurusan</t>
  </si>
  <si>
    <t>Matematika dan Sains Data</t>
  </si>
  <si>
    <t xml:space="preserve">Diusulkan menjadi </t>
  </si>
  <si>
    <t xml:space="preserve">Profesor </t>
  </si>
  <si>
    <t>Dalam Bidang Ilmu</t>
  </si>
  <si>
    <t>Statistika dan Teori Peluang</t>
  </si>
  <si>
    <t>Sub Unsur</t>
  </si>
  <si>
    <t>BIDANG DAN BUTIR KEGIATAN YANG DINILAI</t>
  </si>
  <si>
    <t xml:space="preserve">Pendidikan Sekolah </t>
  </si>
  <si>
    <t>Penelitian</t>
  </si>
  <si>
    <t>Pengabdian</t>
  </si>
  <si>
    <t>Penunjang</t>
  </si>
  <si>
    <t>Jml Usul Angka Kredit</t>
  </si>
  <si>
    <t>Kelebihan AK yang lalu</t>
  </si>
  <si>
    <t>Kelebihan yang Diakui Kelompok C - Pelaksanaan Penelitian Sebesar 80 %</t>
  </si>
  <si>
    <t>Jml AK Seluruhnya</t>
  </si>
  <si>
    <t>Jml AK Seharusnya</t>
  </si>
  <si>
    <t>≥ 35 %</t>
  </si>
  <si>
    <t>≥ 45 %</t>
  </si>
  <si>
    <t>≤ 10 %</t>
  </si>
  <si>
    <t>Pertimbangan TPJA Fakultas</t>
  </si>
  <si>
    <t>Tanda Centang</t>
  </si>
  <si>
    <t>Nama Tim Penilai</t>
  </si>
  <si>
    <t>Tanda Tangan</t>
  </si>
  <si>
    <t>......................</t>
  </si>
  <si>
    <t xml:space="preserve">1. </t>
  </si>
  <si>
    <t>DISETUJUI/DIUSULKAN menjadi Profesor (850 Kum)</t>
  </si>
  <si>
    <t>Karena Telah Memenuhi Seluruh Persyaratan.</t>
  </si>
  <si>
    <t>setelah melengkapi persyaratan sbb :</t>
  </si>
  <si>
    <t>Menyetujui :</t>
  </si>
  <si>
    <t>DITOLAK DIUSULKAN menjadi Profesor (850 Kum) dengan alasan sbb:</t>
  </si>
  <si>
    <t>Ketua TPJA</t>
  </si>
  <si>
    <t>_______________________</t>
  </si>
  <si>
    <t xml:space="preserve"> NIP ............................</t>
  </si>
  <si>
    <t>Keterangan :</t>
  </si>
  <si>
    <t>Kolom Warna Biru : Diisi oleh sesuai dengan hasil penilaian angka kredit Tim TPJA.</t>
  </si>
  <si>
    <t>Kolom Warna Kuning :  Angka Kredit Kumulatif Inpasing Dosen (sesuai Lampiran III)</t>
  </si>
  <si>
    <t>23 tahun 03 bulan</t>
  </si>
  <si>
    <t>23 Tahun 03 Bulan</t>
  </si>
  <si>
    <t>ok, tap info jurnal tdk dpt diakses</t>
  </si>
  <si>
    <t>ok, tapi info artikel tdk dpt diakses</t>
  </si>
</sst>
</file>

<file path=xl/styles.xml><?xml version="1.0" encoding="utf-8"?>
<styleSheet xmlns="http://schemas.openxmlformats.org/spreadsheetml/2006/main">
  <numFmts count="8">
    <numFmt numFmtId="164" formatCode="0.0"/>
    <numFmt numFmtId="165" formatCode="[$-421]dd\ mmmm\ yyyy;@"/>
    <numFmt numFmtId="166" formatCode="_(* #,##0.000_);_(* \(#,##0.000\);_(* &quot;-&quot;???_);_(@_)"/>
    <numFmt numFmtId="167" formatCode="_-* #,##0.000_-;\-* #,##0.000_-;_-* &quot;-&quot;??_-;_-@"/>
    <numFmt numFmtId="168" formatCode="0."/>
    <numFmt numFmtId="169" formatCode="[$-409]d\-mmm\-yy"/>
    <numFmt numFmtId="170" formatCode="0_)"/>
    <numFmt numFmtId="171" formatCode="_-* #,##0_-;\-* #,##0_-;_-* &quot;-&quot;??_-;_-@"/>
  </numFmts>
  <fonts count="60">
    <font>
      <sz val="11"/>
      <color theme="1"/>
      <name val="Arial"/>
      <charset val="134"/>
    </font>
    <font>
      <sz val="11"/>
      <color theme="1"/>
      <name val="Times New Roman"/>
      <charset val="134"/>
    </font>
    <font>
      <b/>
      <sz val="11"/>
      <color theme="1"/>
      <name val="Times New Roman"/>
      <charset val="134"/>
    </font>
    <font>
      <sz val="10"/>
      <color theme="1"/>
      <name val="Times New Roman"/>
      <charset val="134"/>
    </font>
    <font>
      <sz val="11"/>
      <color theme="1"/>
      <name val="Calibri"/>
      <charset val="134"/>
    </font>
    <font>
      <b/>
      <sz val="10"/>
      <color theme="1"/>
      <name val="Times New Roman"/>
      <charset val="134"/>
    </font>
    <font>
      <sz val="11"/>
      <name val="Arial"/>
      <charset val="134"/>
    </font>
    <font>
      <sz val="12"/>
      <color theme="1"/>
      <name val="Times New Roman"/>
      <charset val="134"/>
    </font>
    <font>
      <b/>
      <sz val="10"/>
      <color theme="1"/>
      <name val="Arial"/>
      <charset val="134"/>
    </font>
    <font>
      <i/>
      <sz val="9"/>
      <color theme="1"/>
      <name val="Times New Roman"/>
      <charset val="134"/>
    </font>
    <font>
      <i/>
      <sz val="9"/>
      <color theme="1"/>
      <name val="Arial"/>
      <charset val="134"/>
    </font>
    <font>
      <sz val="9"/>
      <color theme="1"/>
      <name val="Arial"/>
      <charset val="134"/>
    </font>
    <font>
      <b/>
      <sz val="11"/>
      <color theme="1"/>
      <name val="Bookman Old Style"/>
      <charset val="134"/>
    </font>
    <font>
      <sz val="11"/>
      <color theme="1"/>
      <name val="Bookman Old Style"/>
      <charset val="134"/>
    </font>
    <font>
      <sz val="11"/>
      <color rgb="FF000000"/>
      <name val="Bookman Old Style"/>
      <charset val="134"/>
    </font>
    <font>
      <sz val="11"/>
      <name val="Bookman Old Style"/>
      <charset val="134"/>
    </font>
    <font>
      <sz val="11"/>
      <color indexed="8"/>
      <name val="Bookman Old Style"/>
      <charset val="134"/>
    </font>
    <font>
      <u/>
      <sz val="11"/>
      <color rgb="FF0000FF"/>
      <name val="Arial"/>
      <charset val="134"/>
    </font>
    <font>
      <b/>
      <sz val="11"/>
      <color rgb="FF000000"/>
      <name val="Bookman Old Style"/>
      <charset val="134"/>
    </font>
    <font>
      <b/>
      <i/>
      <sz val="11"/>
      <color theme="1"/>
      <name val="Bookman Old Style"/>
      <charset val="134"/>
    </font>
    <font>
      <u/>
      <sz val="11"/>
      <color rgb="FF800080"/>
      <name val="Arial"/>
      <charset val="134"/>
    </font>
    <font>
      <u/>
      <sz val="11"/>
      <color theme="10"/>
      <name val="Arial"/>
      <charset val="134"/>
    </font>
    <font>
      <u/>
      <sz val="11"/>
      <color rgb="FF800080"/>
      <name val="Calibri"/>
      <charset val="134"/>
      <scheme val="minor"/>
    </font>
    <font>
      <b/>
      <sz val="10"/>
      <color theme="1"/>
      <name val="Bookman Old Style"/>
      <charset val="134"/>
    </font>
    <font>
      <b/>
      <sz val="11"/>
      <name val="Arial"/>
      <charset val="134"/>
    </font>
    <font>
      <sz val="10"/>
      <color theme="1"/>
      <name val="Bookman Old Style"/>
      <charset val="134"/>
    </font>
    <font>
      <sz val="11"/>
      <name val="Calibri"/>
      <charset val="134"/>
      <scheme val="minor"/>
    </font>
    <font>
      <sz val="11"/>
      <color theme="1"/>
      <name val="Helvetica"/>
      <charset val="134"/>
    </font>
    <font>
      <u/>
      <sz val="11.5"/>
      <name val="Arial"/>
      <charset val="134"/>
    </font>
    <font>
      <b/>
      <sz val="11"/>
      <color theme="1"/>
      <name val="Arial"/>
      <charset val="134"/>
    </font>
    <font>
      <b/>
      <sz val="10.5"/>
      <color theme="1"/>
      <name val="Helvetica"/>
      <charset val="134"/>
    </font>
    <font>
      <sz val="10.5"/>
      <color theme="1"/>
      <name val="Helvetica"/>
      <charset val="134"/>
    </font>
    <font>
      <u/>
      <sz val="11"/>
      <color theme="1"/>
      <name val="Calibri"/>
      <charset val="134"/>
      <scheme val="minor"/>
    </font>
    <font>
      <u/>
      <sz val="11"/>
      <color theme="1"/>
      <name val="Arial"/>
      <charset val="134"/>
    </font>
    <font>
      <sz val="10"/>
      <color rgb="FF000000"/>
      <name val="CIDFont + F2"/>
      <charset val="134"/>
    </font>
    <font>
      <sz val="10.5"/>
      <color rgb="FF333333"/>
      <name val="Arial"/>
      <charset val="134"/>
    </font>
    <font>
      <b/>
      <sz val="10"/>
      <color rgb="FF000000"/>
      <name val="Bookman Old Style"/>
      <charset val="134"/>
    </font>
    <font>
      <sz val="11"/>
      <color theme="10"/>
      <name val="Bookman Old Style"/>
      <charset val="134"/>
    </font>
    <font>
      <i/>
      <sz val="11"/>
      <color theme="1"/>
      <name val="Bookman Old Style"/>
      <charset val="134"/>
    </font>
    <font>
      <sz val="11"/>
      <color rgb="FFFF0000"/>
      <name val="Bookman Old Style"/>
      <charset val="134"/>
    </font>
    <font>
      <sz val="10"/>
      <color indexed="8"/>
      <name val="Bookman Old Style"/>
      <charset val="134"/>
    </font>
    <font>
      <b/>
      <sz val="10"/>
      <color theme="10"/>
      <name val="Bookman Old Style"/>
      <charset val="134"/>
    </font>
    <font>
      <sz val="12"/>
      <color rgb="FF000000"/>
      <name val="Bookman Old Style"/>
      <charset val="134"/>
    </font>
    <font>
      <b/>
      <i/>
      <u/>
      <sz val="11"/>
      <color rgb="FF000000"/>
      <name val="Bookman Old Style"/>
      <charset val="134"/>
    </font>
    <font>
      <b/>
      <sz val="12"/>
      <color theme="1"/>
      <name val="Bookman Old Style"/>
      <charset val="134"/>
    </font>
    <font>
      <sz val="12"/>
      <color theme="1"/>
      <name val="Bookman Old Style"/>
      <charset val="134"/>
    </font>
    <font>
      <sz val="12"/>
      <color theme="1"/>
      <name val="Trebuchet MS"/>
      <charset val="134"/>
    </font>
    <font>
      <u/>
      <sz val="11"/>
      <color theme="10"/>
      <name val="Bookman Old Style"/>
      <charset val="134"/>
    </font>
    <font>
      <u/>
      <sz val="11"/>
      <color rgb="FF800080"/>
      <name val="Bookman Old Style"/>
      <charset val="134"/>
    </font>
    <font>
      <b/>
      <u/>
      <sz val="11"/>
      <color theme="10"/>
      <name val="Bookman Old Style"/>
      <charset val="134"/>
    </font>
    <font>
      <u/>
      <sz val="7"/>
      <color theme="10"/>
      <name val="Calibri"/>
      <charset val="134"/>
    </font>
    <font>
      <sz val="7"/>
      <color theme="1"/>
      <name val="Calibri"/>
      <charset val="134"/>
    </font>
    <font>
      <sz val="11"/>
      <color theme="1"/>
      <name val="Calibri"/>
      <charset val="134"/>
      <scheme val="minor"/>
    </font>
    <font>
      <sz val="10"/>
      <color rgb="FF000000"/>
      <name val="Arial"/>
      <charset val="134"/>
    </font>
    <font>
      <i/>
      <sz val="11"/>
      <name val="Bookman Old Style"/>
      <charset val="134"/>
    </font>
    <font>
      <b/>
      <sz val="10"/>
      <color rgb="FF000000"/>
      <name val="CIDFont + F2"/>
      <charset val="134"/>
    </font>
    <font>
      <b/>
      <sz val="11"/>
      <color rgb="FFFF0000"/>
      <name val="Bookman Old Style"/>
      <family val="1"/>
    </font>
    <font>
      <b/>
      <sz val="11"/>
      <color theme="1"/>
      <name val="Bookman Old Style"/>
      <family val="1"/>
    </font>
    <font>
      <sz val="11"/>
      <color theme="1"/>
      <name val="Bookman Old Style"/>
      <family val="1"/>
    </font>
    <font>
      <u/>
      <sz val="11"/>
      <color theme="10"/>
      <name val="Arial"/>
      <family val="2"/>
    </font>
  </fonts>
  <fills count="20">
    <fill>
      <patternFill patternType="none"/>
    </fill>
    <fill>
      <patternFill patternType="gray125"/>
    </fill>
    <fill>
      <patternFill patternType="solid">
        <fgColor theme="0"/>
        <bgColor theme="0"/>
      </patternFill>
    </fill>
    <fill>
      <patternFill patternType="solid">
        <fgColor rgb="FFC6D9F0"/>
        <bgColor rgb="FFC6D9F0"/>
      </patternFill>
    </fill>
    <fill>
      <patternFill patternType="solid">
        <fgColor rgb="FFFFFF00"/>
        <bgColor rgb="FFFFFF00"/>
      </patternFill>
    </fill>
    <fill>
      <patternFill patternType="solid">
        <fgColor rgb="FFB6DDE8"/>
        <bgColor rgb="FFB6DDE8"/>
      </patternFill>
    </fill>
    <fill>
      <patternFill patternType="solid">
        <fgColor rgb="FFFFFFFF"/>
        <bgColor rgb="FFFFFFFF"/>
      </patternFill>
    </fill>
    <fill>
      <patternFill patternType="solid">
        <fgColor indexed="9"/>
        <bgColor indexed="64"/>
      </patternFill>
    </fill>
    <fill>
      <patternFill patternType="solid">
        <fgColor theme="0"/>
        <bgColor rgb="FF92CDDC"/>
      </patternFill>
    </fill>
    <fill>
      <patternFill patternType="solid">
        <fgColor rgb="FFFABF8F"/>
        <bgColor rgb="FFFABF8F"/>
      </patternFill>
    </fill>
    <fill>
      <patternFill patternType="solid">
        <fgColor rgb="FF92D050"/>
        <bgColor rgb="FF92D050"/>
      </patternFill>
    </fill>
    <fill>
      <patternFill patternType="solid">
        <fgColor rgb="FF00B0F0"/>
        <bgColor rgb="FF00B0F0"/>
      </patternFill>
    </fill>
    <fill>
      <patternFill patternType="solid">
        <fgColor theme="0"/>
        <bgColor rgb="FF92D050"/>
      </patternFill>
    </fill>
    <fill>
      <patternFill patternType="solid">
        <fgColor rgb="FFFBD4B4"/>
        <bgColor rgb="FFFBD4B4"/>
      </patternFill>
    </fill>
    <fill>
      <patternFill patternType="solid">
        <fgColor rgb="FFD8D8D8"/>
        <bgColor rgb="FFD8D8D8"/>
      </patternFill>
    </fill>
    <fill>
      <patternFill patternType="solid">
        <fgColor theme="0"/>
        <bgColor rgb="FFFFFF00"/>
      </patternFill>
    </fill>
    <fill>
      <patternFill patternType="solid">
        <fgColor theme="0"/>
        <bgColor indexed="64"/>
      </patternFill>
    </fill>
    <fill>
      <patternFill patternType="solid">
        <fgColor theme="0" tint="-0.14999847407452621"/>
        <bgColor rgb="FF92D050"/>
      </patternFill>
    </fill>
    <fill>
      <patternFill patternType="solid">
        <fgColor theme="0"/>
        <bgColor rgb="FF00B0F0"/>
      </patternFill>
    </fill>
    <fill>
      <patternFill patternType="solid">
        <fgColor rgb="FFFFFF00"/>
        <bgColor indexed="64"/>
      </patternFill>
    </fill>
  </fills>
  <borders count="82">
    <border>
      <left/>
      <right/>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auto="1"/>
      </left>
      <right style="thin">
        <color auto="1"/>
      </right>
      <top style="thin">
        <color auto="1"/>
      </top>
      <bottom style="thin">
        <color auto="1"/>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000000"/>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top style="thin">
        <color rgb="FF000000"/>
      </top>
      <bottom style="thin">
        <color auto="1"/>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style="thin">
        <color rgb="FF000000"/>
      </right>
      <top/>
      <bottom style="thin">
        <color auto="1"/>
      </bottom>
      <diagonal/>
    </border>
    <border>
      <left style="thin">
        <color rgb="FF000000"/>
      </left>
      <right style="thin">
        <color rgb="FF000000"/>
      </right>
      <top style="thin">
        <color auto="1"/>
      </top>
      <bottom/>
      <diagonal/>
    </border>
    <border>
      <left style="thin">
        <color rgb="FF000000"/>
      </left>
      <right/>
      <top style="thin">
        <color auto="1"/>
      </top>
      <bottom/>
      <diagonal/>
    </border>
    <border>
      <left style="thin">
        <color rgb="FF000000"/>
      </left>
      <right style="thin">
        <color rgb="FF000000"/>
      </right>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rgb="FF000000"/>
      </top>
      <bottom style="thin">
        <color auto="1"/>
      </bottom>
      <diagonal/>
    </border>
    <border>
      <left style="thin">
        <color rgb="FF000000"/>
      </left>
      <right/>
      <top/>
      <bottom style="thin">
        <color auto="1"/>
      </bottom>
      <diagonal/>
    </border>
    <border>
      <left style="thin">
        <color rgb="FF000000"/>
      </left>
      <right/>
      <top style="thin">
        <color rgb="FF000000"/>
      </top>
      <bottom style="thin">
        <color auto="1"/>
      </bottom>
      <diagonal/>
    </border>
    <border>
      <left/>
      <right/>
      <top style="thin">
        <color auto="1"/>
      </top>
      <bottom style="thin">
        <color rgb="FF000000"/>
      </bottom>
      <diagonal/>
    </border>
    <border>
      <left style="thin">
        <color auto="1"/>
      </left>
      <right style="thin">
        <color rgb="FF000000"/>
      </right>
      <top style="thin">
        <color rgb="FF000000"/>
      </top>
      <bottom/>
      <diagonal/>
    </border>
    <border>
      <left style="thin">
        <color auto="1"/>
      </left>
      <right style="thin">
        <color rgb="FF000000"/>
      </right>
      <top/>
      <bottom/>
      <diagonal/>
    </border>
    <border>
      <left style="thin">
        <color auto="1"/>
      </left>
      <right style="thin">
        <color rgb="FF000000"/>
      </right>
      <top/>
      <bottom style="thin">
        <color auto="1"/>
      </bottom>
      <diagonal/>
    </border>
    <border>
      <left style="thin">
        <color auto="1"/>
      </left>
      <right/>
      <top style="thin">
        <color auto="1"/>
      </top>
      <bottom style="thin">
        <color rgb="FF000000"/>
      </bottom>
      <diagonal/>
    </border>
    <border>
      <left/>
      <right style="thin">
        <color auto="1"/>
      </right>
      <top style="thin">
        <color auto="1"/>
      </top>
      <bottom style="thin">
        <color rgb="FF000000"/>
      </bottom>
      <diagonal/>
    </border>
    <border>
      <left style="thin">
        <color auto="1"/>
      </left>
      <right/>
      <top/>
      <bottom/>
      <diagonal/>
    </border>
    <border>
      <left style="thin">
        <color auto="1"/>
      </left>
      <right style="thin">
        <color rgb="FF000000"/>
      </right>
      <top style="thin">
        <color auto="1"/>
      </top>
      <bottom/>
      <diagonal/>
    </border>
    <border>
      <left/>
      <right style="thin">
        <color auto="1"/>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s>
  <cellStyleXfs count="4">
    <xf numFmtId="0" fontId="0" fillId="0" borderId="0"/>
    <xf numFmtId="0" fontId="21" fillId="0" borderId="0" applyNumberFormat="0" applyFill="0" applyBorder="0" applyAlignment="0" applyProtection="0"/>
    <xf numFmtId="0" fontId="52" fillId="0" borderId="0"/>
    <xf numFmtId="0" fontId="53" fillId="0" borderId="0"/>
  </cellStyleXfs>
  <cellXfs count="1080">
    <xf numFmtId="0" fontId="0" fillId="0" borderId="0" xfId="0" applyFont="1" applyAlignment="1"/>
    <xf numFmtId="0" fontId="1" fillId="0" borderId="0" xfId="0" applyFont="1" applyAlignment="1">
      <alignment horizontal="left"/>
    </xf>
    <xf numFmtId="0" fontId="1" fillId="0" borderId="0" xfId="0" applyFont="1" applyAlignment="1">
      <alignment horizontal="center"/>
    </xf>
    <xf numFmtId="0" fontId="2" fillId="0" borderId="0" xfId="0" applyFont="1" applyAlignment="1">
      <alignment horizontal="center"/>
    </xf>
    <xf numFmtId="0" fontId="1" fillId="2" borderId="0" xfId="0" applyFont="1" applyFill="1" applyBorder="1"/>
    <xf numFmtId="0" fontId="1" fillId="0" borderId="0" xfId="0" applyFont="1"/>
    <xf numFmtId="15" fontId="1" fillId="2" borderId="0" xfId="0" applyNumberFormat="1" applyFont="1" applyFill="1" applyBorder="1"/>
    <xf numFmtId="0" fontId="3" fillId="0" borderId="1" xfId="0" applyFont="1" applyBorder="1"/>
    <xf numFmtId="0" fontId="4" fillId="0" borderId="1" xfId="0" applyFont="1" applyBorder="1"/>
    <xf numFmtId="0" fontId="5" fillId="0" borderId="2" xfId="0" applyFont="1" applyBorder="1" applyAlignment="1">
      <alignment horizontal="center" vertical="top" wrapText="1"/>
    </xf>
    <xf numFmtId="0" fontId="3" fillId="0" borderId="4" xfId="0" applyFont="1" applyBorder="1" applyAlignment="1">
      <alignment horizontal="center"/>
    </xf>
    <xf numFmtId="0" fontId="6" fillId="0" borderId="6" xfId="0" applyFont="1" applyBorder="1"/>
    <xf numFmtId="0" fontId="6" fillId="0" borderId="7" xfId="0" applyFont="1" applyBorder="1"/>
    <xf numFmtId="0" fontId="3" fillId="0" borderId="8" xfId="0" applyFont="1" applyBorder="1" applyAlignment="1">
      <alignment horizontal="center"/>
    </xf>
    <xf numFmtId="0" fontId="5" fillId="0" borderId="4" xfId="0" applyFont="1" applyBorder="1" applyAlignment="1">
      <alignment horizontal="center" wrapText="1"/>
    </xf>
    <xf numFmtId="0" fontId="5" fillId="0" borderId="7" xfId="0" applyFont="1" applyBorder="1" applyAlignment="1">
      <alignment horizontal="center" wrapText="1"/>
    </xf>
    <xf numFmtId="0" fontId="5" fillId="0" borderId="4" xfId="0" applyFont="1" applyBorder="1" applyAlignment="1">
      <alignment horizontal="center" vertical="top" wrapText="1"/>
    </xf>
    <xf numFmtId="0" fontId="3" fillId="0" borderId="4" xfId="0" applyFont="1" applyBorder="1" applyAlignment="1">
      <alignment horizontal="center" vertical="top" wrapText="1"/>
    </xf>
    <xf numFmtId="0" fontId="3" fillId="3" borderId="4" xfId="0" applyFont="1" applyFill="1" applyBorder="1" applyAlignment="1">
      <alignment horizontal="center" vertical="top" wrapText="1"/>
    </xf>
    <xf numFmtId="0" fontId="3" fillId="0" borderId="2" xfId="0" applyFont="1" applyBorder="1" applyAlignment="1">
      <alignment horizontal="center" vertical="top" wrapText="1"/>
    </xf>
    <xf numFmtId="0" fontId="3" fillId="0" borderId="8" xfId="0" applyFont="1" applyBorder="1" applyAlignment="1">
      <alignment horizontal="center" vertical="center" wrapText="1"/>
    </xf>
    <xf numFmtId="0" fontId="3" fillId="4" borderId="9"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3" borderId="9"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9" xfId="0" applyFont="1" applyBorder="1" applyAlignment="1">
      <alignment horizontal="center" vertical="center"/>
    </xf>
    <xf numFmtId="0" fontId="3" fillId="0" borderId="11" xfId="0" applyFont="1" applyBorder="1" applyAlignment="1">
      <alignment vertical="top" wrapText="1"/>
    </xf>
    <xf numFmtId="0" fontId="3" fillId="0" borderId="3" xfId="0" applyFont="1" applyBorder="1" applyAlignment="1">
      <alignment horizontal="left" vertical="top" wrapText="1"/>
    </xf>
    <xf numFmtId="0" fontId="3" fillId="0" borderId="12" xfId="0" applyFont="1" applyBorder="1" applyAlignment="1">
      <alignment vertical="top" wrapText="1"/>
    </xf>
    <xf numFmtId="0" fontId="3" fillId="0" borderId="14" xfId="0" applyFont="1" applyBorder="1" applyAlignment="1">
      <alignment horizontal="left" vertical="top" wrapText="1"/>
    </xf>
    <xf numFmtId="0" fontId="3" fillId="0" borderId="15" xfId="0" applyFont="1" applyBorder="1" applyAlignment="1">
      <alignment vertical="top" wrapText="1"/>
    </xf>
    <xf numFmtId="0" fontId="3" fillId="0" borderId="0" xfId="0" applyFont="1" applyAlignment="1">
      <alignment horizontal="left" vertical="top" wrapText="1"/>
    </xf>
    <xf numFmtId="0" fontId="3" fillId="0" borderId="15" xfId="0" applyFont="1" applyBorder="1" applyAlignment="1">
      <alignment horizontal="left" vertical="top" wrapText="1"/>
    </xf>
    <xf numFmtId="0" fontId="3" fillId="0" borderId="1" xfId="0" applyFont="1" applyBorder="1" applyAlignment="1">
      <alignment horizontal="left" vertical="top" wrapText="1"/>
    </xf>
    <xf numFmtId="0" fontId="3" fillId="0" borderId="12" xfId="0" applyFont="1" applyBorder="1" applyAlignment="1">
      <alignment horizontal="left" vertical="top" wrapText="1"/>
    </xf>
    <xf numFmtId="0" fontId="7" fillId="0" borderId="0" xfId="0" applyFont="1"/>
    <xf numFmtId="164" fontId="3" fillId="3" borderId="4" xfId="0" applyNumberFormat="1" applyFont="1" applyFill="1" applyBorder="1" applyAlignment="1">
      <alignment horizontal="center" vertical="top" wrapText="1"/>
    </xf>
    <xf numFmtId="0" fontId="3" fillId="0" borderId="0" xfId="0" applyFont="1"/>
    <xf numFmtId="0" fontId="5" fillId="0" borderId="2" xfId="0" applyFont="1" applyBorder="1" applyAlignment="1">
      <alignment horizontal="center"/>
    </xf>
    <xf numFmtId="0" fontId="5" fillId="0" borderId="2" xfId="0" applyFont="1" applyBorder="1" applyAlignment="1">
      <alignment horizontal="center" wrapText="1"/>
    </xf>
    <xf numFmtId="0" fontId="8" fillId="0" borderId="2" xfId="0" applyFont="1" applyBorder="1" applyAlignment="1">
      <alignment horizontal="center"/>
    </xf>
    <xf numFmtId="0" fontId="3" fillId="0" borderId="9" xfId="0" applyFont="1" applyBorder="1" applyAlignment="1">
      <alignment horizontal="left" wrapText="1"/>
    </xf>
    <xf numFmtId="0" fontId="3" fillId="0" borderId="0" xfId="0" applyFont="1" applyAlignment="1">
      <alignment wrapText="1"/>
    </xf>
    <xf numFmtId="0" fontId="5" fillId="0" borderId="0" xfId="0" applyFont="1" applyAlignment="1">
      <alignment wrapText="1"/>
    </xf>
    <xf numFmtId="0" fontId="5" fillId="0" borderId="13" xfId="0" applyFont="1" applyBorder="1" applyAlignment="1">
      <alignment horizontal="center" vertical="center" wrapText="1"/>
    </xf>
    <xf numFmtId="0" fontId="9" fillId="0" borderId="0" xfId="0" applyFont="1"/>
    <xf numFmtId="0" fontId="10" fillId="0" borderId="0" xfId="0" applyFont="1"/>
    <xf numFmtId="0" fontId="11" fillId="5" borderId="0" xfId="0" applyFont="1" applyFill="1" applyBorder="1"/>
    <xf numFmtId="0" fontId="9" fillId="0" borderId="0" xfId="0" applyFont="1" applyAlignment="1">
      <alignment horizontal="left" vertical="center"/>
    </xf>
    <xf numFmtId="0" fontId="9" fillId="0" borderId="0" xfId="0" applyFont="1" applyAlignment="1">
      <alignment vertical="center" wrapText="1"/>
    </xf>
    <xf numFmtId="0" fontId="11" fillId="4" borderId="0" xfId="0" applyFont="1" applyFill="1" applyBorder="1"/>
    <xf numFmtId="0" fontId="12" fillId="0" borderId="0" xfId="0" applyFont="1" applyAlignment="1">
      <alignment horizontal="center" vertical="center"/>
    </xf>
    <xf numFmtId="0" fontId="13" fillId="0" borderId="0" xfId="0" applyFont="1" applyAlignment="1">
      <alignmen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12" fillId="0" borderId="0" xfId="0" applyFont="1" applyAlignment="1">
      <alignment horizontal="left" vertical="center"/>
    </xf>
    <xf numFmtId="0" fontId="12" fillId="0" borderId="4" xfId="0" applyFont="1" applyBorder="1" applyAlignment="1">
      <alignment horizontal="center" vertical="center" wrapText="1"/>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2" xfId="0" applyFont="1" applyBorder="1" applyAlignment="1">
      <alignment horizontal="center" vertical="center"/>
    </xf>
    <xf numFmtId="0" fontId="14" fillId="6" borderId="5"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3" fillId="0" borderId="8" xfId="0" applyFont="1" applyBorder="1" applyAlignment="1">
      <alignment horizontal="center" vertical="center"/>
    </xf>
    <xf numFmtId="0" fontId="13" fillId="0" borderId="5" xfId="0" applyFont="1" applyBorder="1" applyAlignment="1">
      <alignment horizontal="left" vertical="center" wrapText="1"/>
    </xf>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3" fillId="0" borderId="10" xfId="0" applyFont="1" applyBorder="1" applyAlignment="1">
      <alignment horizontal="left" vertical="center" wrapText="1"/>
    </xf>
    <xf numFmtId="0" fontId="13" fillId="0" borderId="3" xfId="0" applyFont="1" applyBorder="1" applyAlignment="1">
      <alignment horizontal="center" vertical="center"/>
    </xf>
    <xf numFmtId="0" fontId="13" fillId="0" borderId="16" xfId="0" applyFont="1" applyBorder="1" applyAlignment="1">
      <alignment horizontal="left" vertical="center" wrapText="1"/>
    </xf>
    <xf numFmtId="165" fontId="16" fillId="7" borderId="19" xfId="0" applyNumberFormat="1" applyFont="1" applyFill="1" applyBorder="1" applyAlignment="1">
      <alignment horizontal="center" vertical="top" wrapText="1"/>
    </xf>
    <xf numFmtId="14" fontId="16" fillId="7" borderId="19" xfId="0" applyNumberFormat="1" applyFont="1" applyFill="1" applyBorder="1" applyAlignment="1">
      <alignment horizontal="center" vertical="center" wrapText="1"/>
    </xf>
    <xf numFmtId="0" fontId="14" fillId="6" borderId="2" xfId="0" applyFont="1" applyFill="1" applyBorder="1" applyAlignment="1">
      <alignment vertical="center" wrapText="1"/>
    </xf>
    <xf numFmtId="0" fontId="13" fillId="0" borderId="2" xfId="0" applyFont="1" applyBorder="1" applyAlignment="1">
      <alignment horizontal="center" vertical="center" wrapText="1"/>
    </xf>
    <xf numFmtId="0" fontId="13" fillId="0" borderId="4" xfId="0" applyFont="1" applyBorder="1" applyAlignment="1">
      <alignment horizontal="center" vertical="center" wrapText="1"/>
    </xf>
    <xf numFmtId="0" fontId="14" fillId="6" borderId="5" xfId="0" applyFont="1" applyFill="1" applyBorder="1" applyAlignment="1">
      <alignment vertical="center" wrapText="1"/>
    </xf>
    <xf numFmtId="0" fontId="13" fillId="0" borderId="9" xfId="0" applyFont="1" applyBorder="1" applyAlignment="1">
      <alignment horizontal="center" vertical="center"/>
    </xf>
    <xf numFmtId="0" fontId="13" fillId="0" borderId="5" xfId="0" applyFont="1" applyBorder="1" applyAlignment="1">
      <alignment horizontal="left" vertical="center"/>
    </xf>
    <xf numFmtId="0" fontId="13" fillId="0" borderId="5" xfId="0" applyFont="1" applyBorder="1" applyAlignment="1">
      <alignment vertical="center"/>
    </xf>
    <xf numFmtId="0" fontId="13" fillId="0" borderId="5" xfId="0" applyFont="1" applyBorder="1" applyAlignment="1">
      <alignment horizontal="center" vertical="center"/>
    </xf>
    <xf numFmtId="0" fontId="13" fillId="0" borderId="9"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center" vertical="center"/>
    </xf>
    <xf numFmtId="0" fontId="12" fillId="0" borderId="0" xfId="0" applyFont="1" applyAlignment="1">
      <alignment horizontal="center" vertical="center" wrapText="1"/>
    </xf>
    <xf numFmtId="0" fontId="12" fillId="0" borderId="0" xfId="0" applyFont="1" applyAlignment="1">
      <alignment vertical="center"/>
    </xf>
    <xf numFmtId="0" fontId="12" fillId="4" borderId="4" xfId="0" applyFont="1" applyFill="1" applyBorder="1" applyAlignment="1">
      <alignment horizontal="center" vertical="center" wrapText="1"/>
    </xf>
    <xf numFmtId="0" fontId="12" fillId="4" borderId="4" xfId="0" applyFont="1" applyFill="1" applyBorder="1" applyAlignment="1">
      <alignment horizontal="center" vertical="center"/>
    </xf>
    <xf numFmtId="0" fontId="14" fillId="0" borderId="4" xfId="0" applyFont="1" applyBorder="1" applyAlignment="1">
      <alignment horizontal="center" vertical="center"/>
    </xf>
    <xf numFmtId="0" fontId="13" fillId="0" borderId="4" xfId="0" applyFont="1" applyBorder="1" applyAlignment="1">
      <alignment vertical="center"/>
    </xf>
    <xf numFmtId="164" fontId="12" fillId="0" borderId="4" xfId="0" applyNumberFormat="1" applyFont="1" applyBorder="1" applyAlignment="1">
      <alignment horizontal="center" vertical="center"/>
    </xf>
    <xf numFmtId="0" fontId="13" fillId="4" borderId="4" xfId="0" applyFont="1" applyFill="1" applyBorder="1" applyAlignment="1">
      <alignment vertical="center"/>
    </xf>
    <xf numFmtId="0" fontId="12" fillId="4" borderId="9" xfId="0" applyFont="1" applyFill="1" applyBorder="1" applyAlignment="1">
      <alignment horizontal="left" vertical="center"/>
    </xf>
    <xf numFmtId="166" fontId="13" fillId="0" borderId="9" xfId="0" applyNumberFormat="1" applyFont="1" applyBorder="1" applyAlignment="1">
      <alignment horizontal="center" vertical="top" wrapText="1"/>
    </xf>
    <xf numFmtId="0" fontId="14" fillId="0" borderId="9" xfId="0" applyFont="1" applyBorder="1" applyAlignment="1">
      <alignment horizontal="center" vertical="top"/>
    </xf>
    <xf numFmtId="0" fontId="13" fillId="0" borderId="9" xfId="0" applyFont="1" applyBorder="1" applyAlignment="1">
      <alignment horizontal="center" vertical="top"/>
    </xf>
    <xf numFmtId="0" fontId="17" fillId="4" borderId="8" xfId="0" applyFont="1" applyFill="1" applyBorder="1" applyAlignment="1">
      <alignment horizontal="left" vertical="top" wrapText="1"/>
    </xf>
    <xf numFmtId="0" fontId="12" fillId="4" borderId="9" xfId="0" applyFont="1" applyFill="1" applyBorder="1" applyAlignment="1">
      <alignment horizontal="center" vertical="center"/>
    </xf>
    <xf numFmtId="166" fontId="13" fillId="0" borderId="9" xfId="0" applyNumberFormat="1" applyFont="1" applyBorder="1" applyAlignment="1">
      <alignment horizontal="center" vertical="center" wrapText="1"/>
    </xf>
    <xf numFmtId="0" fontId="14" fillId="0" borderId="9" xfId="0" applyFont="1" applyBorder="1" applyAlignment="1">
      <alignment horizontal="center" vertical="center"/>
    </xf>
    <xf numFmtId="0" fontId="17" fillId="4" borderId="8" xfId="0" applyFont="1" applyFill="1" applyBorder="1" applyAlignment="1">
      <alignment horizontal="left" vertical="center" wrapText="1"/>
    </xf>
    <xf numFmtId="0" fontId="14" fillId="6" borderId="4" xfId="0" applyFont="1" applyFill="1" applyBorder="1" applyAlignment="1">
      <alignment vertical="center" wrapText="1"/>
    </xf>
    <xf numFmtId="0" fontId="14" fillId="4" borderId="4" xfId="0" applyFont="1" applyFill="1" applyBorder="1" applyAlignment="1">
      <alignment vertical="center" wrapText="1"/>
    </xf>
    <xf numFmtId="0" fontId="18" fillId="4" borderId="4" xfId="0" applyFont="1" applyFill="1" applyBorder="1" applyAlignment="1">
      <alignment horizontal="center" vertical="center" wrapText="1"/>
    </xf>
    <xf numFmtId="0" fontId="13" fillId="4" borderId="4" xfId="0" applyFont="1" applyFill="1" applyBorder="1" applyAlignment="1">
      <alignment horizontal="center" vertical="center"/>
    </xf>
    <xf numFmtId="0" fontId="13" fillId="0" borderId="0" xfId="0" applyFont="1"/>
    <xf numFmtId="0" fontId="13" fillId="0" borderId="16" xfId="0" applyFont="1" applyBorder="1" applyAlignment="1">
      <alignment horizontal="center" vertical="center" wrapText="1"/>
    </xf>
    <xf numFmtId="0" fontId="13" fillId="0" borderId="5" xfId="0" applyFont="1" applyBorder="1" applyAlignment="1">
      <alignment horizontal="center" vertical="center" wrapText="1"/>
    </xf>
    <xf numFmtId="15" fontId="14" fillId="6" borderId="6" xfId="0" applyNumberFormat="1" applyFont="1" applyFill="1" applyBorder="1" applyAlignment="1">
      <alignment horizontal="center" vertical="center" wrapText="1"/>
    </xf>
    <xf numFmtId="0" fontId="14" fillId="6" borderId="6" xfId="0" applyFont="1" applyFill="1" applyBorder="1" applyAlignment="1">
      <alignment horizontal="center" vertical="center" wrapText="1"/>
    </xf>
    <xf numFmtId="0" fontId="14" fillId="6" borderId="2" xfId="0" applyFont="1" applyFill="1" applyBorder="1" applyAlignment="1">
      <alignment horizontal="center" vertical="center"/>
    </xf>
    <xf numFmtId="0" fontId="14" fillId="6" borderId="9" xfId="0" applyFont="1" applyFill="1" applyBorder="1" applyAlignment="1">
      <alignment horizontal="center" vertical="center"/>
    </xf>
    <xf numFmtId="0" fontId="13" fillId="0" borderId="6" xfId="0" applyFont="1" applyBorder="1" applyAlignment="1">
      <alignment horizontal="left" vertical="center"/>
    </xf>
    <xf numFmtId="0" fontId="13" fillId="0" borderId="7" xfId="0" applyFont="1" applyBorder="1" applyAlignment="1">
      <alignment vertical="center"/>
    </xf>
    <xf numFmtId="0" fontId="14" fillId="6" borderId="3" xfId="0" applyFont="1" applyFill="1" applyBorder="1" applyAlignment="1">
      <alignment horizontal="center" vertical="center" wrapText="1"/>
    </xf>
    <xf numFmtId="15" fontId="14" fillId="6" borderId="3" xfId="0" applyNumberFormat="1" applyFont="1" applyFill="1" applyBorder="1" applyAlignment="1">
      <alignment horizontal="center" vertical="center" wrapText="1"/>
    </xf>
    <xf numFmtId="0" fontId="13" fillId="0" borderId="6" xfId="0" applyFont="1" applyBorder="1" applyAlignment="1">
      <alignment horizontal="left" vertical="center" wrapText="1"/>
    </xf>
    <xf numFmtId="0" fontId="13" fillId="0" borderId="14" xfId="0" applyFont="1" applyBorder="1" applyAlignment="1">
      <alignment horizontal="center" vertical="center"/>
    </xf>
    <xf numFmtId="0" fontId="13" fillId="0" borderId="14" xfId="0" applyFont="1" applyBorder="1" applyAlignment="1">
      <alignment horizontal="center" vertical="center" wrapText="1"/>
    </xf>
    <xf numFmtId="0" fontId="13" fillId="0" borderId="19" xfId="0" applyFont="1" applyBorder="1" applyAlignment="1">
      <alignment horizontal="center" vertical="center"/>
    </xf>
    <xf numFmtId="0" fontId="14" fillId="0" borderId="5" xfId="0" applyFont="1" applyBorder="1" applyAlignment="1">
      <alignment horizontal="center" vertical="center"/>
    </xf>
    <xf numFmtId="0" fontId="13" fillId="0" borderId="6" xfId="0" applyFont="1" applyBorder="1" applyAlignment="1">
      <alignment vertical="center"/>
    </xf>
    <xf numFmtId="0" fontId="13" fillId="0" borderId="7" xfId="0" applyFont="1" applyBorder="1" applyAlignment="1">
      <alignment vertical="center" wrapText="1"/>
    </xf>
    <xf numFmtId="0" fontId="13" fillId="0" borderId="8" xfId="0" applyFont="1" applyFill="1" applyBorder="1" applyAlignment="1">
      <alignment horizontal="center" vertical="center"/>
    </xf>
    <xf numFmtId="0" fontId="13" fillId="0" borderId="5" xfId="0" applyFont="1" applyFill="1" applyBorder="1" applyAlignment="1">
      <alignment horizontal="left" vertical="center" wrapText="1"/>
    </xf>
    <xf numFmtId="0" fontId="13" fillId="0" borderId="5"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11" xfId="0" applyFont="1" applyFill="1" applyBorder="1" applyAlignment="1">
      <alignment vertical="center" wrapText="1"/>
    </xf>
    <xf numFmtId="0" fontId="13" fillId="0" borderId="14" xfId="0" applyFont="1" applyFill="1" applyBorder="1" applyAlignment="1">
      <alignment horizontal="center" vertical="center"/>
    </xf>
    <xf numFmtId="0" fontId="14" fillId="6" borderId="14" xfId="0" applyFont="1" applyFill="1" applyBorder="1" applyAlignment="1">
      <alignment vertical="center" wrapText="1"/>
    </xf>
    <xf numFmtId="0" fontId="13" fillId="8" borderId="16" xfId="0" applyFont="1" applyFill="1" applyBorder="1" applyAlignment="1">
      <alignment horizontal="center" vertical="center"/>
    </xf>
    <xf numFmtId="0" fontId="13" fillId="8" borderId="16" xfId="0" applyFont="1" applyFill="1" applyBorder="1" applyAlignment="1">
      <alignment vertical="center" wrapText="1"/>
    </xf>
    <xf numFmtId="14" fontId="13" fillId="8" borderId="16" xfId="0" applyNumberFormat="1" applyFont="1" applyFill="1" applyBorder="1" applyAlignment="1">
      <alignment horizontal="center" vertical="center"/>
    </xf>
    <xf numFmtId="0" fontId="13" fillId="8" borderId="22" xfId="0" applyFont="1" applyFill="1" applyBorder="1" applyAlignment="1">
      <alignment horizontal="center" vertical="center"/>
    </xf>
    <xf numFmtId="0" fontId="13" fillId="8" borderId="22" xfId="0" applyFont="1" applyFill="1" applyBorder="1" applyAlignment="1">
      <alignment vertical="center" wrapText="1"/>
    </xf>
    <xf numFmtId="14" fontId="13" fillId="8" borderId="22" xfId="0" applyNumberFormat="1" applyFont="1" applyFill="1" applyBorder="1" applyAlignment="1">
      <alignment horizontal="center" vertical="center"/>
    </xf>
    <xf numFmtId="0" fontId="16" fillId="0" borderId="16" xfId="0" applyFont="1" applyBorder="1" applyAlignment="1">
      <alignment horizontal="center" vertical="center"/>
    </xf>
    <xf numFmtId="0" fontId="13" fillId="0" borderId="16" xfId="0" applyFont="1" applyBorder="1" applyAlignment="1">
      <alignment horizontal="center" vertical="center"/>
    </xf>
    <xf numFmtId="0" fontId="13" fillId="0" borderId="4" xfId="0" applyFont="1" applyBorder="1" applyAlignment="1">
      <alignment vertical="center" wrapText="1"/>
    </xf>
    <xf numFmtId="166" fontId="13" fillId="0" borderId="4" xfId="0" applyNumberFormat="1" applyFont="1" applyBorder="1" applyAlignment="1">
      <alignment horizontal="center" vertical="center" wrapText="1"/>
    </xf>
    <xf numFmtId="0" fontId="17" fillId="4" borderId="2" xfId="0" applyFont="1" applyFill="1" applyBorder="1" applyAlignment="1">
      <alignment horizontal="left" vertical="center" wrapText="1"/>
    </xf>
    <xf numFmtId="0" fontId="13" fillId="4" borderId="8" xfId="0" applyFont="1" applyFill="1" applyBorder="1" applyAlignment="1">
      <alignment horizontal="left" vertical="center" wrapText="1"/>
    </xf>
    <xf numFmtId="0" fontId="17" fillId="4" borderId="4" xfId="0" applyFont="1" applyFill="1" applyBorder="1" applyAlignment="1">
      <alignment horizontal="left" vertical="center" wrapText="1"/>
    </xf>
    <xf numFmtId="0" fontId="17" fillId="4" borderId="9" xfId="0" applyFont="1" applyFill="1" applyBorder="1" applyAlignment="1">
      <alignment horizontal="left" vertical="center" wrapText="1"/>
    </xf>
    <xf numFmtId="0" fontId="17" fillId="4" borderId="16" xfId="0" applyFont="1" applyFill="1" applyBorder="1" applyAlignment="1">
      <alignment horizontal="left" vertical="center" wrapText="1"/>
    </xf>
    <xf numFmtId="0" fontId="13" fillId="0" borderId="9" xfId="0" applyFont="1" applyBorder="1" applyAlignment="1">
      <alignment vertical="center"/>
    </xf>
    <xf numFmtId="166" fontId="13" fillId="0" borderId="4" xfId="0" applyNumberFormat="1" applyFont="1" applyBorder="1" applyAlignment="1">
      <alignment horizontal="center" vertical="center"/>
    </xf>
    <xf numFmtId="0" fontId="13" fillId="0" borderId="4" xfId="0" applyFont="1" applyFill="1" applyBorder="1" applyAlignment="1">
      <alignment horizontal="center" vertical="center"/>
    </xf>
    <xf numFmtId="0" fontId="12" fillId="0" borderId="4" xfId="0" applyFont="1" applyFill="1" applyBorder="1" applyAlignment="1">
      <alignment horizontal="center" vertical="center"/>
    </xf>
    <xf numFmtId="166" fontId="13" fillId="0" borderId="16" xfId="0" applyNumberFormat="1" applyFont="1" applyBorder="1" applyAlignment="1">
      <alignment horizontal="center" vertical="center" wrapText="1"/>
    </xf>
    <xf numFmtId="0" fontId="14" fillId="0" borderId="16" xfId="0" applyFont="1" applyBorder="1" applyAlignment="1">
      <alignment horizontal="center" vertical="center"/>
    </xf>
    <xf numFmtId="0" fontId="13" fillId="0" borderId="7" xfId="0" applyFont="1" applyBorder="1" applyAlignment="1">
      <alignment horizontal="center" vertical="center"/>
    </xf>
    <xf numFmtId="0" fontId="17" fillId="4" borderId="4" xfId="0" applyFont="1" applyFill="1" applyBorder="1" applyAlignment="1">
      <alignment horizontal="center" vertical="center"/>
    </xf>
    <xf numFmtId="0" fontId="17" fillId="4" borderId="9" xfId="0" applyFont="1" applyFill="1" applyBorder="1" applyAlignment="1">
      <alignment horizontal="center" vertical="center"/>
    </xf>
    <xf numFmtId="164" fontId="19" fillId="0" borderId="4" xfId="0" applyNumberFormat="1" applyFont="1" applyBorder="1" applyAlignment="1">
      <alignment horizontal="center" vertical="center"/>
    </xf>
    <xf numFmtId="164" fontId="19" fillId="0" borderId="0" xfId="0" applyNumberFormat="1" applyFont="1" applyAlignment="1">
      <alignment horizontal="center" vertical="center"/>
    </xf>
    <xf numFmtId="0" fontId="13" fillId="0" borderId="0" xfId="0" applyFont="1" applyAlignment="1">
      <alignment horizontal="left"/>
    </xf>
    <xf numFmtId="49" fontId="13" fillId="0" borderId="0" xfId="0" applyNumberFormat="1" applyFont="1" applyAlignment="1">
      <alignment vertical="center"/>
    </xf>
    <xf numFmtId="49" fontId="13" fillId="0" borderId="0" xfId="0" applyNumberFormat="1" applyFont="1" applyAlignment="1">
      <alignment horizontal="left" vertical="center"/>
    </xf>
    <xf numFmtId="0" fontId="12" fillId="0" borderId="0" xfId="0" applyFont="1" applyAlignment="1">
      <alignment horizontal="center" vertical="top"/>
    </xf>
    <xf numFmtId="49" fontId="12" fillId="0" borderId="0" xfId="0" applyNumberFormat="1" applyFont="1" applyAlignment="1">
      <alignment horizontal="left" vertical="center"/>
    </xf>
    <xf numFmtId="0" fontId="12" fillId="0" borderId="0" xfId="0" applyFont="1"/>
    <xf numFmtId="49" fontId="13" fillId="0" borderId="0" xfId="0" applyNumberFormat="1" applyFont="1"/>
    <xf numFmtId="0" fontId="12" fillId="0" borderId="0" xfId="0" applyFont="1" applyAlignment="1">
      <alignment horizontal="left"/>
    </xf>
    <xf numFmtId="0" fontId="12" fillId="0" borderId="0" xfId="0" applyFont="1" applyAlignment="1">
      <alignment horizontal="center"/>
    </xf>
    <xf numFmtId="0" fontId="12" fillId="0" borderId="8" xfId="0" applyFont="1" applyBorder="1" applyAlignment="1">
      <alignment horizontal="center" vertical="center"/>
    </xf>
    <xf numFmtId="0" fontId="14" fillId="6" borderId="2" xfId="0" applyFont="1" applyFill="1" applyBorder="1" applyAlignment="1">
      <alignment horizontal="center" vertical="top" wrapText="1"/>
    </xf>
    <xf numFmtId="0" fontId="12" fillId="0" borderId="8" xfId="0" applyFont="1" applyBorder="1" applyAlignment="1">
      <alignment horizontal="center" vertical="center" wrapText="1"/>
    </xf>
    <xf numFmtId="0" fontId="13" fillId="0" borderId="4" xfId="0" applyFont="1" applyBorder="1" applyAlignment="1">
      <alignment horizontal="left" vertical="center" wrapText="1"/>
    </xf>
    <xf numFmtId="0" fontId="12" fillId="0" borderId="8" xfId="0" applyFont="1" applyBorder="1" applyAlignment="1">
      <alignment horizontal="center" vertical="top" wrapText="1"/>
    </xf>
    <xf numFmtId="0" fontId="14" fillId="6" borderId="10" xfId="0" applyFont="1" applyFill="1" applyBorder="1" applyAlignment="1">
      <alignment horizontal="center" vertical="center" wrapText="1"/>
    </xf>
    <xf numFmtId="0" fontId="14" fillId="0" borderId="2" xfId="0" applyFont="1" applyBorder="1" applyAlignment="1">
      <alignment horizontal="center" vertical="top" wrapText="1"/>
    </xf>
    <xf numFmtId="0" fontId="14" fillId="0" borderId="5" xfId="0" applyFont="1" applyBorder="1" applyAlignment="1">
      <alignment horizontal="center" vertical="center" wrapText="1"/>
    </xf>
    <xf numFmtId="0" fontId="13" fillId="0" borderId="2" xfId="0" applyFont="1" applyBorder="1" applyAlignment="1">
      <alignment vertical="center" wrapText="1"/>
    </xf>
    <xf numFmtId="0" fontId="13" fillId="0" borderId="1" xfId="0" applyFont="1" applyBorder="1" applyAlignment="1">
      <alignment vertical="center"/>
    </xf>
    <xf numFmtId="0" fontId="13" fillId="0" borderId="12" xfId="0" applyFont="1" applyBorder="1"/>
    <xf numFmtId="0" fontId="13" fillId="0" borderId="3" xfId="0" applyFont="1" applyBorder="1" applyAlignment="1">
      <alignment horizontal="left" vertical="center"/>
    </xf>
    <xf numFmtId="0" fontId="13" fillId="0" borderId="7" xfId="0" applyFont="1" applyBorder="1"/>
    <xf numFmtId="0" fontId="13" fillId="0" borderId="9" xfId="0" applyFont="1" applyBorder="1" applyAlignment="1">
      <alignment horizontal="left" vertical="center" wrapText="1"/>
    </xf>
    <xf numFmtId="0" fontId="13" fillId="0" borderId="2" xfId="0" applyFont="1" applyBorder="1" applyAlignment="1">
      <alignment horizontal="left" vertical="center" wrapText="1"/>
    </xf>
    <xf numFmtId="49" fontId="16" fillId="7" borderId="19" xfId="0" applyNumberFormat="1" applyFont="1" applyFill="1" applyBorder="1" applyAlignment="1">
      <alignment horizontal="center" vertical="top" wrapText="1"/>
    </xf>
    <xf numFmtId="49" fontId="16" fillId="7" borderId="16" xfId="0" applyNumberFormat="1" applyFont="1" applyFill="1" applyBorder="1" applyAlignment="1">
      <alignment horizontal="center" vertical="top" wrapText="1"/>
    </xf>
    <xf numFmtId="49" fontId="16" fillId="7" borderId="16" xfId="0" applyNumberFormat="1" applyFont="1" applyFill="1" applyBorder="1" applyAlignment="1">
      <alignment horizontal="center" vertical="center" wrapText="1"/>
    </xf>
    <xf numFmtId="49" fontId="16" fillId="7" borderId="27" xfId="0" applyNumberFormat="1" applyFont="1" applyFill="1" applyBorder="1" applyAlignment="1">
      <alignment horizontal="center" vertical="center" wrapText="1"/>
    </xf>
    <xf numFmtId="0" fontId="18" fillId="6" borderId="5" xfId="0" applyFont="1" applyFill="1" applyBorder="1" applyAlignment="1">
      <alignment horizontal="center" vertical="center" wrapText="1"/>
    </xf>
    <xf numFmtId="0" fontId="13" fillId="0" borderId="4" xfId="0" applyFont="1" applyBorder="1"/>
    <xf numFmtId="0" fontId="13" fillId="4" borderId="4" xfId="0" applyFont="1" applyFill="1" applyBorder="1"/>
    <xf numFmtId="0" fontId="14" fillId="0" borderId="8" xfId="0" applyFont="1" applyBorder="1" applyAlignment="1">
      <alignment horizontal="center" vertical="center"/>
    </xf>
    <xf numFmtId="0" fontId="13" fillId="0" borderId="8" xfId="0" applyFont="1" applyBorder="1" applyAlignment="1">
      <alignment vertical="center"/>
    </xf>
    <xf numFmtId="0" fontId="13" fillId="0" borderId="8" xfId="0" applyFont="1" applyBorder="1"/>
    <xf numFmtId="0" fontId="13" fillId="4" borderId="8" xfId="0" applyFont="1" applyFill="1" applyBorder="1"/>
    <xf numFmtId="0" fontId="12" fillId="4" borderId="8" xfId="0" applyFont="1" applyFill="1" applyBorder="1" applyAlignment="1">
      <alignment horizontal="center" vertical="center"/>
    </xf>
    <xf numFmtId="0" fontId="20" fillId="4" borderId="8" xfId="1" applyFont="1" applyFill="1" applyBorder="1" applyAlignment="1">
      <alignment horizontal="left" vertical="center" wrapText="1"/>
    </xf>
    <xf numFmtId="0" fontId="12" fillId="4" borderId="8" xfId="0" applyFont="1" applyFill="1" applyBorder="1" applyAlignment="1">
      <alignment horizontal="center" vertical="center" wrapText="1"/>
    </xf>
    <xf numFmtId="0" fontId="21" fillId="4" borderId="8" xfId="1" applyFill="1" applyBorder="1" applyAlignment="1">
      <alignment horizontal="left" vertical="center" wrapText="1"/>
    </xf>
    <xf numFmtId="0" fontId="21" fillId="4" borderId="8" xfId="1" applyFill="1" applyBorder="1" applyAlignment="1">
      <alignment horizontal="center" vertical="center"/>
    </xf>
    <xf numFmtId="0" fontId="21" fillId="4" borderId="11" xfId="1" applyFill="1" applyBorder="1" applyAlignment="1">
      <alignment horizontal="left" vertical="center" wrapText="1"/>
    </xf>
    <xf numFmtId="0" fontId="14" fillId="0" borderId="7" xfId="0" applyFont="1" applyBorder="1" applyAlignment="1">
      <alignment horizontal="center" vertical="center"/>
    </xf>
    <xf numFmtId="0" fontId="18" fillId="0" borderId="4" xfId="0" applyFont="1" applyBorder="1" applyAlignment="1">
      <alignment horizontal="center" vertical="center"/>
    </xf>
    <xf numFmtId="0" fontId="12" fillId="0" borderId="4" xfId="0" applyFont="1" applyBorder="1" applyAlignment="1">
      <alignment vertical="center"/>
    </xf>
    <xf numFmtId="0" fontId="13" fillId="6" borderId="3"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2" fillId="0" borderId="2" xfId="0" applyFont="1" applyFill="1" applyBorder="1" applyAlignment="1">
      <alignment horizontal="center" vertical="center"/>
    </xf>
    <xf numFmtId="0" fontId="13" fillId="0" borderId="3" xfId="0" applyFont="1" applyFill="1" applyBorder="1" applyAlignment="1">
      <alignment horizontal="center" vertical="center" wrapText="1"/>
    </xf>
    <xf numFmtId="0" fontId="13" fillId="0" borderId="9" xfId="0" applyFont="1" applyBorder="1"/>
    <xf numFmtId="0" fontId="13" fillId="4" borderId="9" xfId="0" applyFont="1" applyFill="1" applyBorder="1"/>
    <xf numFmtId="0" fontId="13" fillId="0" borderId="9" xfId="0" applyFont="1" applyFill="1" applyBorder="1" applyAlignment="1">
      <alignment horizontal="center" vertical="center" wrapText="1"/>
    </xf>
    <xf numFmtId="0" fontId="14" fillId="0" borderId="9" xfId="0" applyFont="1" applyFill="1" applyBorder="1" applyAlignment="1">
      <alignment horizontal="center" vertical="center"/>
    </xf>
    <xf numFmtId="0" fontId="13" fillId="0" borderId="9" xfId="0" applyFont="1" applyFill="1" applyBorder="1" applyAlignment="1">
      <alignment vertical="center"/>
    </xf>
    <xf numFmtId="0" fontId="13" fillId="0" borderId="9" xfId="0" applyFont="1" applyFill="1" applyBorder="1"/>
    <xf numFmtId="0" fontId="0" fillId="0" borderId="0" xfId="0"/>
    <xf numFmtId="49" fontId="13" fillId="0" borderId="0" xfId="0" applyNumberFormat="1" applyFont="1" applyAlignment="1">
      <alignment horizontal="center" vertical="center"/>
    </xf>
    <xf numFmtId="49" fontId="12" fillId="0" borderId="0" xfId="0" applyNumberFormat="1" applyFont="1" applyAlignment="1">
      <alignment horizontal="center" vertical="center"/>
    </xf>
    <xf numFmtId="0" fontId="18" fillId="6" borderId="2" xfId="0" applyFont="1" applyFill="1" applyBorder="1" applyAlignment="1">
      <alignment horizontal="center" vertical="top" wrapText="1"/>
    </xf>
    <xf numFmtId="0" fontId="12" fillId="3" borderId="8" xfId="0" applyFont="1" applyFill="1" applyBorder="1" applyAlignment="1">
      <alignment horizontal="center" vertical="center"/>
    </xf>
    <xf numFmtId="0" fontId="12" fillId="9" borderId="8" xfId="0" applyFont="1" applyFill="1" applyBorder="1" applyAlignment="1">
      <alignment horizontal="center" vertical="center"/>
    </xf>
    <xf numFmtId="0" fontId="12" fillId="0" borderId="2" xfId="0" applyFont="1" applyBorder="1" applyAlignment="1">
      <alignment vertical="center" wrapText="1"/>
    </xf>
    <xf numFmtId="49" fontId="12" fillId="4" borderId="8" xfId="0" applyNumberFormat="1" applyFont="1" applyFill="1" applyBorder="1" applyAlignment="1">
      <alignment horizontal="center" vertical="center"/>
    </xf>
    <xf numFmtId="0" fontId="18" fillId="6" borderId="2" xfId="0" applyFont="1" applyFill="1" applyBorder="1" applyAlignment="1">
      <alignment horizontal="center" vertical="center" wrapText="1"/>
    </xf>
    <xf numFmtId="0" fontId="12" fillId="0" borderId="2" xfId="0" applyFont="1" applyBorder="1" applyAlignment="1">
      <alignment horizontal="center" vertical="center" wrapText="1"/>
    </xf>
    <xf numFmtId="49" fontId="12" fillId="0" borderId="2" xfId="0" applyNumberFormat="1" applyFont="1" applyBorder="1" applyAlignment="1">
      <alignment horizontal="center" vertical="center"/>
    </xf>
    <xf numFmtId="0" fontId="12" fillId="10" borderId="4" xfId="0" applyFont="1" applyFill="1" applyBorder="1" applyAlignment="1">
      <alignment horizontal="center" vertical="center"/>
    </xf>
    <xf numFmtId="0" fontId="12" fillId="10" borderId="4" xfId="0" applyFont="1" applyFill="1" applyBorder="1" applyAlignment="1">
      <alignment horizontal="left" vertical="center"/>
    </xf>
    <xf numFmtId="0" fontId="12" fillId="0" borderId="2" xfId="0" applyFont="1" applyBorder="1" applyAlignment="1">
      <alignment horizontal="left" vertical="center" wrapText="1"/>
    </xf>
    <xf numFmtId="49" fontId="12" fillId="0" borderId="2" xfId="0" applyNumberFormat="1" applyFont="1" applyBorder="1" applyAlignment="1">
      <alignment horizontal="center" vertical="center" wrapText="1"/>
    </xf>
    <xf numFmtId="49" fontId="13" fillId="0" borderId="2" xfId="0" applyNumberFormat="1" applyFont="1" applyBorder="1" applyAlignment="1">
      <alignment horizontal="center" vertical="center"/>
    </xf>
    <xf numFmtId="0" fontId="13" fillId="0" borderId="8" xfId="0" applyFont="1" applyBorder="1" applyAlignment="1">
      <alignment horizontal="center" vertical="top"/>
    </xf>
    <xf numFmtId="0" fontId="23" fillId="4" borderId="4" xfId="0" applyFont="1" applyFill="1" applyBorder="1" applyAlignment="1">
      <alignment horizontal="center" vertical="center" wrapText="1"/>
    </xf>
    <xf numFmtId="0" fontId="12" fillId="0" borderId="4" xfId="0" applyFont="1" applyBorder="1" applyAlignment="1">
      <alignment horizontal="left" vertical="center" wrapText="1"/>
    </xf>
    <xf numFmtId="0" fontId="12" fillId="3" borderId="5" xfId="0" applyFont="1" applyFill="1" applyBorder="1" applyAlignment="1">
      <alignment vertical="center"/>
    </xf>
    <xf numFmtId="0" fontId="12" fillId="3" borderId="4" xfId="0" applyFont="1" applyFill="1" applyBorder="1" applyAlignment="1">
      <alignment horizontal="center" vertical="center" wrapText="1"/>
    </xf>
    <xf numFmtId="0" fontId="18" fillId="3" borderId="4" xfId="0" applyFont="1" applyFill="1" applyBorder="1" applyAlignment="1">
      <alignment horizontal="center" vertical="center"/>
    </xf>
    <xf numFmtId="0" fontId="12" fillId="3" borderId="4" xfId="0" applyFont="1" applyFill="1" applyBorder="1" applyAlignment="1">
      <alignment vertical="center"/>
    </xf>
    <xf numFmtId="0" fontId="12" fillId="3" borderId="4" xfId="0" applyFont="1" applyFill="1" applyBorder="1" applyAlignment="1">
      <alignment horizontal="center" vertical="center"/>
    </xf>
    <xf numFmtId="0" fontId="12" fillId="9" borderId="5" xfId="0" applyFont="1" applyFill="1" applyBorder="1" applyAlignment="1">
      <alignment vertical="center"/>
    </xf>
    <xf numFmtId="0" fontId="12" fillId="9" borderId="4" xfId="0" applyFont="1" applyFill="1" applyBorder="1" applyAlignment="1">
      <alignment horizontal="center" vertical="center" wrapText="1"/>
    </xf>
    <xf numFmtId="0" fontId="18" fillId="9" borderId="4" xfId="0" applyFont="1" applyFill="1" applyBorder="1" applyAlignment="1">
      <alignment horizontal="center" vertical="center"/>
    </xf>
    <xf numFmtId="0" fontId="12" fillId="9" borderId="4" xfId="0" applyFont="1" applyFill="1" applyBorder="1" applyAlignment="1">
      <alignment vertical="center"/>
    </xf>
    <xf numFmtId="0" fontId="12" fillId="9" borderId="4" xfId="0" applyFont="1" applyFill="1" applyBorder="1" applyAlignment="1">
      <alignment horizontal="center" vertical="center"/>
    </xf>
    <xf numFmtId="0" fontId="12" fillId="4" borderId="5" xfId="0" applyFont="1" applyFill="1" applyBorder="1" applyAlignment="1">
      <alignment vertical="center" wrapText="1"/>
    </xf>
    <xf numFmtId="0" fontId="18" fillId="4" borderId="4" xfId="0" applyFont="1" applyFill="1" applyBorder="1" applyAlignment="1">
      <alignment horizontal="center" vertical="center"/>
    </xf>
    <xf numFmtId="0" fontId="12" fillId="4" borderId="4" xfId="0" applyFont="1" applyFill="1" applyBorder="1" applyAlignment="1">
      <alignment vertical="center"/>
    </xf>
    <xf numFmtId="0" fontId="12" fillId="10" borderId="5" xfId="0" applyFont="1" applyFill="1" applyBorder="1" applyAlignment="1">
      <alignment vertical="center" wrapText="1"/>
    </xf>
    <xf numFmtId="0" fontId="12" fillId="10" borderId="4" xfId="0" applyFont="1" applyFill="1" applyBorder="1" applyAlignment="1">
      <alignment vertical="center" wrapText="1"/>
    </xf>
    <xf numFmtId="0" fontId="18" fillId="10" borderId="4" xfId="0" applyFont="1" applyFill="1" applyBorder="1" applyAlignment="1">
      <alignment horizontal="center" vertical="center"/>
    </xf>
    <xf numFmtId="0" fontId="12" fillId="10" borderId="4" xfId="0" applyFont="1" applyFill="1" applyBorder="1" applyAlignment="1">
      <alignment vertical="center"/>
    </xf>
    <xf numFmtId="0" fontId="12" fillId="10" borderId="4" xfId="0" applyFont="1" applyFill="1" applyBorder="1" applyAlignment="1">
      <alignment horizontal="center" vertical="center" wrapText="1"/>
    </xf>
    <xf numFmtId="0" fontId="12" fillId="4" borderId="4" xfId="0" applyFont="1" applyFill="1" applyBorder="1" applyAlignment="1">
      <alignment horizontal="right" vertical="center"/>
    </xf>
    <xf numFmtId="0" fontId="25" fillId="0" borderId="0" xfId="0" applyFont="1"/>
    <xf numFmtId="0" fontId="23" fillId="0" borderId="0" xfId="0" applyFont="1"/>
    <xf numFmtId="0" fontId="23" fillId="0" borderId="0" xfId="0" applyFont="1" applyAlignment="1">
      <alignment vertical="center"/>
    </xf>
    <xf numFmtId="0" fontId="25" fillId="0" borderId="0" xfId="0" applyFont="1" applyAlignment="1">
      <alignment wrapText="1"/>
    </xf>
    <xf numFmtId="0" fontId="21" fillId="0" borderId="6" xfId="1" applyBorder="1" applyAlignment="1">
      <alignment horizontal="left" vertical="center" wrapText="1"/>
    </xf>
    <xf numFmtId="0" fontId="18" fillId="0" borderId="2" xfId="0" applyFont="1" applyBorder="1" applyAlignment="1">
      <alignment horizontal="center" vertical="center" wrapText="1"/>
    </xf>
    <xf numFmtId="49" fontId="12" fillId="0" borderId="14" xfId="0" applyNumberFormat="1" applyFont="1" applyBorder="1" applyAlignment="1">
      <alignment horizontal="center" vertical="center" wrapText="1"/>
    </xf>
    <xf numFmtId="0" fontId="6" fillId="0" borderId="6" xfId="0" applyFont="1" applyBorder="1" applyAlignment="1">
      <alignment vertical="center"/>
    </xf>
    <xf numFmtId="0" fontId="6" fillId="0" borderId="6" xfId="0" applyFont="1" applyBorder="1" applyAlignment="1">
      <alignment horizontal="left" vertical="center"/>
    </xf>
    <xf numFmtId="0" fontId="6" fillId="0" borderId="13" xfId="0" applyFont="1" applyBorder="1" applyAlignment="1">
      <alignment vertical="center"/>
    </xf>
    <xf numFmtId="0" fontId="22" fillId="0" borderId="6" xfId="1" applyFont="1" applyFill="1" applyBorder="1" applyAlignment="1">
      <alignment horizontal="left" vertical="center"/>
    </xf>
    <xf numFmtId="0" fontId="12" fillId="0" borderId="4" xfId="0" applyFont="1" applyBorder="1" applyAlignment="1">
      <alignment vertical="center" wrapText="1"/>
    </xf>
    <xf numFmtId="0" fontId="12" fillId="0" borderId="14" xfId="0" applyFont="1" applyBorder="1" applyAlignment="1">
      <alignment horizontal="center" vertical="center" wrapText="1"/>
    </xf>
    <xf numFmtId="0" fontId="6" fillId="0" borderId="7" xfId="0" applyFont="1" applyBorder="1" applyAlignment="1">
      <alignment vertical="center"/>
    </xf>
    <xf numFmtId="0" fontId="6" fillId="0" borderId="7" xfId="0" applyFont="1" applyBorder="1" applyAlignment="1">
      <alignment horizontal="left" vertical="center"/>
    </xf>
    <xf numFmtId="0" fontId="6" fillId="0" borderId="11" xfId="0" applyFont="1" applyBorder="1" applyAlignment="1">
      <alignment vertical="center"/>
    </xf>
    <xf numFmtId="0" fontId="30" fillId="0" borderId="0" xfId="0" applyFont="1" applyAlignment="1">
      <alignment horizontal="left" vertical="center"/>
    </xf>
    <xf numFmtId="0" fontId="0" fillId="0" borderId="6" xfId="0" applyBorder="1" applyAlignment="1">
      <alignment horizontal="left" vertical="center"/>
    </xf>
    <xf numFmtId="0" fontId="22" fillId="0" borderId="1" xfId="1" applyFont="1" applyFill="1" applyBorder="1" applyAlignment="1">
      <alignment horizontal="left" vertical="center"/>
    </xf>
    <xf numFmtId="0" fontId="13" fillId="0" borderId="2" xfId="0" applyFont="1" applyBorder="1" applyAlignment="1">
      <alignment horizontal="center" vertical="top"/>
    </xf>
    <xf numFmtId="0" fontId="0" fillId="0" borderId="7" xfId="0" applyBorder="1" applyAlignment="1">
      <alignment horizontal="left" vertical="center"/>
    </xf>
    <xf numFmtId="0" fontId="0" fillId="0" borderId="12" xfId="0" applyBorder="1" applyAlignment="1">
      <alignment horizontal="left" vertical="center"/>
    </xf>
    <xf numFmtId="0" fontId="13" fillId="0" borderId="13" xfId="0" applyFont="1" applyBorder="1" applyAlignment="1">
      <alignment horizontal="left" vertical="center" wrapText="1"/>
    </xf>
    <xf numFmtId="0" fontId="13" fillId="0" borderId="36" xfId="0" applyFont="1" applyBorder="1" applyAlignment="1">
      <alignment horizontal="center" vertical="top"/>
    </xf>
    <xf numFmtId="0" fontId="18" fillId="6" borderId="2" xfId="0" applyFont="1" applyFill="1" applyBorder="1" applyAlignment="1">
      <alignment vertical="center" wrapText="1"/>
    </xf>
    <xf numFmtId="49" fontId="12" fillId="4" borderId="2" xfId="0" applyNumberFormat="1" applyFont="1" applyFill="1" applyBorder="1" applyAlignment="1">
      <alignment horizontal="center" vertical="center" wrapText="1"/>
    </xf>
    <xf numFmtId="0" fontId="12" fillId="10" borderId="5" xfId="0" applyFont="1" applyFill="1" applyBorder="1" applyAlignment="1">
      <alignment vertical="center"/>
    </xf>
    <xf numFmtId="0" fontId="12" fillId="10" borderId="6" xfId="0" applyFont="1" applyFill="1" applyBorder="1" applyAlignment="1">
      <alignment vertical="center"/>
    </xf>
    <xf numFmtId="0" fontId="34" fillId="0" borderId="0" xfId="0" applyFont="1" applyAlignment="1">
      <alignment horizontal="left" vertical="center"/>
    </xf>
    <xf numFmtId="0" fontId="13" fillId="12" borderId="6" xfId="0" applyFont="1" applyFill="1" applyBorder="1" applyAlignment="1">
      <alignment vertical="center"/>
    </xf>
    <xf numFmtId="0" fontId="22" fillId="12" borderId="6" xfId="1" applyFont="1" applyFill="1" applyBorder="1" applyAlignment="1">
      <alignment vertical="center"/>
    </xf>
    <xf numFmtId="0" fontId="35" fillId="0" borderId="0" xfId="0" applyFont="1" applyAlignment="1">
      <alignment horizontal="left" vertical="center"/>
    </xf>
    <xf numFmtId="0" fontId="21" fillId="12" borderId="6" xfId="1" applyFill="1" applyBorder="1" applyAlignment="1">
      <alignment vertical="center"/>
    </xf>
    <xf numFmtId="0" fontId="20" fillId="12" borderId="6" xfId="1" applyFont="1" applyFill="1" applyBorder="1" applyAlignment="1">
      <alignment vertical="center"/>
    </xf>
    <xf numFmtId="0" fontId="12" fillId="12" borderId="6" xfId="0" applyFont="1" applyFill="1" applyBorder="1" applyAlignment="1">
      <alignment vertical="center"/>
    </xf>
    <xf numFmtId="0" fontId="12" fillId="9" borderId="5" xfId="0" applyFont="1" applyFill="1" applyBorder="1" applyAlignment="1">
      <alignment vertical="center" wrapText="1"/>
    </xf>
    <xf numFmtId="0" fontId="18" fillId="9" borderId="4" xfId="0" applyFont="1" applyFill="1" applyBorder="1" applyAlignment="1">
      <alignment vertical="center" wrapText="1"/>
    </xf>
    <xf numFmtId="0" fontId="18" fillId="9" borderId="4" xfId="0" applyFont="1" applyFill="1" applyBorder="1" applyAlignment="1">
      <alignment horizontal="right" vertical="center" wrapText="1"/>
    </xf>
    <xf numFmtId="0" fontId="18" fillId="9" borderId="4" xfId="0" applyFont="1" applyFill="1" applyBorder="1" applyAlignment="1">
      <alignment horizontal="center" vertical="center" wrapText="1"/>
    </xf>
    <xf numFmtId="0" fontId="18" fillId="6" borderId="4" xfId="0" applyFont="1" applyFill="1" applyBorder="1" applyAlignment="1">
      <alignment vertical="center" wrapText="1"/>
    </xf>
    <xf numFmtId="0" fontId="12" fillId="10" borderId="7" xfId="0" applyFont="1" applyFill="1" applyBorder="1"/>
    <xf numFmtId="0" fontId="12" fillId="12" borderId="37" xfId="0" applyFont="1" applyFill="1" applyBorder="1" applyAlignment="1">
      <alignment vertical="center"/>
    </xf>
    <xf numFmtId="0" fontId="12" fillId="12" borderId="36" xfId="0" applyFont="1" applyFill="1" applyBorder="1" applyAlignment="1">
      <alignment horizontal="center" vertical="center"/>
    </xf>
    <xf numFmtId="0" fontId="12" fillId="12" borderId="7" xfId="0" applyFont="1" applyFill="1" applyBorder="1" applyAlignment="1">
      <alignment vertical="center"/>
    </xf>
    <xf numFmtId="0" fontId="12" fillId="12" borderId="14" xfId="0" applyFont="1" applyFill="1" applyBorder="1" applyAlignment="1">
      <alignment vertical="center"/>
    </xf>
    <xf numFmtId="0" fontId="12" fillId="12" borderId="2" xfId="0" applyFont="1" applyFill="1" applyBorder="1" applyAlignment="1">
      <alignment horizontal="center" vertical="center"/>
    </xf>
    <xf numFmtId="0" fontId="12" fillId="12" borderId="7" xfId="0" applyFont="1" applyFill="1" applyBorder="1"/>
    <xf numFmtId="0" fontId="29" fillId="0" borderId="20" xfId="0" applyFont="1" applyBorder="1"/>
    <xf numFmtId="0" fontId="13" fillId="0" borderId="1" xfId="0" applyFont="1" applyBorder="1" applyAlignment="1">
      <alignment horizontal="left" vertical="center" wrapText="1"/>
    </xf>
    <xf numFmtId="0" fontId="29" fillId="0" borderId="21" xfId="0" applyFont="1" applyBorder="1"/>
    <xf numFmtId="0" fontId="12" fillId="10" borderId="9" xfId="0" applyFont="1" applyFill="1" applyBorder="1" applyAlignment="1">
      <alignment horizontal="center" vertical="center" wrapText="1"/>
    </xf>
    <xf numFmtId="0" fontId="12" fillId="0" borderId="9" xfId="0" applyFont="1" applyBorder="1" applyAlignment="1">
      <alignment horizontal="left" vertical="center" wrapText="1"/>
    </xf>
    <xf numFmtId="49" fontId="12" fillId="4" borderId="4" xfId="0" applyNumberFormat="1" applyFont="1" applyFill="1" applyBorder="1" applyAlignment="1">
      <alignment horizontal="center" vertical="center"/>
    </xf>
    <xf numFmtId="0" fontId="12" fillId="13" borderId="4" xfId="0" applyFont="1" applyFill="1" applyBorder="1" applyAlignment="1">
      <alignment horizontal="center" vertical="center"/>
    </xf>
    <xf numFmtId="0" fontId="12" fillId="3" borderId="8" xfId="0" applyFont="1" applyFill="1" applyBorder="1" applyAlignment="1">
      <alignment horizontal="center" vertical="center" wrapText="1"/>
    </xf>
    <xf numFmtId="0" fontId="13" fillId="0" borderId="8" xfId="0" applyFont="1" applyBorder="1" applyAlignment="1">
      <alignment vertical="center" wrapText="1"/>
    </xf>
    <xf numFmtId="0" fontId="14" fillId="6" borderId="14" xfId="0" applyFont="1" applyFill="1" applyBorder="1" applyAlignment="1">
      <alignment horizontal="center" vertical="top" wrapText="1"/>
    </xf>
    <xf numFmtId="49" fontId="13" fillId="0" borderId="1" xfId="0" applyNumberFormat="1" applyFont="1" applyBorder="1" applyAlignment="1">
      <alignment horizontal="center" vertical="center" wrapText="1"/>
    </xf>
    <xf numFmtId="0" fontId="13" fillId="0" borderId="3" xfId="0" applyFont="1" applyBorder="1" applyAlignment="1">
      <alignment vertical="center"/>
    </xf>
    <xf numFmtId="49" fontId="13" fillId="0" borderId="0" xfId="0" applyNumberFormat="1" applyFont="1" applyAlignment="1">
      <alignment horizontal="center"/>
    </xf>
    <xf numFmtId="0" fontId="12" fillId="10" borderId="7" xfId="0" applyFont="1" applyFill="1" applyBorder="1" applyAlignment="1">
      <alignment vertical="center"/>
    </xf>
    <xf numFmtId="0" fontId="12" fillId="10" borderId="5" xfId="0" applyFont="1" applyFill="1" applyBorder="1" applyAlignment="1">
      <alignment horizontal="center" vertical="center"/>
    </xf>
    <xf numFmtId="0" fontId="12" fillId="10" borderId="8" xfId="0" applyFont="1" applyFill="1" applyBorder="1" applyAlignment="1">
      <alignment horizontal="center" vertical="center"/>
    </xf>
    <xf numFmtId="0" fontId="12" fillId="13" borderId="5" xfId="0" applyFont="1" applyFill="1" applyBorder="1" applyAlignment="1">
      <alignment vertical="center" wrapText="1"/>
    </xf>
    <xf numFmtId="0" fontId="12" fillId="13" borderId="4" xfId="0" applyFont="1" applyFill="1" applyBorder="1" applyAlignment="1">
      <alignment horizontal="center" vertical="center" wrapText="1"/>
    </xf>
    <xf numFmtId="0" fontId="18" fillId="13" borderId="4" xfId="0" applyFont="1" applyFill="1" applyBorder="1" applyAlignment="1">
      <alignment horizontal="center" vertical="center"/>
    </xf>
    <xf numFmtId="0" fontId="12" fillId="13" borderId="4" xfId="0" applyFont="1" applyFill="1" applyBorder="1" applyAlignment="1">
      <alignment horizontal="right" vertical="center"/>
    </xf>
    <xf numFmtId="0" fontId="13" fillId="4" borderId="5" xfId="0" applyFont="1" applyFill="1" applyBorder="1" applyAlignment="1">
      <alignment vertical="center"/>
    </xf>
    <xf numFmtId="0" fontId="13" fillId="4" borderId="4" xfId="0" applyFont="1" applyFill="1" applyBorder="1" applyAlignment="1">
      <alignment horizontal="center" vertical="center" wrapText="1"/>
    </xf>
    <xf numFmtId="0" fontId="14" fillId="4" borderId="4" xfId="0" applyFont="1" applyFill="1" applyBorder="1" applyAlignment="1">
      <alignment horizontal="center" vertical="center"/>
    </xf>
    <xf numFmtId="0" fontId="12" fillId="3" borderId="5" xfId="0" applyFont="1" applyFill="1" applyBorder="1" applyAlignment="1">
      <alignment vertical="center" wrapText="1"/>
    </xf>
    <xf numFmtId="0" fontId="12" fillId="4" borderId="5" xfId="0" applyFont="1" applyFill="1" applyBorder="1" applyAlignment="1">
      <alignment vertical="center"/>
    </xf>
    <xf numFmtId="0" fontId="13" fillId="0" borderId="6" xfId="0" applyFont="1" applyBorder="1" applyAlignment="1">
      <alignment horizontal="center" vertical="center" wrapText="1"/>
    </xf>
    <xf numFmtId="0" fontId="12" fillId="14" borderId="4" xfId="0" applyFont="1" applyFill="1" applyBorder="1" applyAlignment="1">
      <alignment horizontal="center" vertical="center" wrapText="1"/>
    </xf>
    <xf numFmtId="0" fontId="12" fillId="14" borderId="4" xfId="0" applyFont="1" applyFill="1" applyBorder="1" applyAlignment="1">
      <alignment horizontal="center" vertical="center"/>
    </xf>
    <xf numFmtId="0" fontId="18" fillId="0" borderId="5" xfId="0" applyFont="1" applyBorder="1" applyAlignment="1">
      <alignment vertical="center"/>
    </xf>
    <xf numFmtId="0" fontId="13" fillId="0" borderId="2" xfId="0" applyFont="1" applyBorder="1" applyAlignment="1">
      <alignment vertical="center"/>
    </xf>
    <xf numFmtId="0" fontId="13" fillId="0" borderId="4" xfId="0" applyFont="1" applyBorder="1" applyAlignment="1">
      <alignment horizontal="left" vertical="center"/>
    </xf>
    <xf numFmtId="169" fontId="13" fillId="2" borderId="4" xfId="0" applyNumberFormat="1" applyFont="1" applyFill="1" applyBorder="1" applyAlignment="1">
      <alignment horizontal="center" vertical="center" wrapText="1"/>
    </xf>
    <xf numFmtId="0" fontId="13" fillId="0" borderId="15" xfId="0" applyFont="1" applyBorder="1" applyAlignment="1">
      <alignment vertical="center"/>
    </xf>
    <xf numFmtId="15" fontId="13" fillId="0" borderId="4" xfId="0" applyNumberFormat="1" applyFont="1" applyBorder="1" applyAlignment="1">
      <alignment horizontal="center" vertical="center"/>
    </xf>
    <xf numFmtId="0" fontId="12" fillId="0" borderId="6" xfId="0" applyFont="1" applyBorder="1" applyAlignment="1">
      <alignment horizontal="center" vertical="center" wrapText="1"/>
    </xf>
    <xf numFmtId="0" fontId="13" fillId="10" borderId="2" xfId="0" applyFont="1" applyFill="1" applyBorder="1" applyAlignment="1">
      <alignment horizontal="center" vertical="center"/>
    </xf>
    <xf numFmtId="0" fontId="12" fillId="0" borderId="4" xfId="0" applyFont="1" applyBorder="1" applyAlignment="1">
      <alignment horizontal="center" vertical="top" wrapText="1"/>
    </xf>
    <xf numFmtId="0" fontId="14" fillId="0" borderId="4" xfId="0" applyFont="1" applyBorder="1" applyAlignment="1">
      <alignment vertical="center"/>
    </xf>
    <xf numFmtId="0" fontId="13" fillId="0" borderId="5" xfId="0" applyFont="1" applyBorder="1" applyAlignment="1">
      <alignment vertical="center" wrapText="1"/>
    </xf>
    <xf numFmtId="0" fontId="14" fillId="0" borderId="8" xfId="0" applyFont="1" applyBorder="1" applyAlignment="1">
      <alignment vertical="center"/>
    </xf>
    <xf numFmtId="0" fontId="23" fillId="0" borderId="0" xfId="0" applyFont="1" applyAlignment="1">
      <alignment horizontal="center" vertical="center"/>
    </xf>
    <xf numFmtId="49" fontId="12" fillId="14" borderId="4" xfId="0" applyNumberFormat="1" applyFont="1" applyFill="1" applyBorder="1" applyAlignment="1">
      <alignment horizontal="center" vertical="center" wrapText="1"/>
    </xf>
    <xf numFmtId="49" fontId="12" fillId="4" borderId="4" xfId="0" applyNumberFormat="1" applyFont="1" applyFill="1" applyBorder="1" applyAlignment="1">
      <alignment horizontal="center" vertical="center" wrapText="1"/>
    </xf>
    <xf numFmtId="49" fontId="12" fillId="14" borderId="4" xfId="0" applyNumberFormat="1" applyFont="1" applyFill="1" applyBorder="1" applyAlignment="1">
      <alignment horizontal="center" vertical="center"/>
    </xf>
    <xf numFmtId="0" fontId="23" fillId="4" borderId="4" xfId="0" applyFont="1" applyFill="1" applyBorder="1" applyAlignment="1">
      <alignment horizontal="center" vertical="center"/>
    </xf>
    <xf numFmtId="49" fontId="13" fillId="0" borderId="4" xfId="0" applyNumberFormat="1" applyFont="1" applyBorder="1" applyAlignment="1">
      <alignment horizontal="center"/>
    </xf>
    <xf numFmtId="49" fontId="13" fillId="4" borderId="4" xfId="0" applyNumberFormat="1" applyFont="1" applyFill="1" applyBorder="1" applyAlignment="1">
      <alignment horizontal="center"/>
    </xf>
    <xf numFmtId="0" fontId="2" fillId="4" borderId="4" xfId="0" applyFont="1" applyFill="1" applyBorder="1" applyAlignment="1">
      <alignment horizontal="center"/>
    </xf>
    <xf numFmtId="0" fontId="13" fillId="0" borderId="0" xfId="0" applyFont="1" applyAlignment="1">
      <alignment horizontal="center"/>
    </xf>
    <xf numFmtId="49" fontId="13" fillId="0" borderId="4" xfId="0" applyNumberFormat="1" applyFont="1" applyBorder="1" applyAlignment="1">
      <alignment horizontal="center" vertical="center"/>
    </xf>
    <xf numFmtId="49" fontId="13" fillId="4" borderId="4" xfId="0" applyNumberFormat="1" applyFont="1" applyFill="1" applyBorder="1" applyAlignment="1">
      <alignment horizontal="center" vertical="center"/>
    </xf>
    <xf numFmtId="0" fontId="2" fillId="4" borderId="4" xfId="0" applyFont="1" applyFill="1" applyBorder="1" applyAlignment="1">
      <alignment horizontal="center" vertical="center"/>
    </xf>
    <xf numFmtId="0" fontId="14" fillId="15" borderId="4" xfId="0" applyFont="1" applyFill="1" applyBorder="1" applyAlignment="1">
      <alignment horizontal="center" vertical="center"/>
    </xf>
    <xf numFmtId="49" fontId="13" fillId="0" borderId="4" xfId="0" applyNumberFormat="1" applyFont="1" applyBorder="1" applyAlignment="1">
      <alignment vertical="center" wrapText="1"/>
    </xf>
    <xf numFmtId="49" fontId="13" fillId="4" borderId="4" xfId="0" applyNumberFormat="1" applyFont="1" applyFill="1" applyBorder="1" applyAlignment="1">
      <alignment vertical="center" wrapText="1"/>
    </xf>
    <xf numFmtId="49" fontId="13" fillId="0" borderId="4" xfId="0" applyNumberFormat="1" applyFont="1" applyBorder="1" applyAlignment="1">
      <alignment vertical="center"/>
    </xf>
    <xf numFmtId="49" fontId="13" fillId="4" borderId="4" xfId="0" applyNumberFormat="1" applyFont="1" applyFill="1" applyBorder="1" applyAlignment="1">
      <alignment vertical="center"/>
    </xf>
    <xf numFmtId="0" fontId="36" fillId="4" borderId="2" xfId="0" applyFont="1" applyFill="1" applyBorder="1" applyAlignment="1">
      <alignment horizontal="center" vertical="center" wrapText="1"/>
    </xf>
    <xf numFmtId="49" fontId="13" fillId="0" borderId="8" xfId="0" applyNumberFormat="1" applyFont="1" applyBorder="1" applyAlignment="1">
      <alignment horizontal="left" vertical="center" wrapText="1"/>
    </xf>
    <xf numFmtId="49" fontId="21" fillId="4" borderId="8" xfId="1" applyNumberFormat="1" applyFill="1" applyBorder="1" applyAlignment="1">
      <alignment horizontal="left" vertical="center" wrapText="1"/>
    </xf>
    <xf numFmtId="0" fontId="15" fillId="0" borderId="39" xfId="0" applyFont="1" applyBorder="1" applyAlignment="1">
      <alignment wrapText="1"/>
    </xf>
    <xf numFmtId="49" fontId="21" fillId="4" borderId="40" xfId="1" applyNumberFormat="1" applyFill="1" applyBorder="1" applyAlignment="1">
      <alignment vertical="center" wrapText="1"/>
    </xf>
    <xf numFmtId="0" fontId="15" fillId="0" borderId="2" xfId="0" applyFont="1" applyBorder="1" applyAlignment="1">
      <alignment wrapText="1"/>
    </xf>
    <xf numFmtId="0" fontId="14" fillId="2" borderId="4" xfId="0" applyFont="1" applyFill="1" applyBorder="1" applyAlignment="1">
      <alignment horizontal="center" vertical="center"/>
    </xf>
    <xf numFmtId="0" fontId="14" fillId="2" borderId="0" xfId="0" applyFont="1" applyFill="1" applyBorder="1" applyAlignment="1">
      <alignment horizontal="center" vertical="center"/>
    </xf>
    <xf numFmtId="0" fontId="14" fillId="14" borderId="14" xfId="0" applyFont="1" applyFill="1" applyBorder="1" applyAlignment="1">
      <alignment horizontal="center" vertical="center"/>
    </xf>
    <xf numFmtId="49" fontId="13" fillId="0" borderId="8" xfId="0" applyNumberFormat="1" applyFont="1" applyBorder="1" applyAlignment="1">
      <alignment vertical="center" wrapText="1"/>
    </xf>
    <xf numFmtId="49" fontId="14" fillId="4" borderId="8" xfId="0" applyNumberFormat="1" applyFont="1" applyFill="1" applyBorder="1" applyAlignment="1">
      <alignment vertical="center" wrapText="1"/>
    </xf>
    <xf numFmtId="49" fontId="14" fillId="4" borderId="7" xfId="0" applyNumberFormat="1" applyFont="1" applyFill="1" applyBorder="1" applyAlignment="1">
      <alignment vertical="center" wrapText="1"/>
    </xf>
    <xf numFmtId="49" fontId="13" fillId="0" borderId="39" xfId="0" applyNumberFormat="1" applyFont="1" applyBorder="1" applyAlignment="1">
      <alignment horizontal="left" vertical="top" wrapText="1"/>
    </xf>
    <xf numFmtId="0" fontId="14" fillId="2" borderId="41" xfId="0" applyFont="1" applyFill="1" applyBorder="1" applyAlignment="1">
      <alignment horizontal="center" vertical="center"/>
    </xf>
    <xf numFmtId="0" fontId="14" fillId="14" borderId="41" xfId="0" applyFont="1" applyFill="1" applyBorder="1" applyAlignment="1">
      <alignment horizontal="center" vertical="center"/>
    </xf>
    <xf numFmtId="49" fontId="13" fillId="0" borderId="40" xfId="0" applyNumberFormat="1" applyFont="1" applyBorder="1" applyAlignment="1">
      <alignment vertical="center" wrapText="1"/>
    </xf>
    <xf numFmtId="49" fontId="14" fillId="4" borderId="11" xfId="0" applyNumberFormat="1" applyFont="1" applyFill="1" applyBorder="1" applyAlignment="1">
      <alignment vertical="center" wrapText="1"/>
    </xf>
    <xf numFmtId="0" fontId="14" fillId="2" borderId="42" xfId="0" applyFont="1" applyFill="1" applyBorder="1" applyAlignment="1">
      <alignment horizontal="center" vertical="center"/>
    </xf>
    <xf numFmtId="0" fontId="14" fillId="14" borderId="42" xfId="0" applyFont="1" applyFill="1" applyBorder="1" applyAlignment="1">
      <alignment horizontal="center" vertical="center"/>
    </xf>
    <xf numFmtId="49" fontId="21" fillId="4" borderId="8" xfId="1" applyNumberFormat="1" applyFill="1" applyBorder="1" applyAlignment="1">
      <alignment vertical="center" wrapText="1"/>
    </xf>
    <xf numFmtId="0" fontId="14" fillId="2" borderId="16" xfId="0" applyFont="1" applyFill="1" applyBorder="1" applyAlignment="1">
      <alignment horizontal="center" vertical="center"/>
    </xf>
    <xf numFmtId="0" fontId="14" fillId="14" borderId="16" xfId="0" applyFont="1" applyFill="1" applyBorder="1" applyAlignment="1">
      <alignment horizontal="center" vertical="center"/>
    </xf>
    <xf numFmtId="49" fontId="13" fillId="0" borderId="16" xfId="0" applyNumberFormat="1" applyFont="1" applyBorder="1" applyAlignment="1">
      <alignment vertical="center" wrapText="1"/>
    </xf>
    <xf numFmtId="49" fontId="14" fillId="4" borderId="16" xfId="0" applyNumberFormat="1" applyFont="1" applyFill="1" applyBorder="1" applyAlignment="1">
      <alignment vertical="center" wrapText="1"/>
    </xf>
    <xf numFmtId="0" fontId="36" fillId="4" borderId="15" xfId="0" applyFont="1" applyFill="1" applyBorder="1" applyAlignment="1">
      <alignment horizontal="center" vertical="center" wrapText="1"/>
    </xf>
    <xf numFmtId="0" fontId="13" fillId="2" borderId="16" xfId="0" applyFont="1" applyFill="1" applyBorder="1" applyAlignment="1">
      <alignment horizontal="left" vertical="center" wrapText="1"/>
    </xf>
    <xf numFmtId="0" fontId="13" fillId="2" borderId="16"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49" fontId="14" fillId="4" borderId="15" xfId="0" applyNumberFormat="1" applyFont="1" applyFill="1" applyBorder="1" applyAlignment="1">
      <alignment vertical="center" wrapText="1"/>
    </xf>
    <xf numFmtId="0" fontId="13" fillId="2" borderId="27" xfId="0" applyFont="1" applyFill="1" applyBorder="1" applyAlignment="1">
      <alignment horizontal="center" vertical="center" wrapText="1"/>
    </xf>
    <xf numFmtId="0" fontId="13" fillId="10" borderId="2" xfId="0" applyFont="1" applyFill="1" applyBorder="1" applyAlignment="1">
      <alignment vertical="center"/>
    </xf>
    <xf numFmtId="169" fontId="13" fillId="2" borderId="8" xfId="0" applyNumberFormat="1" applyFont="1" applyFill="1" applyBorder="1" applyAlignment="1">
      <alignment horizontal="center" vertical="center" wrapText="1"/>
    </xf>
    <xf numFmtId="169" fontId="13" fillId="2" borderId="16" xfId="0" applyNumberFormat="1" applyFont="1" applyFill="1" applyBorder="1" applyAlignment="1">
      <alignment horizontal="center" vertical="center" wrapText="1"/>
    </xf>
    <xf numFmtId="0" fontId="13" fillId="0" borderId="11" xfId="0" applyFont="1" applyBorder="1" applyAlignment="1">
      <alignment horizontal="center" vertical="center" wrapText="1"/>
    </xf>
    <xf numFmtId="0" fontId="39" fillId="10" borderId="2" xfId="0" applyFont="1" applyFill="1" applyBorder="1" applyAlignment="1">
      <alignment horizontal="center" vertical="center" wrapText="1"/>
    </xf>
    <xf numFmtId="0" fontId="39" fillId="4" borderId="2"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39" fillId="12" borderId="2" xfId="0" applyFont="1" applyFill="1" applyBorder="1" applyAlignment="1">
      <alignment horizontal="center" vertical="center" wrapText="1"/>
    </xf>
    <xf numFmtId="0" fontId="12" fillId="16" borderId="2" xfId="0" applyFont="1" applyFill="1" applyBorder="1" applyAlignment="1">
      <alignment horizontal="center" vertical="center" wrapText="1"/>
    </xf>
    <xf numFmtId="0" fontId="12" fillId="16" borderId="14" xfId="0" applyFont="1" applyFill="1" applyBorder="1" applyAlignment="1">
      <alignment horizontal="center" vertical="center" wrapText="1"/>
    </xf>
    <xf numFmtId="0" fontId="13" fillId="12" borderId="27" xfId="0" applyFont="1" applyFill="1" applyBorder="1" applyAlignment="1">
      <alignment horizontal="left" vertical="center" wrapText="1"/>
    </xf>
    <xf numFmtId="15" fontId="15" fillId="16" borderId="27" xfId="0" applyNumberFormat="1" applyFont="1" applyFill="1" applyBorder="1" applyAlignment="1">
      <alignment horizontal="center" vertical="center"/>
    </xf>
    <xf numFmtId="0" fontId="13" fillId="12" borderId="16" xfId="0" applyFont="1" applyFill="1" applyBorder="1" applyAlignment="1">
      <alignment horizontal="left" vertical="center" wrapText="1"/>
    </xf>
    <xf numFmtId="0" fontId="13" fillId="2" borderId="5" xfId="0" applyFont="1" applyFill="1" applyBorder="1" applyAlignment="1">
      <alignment horizontal="center" vertical="center" wrapText="1"/>
    </xf>
    <xf numFmtId="15" fontId="15" fillId="16" borderId="16" xfId="0" applyNumberFormat="1" applyFont="1" applyFill="1" applyBorder="1" applyAlignment="1">
      <alignment horizontal="center" vertical="center"/>
    </xf>
    <xf numFmtId="15" fontId="15" fillId="16" borderId="49" xfId="0" applyNumberFormat="1" applyFont="1" applyFill="1" applyBorder="1" applyAlignment="1">
      <alignment horizontal="center" vertical="center"/>
    </xf>
    <xf numFmtId="15" fontId="14" fillId="6" borderId="5" xfId="0" applyNumberFormat="1" applyFont="1" applyFill="1" applyBorder="1" applyAlignment="1">
      <alignment horizontal="center" vertical="center" wrapText="1"/>
    </xf>
    <xf numFmtId="0" fontId="13" fillId="0" borderId="14" xfId="0" applyFont="1" applyBorder="1" applyAlignment="1">
      <alignment vertical="center" wrapText="1"/>
    </xf>
    <xf numFmtId="0" fontId="14" fillId="4" borderId="2" xfId="0" applyFont="1" applyFill="1" applyBorder="1" applyAlignment="1">
      <alignment horizontal="center" vertical="top" wrapText="1"/>
    </xf>
    <xf numFmtId="0" fontId="13" fillId="4" borderId="2" xfId="0" applyFont="1" applyFill="1" applyBorder="1" applyAlignment="1">
      <alignment horizontal="center" vertical="center" wrapText="1"/>
    </xf>
    <xf numFmtId="0" fontId="13" fillId="2" borderId="5" xfId="0" applyFont="1" applyFill="1" applyBorder="1" applyAlignment="1">
      <alignment vertical="center" wrapText="1"/>
    </xf>
    <xf numFmtId="15" fontId="40" fillId="7" borderId="16" xfId="0" applyNumberFormat="1" applyFont="1" applyFill="1" applyBorder="1" applyAlignment="1">
      <alignment horizontal="center" vertical="top" wrapText="1"/>
    </xf>
    <xf numFmtId="0" fontId="13" fillId="0" borderId="16" xfId="0" applyFont="1" applyBorder="1" applyAlignment="1">
      <alignment vertical="center" wrapText="1"/>
    </xf>
    <xf numFmtId="0" fontId="12" fillId="2" borderId="4" xfId="0" applyFont="1" applyFill="1" applyBorder="1" applyAlignment="1">
      <alignment vertical="center" wrapText="1"/>
    </xf>
    <xf numFmtId="0" fontId="12" fillId="2" borderId="7" xfId="0" applyFont="1" applyFill="1" applyBorder="1" applyAlignment="1">
      <alignment vertical="center" wrapText="1"/>
    </xf>
    <xf numFmtId="0" fontId="23" fillId="4" borderId="2" xfId="0" applyFont="1" applyFill="1" applyBorder="1" applyAlignment="1">
      <alignment horizontal="center" vertical="center" wrapText="1"/>
    </xf>
    <xf numFmtId="0" fontId="13" fillId="0" borderId="10" xfId="0" applyFont="1" applyBorder="1" applyAlignment="1">
      <alignment horizontal="center" vertical="center"/>
    </xf>
    <xf numFmtId="49" fontId="13" fillId="0" borderId="8" xfId="0" applyNumberFormat="1" applyFont="1" applyBorder="1" applyAlignment="1">
      <alignment vertical="center"/>
    </xf>
    <xf numFmtId="49" fontId="20" fillId="4" borderId="7" xfId="1" applyNumberFormat="1" applyFont="1" applyFill="1" applyBorder="1" applyAlignment="1">
      <alignment vertical="center"/>
    </xf>
    <xf numFmtId="0" fontId="41" fillId="4" borderId="4" xfId="0" applyFont="1" applyFill="1" applyBorder="1" applyAlignment="1">
      <alignment horizontal="center" vertical="center" wrapText="1"/>
    </xf>
    <xf numFmtId="49" fontId="37" fillId="4" borderId="7" xfId="0" applyNumberFormat="1" applyFont="1" applyFill="1" applyBorder="1" applyAlignment="1">
      <alignment vertical="center"/>
    </xf>
    <xf numFmtId="49" fontId="21" fillId="4" borderId="7" xfId="1" applyNumberFormat="1" applyFill="1" applyBorder="1" applyAlignment="1">
      <alignment vertical="center"/>
    </xf>
    <xf numFmtId="49" fontId="13" fillId="0" borderId="16" xfId="0" applyNumberFormat="1" applyFont="1" applyBorder="1" applyAlignment="1">
      <alignment vertical="center"/>
    </xf>
    <xf numFmtId="49" fontId="12" fillId="0" borderId="4" xfId="0" applyNumberFormat="1" applyFont="1" applyBorder="1" applyAlignment="1">
      <alignment vertical="center"/>
    </xf>
    <xf numFmtId="49" fontId="12" fillId="4" borderId="4" xfId="0" applyNumberFormat="1" applyFont="1" applyFill="1" applyBorder="1" applyAlignment="1">
      <alignment vertical="center"/>
    </xf>
    <xf numFmtId="0" fontId="12" fillId="4" borderId="6" xfId="0" applyFont="1" applyFill="1" applyBorder="1" applyAlignment="1">
      <alignment vertical="center" wrapText="1"/>
    </xf>
    <xf numFmtId="0" fontId="12" fillId="4" borderId="7" xfId="0" applyFont="1" applyFill="1" applyBorder="1" applyAlignment="1">
      <alignment horizontal="center" vertical="center"/>
    </xf>
    <xf numFmtId="0" fontId="15" fillId="16" borderId="27" xfId="0" applyFont="1" applyFill="1" applyBorder="1" applyAlignment="1">
      <alignment horizontal="center" vertical="center"/>
    </xf>
    <xf numFmtId="0" fontId="13" fillId="12" borderId="27" xfId="0" applyFont="1" applyFill="1" applyBorder="1" applyAlignment="1">
      <alignment horizontal="center" vertical="center"/>
    </xf>
    <xf numFmtId="49" fontId="20" fillId="4" borderId="4" xfId="1" applyNumberFormat="1" applyFont="1" applyFill="1" applyBorder="1" applyAlignment="1">
      <alignment vertical="center"/>
    </xf>
    <xf numFmtId="0" fontId="15" fillId="16" borderId="16" xfId="0" applyFont="1" applyFill="1" applyBorder="1" applyAlignment="1">
      <alignment horizontal="center" vertical="center"/>
    </xf>
    <xf numFmtId="0" fontId="13" fillId="17" borderId="16" xfId="0" applyFont="1" applyFill="1" applyBorder="1" applyAlignment="1">
      <alignment horizontal="center" vertical="center"/>
    </xf>
    <xf numFmtId="49" fontId="13" fillId="0" borderId="12" xfId="0" applyNumberFormat="1" applyFont="1" applyBorder="1" applyAlignment="1">
      <alignment vertical="center" wrapText="1"/>
    </xf>
    <xf numFmtId="49" fontId="37" fillId="4" borderId="4" xfId="0" applyNumberFormat="1" applyFont="1" applyFill="1" applyBorder="1" applyAlignment="1">
      <alignment vertical="center"/>
    </xf>
    <xf numFmtId="49" fontId="21" fillId="4" borderId="4" xfId="1" applyNumberFormat="1" applyFill="1" applyBorder="1" applyAlignment="1">
      <alignment vertical="center"/>
    </xf>
    <xf numFmtId="0" fontId="13" fillId="14" borderId="4" xfId="0" applyFont="1" applyFill="1" applyBorder="1" applyAlignment="1">
      <alignment horizontal="center" vertical="center"/>
    </xf>
    <xf numFmtId="0" fontId="12" fillId="4" borderId="3" xfId="0" applyFont="1" applyFill="1" applyBorder="1" applyAlignment="1">
      <alignment horizontal="center" vertical="center" wrapText="1"/>
    </xf>
    <xf numFmtId="49" fontId="13" fillId="0" borderId="9" xfId="0" applyNumberFormat="1" applyFont="1" applyBorder="1" applyAlignment="1">
      <alignment vertical="center" wrapText="1"/>
    </xf>
    <xf numFmtId="0" fontId="13" fillId="12" borderId="16" xfId="0" applyFont="1" applyFill="1" applyBorder="1" applyAlignment="1">
      <alignment horizontal="center" vertical="center"/>
    </xf>
    <xf numFmtId="49" fontId="13" fillId="0" borderId="7" xfId="0" applyNumberFormat="1" applyFont="1" applyBorder="1" applyAlignment="1">
      <alignment vertical="center" wrapText="1"/>
    </xf>
    <xf numFmtId="0" fontId="12" fillId="4" borderId="1" xfId="0" applyFont="1" applyFill="1" applyBorder="1" applyAlignment="1">
      <alignment horizontal="center" vertical="center" wrapText="1"/>
    </xf>
    <xf numFmtId="0" fontId="39" fillId="6" borderId="2" xfId="0" applyFont="1" applyFill="1" applyBorder="1" applyAlignment="1">
      <alignment horizontal="center" vertical="center" wrapText="1"/>
    </xf>
    <xf numFmtId="0" fontId="14" fillId="6" borderId="14" xfId="0" applyFont="1" applyFill="1" applyBorder="1" applyAlignment="1">
      <alignment horizontal="center" vertical="center" wrapText="1"/>
    </xf>
    <xf numFmtId="15" fontId="40" fillId="7" borderId="16" xfId="0" applyNumberFormat="1" applyFont="1" applyFill="1" applyBorder="1" applyAlignment="1">
      <alignment horizontal="center" vertical="center" wrapText="1"/>
    </xf>
    <xf numFmtId="0" fontId="12" fillId="4" borderId="1" xfId="0" applyFont="1" applyFill="1" applyBorder="1" applyAlignment="1">
      <alignment vertical="center" wrapText="1"/>
    </xf>
    <xf numFmtId="0" fontId="12" fillId="4" borderId="12" xfId="0" applyFont="1" applyFill="1" applyBorder="1" applyAlignment="1">
      <alignment horizontal="center" vertical="center"/>
    </xf>
    <xf numFmtId="49" fontId="13" fillId="0" borderId="9" xfId="0" applyNumberFormat="1" applyFont="1" applyBorder="1" applyAlignment="1">
      <alignment vertical="center"/>
    </xf>
    <xf numFmtId="0" fontId="13" fillId="4" borderId="0" xfId="0" applyFont="1" applyFill="1" applyBorder="1"/>
    <xf numFmtId="0" fontId="41" fillId="4" borderId="4" xfId="0" applyFont="1" applyFill="1" applyBorder="1" applyAlignment="1">
      <alignment horizontal="center" vertical="center"/>
    </xf>
    <xf numFmtId="49" fontId="21" fillId="4" borderId="4" xfId="1" applyNumberFormat="1" applyFill="1" applyBorder="1" applyAlignment="1">
      <alignment vertical="center" wrapText="1"/>
    </xf>
    <xf numFmtId="49" fontId="20" fillId="4" borderId="4" xfId="1" applyNumberFormat="1" applyFont="1" applyFill="1" applyBorder="1" applyAlignment="1">
      <alignment vertical="center" wrapText="1"/>
    </xf>
    <xf numFmtId="0" fontId="13" fillId="14" borderId="9" xfId="0" applyFont="1" applyFill="1" applyBorder="1" applyAlignment="1">
      <alignment horizontal="center" vertical="center"/>
    </xf>
    <xf numFmtId="0" fontId="12" fillId="4" borderId="5" xfId="0" applyFont="1" applyFill="1" applyBorder="1" applyAlignment="1">
      <alignment horizontal="center" vertical="center" wrapText="1"/>
    </xf>
    <xf numFmtId="49" fontId="12" fillId="0" borderId="4" xfId="0" applyNumberFormat="1" applyFont="1" applyBorder="1" applyAlignment="1">
      <alignment vertical="center" wrapText="1"/>
    </xf>
    <xf numFmtId="49" fontId="12" fillId="4" borderId="4" xfId="0" applyNumberFormat="1" applyFont="1" applyFill="1" applyBorder="1" applyAlignment="1">
      <alignment vertical="center" wrapText="1"/>
    </xf>
    <xf numFmtId="15" fontId="15" fillId="0" borderId="16" xfId="0" applyNumberFormat="1" applyFont="1" applyBorder="1" applyAlignment="1">
      <alignment horizontal="center" vertical="center"/>
    </xf>
    <xf numFmtId="0" fontId="12" fillId="10" borderId="14" xfId="0" applyFont="1" applyFill="1" applyBorder="1" applyAlignment="1">
      <alignment vertical="center" wrapText="1"/>
    </xf>
    <xf numFmtId="0" fontId="12" fillId="2" borderId="9" xfId="0" applyFont="1" applyFill="1" applyBorder="1" applyAlignment="1">
      <alignment horizontal="center" vertical="center" wrapText="1"/>
    </xf>
    <xf numFmtId="0" fontId="12" fillId="4" borderId="14" xfId="0" applyFont="1" applyFill="1" applyBorder="1" applyAlignment="1">
      <alignment vertical="center" wrapText="1"/>
    </xf>
    <xf numFmtId="0" fontId="12" fillId="4" borderId="9" xfId="0" applyFont="1" applyFill="1" applyBorder="1" applyAlignment="1">
      <alignment vertical="center" wrapText="1"/>
    </xf>
    <xf numFmtId="0" fontId="12" fillId="2" borderId="14" xfId="0" applyFont="1" applyFill="1" applyBorder="1" applyAlignment="1">
      <alignment vertical="center" wrapText="1"/>
    </xf>
    <xf numFmtId="0" fontId="12" fillId="2" borderId="14" xfId="0" applyFont="1" applyFill="1" applyBorder="1" applyAlignment="1">
      <alignment horizontal="center" vertical="center" wrapText="1"/>
    </xf>
    <xf numFmtId="15" fontId="13" fillId="0" borderId="4" xfId="0" applyNumberFormat="1" applyFont="1" applyBorder="1" applyAlignment="1">
      <alignment horizontal="center" vertical="center" wrapText="1"/>
    </xf>
    <xf numFmtId="0" fontId="12" fillId="2" borderId="0" xfId="0" applyFont="1" applyFill="1" applyBorder="1" applyAlignment="1">
      <alignment vertical="center" wrapText="1"/>
    </xf>
    <xf numFmtId="15" fontId="25" fillId="0" borderId="16" xfId="0" applyNumberFormat="1" applyFont="1" applyBorder="1" applyAlignment="1">
      <alignment horizontal="center" vertical="center" wrapText="1"/>
    </xf>
    <xf numFmtId="15" fontId="25" fillId="0" borderId="16" xfId="0" applyNumberFormat="1" applyFont="1" applyBorder="1" applyAlignment="1">
      <alignment horizontal="center" vertical="top" wrapText="1"/>
    </xf>
    <xf numFmtId="0" fontId="13" fillId="0" borderId="12" xfId="0" applyFont="1" applyBorder="1" applyAlignment="1">
      <alignment horizontal="center" vertical="center" wrapText="1"/>
    </xf>
    <xf numFmtId="0" fontId="13" fillId="0" borderId="9" xfId="0" applyFont="1" applyBorder="1" applyAlignment="1">
      <alignment vertical="center" wrapText="1"/>
    </xf>
    <xf numFmtId="0" fontId="13" fillId="0" borderId="7" xfId="0" applyFont="1" applyBorder="1" applyAlignment="1">
      <alignment horizontal="center" vertical="center" wrapText="1"/>
    </xf>
    <xf numFmtId="0" fontId="12" fillId="0" borderId="7" xfId="0" applyFont="1" applyBorder="1" applyAlignment="1">
      <alignment vertical="center" wrapText="1"/>
    </xf>
    <xf numFmtId="49" fontId="13" fillId="4" borderId="8" xfId="0" applyNumberFormat="1" applyFont="1" applyFill="1" applyBorder="1" applyAlignment="1">
      <alignment vertical="center"/>
    </xf>
    <xf numFmtId="0" fontId="23" fillId="4" borderId="7" xfId="0" applyFont="1" applyFill="1" applyBorder="1" applyAlignment="1">
      <alignment horizontal="center" vertical="center"/>
    </xf>
    <xf numFmtId="49" fontId="21" fillId="4" borderId="9" xfId="1" applyNumberFormat="1" applyFill="1" applyBorder="1" applyAlignment="1">
      <alignment vertical="center" wrapText="1"/>
    </xf>
    <xf numFmtId="49" fontId="37" fillId="4" borderId="9" xfId="0" applyNumberFormat="1" applyFont="1" applyFill="1" applyBorder="1" applyAlignment="1">
      <alignment vertical="center" wrapText="1"/>
    </xf>
    <xf numFmtId="0" fontId="12" fillId="4" borderId="2" xfId="0" applyFont="1" applyFill="1" applyBorder="1" applyAlignment="1">
      <alignment vertical="center" wrapText="1"/>
    </xf>
    <xf numFmtId="0" fontId="13" fillId="2" borderId="16" xfId="0" applyFont="1" applyFill="1" applyBorder="1" applyAlignment="1">
      <alignment horizontal="right" vertical="center" wrapText="1"/>
    </xf>
    <xf numFmtId="15" fontId="13" fillId="0" borderId="16" xfId="0" applyNumberFormat="1" applyFont="1" applyBorder="1" applyAlignment="1">
      <alignment horizontal="center" vertical="center" wrapText="1"/>
    </xf>
    <xf numFmtId="15" fontId="13" fillId="0" borderId="9" xfId="0" applyNumberFormat="1" applyFont="1" applyBorder="1" applyAlignment="1">
      <alignment horizontal="center" vertical="center" wrapText="1"/>
    </xf>
    <xf numFmtId="0" fontId="13" fillId="2" borderId="16" xfId="0" applyFont="1" applyFill="1" applyBorder="1" applyAlignment="1">
      <alignment vertical="center" wrapText="1"/>
    </xf>
    <xf numFmtId="49" fontId="20" fillId="4" borderId="9" xfId="1" applyNumberFormat="1" applyFont="1" applyFill="1" applyBorder="1" applyAlignment="1">
      <alignment vertical="center" wrapText="1"/>
    </xf>
    <xf numFmtId="0" fontId="23" fillId="4" borderId="9" xfId="0" applyFont="1" applyFill="1" applyBorder="1" applyAlignment="1">
      <alignment horizontal="center" vertical="center"/>
    </xf>
    <xf numFmtId="49" fontId="21" fillId="4" borderId="16" xfId="1" applyNumberFormat="1" applyFill="1" applyBorder="1" applyAlignment="1">
      <alignment vertical="center"/>
    </xf>
    <xf numFmtId="0" fontId="13" fillId="14" borderId="16" xfId="0" applyFont="1" applyFill="1" applyBorder="1" applyAlignment="1">
      <alignment horizontal="center" vertical="center"/>
    </xf>
    <xf numFmtId="49" fontId="13" fillId="4" borderId="16" xfId="0" applyNumberFormat="1" applyFont="1" applyFill="1" applyBorder="1" applyAlignment="1">
      <alignment vertical="center"/>
    </xf>
    <xf numFmtId="49" fontId="20" fillId="4" borderId="16" xfId="1" applyNumberFormat="1" applyFont="1" applyFill="1" applyBorder="1" applyAlignment="1">
      <alignment vertical="center"/>
    </xf>
    <xf numFmtId="49" fontId="20" fillId="4" borderId="16" xfId="1" applyNumberFormat="1" applyFont="1" applyFill="1" applyBorder="1" applyAlignment="1">
      <alignment vertical="center" wrapText="1"/>
    </xf>
    <xf numFmtId="49" fontId="21" fillId="4" borderId="16" xfId="1" applyNumberFormat="1" applyFill="1" applyBorder="1" applyAlignment="1">
      <alignment vertical="center" wrapText="1"/>
    </xf>
    <xf numFmtId="0" fontId="13" fillId="4" borderId="0" xfId="0" applyFont="1" applyFill="1" applyBorder="1" applyAlignment="1">
      <alignment vertical="center"/>
    </xf>
    <xf numFmtId="0" fontId="13" fillId="2" borderId="4" xfId="0" applyFont="1" applyFill="1" applyBorder="1" applyAlignment="1">
      <alignment horizontal="center" vertical="center" wrapText="1"/>
    </xf>
    <xf numFmtId="0" fontId="41" fillId="4" borderId="2" xfId="0" applyFont="1" applyFill="1" applyBorder="1" applyAlignment="1">
      <alignment horizontal="center" vertical="center" wrapText="1"/>
    </xf>
    <xf numFmtId="15" fontId="25" fillId="0" borderId="27" xfId="0" applyNumberFormat="1" applyFont="1" applyBorder="1" applyAlignment="1">
      <alignment horizontal="center" vertical="center" wrapText="1"/>
    </xf>
    <xf numFmtId="0" fontId="14" fillId="10" borderId="2" xfId="0" applyFont="1" applyFill="1" applyBorder="1" applyAlignment="1">
      <alignment horizontal="center" vertical="center" wrapText="1"/>
    </xf>
    <xf numFmtId="0" fontId="14" fillId="4" borderId="2" xfId="0" applyFont="1" applyFill="1" applyBorder="1" applyAlignment="1">
      <alignment horizontal="center" vertical="center" wrapText="1"/>
    </xf>
    <xf numFmtId="15" fontId="13" fillId="2" borderId="8" xfId="0" applyNumberFormat="1" applyFont="1" applyFill="1" applyBorder="1" applyAlignment="1">
      <alignment horizontal="center" vertical="center" wrapText="1"/>
    </xf>
    <xf numFmtId="0" fontId="13" fillId="2" borderId="8"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2" fillId="0" borderId="10" xfId="0" applyFont="1" applyBorder="1" applyAlignment="1">
      <alignment horizontal="center" vertical="center" wrapText="1"/>
    </xf>
    <xf numFmtId="0" fontId="14" fillId="10" borderId="14"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3" fillId="2" borderId="10" xfId="0" applyFont="1" applyFill="1" applyBorder="1" applyAlignment="1">
      <alignment horizontal="center" vertical="center" wrapText="1"/>
    </xf>
    <xf numFmtId="49" fontId="21" fillId="4" borderId="15" xfId="1" applyNumberFormat="1" applyFill="1" applyBorder="1" applyAlignment="1">
      <alignment vertical="center" wrapText="1"/>
    </xf>
    <xf numFmtId="49" fontId="13" fillId="4" borderId="9" xfId="0" applyNumberFormat="1" applyFont="1" applyFill="1" applyBorder="1" applyAlignment="1">
      <alignment vertical="center"/>
    </xf>
    <xf numFmtId="0" fontId="13" fillId="14" borderId="4" xfId="0" applyNumberFormat="1" applyFont="1" applyFill="1" applyBorder="1" applyAlignment="1">
      <alignment horizontal="center" vertical="center"/>
    </xf>
    <xf numFmtId="0" fontId="13" fillId="14" borderId="16" xfId="0" applyNumberFormat="1" applyFont="1" applyFill="1" applyBorder="1" applyAlignment="1">
      <alignment horizontal="center" vertical="center"/>
    </xf>
    <xf numFmtId="0" fontId="12" fillId="4" borderId="4" xfId="0" applyFont="1" applyFill="1" applyBorder="1" applyAlignment="1">
      <alignment vertical="center" wrapText="1"/>
    </xf>
    <xf numFmtId="0" fontId="41" fillId="4" borderId="8" xfId="0" applyFont="1" applyFill="1" applyBorder="1" applyAlignment="1">
      <alignment horizontal="center" vertical="center" wrapText="1"/>
    </xf>
    <xf numFmtId="0" fontId="13" fillId="2" borderId="8" xfId="0" applyNumberFormat="1" applyFont="1" applyFill="1" applyBorder="1" applyAlignment="1">
      <alignment horizontal="center" vertical="center" wrapText="1"/>
    </xf>
    <xf numFmtId="49" fontId="20" fillId="4" borderId="8" xfId="1" applyNumberFormat="1" applyFont="1" applyFill="1" applyBorder="1" applyAlignment="1">
      <alignment vertical="center" wrapText="1"/>
    </xf>
    <xf numFmtId="0" fontId="23" fillId="4" borderId="8" xfId="0" applyFont="1" applyFill="1" applyBorder="1" applyAlignment="1">
      <alignment horizontal="center" vertical="center" wrapText="1"/>
    </xf>
    <xf numFmtId="0" fontId="12" fillId="4" borderId="2" xfId="0" applyFont="1" applyFill="1" applyBorder="1" applyAlignment="1">
      <alignment horizontal="left" vertical="center"/>
    </xf>
    <xf numFmtId="49" fontId="13" fillId="0" borderId="4" xfId="0" applyNumberFormat="1" applyFont="1" applyBorder="1"/>
    <xf numFmtId="49" fontId="13" fillId="4" borderId="4" xfId="0" applyNumberFormat="1" applyFont="1" applyFill="1" applyBorder="1"/>
    <xf numFmtId="0" fontId="23" fillId="4" borderId="4" xfId="0" applyFont="1" applyFill="1" applyBorder="1" applyAlignment="1">
      <alignment horizontal="center"/>
    </xf>
    <xf numFmtId="0" fontId="14" fillId="2" borderId="2"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3" fillId="2" borderId="9" xfId="0" applyFont="1" applyFill="1" applyBorder="1" applyAlignment="1">
      <alignment horizontal="center" vertical="center" wrapText="1"/>
    </xf>
    <xf numFmtId="14" fontId="14"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10" borderId="2" xfId="0" applyFont="1" applyFill="1" applyBorder="1" applyAlignment="1">
      <alignment horizontal="center" vertical="top" wrapText="1"/>
    </xf>
    <xf numFmtId="0" fontId="13" fillId="0" borderId="14" xfId="0" applyFont="1" applyBorder="1" applyAlignment="1">
      <alignment vertical="center"/>
    </xf>
    <xf numFmtId="0" fontId="12" fillId="0" borderId="9" xfId="0" applyFont="1" applyBorder="1" applyAlignment="1">
      <alignment horizontal="center" vertical="center" wrapText="1"/>
    </xf>
    <xf numFmtId="0" fontId="13" fillId="10" borderId="0" xfId="0" applyFont="1" applyFill="1" applyBorder="1" applyAlignment="1">
      <alignment vertical="center"/>
    </xf>
    <xf numFmtId="0" fontId="14" fillId="6" borderId="0" xfId="0" applyFont="1" applyFill="1" applyBorder="1" applyAlignment="1">
      <alignment horizontal="center" vertical="center" wrapText="1"/>
    </xf>
    <xf numFmtId="0" fontId="13" fillId="0" borderId="0" xfId="0" applyFont="1" applyAlignment="1">
      <alignment vertical="center" wrapText="1"/>
    </xf>
    <xf numFmtId="0" fontId="13" fillId="2" borderId="4" xfId="0" applyFont="1" applyFill="1" applyBorder="1" applyAlignment="1">
      <alignment vertical="center"/>
    </xf>
    <xf numFmtId="0" fontId="13" fillId="2" borderId="9" xfId="0" applyFont="1" applyFill="1" applyBorder="1" applyAlignment="1">
      <alignment horizontal="center" vertical="center"/>
    </xf>
    <xf numFmtId="0" fontId="23" fillId="4" borderId="2" xfId="0" applyFont="1" applyFill="1" applyBorder="1" applyAlignment="1">
      <alignment horizontal="center" vertical="center"/>
    </xf>
    <xf numFmtId="0" fontId="23" fillId="4" borderId="8" xfId="0" applyFont="1" applyFill="1" applyBorder="1" applyAlignment="1">
      <alignment horizontal="center" vertical="center"/>
    </xf>
    <xf numFmtId="49" fontId="13" fillId="0" borderId="9" xfId="0" applyNumberFormat="1" applyFont="1" applyBorder="1"/>
    <xf numFmtId="49" fontId="13" fillId="4" borderId="9" xfId="0" applyNumberFormat="1" applyFont="1" applyFill="1" applyBorder="1"/>
    <xf numFmtId="0" fontId="23" fillId="4" borderId="9" xfId="0" applyFont="1" applyFill="1" applyBorder="1" applyAlignment="1">
      <alignment horizontal="center"/>
    </xf>
    <xf numFmtId="0" fontId="13" fillId="0" borderId="0" xfId="0" applyFont="1" applyAlignment="1">
      <alignment horizontal="left" vertical="top"/>
    </xf>
    <xf numFmtId="49" fontId="13" fillId="0" borderId="0" xfId="0" applyNumberFormat="1" applyFont="1" applyAlignment="1">
      <alignment horizontal="left" vertical="top"/>
    </xf>
    <xf numFmtId="0" fontId="23" fillId="0" borderId="0" xfId="0" applyFont="1" applyAlignment="1">
      <alignment horizontal="center" vertical="top"/>
    </xf>
    <xf numFmtId="0" fontId="23" fillId="0" borderId="0" xfId="0" applyFont="1" applyAlignment="1">
      <alignment horizontal="center"/>
    </xf>
    <xf numFmtId="0" fontId="25" fillId="0" borderId="0" xfId="0" applyFont="1" applyAlignment="1">
      <alignment horizontal="center"/>
    </xf>
    <xf numFmtId="49" fontId="25" fillId="0" borderId="0" xfId="0" applyNumberFormat="1" applyFont="1"/>
    <xf numFmtId="49" fontId="25" fillId="4" borderId="0" xfId="0" applyNumberFormat="1" applyFont="1" applyFill="1" applyBorder="1"/>
    <xf numFmtId="0" fontId="23" fillId="4" borderId="0" xfId="0" applyFont="1" applyFill="1" applyBorder="1" applyAlignment="1">
      <alignment horizontal="center"/>
    </xf>
    <xf numFmtId="0" fontId="13" fillId="0" borderId="0" xfId="0" applyFont="1" applyAlignment="1">
      <alignment horizontal="center" vertical="top"/>
    </xf>
    <xf numFmtId="0" fontId="13" fillId="0" borderId="0" xfId="0" applyFont="1" applyAlignment="1">
      <alignment vertical="top"/>
    </xf>
    <xf numFmtId="0" fontId="42" fillId="0" borderId="0" xfId="0" applyFont="1"/>
    <xf numFmtId="0" fontId="13" fillId="0" borderId="6" xfId="0" applyFont="1" applyBorder="1" applyAlignment="1">
      <alignment horizontal="center" vertical="center"/>
    </xf>
    <xf numFmtId="0" fontId="18" fillId="0" borderId="8" xfId="0" applyFont="1" applyBorder="1" applyAlignment="1">
      <alignment horizontal="center" vertical="center"/>
    </xf>
    <xf numFmtId="1" fontId="12" fillId="0" borderId="4" xfId="0" applyNumberFormat="1" applyFont="1" applyBorder="1" applyAlignment="1">
      <alignment horizontal="center" vertical="center"/>
    </xf>
    <xf numFmtId="0" fontId="13" fillId="0" borderId="15" xfId="0" applyFont="1" applyBorder="1" applyAlignment="1">
      <alignment vertical="center" wrapText="1"/>
    </xf>
    <xf numFmtId="0" fontId="13" fillId="0" borderId="8" xfId="0" applyFont="1" applyBorder="1" applyAlignment="1">
      <alignment horizontal="center" vertical="top" wrapText="1"/>
    </xf>
    <xf numFmtId="0" fontId="13" fillId="0" borderId="9" xfId="0" applyFont="1" applyBorder="1" applyAlignment="1">
      <alignment horizontal="center" vertical="top" wrapText="1"/>
    </xf>
    <xf numFmtId="0" fontId="14" fillId="0" borderId="5" xfId="0" applyFont="1" applyBorder="1" applyAlignment="1">
      <alignment vertical="top"/>
    </xf>
    <xf numFmtId="0" fontId="42" fillId="0" borderId="4" xfId="0" applyFont="1" applyBorder="1" applyAlignment="1">
      <alignment vertical="top"/>
    </xf>
    <xf numFmtId="0" fontId="13" fillId="0" borderId="2" xfId="0" applyFont="1" applyBorder="1" applyAlignment="1">
      <alignment vertical="top"/>
    </xf>
    <xf numFmtId="0" fontId="39" fillId="6" borderId="2" xfId="0" applyFont="1" applyFill="1" applyBorder="1" applyAlignment="1">
      <alignment horizontal="center" vertical="top" wrapText="1"/>
    </xf>
    <xf numFmtId="0" fontId="13" fillId="0" borderId="2" xfId="0" applyFont="1" applyBorder="1" applyAlignment="1">
      <alignment horizontal="center" vertical="top" wrapText="1"/>
    </xf>
    <xf numFmtId="0" fontId="14" fillId="6" borderId="4" xfId="0" applyFont="1" applyFill="1" applyBorder="1" applyAlignment="1">
      <alignment horizontal="center" vertical="center" wrapText="1"/>
    </xf>
    <xf numFmtId="0" fontId="13" fillId="0" borderId="9" xfId="0" applyFont="1" applyBorder="1" applyAlignment="1">
      <alignment vertical="top"/>
    </xf>
    <xf numFmtId="0" fontId="14" fillId="0" borderId="6" xfId="0" applyFont="1" applyBorder="1" applyAlignment="1">
      <alignment horizontal="left" vertical="top" wrapText="1"/>
    </xf>
    <xf numFmtId="0" fontId="14" fillId="0" borderId="7" xfId="0" applyFont="1" applyBorder="1" applyAlignment="1">
      <alignment horizontal="left" vertical="top" wrapText="1"/>
    </xf>
    <xf numFmtId="0" fontId="12" fillId="0" borderId="4" xfId="0" applyFont="1" applyBorder="1" applyAlignment="1">
      <alignment horizontal="center"/>
    </xf>
    <xf numFmtId="0" fontId="13" fillId="0" borderId="4" xfId="0" applyFont="1" applyBorder="1" applyAlignment="1">
      <alignment horizontal="center"/>
    </xf>
    <xf numFmtId="0" fontId="12" fillId="0" borderId="4" xfId="0" applyFont="1" applyBorder="1"/>
    <xf numFmtId="0" fontId="42" fillId="0" borderId="7" xfId="0" applyFont="1" applyBorder="1" applyAlignment="1">
      <alignment vertical="top"/>
    </xf>
    <xf numFmtId="0" fontId="14" fillId="6" borderId="2" xfId="0" applyFont="1" applyFill="1" applyBorder="1" applyAlignment="1">
      <alignment horizontal="center" vertical="top"/>
    </xf>
    <xf numFmtId="0" fontId="13" fillId="0" borderId="4" xfId="0" applyFont="1" applyBorder="1" applyAlignment="1">
      <alignment horizontal="center" vertical="top" wrapText="1"/>
    </xf>
    <xf numFmtId="0" fontId="13" fillId="6" borderId="10" xfId="0" applyFont="1" applyFill="1" applyBorder="1" applyAlignment="1">
      <alignment horizontal="center" vertical="center" wrapText="1"/>
    </xf>
    <xf numFmtId="0" fontId="14" fillId="6" borderId="9" xfId="0" applyFont="1" applyFill="1" applyBorder="1" applyAlignment="1">
      <alignment horizontal="center" vertical="top" wrapText="1"/>
    </xf>
    <xf numFmtId="0" fontId="14" fillId="6" borderId="8" xfId="0" applyFont="1" applyFill="1" applyBorder="1" applyAlignment="1">
      <alignment horizontal="center" vertical="top" wrapText="1"/>
    </xf>
    <xf numFmtId="0" fontId="14" fillId="6" borderId="9" xfId="0" applyFont="1" applyFill="1" applyBorder="1" applyAlignment="1">
      <alignment horizontal="center" vertical="center" wrapText="1"/>
    </xf>
    <xf numFmtId="0" fontId="13" fillId="0" borderId="4" xfId="0" applyFont="1" applyBorder="1" applyAlignment="1">
      <alignment horizontal="center" vertical="top"/>
    </xf>
    <xf numFmtId="0" fontId="14" fillId="0" borderId="4" xfId="0" applyFont="1" applyBorder="1" applyAlignment="1">
      <alignment horizontal="center" vertical="top"/>
    </xf>
    <xf numFmtId="0" fontId="13" fillId="0" borderId="4" xfId="0" applyFont="1" applyBorder="1" applyAlignment="1">
      <alignment vertical="top"/>
    </xf>
    <xf numFmtId="2" fontId="12" fillId="0" borderId="4" xfId="0" applyNumberFormat="1" applyFont="1" applyBorder="1" applyAlignment="1">
      <alignment horizontal="center" vertical="center" wrapText="1"/>
    </xf>
    <xf numFmtId="2" fontId="18" fillId="0" borderId="4" xfId="0" applyNumberFormat="1" applyFont="1" applyBorder="1" applyAlignment="1">
      <alignment horizontal="center" vertical="center"/>
    </xf>
    <xf numFmtId="1" fontId="13" fillId="0" borderId="4" xfId="0" applyNumberFormat="1" applyFont="1" applyBorder="1" applyAlignment="1">
      <alignment horizontal="center" vertical="center"/>
    </xf>
    <xf numFmtId="1" fontId="18" fillId="6" borderId="5" xfId="0" applyNumberFormat="1" applyFont="1" applyFill="1" applyBorder="1" applyAlignment="1">
      <alignment horizontal="center" vertical="center" wrapText="1"/>
    </xf>
    <xf numFmtId="0" fontId="18" fillId="6" borderId="9" xfId="0" applyFont="1" applyFill="1" applyBorder="1" applyAlignment="1">
      <alignment horizontal="center" vertical="top" wrapText="1"/>
    </xf>
    <xf numFmtId="1" fontId="12" fillId="6" borderId="5" xfId="0" applyNumberFormat="1" applyFont="1" applyFill="1" applyBorder="1" applyAlignment="1">
      <alignment horizontal="center" vertical="center" wrapText="1"/>
    </xf>
    <xf numFmtId="164" fontId="12" fillId="0" borderId="4" xfId="0" applyNumberFormat="1" applyFont="1" applyBorder="1" applyAlignment="1">
      <alignment horizontal="center" vertical="center" wrapText="1"/>
    </xf>
    <xf numFmtId="1" fontId="18" fillId="0" borderId="4" xfId="0" applyNumberFormat="1" applyFont="1" applyBorder="1" applyAlignment="1">
      <alignment horizontal="center" vertical="center"/>
    </xf>
    <xf numFmtId="164" fontId="13" fillId="0" borderId="4" xfId="0" applyNumberFormat="1" applyFont="1" applyBorder="1" applyAlignment="1">
      <alignment horizontal="center" vertical="center" wrapText="1"/>
    </xf>
    <xf numFmtId="0" fontId="13" fillId="4" borderId="8"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9" xfId="0" applyFont="1" applyFill="1" applyBorder="1" applyAlignment="1">
      <alignment horizontal="center" vertical="center"/>
    </xf>
    <xf numFmtId="0" fontId="13" fillId="4" borderId="7" xfId="0" applyFont="1" applyFill="1" applyBorder="1" applyAlignment="1">
      <alignment vertical="center" wrapText="1"/>
    </xf>
    <xf numFmtId="0" fontId="13" fillId="4" borderId="3" xfId="0" applyFont="1" applyFill="1" applyBorder="1" applyAlignment="1">
      <alignment horizontal="center" vertical="center"/>
    </xf>
    <xf numFmtId="1" fontId="12" fillId="0" borderId="3" xfId="0" applyNumberFormat="1" applyFont="1" applyBorder="1" applyAlignment="1">
      <alignment horizontal="center" vertical="center"/>
    </xf>
    <xf numFmtId="0" fontId="13" fillId="0" borderId="1" xfId="0" applyFont="1" applyBorder="1" applyAlignment="1">
      <alignment horizontal="center" vertical="top"/>
    </xf>
    <xf numFmtId="0" fontId="14" fillId="0" borderId="1" xfId="0" applyFont="1" applyBorder="1"/>
    <xf numFmtId="0" fontId="14" fillId="0" borderId="1" xfId="0" applyFont="1" applyBorder="1" applyAlignment="1">
      <alignment horizontal="center" vertical="top"/>
    </xf>
    <xf numFmtId="0" fontId="13" fillId="0" borderId="1" xfId="0" applyFont="1" applyBorder="1" applyAlignment="1">
      <alignment horizontal="center" vertical="center"/>
    </xf>
    <xf numFmtId="170" fontId="18" fillId="0" borderId="4" xfId="0" applyNumberFormat="1" applyFont="1" applyBorder="1" applyAlignment="1">
      <alignment horizontal="center" vertical="center"/>
    </xf>
    <xf numFmtId="170" fontId="18" fillId="0" borderId="5" xfId="0" applyNumberFormat="1" applyFont="1" applyBorder="1" applyAlignment="1">
      <alignment vertical="center"/>
    </xf>
    <xf numFmtId="170" fontId="43" fillId="0" borderId="6" xfId="0" applyNumberFormat="1" applyFont="1" applyBorder="1" applyAlignment="1">
      <alignment vertical="center"/>
    </xf>
    <xf numFmtId="170" fontId="14" fillId="0" borderId="6" xfId="0" applyNumberFormat="1" applyFont="1" applyBorder="1" applyAlignment="1">
      <alignment horizontal="left" vertical="center"/>
    </xf>
    <xf numFmtId="170" fontId="14" fillId="0" borderId="6" xfId="0" applyNumberFormat="1" applyFont="1" applyBorder="1" applyAlignment="1">
      <alignment vertical="center"/>
    </xf>
    <xf numFmtId="170" fontId="14" fillId="0" borderId="2" xfId="0" applyNumberFormat="1" applyFont="1" applyBorder="1" applyAlignment="1">
      <alignment horizontal="center" vertical="top"/>
    </xf>
    <xf numFmtId="170" fontId="14" fillId="0" borderId="14" xfId="0" applyNumberFormat="1" applyFont="1" applyBorder="1" applyAlignment="1">
      <alignment horizontal="center" vertical="top"/>
    </xf>
    <xf numFmtId="170" fontId="14" fillId="0" borderId="14" xfId="0" applyNumberFormat="1" applyFont="1" applyBorder="1" applyAlignment="1">
      <alignment horizontal="left" vertical="center"/>
    </xf>
    <xf numFmtId="170" fontId="14" fillId="0" borderId="14" xfId="0" applyNumberFormat="1" applyFont="1" applyBorder="1" applyAlignment="1">
      <alignment horizontal="center" vertical="center"/>
    </xf>
    <xf numFmtId="170" fontId="14" fillId="0" borderId="0" xfId="0" applyNumberFormat="1" applyFont="1" applyAlignment="1">
      <alignment vertical="top"/>
    </xf>
    <xf numFmtId="170" fontId="14" fillId="0" borderId="0" xfId="0" applyNumberFormat="1" applyFont="1" applyAlignment="1">
      <alignment horizontal="left" vertical="center"/>
    </xf>
    <xf numFmtId="170" fontId="14" fillId="0" borderId="0" xfId="0" applyNumberFormat="1" applyFont="1" applyAlignment="1">
      <alignment vertical="center"/>
    </xf>
    <xf numFmtId="170" fontId="14" fillId="0" borderId="14" xfId="0" applyNumberFormat="1" applyFont="1" applyBorder="1" applyAlignment="1">
      <alignment vertical="center"/>
    </xf>
    <xf numFmtId="170" fontId="14" fillId="0" borderId="0" xfId="0" applyNumberFormat="1" applyFont="1" applyAlignment="1">
      <alignment horizontal="left" vertical="top"/>
    </xf>
    <xf numFmtId="170" fontId="14" fillId="0" borderId="14" xfId="0" applyNumberFormat="1" applyFont="1" applyBorder="1" applyAlignment="1">
      <alignment vertical="top"/>
    </xf>
    <xf numFmtId="170" fontId="14" fillId="0" borderId="9" xfId="0" applyNumberFormat="1" applyFont="1" applyBorder="1" applyAlignment="1">
      <alignment horizontal="center" vertical="top"/>
    </xf>
    <xf numFmtId="170" fontId="14" fillId="0" borderId="3" xfId="0" applyNumberFormat="1" applyFont="1" applyBorder="1" applyAlignment="1">
      <alignment vertical="top"/>
    </xf>
    <xf numFmtId="170" fontId="14" fillId="0" borderId="1" xfId="0" applyNumberFormat="1" applyFont="1" applyBorder="1" applyAlignment="1">
      <alignment vertical="top"/>
    </xf>
    <xf numFmtId="170" fontId="14" fillId="0" borderId="1" xfId="0" applyNumberFormat="1" applyFont="1" applyBorder="1" applyAlignment="1">
      <alignment horizontal="left" vertical="top"/>
    </xf>
    <xf numFmtId="170" fontId="18" fillId="0" borderId="9" xfId="0" applyNumberFormat="1" applyFont="1" applyBorder="1" applyAlignment="1">
      <alignment horizontal="center" vertical="center"/>
    </xf>
    <xf numFmtId="170" fontId="18" fillId="0" borderId="3" xfId="0" applyNumberFormat="1" applyFont="1" applyBorder="1" applyAlignment="1">
      <alignment vertical="center"/>
    </xf>
    <xf numFmtId="170" fontId="43" fillId="0" borderId="1" xfId="0" applyNumberFormat="1" applyFont="1" applyBorder="1" applyAlignment="1">
      <alignment vertical="top"/>
    </xf>
    <xf numFmtId="170" fontId="18" fillId="0" borderId="1" xfId="0" applyNumberFormat="1" applyFont="1" applyBorder="1" applyAlignment="1">
      <alignment horizontal="left" vertical="top"/>
    </xf>
    <xf numFmtId="170" fontId="18" fillId="0" borderId="1" xfId="0" applyNumberFormat="1" applyFont="1" applyBorder="1" applyAlignment="1">
      <alignment vertical="top"/>
    </xf>
    <xf numFmtId="0" fontId="13" fillId="0" borderId="1" xfId="0" applyFont="1" applyBorder="1" applyAlignment="1">
      <alignment horizontal="center" vertical="center" wrapText="1"/>
    </xf>
    <xf numFmtId="0" fontId="14" fillId="0" borderId="1" xfId="0" applyFont="1" applyBorder="1" applyAlignment="1">
      <alignment horizontal="center"/>
    </xf>
    <xf numFmtId="0" fontId="13" fillId="0" borderId="1" xfId="0" applyFont="1" applyBorder="1"/>
    <xf numFmtId="0" fontId="13" fillId="0" borderId="15" xfId="0" applyFont="1" applyBorder="1" applyAlignment="1">
      <alignment horizontal="left" vertical="top"/>
    </xf>
    <xf numFmtId="0" fontId="13" fillId="0" borderId="15" xfId="0" applyFont="1" applyBorder="1" applyAlignment="1">
      <alignment vertical="top"/>
    </xf>
    <xf numFmtId="0" fontId="13" fillId="0" borderId="15" xfId="0" applyFont="1" applyBorder="1"/>
    <xf numFmtId="0" fontId="13" fillId="0" borderId="1" xfId="0" applyFont="1" applyBorder="1" applyAlignment="1">
      <alignment vertical="top"/>
    </xf>
    <xf numFmtId="0" fontId="13" fillId="0" borderId="12" xfId="0" applyFont="1" applyBorder="1" applyAlignment="1">
      <alignment vertical="top"/>
    </xf>
    <xf numFmtId="0" fontId="12" fillId="0" borderId="1" xfId="0" applyFont="1" applyBorder="1" applyAlignment="1">
      <alignment vertical="top"/>
    </xf>
    <xf numFmtId="0" fontId="12" fillId="0" borderId="1" xfId="0" applyFont="1" applyBorder="1" applyAlignment="1">
      <alignment horizontal="center" vertical="top"/>
    </xf>
    <xf numFmtId="0" fontId="12" fillId="0" borderId="12" xfId="0" applyFont="1" applyBorder="1" applyAlignment="1">
      <alignment vertical="top"/>
    </xf>
    <xf numFmtId="0" fontId="12" fillId="0" borderId="0" xfId="0" applyFont="1" applyAlignment="1">
      <alignment vertical="top"/>
    </xf>
    <xf numFmtId="170" fontId="43" fillId="0" borderId="6" xfId="0" applyNumberFormat="1" applyFont="1" applyBorder="1" applyAlignment="1">
      <alignment vertical="top"/>
    </xf>
    <xf numFmtId="170" fontId="18" fillId="0" borderId="6" xfId="0" applyNumberFormat="1" applyFont="1" applyBorder="1" applyAlignment="1">
      <alignment horizontal="left" vertical="top"/>
    </xf>
    <xf numFmtId="170" fontId="18" fillId="0" borderId="6" xfId="0" applyNumberFormat="1" applyFont="1" applyBorder="1" applyAlignment="1">
      <alignment vertical="top"/>
    </xf>
    <xf numFmtId="0" fontId="13" fillId="0" borderId="14" xfId="0" applyFont="1" applyBorder="1" applyAlignment="1">
      <alignment vertical="top"/>
    </xf>
    <xf numFmtId="0" fontId="12" fillId="0" borderId="6" xfId="0" applyFont="1" applyBorder="1" applyAlignment="1">
      <alignment vertical="top"/>
    </xf>
    <xf numFmtId="0" fontId="12" fillId="0" borderId="6" xfId="0" applyFont="1" applyBorder="1" applyAlignment="1">
      <alignment horizontal="center" vertical="top"/>
    </xf>
    <xf numFmtId="0" fontId="12" fillId="0" borderId="7" xfId="0" applyFont="1" applyBorder="1" applyAlignment="1">
      <alignment vertical="top"/>
    </xf>
    <xf numFmtId="0" fontId="13" fillId="0" borderId="15" xfId="0" applyFont="1" applyBorder="1" applyAlignment="1">
      <alignment horizontal="center" vertical="top"/>
    </xf>
    <xf numFmtId="0" fontId="13" fillId="0" borderId="0" xfId="0" applyFont="1" applyAlignment="1">
      <alignment horizontal="right"/>
    </xf>
    <xf numFmtId="0" fontId="13" fillId="18" borderId="0" xfId="0" applyFont="1" applyFill="1" applyBorder="1"/>
    <xf numFmtId="0" fontId="12" fillId="0" borderId="52" xfId="0" applyFont="1" applyBorder="1" applyAlignment="1">
      <alignment horizontal="center" vertical="center"/>
    </xf>
    <xf numFmtId="0" fontId="13" fillId="0" borderId="56" xfId="0" applyFont="1" applyBorder="1" applyAlignment="1">
      <alignment horizontal="center" vertical="center"/>
    </xf>
    <xf numFmtId="0" fontId="13" fillId="0" borderId="58" xfId="0" applyFont="1" applyBorder="1" applyAlignment="1">
      <alignment horizontal="center" vertical="center"/>
    </xf>
    <xf numFmtId="0" fontId="13" fillId="0" borderId="60" xfId="0" applyFont="1" applyBorder="1" applyAlignment="1">
      <alignment horizontal="center" vertical="center"/>
    </xf>
    <xf numFmtId="0" fontId="13" fillId="0" borderId="65" xfId="0" applyFont="1" applyBorder="1" applyAlignment="1">
      <alignment vertical="center"/>
    </xf>
    <xf numFmtId="0" fontId="13" fillId="0" borderId="66" xfId="0" applyFont="1" applyBorder="1" applyAlignment="1">
      <alignment vertical="center"/>
    </xf>
    <xf numFmtId="0" fontId="13" fillId="0" borderId="67" xfId="0" applyFont="1" applyBorder="1" applyAlignment="1">
      <alignment vertical="center"/>
    </xf>
    <xf numFmtId="0" fontId="12" fillId="0" borderId="68" xfId="0" applyFont="1" applyBorder="1" applyAlignment="1">
      <alignment horizontal="center" vertical="center"/>
    </xf>
    <xf numFmtId="0" fontId="12" fillId="0" borderId="70" xfId="0" applyFont="1" applyBorder="1" applyAlignment="1">
      <alignment horizontal="center" vertical="center"/>
    </xf>
    <xf numFmtId="0" fontId="12" fillId="0" borderId="71" xfId="0" applyFont="1" applyBorder="1" applyAlignment="1">
      <alignment horizontal="center" vertical="center"/>
    </xf>
    <xf numFmtId="0" fontId="13" fillId="0" borderId="72" xfId="0" applyFont="1" applyBorder="1" applyAlignment="1">
      <alignment vertical="center"/>
    </xf>
    <xf numFmtId="0" fontId="13" fillId="0" borderId="73" xfId="0" applyFont="1" applyBorder="1" applyAlignment="1">
      <alignment horizontal="center" vertical="center"/>
    </xf>
    <xf numFmtId="0" fontId="13" fillId="4" borderId="4" xfId="0" applyFont="1" applyFill="1" applyBorder="1" applyAlignment="1">
      <alignment horizontal="right" vertical="center"/>
    </xf>
    <xf numFmtId="0" fontId="13" fillId="0" borderId="4" xfId="0" applyFont="1" applyBorder="1" applyAlignment="1">
      <alignment horizontal="right" vertical="center"/>
    </xf>
    <xf numFmtId="0" fontId="13" fillId="0" borderId="72" xfId="0" applyFont="1" applyBorder="1" applyAlignment="1">
      <alignment horizontal="right" vertical="center"/>
    </xf>
    <xf numFmtId="2" fontId="13" fillId="0" borderId="4" xfId="0" applyNumberFormat="1" applyFont="1" applyBorder="1" applyAlignment="1">
      <alignment horizontal="right" vertical="center"/>
    </xf>
    <xf numFmtId="2" fontId="13" fillId="0" borderId="72" xfId="0" applyNumberFormat="1" applyFont="1" applyBorder="1" applyAlignment="1">
      <alignment horizontal="right" vertical="center"/>
    </xf>
    <xf numFmtId="0" fontId="13" fillId="0" borderId="59" xfId="0" applyFont="1" applyBorder="1" applyAlignment="1">
      <alignment horizontal="center" vertical="center"/>
    </xf>
    <xf numFmtId="2" fontId="12" fillId="0" borderId="4" xfId="0" applyNumberFormat="1" applyFont="1" applyBorder="1" applyAlignment="1">
      <alignment horizontal="right" vertical="center"/>
    </xf>
    <xf numFmtId="2" fontId="12" fillId="0" borderId="57" xfId="0" applyNumberFormat="1" applyFont="1" applyBorder="1" applyAlignment="1">
      <alignment horizontal="right" vertical="center"/>
    </xf>
    <xf numFmtId="0" fontId="12" fillId="0" borderId="4" xfId="0" applyFont="1" applyBorder="1" applyAlignment="1">
      <alignment horizontal="right" vertical="center"/>
    </xf>
    <xf numFmtId="0" fontId="13" fillId="0" borderId="12" xfId="0" applyFont="1" applyBorder="1" applyAlignment="1">
      <alignment vertical="center"/>
    </xf>
    <xf numFmtId="0" fontId="12" fillId="4" borderId="8" xfId="0" applyFont="1" applyFill="1" applyBorder="1" applyAlignment="1">
      <alignment horizontal="right" vertical="center"/>
    </xf>
    <xf numFmtId="0" fontId="12" fillId="0" borderId="8" xfId="0" applyFont="1" applyBorder="1" applyAlignment="1">
      <alignment horizontal="right" vertical="center"/>
    </xf>
    <xf numFmtId="0" fontId="12" fillId="0" borderId="75" xfId="0" applyFont="1" applyBorder="1" applyAlignment="1">
      <alignment horizontal="right" vertical="center"/>
    </xf>
    <xf numFmtId="0" fontId="12" fillId="0" borderId="76" xfId="0" applyFont="1" applyBorder="1" applyAlignment="1">
      <alignment vertical="center"/>
    </xf>
    <xf numFmtId="2" fontId="12" fillId="0" borderId="5" xfId="0" applyNumberFormat="1" applyFont="1" applyBorder="1" applyAlignment="1">
      <alignment horizontal="right" vertical="center"/>
    </xf>
    <xf numFmtId="2" fontId="12" fillId="0" borderId="72" xfId="0" applyNumberFormat="1" applyFont="1" applyBorder="1" applyAlignment="1">
      <alignment horizontal="right" vertical="center"/>
    </xf>
    <xf numFmtId="0" fontId="13" fillId="0" borderId="13" xfId="0" applyFont="1" applyBorder="1" applyAlignment="1">
      <alignment horizontal="center" vertical="center"/>
    </xf>
    <xf numFmtId="0" fontId="13" fillId="0" borderId="78" xfId="0" applyFont="1" applyBorder="1" applyAlignment="1">
      <alignment horizontal="center" vertical="center"/>
    </xf>
    <xf numFmtId="0" fontId="13" fillId="0" borderId="79" xfId="0" applyFont="1" applyBorder="1" applyAlignment="1">
      <alignment horizontal="center" vertical="center"/>
    </xf>
    <xf numFmtId="0" fontId="44" fillId="0" borderId="0" xfId="0" applyFont="1" applyAlignment="1">
      <alignment vertical="center"/>
    </xf>
    <xf numFmtId="0" fontId="45" fillId="0" borderId="0" xfId="0" applyFont="1" applyAlignment="1">
      <alignment vertical="center"/>
    </xf>
    <xf numFmtId="0" fontId="13" fillId="0" borderId="0" xfId="0" applyFont="1" applyAlignment="1">
      <alignment horizontal="right" vertical="center"/>
    </xf>
    <xf numFmtId="0" fontId="25" fillId="0" borderId="0" xfId="0" applyFont="1" applyAlignment="1">
      <alignment vertical="center"/>
    </xf>
    <xf numFmtId="0" fontId="12" fillId="0" borderId="7" xfId="0" applyFont="1" applyBorder="1" applyAlignment="1">
      <alignment horizontal="center" vertical="center"/>
    </xf>
    <xf numFmtId="171" fontId="13" fillId="0" borderId="0" xfId="0" applyNumberFormat="1" applyFont="1" applyAlignment="1">
      <alignment vertical="center"/>
    </xf>
    <xf numFmtId="167" fontId="13" fillId="0" borderId="0" xfId="0" applyNumberFormat="1" applyFont="1" applyAlignment="1">
      <alignment vertical="center"/>
    </xf>
    <xf numFmtId="0" fontId="46" fillId="0" borderId="0" xfId="0" applyFont="1" applyAlignment="1">
      <alignment vertical="center"/>
    </xf>
    <xf numFmtId="0" fontId="13" fillId="0" borderId="0" xfId="0" applyFont="1" applyAlignment="1">
      <alignment horizontal="left" wrapText="1"/>
    </xf>
    <xf numFmtId="0" fontId="21" fillId="4" borderId="4" xfId="1" applyFill="1" applyBorder="1" applyAlignment="1">
      <alignment horizontal="left" vertical="center" wrapText="1"/>
    </xf>
    <xf numFmtId="0" fontId="47" fillId="4" borderId="4" xfId="0" applyFont="1" applyFill="1" applyBorder="1" applyAlignment="1">
      <alignment horizontal="left" vertical="center" wrapText="1"/>
    </xf>
    <xf numFmtId="0" fontId="20" fillId="19" borderId="0" xfId="1" applyFont="1" applyFill="1" applyAlignment="1">
      <alignment vertical="top" wrapText="1"/>
    </xf>
    <xf numFmtId="0" fontId="20" fillId="4" borderId="4" xfId="1" applyFont="1" applyFill="1" applyBorder="1" applyAlignment="1">
      <alignment horizontal="left" vertical="center" wrapText="1"/>
    </xf>
    <xf numFmtId="0" fontId="48" fillId="4" borderId="4" xfId="0" applyFont="1" applyFill="1" applyBorder="1" applyAlignment="1">
      <alignment horizontal="left" vertical="center" wrapText="1"/>
    </xf>
    <xf numFmtId="0" fontId="47" fillId="4" borderId="4" xfId="0" applyFont="1" applyFill="1" applyBorder="1" applyAlignment="1">
      <alignment vertical="center" wrapText="1"/>
    </xf>
    <xf numFmtId="0" fontId="15" fillId="19" borderId="16" xfId="1" applyFont="1" applyFill="1" applyBorder="1" applyAlignment="1" applyProtection="1">
      <alignment vertical="center" wrapText="1"/>
    </xf>
    <xf numFmtId="0" fontId="13" fillId="4" borderId="4" xfId="0" applyFont="1" applyFill="1" applyBorder="1" applyAlignment="1">
      <alignment horizontal="left" vertical="center" wrapText="1"/>
    </xf>
    <xf numFmtId="0" fontId="47" fillId="0" borderId="4" xfId="0" applyFont="1" applyBorder="1" applyAlignment="1">
      <alignment horizontal="left" vertical="center" wrapText="1"/>
    </xf>
    <xf numFmtId="0" fontId="49" fillId="10" borderId="4" xfId="0" applyFont="1" applyFill="1" applyBorder="1" applyAlignment="1">
      <alignment horizontal="left" vertical="center" wrapText="1"/>
    </xf>
    <xf numFmtId="0" fontId="12" fillId="10" borderId="4" xfId="0" applyFont="1" applyFill="1" applyBorder="1" applyAlignment="1">
      <alignment horizontal="left" vertical="center" wrapText="1"/>
    </xf>
    <xf numFmtId="0" fontId="50" fillId="0" borderId="0" xfId="0" applyFont="1" applyAlignment="1">
      <alignment horizontal="left" vertical="center" wrapText="1"/>
    </xf>
    <xf numFmtId="0" fontId="51" fillId="0" borderId="0" xfId="0" applyFont="1" applyAlignment="1">
      <alignment horizontal="center" vertical="center" wrapText="1"/>
    </xf>
    <xf numFmtId="0" fontId="51" fillId="0" borderId="0" xfId="0" applyFont="1" applyAlignment="1">
      <alignment horizontal="left" vertical="center" wrapText="1"/>
    </xf>
    <xf numFmtId="0" fontId="13" fillId="11" borderId="0" xfId="0" quotePrefix="1" applyFont="1" applyFill="1" applyBorder="1" applyAlignment="1">
      <alignment vertical="center"/>
    </xf>
    <xf numFmtId="0" fontId="13" fillId="0" borderId="4" xfId="0" quotePrefix="1" applyFont="1" applyBorder="1" applyAlignment="1">
      <alignment horizontal="center" vertical="center"/>
    </xf>
    <xf numFmtId="170" fontId="14" fillId="0" borderId="0" xfId="0" quotePrefix="1" applyNumberFormat="1" applyFont="1" applyAlignment="1">
      <alignment horizontal="left" vertical="center"/>
    </xf>
    <xf numFmtId="0" fontId="13" fillId="0" borderId="7" xfId="0" quotePrefix="1" applyFont="1" applyBorder="1" applyAlignment="1">
      <alignment horizontal="center" vertical="center"/>
    </xf>
    <xf numFmtId="0" fontId="13" fillId="0" borderId="0" xfId="0" quotePrefix="1" applyFont="1" applyAlignment="1">
      <alignment vertical="center"/>
    </xf>
    <xf numFmtId="0" fontId="13" fillId="0" borderId="14" xfId="0" applyFont="1" applyBorder="1" applyAlignment="1">
      <alignment horizontal="center" vertical="center" wrapText="1"/>
    </xf>
    <xf numFmtId="0" fontId="0" fillId="0" borderId="0" xfId="0" applyFont="1" applyAlignment="1"/>
    <xf numFmtId="0" fontId="13" fillId="0" borderId="8" xfId="0" applyFont="1" applyBorder="1" applyAlignment="1">
      <alignment horizontal="left" vertical="center" wrapText="1"/>
    </xf>
    <xf numFmtId="0" fontId="6" fillId="0" borderId="2" xfId="0" applyFont="1" applyBorder="1"/>
    <xf numFmtId="0" fontId="6" fillId="0" borderId="9" xfId="0" applyFont="1" applyBorder="1"/>
    <xf numFmtId="0" fontId="12" fillId="0" borderId="0" xfId="0" applyFont="1" applyAlignment="1">
      <alignment horizontal="center" vertical="center"/>
    </xf>
    <xf numFmtId="0" fontId="12" fillId="0" borderId="14" xfId="0" applyFont="1" applyBorder="1" applyAlignment="1">
      <alignment horizontal="center" vertical="center"/>
    </xf>
    <xf numFmtId="0" fontId="13" fillId="11" borderId="0" xfId="0" applyFont="1" applyFill="1" applyBorder="1" applyAlignment="1">
      <alignment horizontal="left" vertical="center" wrapText="1"/>
    </xf>
    <xf numFmtId="0" fontId="6" fillId="0" borderId="0" xfId="0" applyFont="1" applyBorder="1"/>
    <xf numFmtId="0" fontId="13" fillId="0" borderId="0" xfId="0" applyFont="1" applyAlignment="1">
      <alignment horizontal="left" vertical="center" wrapText="1"/>
    </xf>
    <xf numFmtId="0" fontId="13" fillId="0" borderId="58" xfId="0" applyFont="1" applyBorder="1" applyAlignment="1">
      <alignment horizontal="center" vertical="center"/>
    </xf>
    <xf numFmtId="0" fontId="6" fillId="0" borderId="59" xfId="0" applyFont="1" applyBorder="1"/>
    <xf numFmtId="0" fontId="13" fillId="0" borderId="58" xfId="0" applyFont="1" applyBorder="1" applyAlignment="1">
      <alignment horizontal="left" vertical="center" wrapText="1"/>
    </xf>
    <xf numFmtId="0" fontId="6" fillId="0" borderId="73" xfId="0" applyFont="1" applyBorder="1"/>
    <xf numFmtId="0" fontId="13" fillId="0" borderId="10" xfId="0" applyFont="1" applyBorder="1" applyAlignment="1">
      <alignment vertical="center" wrapText="1"/>
    </xf>
    <xf numFmtId="0" fontId="6" fillId="0" borderId="13" xfId="0" applyFont="1" applyBorder="1"/>
    <xf numFmtId="0" fontId="6" fillId="0" borderId="77" xfId="0" applyFont="1" applyBorder="1"/>
    <xf numFmtId="0" fontId="6" fillId="0" borderId="80" xfId="0" applyFont="1" applyBorder="1"/>
    <xf numFmtId="0" fontId="6" fillId="0" borderId="79" xfId="0" applyFont="1" applyBorder="1"/>
    <xf numFmtId="0" fontId="6" fillId="0" borderId="81" xfId="0" applyFont="1" applyBorder="1"/>
    <xf numFmtId="0" fontId="13" fillId="0" borderId="10" xfId="0" applyFont="1" applyBorder="1" applyAlignment="1">
      <alignment horizontal="left" vertical="center"/>
    </xf>
    <xf numFmtId="0" fontId="6" fillId="0" borderId="11" xfId="0" applyFont="1" applyBorder="1"/>
    <xf numFmtId="0" fontId="6" fillId="0" borderId="3" xfId="0" applyFont="1" applyBorder="1"/>
    <xf numFmtId="0" fontId="6" fillId="0" borderId="12" xfId="0" applyFont="1" applyBorder="1"/>
    <xf numFmtId="0" fontId="13" fillId="0" borderId="5" xfId="0" applyFont="1" applyBorder="1" applyAlignment="1">
      <alignment horizontal="left" vertical="center"/>
    </xf>
    <xf numFmtId="0" fontId="6" fillId="0" borderId="6" xfId="0" applyFont="1" applyBorder="1"/>
    <xf numFmtId="0" fontId="6" fillId="0" borderId="7" xfId="0" applyFont="1" applyBorder="1"/>
    <xf numFmtId="0" fontId="13" fillId="0" borderId="5" xfId="0" applyFont="1" applyBorder="1" applyAlignment="1">
      <alignment horizontal="left" vertical="center" wrapText="1"/>
    </xf>
    <xf numFmtId="0" fontId="12" fillId="0" borderId="74" xfId="0" applyFont="1" applyBorder="1" applyAlignment="1">
      <alignment horizontal="center" vertical="center"/>
    </xf>
    <xf numFmtId="0" fontId="12" fillId="0" borderId="54" xfId="0" applyFont="1" applyBorder="1" applyAlignment="1">
      <alignment horizontal="left" vertical="center"/>
    </xf>
    <xf numFmtId="0" fontId="6" fillId="0" borderId="54" xfId="0" applyFont="1" applyBorder="1"/>
    <xf numFmtId="0" fontId="6" fillId="0" borderId="69" xfId="0" applyFont="1" applyBorder="1"/>
    <xf numFmtId="0" fontId="13" fillId="0" borderId="5" xfId="0" applyFont="1" applyBorder="1" applyAlignment="1">
      <alignment vertical="center" wrapText="1"/>
    </xf>
    <xf numFmtId="0" fontId="13" fillId="18" borderId="5" xfId="0" applyFont="1" applyFill="1" applyBorder="1" applyAlignment="1">
      <alignment horizontal="left" vertical="center" wrapText="1"/>
    </xf>
    <xf numFmtId="0" fontId="6" fillId="16" borderId="6" xfId="0" applyFont="1" applyFill="1" applyBorder="1"/>
    <xf numFmtId="0" fontId="6" fillId="16" borderId="57" xfId="0" applyFont="1" applyFill="1" applyBorder="1"/>
    <xf numFmtId="0" fontId="15" fillId="18" borderId="5" xfId="0" applyFont="1" applyFill="1" applyBorder="1" applyAlignment="1">
      <alignment horizontal="left" vertical="center"/>
    </xf>
    <xf numFmtId="0" fontId="13" fillId="0" borderId="61" xfId="0" applyFont="1" applyBorder="1" applyAlignment="1">
      <alignment horizontal="left" vertical="center"/>
    </xf>
    <xf numFmtId="0" fontId="6" fillId="0" borderId="62" xfId="0" applyFont="1" applyBorder="1"/>
    <xf numFmtId="0" fontId="6" fillId="0" borderId="63" xfId="0" applyFont="1" applyBorder="1"/>
    <xf numFmtId="0" fontId="13" fillId="18" borderId="61" xfId="0" applyFont="1" applyFill="1" applyBorder="1" applyAlignment="1">
      <alignment horizontal="left" vertical="center"/>
    </xf>
    <xf numFmtId="0" fontId="6" fillId="16" borderId="62" xfId="0" applyFont="1" applyFill="1" applyBorder="1"/>
    <xf numFmtId="0" fontId="6" fillId="16" borderId="64" xfId="0" applyFont="1" applyFill="1" applyBorder="1"/>
    <xf numFmtId="0" fontId="13" fillId="18" borderId="5" xfId="0" applyFont="1" applyFill="1" applyBorder="1" applyAlignment="1">
      <alignment horizontal="left" vertical="center"/>
    </xf>
    <xf numFmtId="0" fontId="12" fillId="0" borderId="0" xfId="0" applyFont="1" applyAlignment="1">
      <alignment horizontal="center"/>
    </xf>
    <xf numFmtId="0" fontId="12" fillId="0" borderId="53" xfId="0" applyFont="1" applyBorder="1" applyAlignment="1">
      <alignment horizontal="left" vertical="center"/>
    </xf>
    <xf numFmtId="0" fontId="6" fillId="0" borderId="55" xfId="0" applyFont="1" applyBorder="1"/>
    <xf numFmtId="0" fontId="12" fillId="18" borderId="5" xfId="0" applyFont="1" applyFill="1" applyBorder="1" applyAlignment="1">
      <alignment horizontal="left" vertical="center" wrapText="1"/>
    </xf>
    <xf numFmtId="0" fontId="13" fillId="0" borderId="0" xfId="0" applyFont="1" applyAlignment="1">
      <alignment horizontal="center"/>
    </xf>
    <xf numFmtId="0" fontId="13" fillId="0" borderId="1" xfId="0" quotePrefix="1" applyFont="1" applyBorder="1" applyAlignment="1">
      <alignment horizontal="center" vertical="top"/>
    </xf>
    <xf numFmtId="0" fontId="6" fillId="0" borderId="1" xfId="0" applyFont="1" applyBorder="1"/>
    <xf numFmtId="0" fontId="13" fillId="0" borderId="0" xfId="0" applyFont="1" applyAlignment="1">
      <alignment horizontal="center" vertical="top"/>
    </xf>
    <xf numFmtId="0" fontId="13" fillId="0" borderId="8" xfId="0" applyFont="1" applyBorder="1" applyAlignment="1">
      <alignment horizontal="center" vertical="center" wrapText="1"/>
    </xf>
    <xf numFmtId="0" fontId="6" fillId="0" borderId="15" xfId="0" applyFont="1" applyBorder="1"/>
    <xf numFmtId="0" fontId="6" fillId="0" borderId="14" xfId="0" applyFont="1" applyBorder="1"/>
    <xf numFmtId="0" fontId="13" fillId="4" borderId="5" xfId="0" applyFont="1" applyFill="1" applyBorder="1" applyAlignment="1">
      <alignment horizontal="left" vertical="center" wrapText="1"/>
    </xf>
    <xf numFmtId="0" fontId="12" fillId="0" borderId="5" xfId="0" applyFont="1" applyBorder="1" applyAlignment="1">
      <alignment horizontal="center" vertical="center"/>
    </xf>
    <xf numFmtId="170" fontId="14" fillId="0" borderId="0" xfId="0" applyNumberFormat="1" applyFont="1" applyAlignment="1">
      <alignment horizontal="left" vertical="top" wrapText="1"/>
    </xf>
    <xf numFmtId="170" fontId="14" fillId="0" borderId="0" xfId="0" applyNumberFormat="1" applyFont="1" applyAlignment="1">
      <alignment horizontal="left" vertical="center" wrapText="1"/>
    </xf>
    <xf numFmtId="0" fontId="13" fillId="0" borderId="14" xfId="0" applyFont="1" applyBorder="1" applyAlignment="1">
      <alignment horizontal="center" vertical="top"/>
    </xf>
    <xf numFmtId="170" fontId="14" fillId="0" borderId="14" xfId="0" applyNumberFormat="1" applyFont="1" applyBorder="1" applyAlignment="1">
      <alignment horizontal="center" vertical="top"/>
    </xf>
    <xf numFmtId="0" fontId="13" fillId="0" borderId="5" xfId="0" applyFont="1" applyBorder="1" applyAlignment="1">
      <alignment horizontal="left" vertical="top" wrapText="1"/>
    </xf>
    <xf numFmtId="0" fontId="13" fillId="0" borderId="5" xfId="0" applyFont="1" applyBorder="1" applyAlignment="1">
      <alignment horizontal="center" vertical="center"/>
    </xf>
    <xf numFmtId="0" fontId="13" fillId="0" borderId="10" xfId="0" applyFont="1" applyBorder="1" applyAlignment="1">
      <alignment horizontal="left" vertical="center" wrapText="1"/>
    </xf>
    <xf numFmtId="0" fontId="13" fillId="0" borderId="3" xfId="0" applyFont="1" applyBorder="1" applyAlignment="1">
      <alignment horizontal="center" vertical="center"/>
    </xf>
    <xf numFmtId="0" fontId="12" fillId="0" borderId="5" xfId="0" applyFont="1" applyBorder="1" applyAlignment="1">
      <alignment horizontal="left" vertical="center" wrapText="1"/>
    </xf>
    <xf numFmtId="0" fontId="13" fillId="0" borderId="3" xfId="0" applyFont="1" applyBorder="1" applyAlignment="1">
      <alignment horizontal="left" vertical="top" wrapText="1"/>
    </xf>
    <xf numFmtId="0" fontId="13" fillId="0" borderId="3" xfId="0" applyFont="1" applyBorder="1" applyAlignment="1">
      <alignment horizontal="left" vertical="center"/>
    </xf>
    <xf numFmtId="0" fontId="13" fillId="0" borderId="10" xfId="0" applyFont="1" applyBorder="1" applyAlignment="1">
      <alignment horizontal="left" vertical="top" wrapText="1"/>
    </xf>
    <xf numFmtId="0" fontId="13" fillId="0" borderId="3" xfId="0" applyFont="1" applyBorder="1" applyAlignment="1">
      <alignment horizontal="left" vertical="center" wrapText="1"/>
    </xf>
    <xf numFmtId="168" fontId="13" fillId="0" borderId="5" xfId="0" applyNumberFormat="1" applyFont="1" applyBorder="1" applyAlignment="1">
      <alignment horizontal="left" vertical="center" wrapText="1"/>
    </xf>
    <xf numFmtId="0" fontId="13" fillId="0" borderId="5" xfId="0" applyFont="1" applyBorder="1" applyAlignment="1">
      <alignment horizontal="left" vertical="center" shrinkToFit="1"/>
    </xf>
    <xf numFmtId="0" fontId="14" fillId="0" borderId="5" xfId="0" applyFont="1" applyBorder="1" applyAlignment="1">
      <alignment horizontal="left" vertical="top" wrapText="1"/>
    </xf>
    <xf numFmtId="0" fontId="18" fillId="0" borderId="6" xfId="0" applyFont="1" applyBorder="1" applyAlignment="1">
      <alignment vertical="center" wrapText="1"/>
    </xf>
    <xf numFmtId="0" fontId="12" fillId="0" borderId="10" xfId="0" applyFont="1" applyBorder="1" applyAlignment="1">
      <alignment horizontal="left" vertical="center" wrapText="1"/>
    </xf>
    <xf numFmtId="0" fontId="6" fillId="0" borderId="6" xfId="0" applyFont="1" applyBorder="1" applyAlignment="1">
      <alignment horizontal="left"/>
    </xf>
    <xf numFmtId="0" fontId="6" fillId="0" borderId="7" xfId="0" applyFont="1" applyBorder="1" applyAlignment="1">
      <alignment horizontal="left"/>
    </xf>
    <xf numFmtId="0" fontId="13" fillId="0" borderId="0" xfId="0" applyFont="1" applyAlignment="1">
      <alignment horizontal="left" vertical="center"/>
    </xf>
    <xf numFmtId="0" fontId="13" fillId="0" borderId="0" xfId="0" applyFont="1" applyAlignment="1">
      <alignment horizontal="left" vertical="top" wrapText="1"/>
    </xf>
    <xf numFmtId="0" fontId="13" fillId="0" borderId="0" xfId="0" applyFont="1" applyAlignment="1">
      <alignment horizontal="center" vertical="center" wrapText="1"/>
    </xf>
    <xf numFmtId="49" fontId="21" fillId="4" borderId="44" xfId="1" applyNumberFormat="1" applyFill="1" applyBorder="1" applyAlignment="1">
      <alignment horizontal="center" vertical="center" wrapText="1"/>
    </xf>
    <xf numFmtId="49" fontId="37" fillId="4" borderId="45" xfId="0" applyNumberFormat="1" applyFont="1" applyFill="1" applyBorder="1" applyAlignment="1">
      <alignment horizontal="center" vertical="center" wrapText="1"/>
    </xf>
    <xf numFmtId="49" fontId="21" fillId="4" borderId="50" xfId="1" applyNumberFormat="1" applyFill="1" applyBorder="1" applyAlignment="1">
      <alignment horizontal="center" vertical="center" wrapText="1"/>
    </xf>
    <xf numFmtId="49" fontId="21" fillId="4" borderId="45" xfId="1" applyNumberFormat="1" applyFill="1" applyBorder="1" applyAlignment="1">
      <alignment horizontal="center" vertical="center" wrapText="1"/>
    </xf>
    <xf numFmtId="49" fontId="21" fillId="4" borderId="27" xfId="1" applyNumberFormat="1" applyFill="1" applyBorder="1" applyAlignment="1">
      <alignment horizontal="center" vertical="center" wrapText="1"/>
    </xf>
    <xf numFmtId="49" fontId="37" fillId="4" borderId="31" xfId="0" applyNumberFormat="1" applyFont="1" applyFill="1" applyBorder="1" applyAlignment="1">
      <alignment horizontal="center" vertical="center" wrapText="1"/>
    </xf>
    <xf numFmtId="49" fontId="37" fillId="4" borderId="22" xfId="0" applyNumberFormat="1" applyFont="1" applyFill="1" applyBorder="1" applyAlignment="1">
      <alignment horizontal="center" vertical="center" wrapText="1"/>
    </xf>
    <xf numFmtId="0" fontId="12" fillId="2" borderId="19" xfId="0" applyFont="1" applyFill="1" applyBorder="1" applyAlignment="1">
      <alignment horizontal="left" vertical="center" wrapText="1"/>
    </xf>
    <xf numFmtId="0" fontId="12" fillId="2" borderId="20" xfId="0" applyFont="1" applyFill="1" applyBorder="1" applyAlignment="1">
      <alignment horizontal="left" vertical="center" wrapText="1"/>
    </xf>
    <xf numFmtId="0" fontId="12" fillId="2" borderId="21" xfId="0" applyFont="1" applyFill="1" applyBorder="1" applyAlignment="1">
      <alignment horizontal="left" vertical="center" wrapText="1"/>
    </xf>
    <xf numFmtId="0" fontId="13" fillId="2" borderId="19" xfId="0" applyFont="1" applyFill="1" applyBorder="1" applyAlignment="1">
      <alignment horizontal="left" vertical="center" wrapText="1"/>
    </xf>
    <xf numFmtId="0" fontId="13" fillId="2" borderId="20" xfId="0" applyFont="1" applyFill="1" applyBorder="1" applyAlignment="1">
      <alignment horizontal="left" vertical="center" wrapText="1"/>
    </xf>
    <xf numFmtId="49" fontId="21" fillId="4" borderId="8" xfId="1" applyNumberFormat="1" applyFill="1" applyBorder="1" applyAlignment="1">
      <alignment horizontal="left" vertical="center" wrapText="1"/>
    </xf>
    <xf numFmtId="49" fontId="37" fillId="4" borderId="2" xfId="0" applyNumberFormat="1" applyFont="1" applyFill="1" applyBorder="1" applyAlignment="1">
      <alignment horizontal="left" vertical="center" wrapText="1"/>
    </xf>
    <xf numFmtId="49" fontId="37" fillId="4" borderId="9" xfId="0" applyNumberFormat="1" applyFont="1" applyFill="1" applyBorder="1" applyAlignment="1">
      <alignment horizontal="left" vertical="center" wrapText="1"/>
    </xf>
    <xf numFmtId="49" fontId="21" fillId="4" borderId="44" xfId="1" applyNumberFormat="1" applyFill="1" applyBorder="1" applyAlignment="1">
      <alignment horizontal="left" vertical="center" wrapText="1"/>
    </xf>
    <xf numFmtId="49" fontId="37" fillId="4" borderId="45" xfId="0" applyNumberFormat="1" applyFont="1" applyFill="1" applyBorder="1" applyAlignment="1">
      <alignment horizontal="left" vertical="center" wrapText="1"/>
    </xf>
    <xf numFmtId="49" fontId="37" fillId="4" borderId="46" xfId="0" applyNumberFormat="1" applyFont="1" applyFill="1" applyBorder="1" applyAlignment="1">
      <alignment horizontal="left" vertical="center" wrapText="1"/>
    </xf>
    <xf numFmtId="49" fontId="20" fillId="4" borderId="36" xfId="1" applyNumberFormat="1" applyFont="1" applyFill="1" applyBorder="1" applyAlignment="1">
      <alignment horizontal="left" vertical="center" wrapText="1"/>
    </xf>
    <xf numFmtId="49" fontId="37" fillId="4" borderId="38" xfId="0" applyNumberFormat="1" applyFont="1" applyFill="1" applyBorder="1" applyAlignment="1">
      <alignment horizontal="left" vertical="center" wrapText="1"/>
    </xf>
    <xf numFmtId="49" fontId="21" fillId="4" borderId="46" xfId="1" applyNumberFormat="1" applyFill="1" applyBorder="1" applyAlignment="1">
      <alignment horizontal="center" vertical="center" wrapText="1"/>
    </xf>
    <xf numFmtId="49" fontId="21" fillId="4" borderId="16" xfId="1" applyNumberFormat="1" applyFill="1" applyBorder="1" applyAlignment="1">
      <alignment horizontal="center" vertical="center" wrapText="1"/>
    </xf>
    <xf numFmtId="14" fontId="14" fillId="0" borderId="8" xfId="0" applyNumberFormat="1" applyFont="1" applyBorder="1" applyAlignment="1">
      <alignment horizontal="center" vertical="center" wrapText="1"/>
    </xf>
    <xf numFmtId="0" fontId="13" fillId="2" borderId="16"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2" fillId="10" borderId="5" xfId="0" applyFont="1" applyFill="1" applyBorder="1" applyAlignment="1">
      <alignment horizontal="left" vertical="center" wrapText="1"/>
    </xf>
    <xf numFmtId="0" fontId="12" fillId="10" borderId="5" xfId="0" applyFont="1" applyFill="1" applyBorder="1" applyAlignment="1">
      <alignment horizontal="left" vertical="top" wrapText="1"/>
    </xf>
    <xf numFmtId="0" fontId="13" fillId="2" borderId="5"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7"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13" fillId="2" borderId="21" xfId="0" applyFont="1" applyFill="1" applyBorder="1" applyAlignment="1">
      <alignment horizontal="center" vertical="center" wrapText="1"/>
    </xf>
    <xf numFmtId="0" fontId="6" fillId="0" borderId="16" xfId="0" applyFont="1" applyBorder="1"/>
    <xf numFmtId="0" fontId="13" fillId="0" borderId="16" xfId="0" applyFont="1" applyBorder="1" applyAlignment="1">
      <alignment horizontal="center" vertical="center" wrapText="1"/>
    </xf>
    <xf numFmtId="0" fontId="12" fillId="4" borderId="5" xfId="0" applyFont="1" applyFill="1" applyBorder="1" applyAlignment="1">
      <alignment horizontal="left" vertical="center" wrapText="1"/>
    </xf>
    <xf numFmtId="0" fontId="12" fillId="2" borderId="4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3" fillId="2" borderId="21" xfId="0" applyFont="1" applyFill="1" applyBorder="1" applyAlignment="1">
      <alignment horizontal="left" vertical="center" wrapText="1"/>
    </xf>
    <xf numFmtId="0" fontId="13" fillId="2" borderId="16" xfId="0" applyFont="1" applyFill="1" applyBorder="1" applyAlignment="1">
      <alignment horizontal="left" vertical="center" wrapText="1"/>
    </xf>
    <xf numFmtId="0" fontId="13" fillId="2" borderId="5" xfId="0" applyFont="1" applyFill="1" applyBorder="1" applyAlignment="1">
      <alignment horizontal="center" vertical="center" wrapText="1"/>
    </xf>
    <xf numFmtId="0" fontId="13" fillId="0" borderId="5" xfId="0" applyFont="1" applyBorder="1" applyAlignment="1">
      <alignment horizontal="center" vertical="center" wrapText="1"/>
    </xf>
    <xf numFmtId="0" fontId="13" fillId="2" borderId="20" xfId="0" applyFont="1" applyFill="1" applyBorder="1" applyAlignment="1">
      <alignment horizontal="left" vertical="center"/>
    </xf>
    <xf numFmtId="0" fontId="13" fillId="2" borderId="21" xfId="0" applyFont="1" applyFill="1" applyBorder="1" applyAlignment="1">
      <alignment horizontal="left" vertical="center"/>
    </xf>
    <xf numFmtId="0" fontId="13" fillId="2" borderId="3" xfId="0" applyFont="1" applyFill="1" applyBorder="1" applyAlignment="1">
      <alignment horizontal="center" vertical="center" wrapText="1"/>
    </xf>
    <xf numFmtId="0" fontId="13" fillId="0" borderId="3" xfId="0" applyFont="1" applyBorder="1" applyAlignment="1">
      <alignment horizontal="center" vertical="center" wrapText="1"/>
    </xf>
    <xf numFmtId="0" fontId="12" fillId="2" borderId="32" xfId="0" applyFont="1" applyFill="1" applyBorder="1" applyAlignment="1">
      <alignment horizontal="left" vertical="center" wrapText="1"/>
    </xf>
    <xf numFmtId="0" fontId="13" fillId="2" borderId="43" xfId="0" applyFont="1" applyFill="1" applyBorder="1" applyAlignment="1">
      <alignment horizontal="left" vertical="center" wrapText="1"/>
    </xf>
    <xf numFmtId="0" fontId="13" fillId="2" borderId="48" xfId="0" applyFont="1" applyFill="1" applyBorder="1" applyAlignment="1">
      <alignment horizontal="left" vertical="center" wrapText="1"/>
    </xf>
    <xf numFmtId="0" fontId="13" fillId="2" borderId="33" xfId="0" applyFont="1" applyFill="1" applyBorder="1" applyAlignment="1">
      <alignment horizontal="left" vertical="center" wrapText="1"/>
    </xf>
    <xf numFmtId="0" fontId="13" fillId="2" borderId="18" xfId="0" applyFont="1" applyFill="1" applyBorder="1" applyAlignment="1">
      <alignment horizontal="left" vertical="center" wrapText="1"/>
    </xf>
    <xf numFmtId="0" fontId="13" fillId="2" borderId="29" xfId="0" applyFont="1" applyFill="1" applyBorder="1" applyAlignment="1">
      <alignment horizontal="left" vertical="center" wrapText="1"/>
    </xf>
    <xf numFmtId="0" fontId="13" fillId="2" borderId="30" xfId="0" applyFont="1" applyFill="1" applyBorder="1" applyAlignment="1">
      <alignment horizontal="left" vertical="center" wrapText="1"/>
    </xf>
    <xf numFmtId="0" fontId="15" fillId="0" borderId="6" xfId="0" applyFont="1" applyBorder="1" applyAlignment="1">
      <alignment horizontal="left" vertical="center"/>
    </xf>
    <xf numFmtId="0" fontId="6" fillId="0" borderId="6" xfId="0" applyFont="1" applyBorder="1" applyAlignment="1">
      <alignment horizontal="left" vertical="center"/>
    </xf>
    <xf numFmtId="0" fontId="13" fillId="0" borderId="6" xfId="0" applyFont="1" applyBorder="1" applyAlignment="1">
      <alignment horizontal="left" vertical="center" wrapText="1"/>
    </xf>
    <xf numFmtId="0" fontId="12" fillId="2" borderId="34" xfId="0" applyFont="1" applyFill="1" applyBorder="1" applyAlignment="1">
      <alignment horizontal="left" vertical="center" wrapText="1"/>
    </xf>
    <xf numFmtId="0" fontId="13" fillId="0" borderId="7" xfId="0" applyFont="1" applyBorder="1" applyAlignment="1">
      <alignment horizontal="left" vertical="center" wrapText="1"/>
    </xf>
    <xf numFmtId="0" fontId="13" fillId="0" borderId="3" xfId="0" applyFont="1" applyBorder="1" applyAlignment="1">
      <alignment vertical="center" wrapText="1"/>
    </xf>
    <xf numFmtId="0" fontId="12" fillId="2" borderId="10" xfId="0" applyFont="1" applyFill="1" applyBorder="1" applyAlignment="1">
      <alignment vertical="center" wrapText="1"/>
    </xf>
    <xf numFmtId="0" fontId="15" fillId="0" borderId="6" xfId="0" applyFont="1" applyBorder="1" applyAlignment="1">
      <alignment horizontal="left" vertical="center" wrapText="1"/>
    </xf>
    <xf numFmtId="0" fontId="12" fillId="2" borderId="10" xfId="0" applyFont="1" applyFill="1" applyBorder="1" applyAlignment="1">
      <alignment horizontal="left" vertical="center" wrapText="1"/>
    </xf>
    <xf numFmtId="0" fontId="15" fillId="0" borderId="16" xfId="0" applyFont="1" applyBorder="1" applyAlignment="1">
      <alignment horizontal="left" vertical="center" wrapText="1"/>
    </xf>
    <xf numFmtId="0" fontId="15" fillId="0" borderId="16" xfId="0" applyFont="1" applyBorder="1" applyAlignment="1">
      <alignment horizontal="left" vertical="center"/>
    </xf>
    <xf numFmtId="0" fontId="15" fillId="0" borderId="19" xfId="0" applyFont="1" applyBorder="1" applyAlignment="1">
      <alignment horizontal="left" vertical="center" wrapText="1"/>
    </xf>
    <xf numFmtId="0" fontId="15" fillId="0" borderId="20" xfId="0" applyFont="1" applyBorder="1" applyAlignment="1">
      <alignment horizontal="left" vertical="center" wrapText="1"/>
    </xf>
    <xf numFmtId="0" fontId="15" fillId="0" borderId="21" xfId="0" applyFont="1" applyBorder="1" applyAlignment="1">
      <alignment horizontal="left" vertical="center" wrapText="1"/>
    </xf>
    <xf numFmtId="14" fontId="15" fillId="0" borderId="16" xfId="0" applyNumberFormat="1" applyFont="1" applyBorder="1" applyAlignment="1">
      <alignment horizontal="left" vertical="center"/>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3" fillId="0" borderId="6" xfId="0" applyFont="1" applyBorder="1" applyAlignment="1">
      <alignment vertical="center" wrapText="1"/>
    </xf>
    <xf numFmtId="0" fontId="12" fillId="0" borderId="13" xfId="0" applyFont="1" applyBorder="1" applyAlignment="1">
      <alignment horizontal="left" vertical="center" wrapText="1"/>
    </xf>
    <xf numFmtId="0" fontId="12" fillId="2" borderId="5" xfId="0" applyFont="1" applyFill="1" applyBorder="1" applyAlignment="1">
      <alignment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5" fillId="16" borderId="47" xfId="0" applyFont="1" applyFill="1" applyBorder="1" applyAlignment="1">
      <alignment horizontal="left" vertical="center"/>
    </xf>
    <xf numFmtId="0" fontId="15" fillId="16" borderId="43" xfId="0" applyFont="1" applyFill="1" applyBorder="1" applyAlignment="1">
      <alignment horizontal="left" vertical="center"/>
    </xf>
    <xf numFmtId="0" fontId="15" fillId="16" borderId="48" xfId="0" applyFont="1" applyFill="1" applyBorder="1" applyAlignment="1">
      <alignment horizontal="left" vertical="center"/>
    </xf>
    <xf numFmtId="0" fontId="15" fillId="16" borderId="5" xfId="0" applyFont="1" applyFill="1" applyBorder="1" applyAlignment="1">
      <alignment horizontal="left" vertical="center"/>
    </xf>
    <xf numFmtId="0" fontId="15" fillId="16" borderId="6" xfId="0" applyFont="1" applyFill="1" applyBorder="1" applyAlignment="1">
      <alignment horizontal="left" vertical="center"/>
    </xf>
    <xf numFmtId="0" fontId="15" fillId="16" borderId="18" xfId="0" applyFont="1" applyFill="1" applyBorder="1" applyAlignment="1">
      <alignment horizontal="left" vertical="center"/>
    </xf>
    <xf numFmtId="0" fontId="13" fillId="0" borderId="7" xfId="0" applyFont="1" applyBorder="1" applyAlignment="1">
      <alignment vertical="center" wrapText="1"/>
    </xf>
    <xf numFmtId="0" fontId="15" fillId="0" borderId="47" xfId="0" applyFont="1" applyBorder="1" applyAlignment="1">
      <alignment horizontal="left" vertical="center" wrapText="1"/>
    </xf>
    <xf numFmtId="0" fontId="15" fillId="0" borderId="43" xfId="0" applyFont="1" applyBorder="1" applyAlignment="1">
      <alignment horizontal="left" vertical="center" wrapText="1"/>
    </xf>
    <xf numFmtId="0" fontId="15" fillId="0" borderId="48" xfId="0" applyFont="1" applyBorder="1" applyAlignment="1">
      <alignment horizontal="left" vertical="center" wrapText="1"/>
    </xf>
    <xf numFmtId="0" fontId="13" fillId="2" borderId="6" xfId="0" applyFont="1" applyFill="1" applyBorder="1" applyAlignment="1">
      <alignment horizontal="center" vertical="center" wrapText="1"/>
    </xf>
    <xf numFmtId="0" fontId="12" fillId="4" borderId="3" xfId="0" applyFont="1" applyFill="1" applyBorder="1" applyAlignment="1">
      <alignment horizontal="left" vertical="center" wrapText="1"/>
    </xf>
    <xf numFmtId="0" fontId="12" fillId="4" borderId="1" xfId="0" applyFont="1" applyFill="1" applyBorder="1" applyAlignment="1">
      <alignment horizontal="left" vertical="center" wrapText="1"/>
    </xf>
    <xf numFmtId="0" fontId="12" fillId="4" borderId="12" xfId="0" applyFont="1" applyFill="1" applyBorder="1" applyAlignment="1">
      <alignment horizontal="left" vertical="center" wrapText="1"/>
    </xf>
    <xf numFmtId="15" fontId="6" fillId="16" borderId="16" xfId="0" applyNumberFormat="1" applyFont="1" applyFill="1" applyBorder="1" applyAlignment="1">
      <alignment horizontal="center" vertical="center"/>
    </xf>
    <xf numFmtId="0" fontId="12" fillId="12" borderId="10" xfId="0" applyFont="1" applyFill="1" applyBorder="1" applyAlignment="1">
      <alignment horizontal="left" vertical="center" wrapText="1"/>
    </xf>
    <xf numFmtId="0" fontId="12" fillId="12" borderId="13" xfId="0" applyFont="1" applyFill="1" applyBorder="1" applyAlignment="1">
      <alignment horizontal="left" vertical="center" wrapText="1"/>
    </xf>
    <xf numFmtId="0" fontId="12" fillId="12" borderId="11" xfId="0" applyFont="1" applyFill="1" applyBorder="1" applyAlignment="1">
      <alignment horizontal="left" vertical="center" wrapText="1"/>
    </xf>
    <xf numFmtId="0" fontId="15" fillId="16" borderId="28" xfId="0" applyFont="1" applyFill="1" applyBorder="1" applyAlignment="1">
      <alignment horizontal="left" vertical="center"/>
    </xf>
    <xf numFmtId="0" fontId="15" fillId="16" borderId="29" xfId="0" applyFont="1" applyFill="1" applyBorder="1" applyAlignment="1">
      <alignment horizontal="left" vertical="center"/>
    </xf>
    <xf numFmtId="0" fontId="15" fillId="16" borderId="30" xfId="0" applyFont="1" applyFill="1" applyBorder="1" applyAlignment="1">
      <alignment horizontal="left" vertical="center"/>
    </xf>
    <xf numFmtId="15" fontId="6" fillId="16" borderId="19" xfId="0" applyNumberFormat="1" applyFont="1" applyFill="1" applyBorder="1" applyAlignment="1">
      <alignment horizontal="center" vertical="center"/>
    </xf>
    <xf numFmtId="15" fontId="6" fillId="16" borderId="21" xfId="0" applyNumberFormat="1" applyFont="1" applyFill="1" applyBorder="1" applyAlignment="1">
      <alignment horizontal="center" vertical="center"/>
    </xf>
    <xf numFmtId="0" fontId="15" fillId="16" borderId="16" xfId="0" applyFont="1" applyFill="1" applyBorder="1" applyAlignment="1">
      <alignment horizontal="left" vertical="center"/>
    </xf>
    <xf numFmtId="0" fontId="15" fillId="16" borderId="47" xfId="0" applyFont="1" applyFill="1" applyBorder="1" applyAlignment="1">
      <alignment horizontal="left" vertical="center" wrapText="1"/>
    </xf>
    <xf numFmtId="0" fontId="12" fillId="0" borderId="16" xfId="0" applyFont="1" applyBorder="1" applyAlignment="1">
      <alignment horizontal="left" vertical="center" wrapText="1"/>
    </xf>
    <xf numFmtId="0" fontId="12" fillId="10" borderId="3" xfId="0" applyFont="1" applyFill="1" applyBorder="1" applyAlignment="1">
      <alignment horizontal="left" vertical="center" wrapText="1"/>
    </xf>
    <xf numFmtId="0" fontId="13" fillId="2" borderId="47" xfId="0" applyFont="1" applyFill="1" applyBorder="1" applyAlignment="1">
      <alignment horizontal="left" vertical="center" wrapText="1"/>
    </xf>
    <xf numFmtId="0" fontId="12" fillId="0" borderId="49" xfId="0" applyFont="1" applyBorder="1" applyAlignment="1">
      <alignment horizontal="left" vertical="center" wrapText="1"/>
    </xf>
    <xf numFmtId="0" fontId="12" fillId="0" borderId="0" xfId="0" applyFont="1" applyBorder="1" applyAlignment="1">
      <alignment horizontal="left" vertical="center" wrapText="1"/>
    </xf>
    <xf numFmtId="0" fontId="12" fillId="0" borderId="51" xfId="0" applyFont="1" applyBorder="1" applyAlignment="1">
      <alignment horizontal="left" vertical="center" wrapText="1"/>
    </xf>
    <xf numFmtId="0" fontId="19" fillId="2" borderId="16" xfId="0" applyFont="1" applyFill="1" applyBorder="1" applyAlignment="1">
      <alignment horizontal="center" vertical="center" wrapText="1"/>
    </xf>
    <xf numFmtId="20" fontId="12" fillId="2" borderId="19" xfId="0" applyNumberFormat="1" applyFont="1" applyFill="1" applyBorder="1" applyAlignment="1">
      <alignment horizontal="left" vertical="center" wrapText="1"/>
    </xf>
    <xf numFmtId="0" fontId="13" fillId="2" borderId="27" xfId="0" applyFont="1" applyFill="1" applyBorder="1" applyAlignment="1">
      <alignment horizontal="left" vertical="center" wrapText="1"/>
    </xf>
    <xf numFmtId="0" fontId="13" fillId="2" borderId="31" xfId="0" applyFont="1" applyFill="1" applyBorder="1" applyAlignment="1">
      <alignment horizontal="left" vertical="center" wrapText="1"/>
    </xf>
    <xf numFmtId="0" fontId="12" fillId="2" borderId="14" xfId="0" applyFont="1" applyFill="1" applyBorder="1" applyAlignment="1">
      <alignment horizontal="left" vertical="center" wrapText="1"/>
    </xf>
    <xf numFmtId="0" fontId="12" fillId="2" borderId="0" xfId="0" applyFont="1" applyFill="1" applyBorder="1" applyAlignment="1">
      <alignment horizontal="left" vertical="center" wrapText="1"/>
    </xf>
    <xf numFmtId="0" fontId="13" fillId="2" borderId="27" xfId="0" applyFont="1" applyFill="1" applyBorder="1" applyAlignment="1">
      <alignment horizontal="center" vertical="center" wrapText="1"/>
    </xf>
    <xf numFmtId="0" fontId="13" fillId="2" borderId="31" xfId="0" applyFont="1" applyFill="1" applyBorder="1" applyAlignment="1">
      <alignment horizontal="center" vertical="center" wrapText="1"/>
    </xf>
    <xf numFmtId="0" fontId="13" fillId="2" borderId="22" xfId="0" applyFont="1" applyFill="1" applyBorder="1" applyAlignment="1">
      <alignment horizontal="center" vertical="center" wrapText="1"/>
    </xf>
    <xf numFmtId="49" fontId="13" fillId="0" borderId="8" xfId="0" applyNumberFormat="1" applyFont="1" applyBorder="1" applyAlignment="1">
      <alignment horizontal="left" vertical="center" wrapText="1"/>
    </xf>
    <xf numFmtId="49" fontId="13" fillId="0" borderId="2" xfId="0" applyNumberFormat="1" applyFont="1" applyBorder="1" applyAlignment="1">
      <alignment horizontal="left" vertical="center" wrapText="1"/>
    </xf>
    <xf numFmtId="49" fontId="13" fillId="0" borderId="38" xfId="0" applyNumberFormat="1" applyFont="1" applyBorder="1" applyAlignment="1">
      <alignment horizontal="left" vertical="center" wrapText="1"/>
    </xf>
    <xf numFmtId="0" fontId="19" fillId="2" borderId="5" xfId="0" applyFont="1" applyFill="1" applyBorder="1" applyAlignment="1">
      <alignment horizontal="center" vertical="center" wrapText="1"/>
    </xf>
    <xf numFmtId="0" fontId="6" fillId="0" borderId="13" xfId="0" applyFont="1" applyBorder="1" applyAlignment="1">
      <alignment horizontal="left"/>
    </xf>
    <xf numFmtId="0" fontId="6" fillId="0" borderId="11" xfId="0" applyFont="1" applyBorder="1" applyAlignment="1">
      <alignment horizontal="left"/>
    </xf>
    <xf numFmtId="0" fontId="12" fillId="14" borderId="5" xfId="0" applyFont="1" applyFill="1" applyBorder="1" applyAlignment="1">
      <alignment horizontal="center" vertical="center" wrapText="1"/>
    </xf>
    <xf numFmtId="0" fontId="12" fillId="14" borderId="5" xfId="0" applyFont="1" applyFill="1" applyBorder="1" applyAlignment="1">
      <alignment horizontal="center" vertical="center"/>
    </xf>
    <xf numFmtId="0" fontId="13" fillId="0" borderId="0" xfId="0" quotePrefix="1" applyFont="1" applyAlignment="1">
      <alignment horizontal="left" vertical="center"/>
    </xf>
    <xf numFmtId="0" fontId="12" fillId="0" borderId="2" xfId="0" applyFont="1" applyBorder="1" applyAlignment="1">
      <alignment horizontal="center" vertical="center"/>
    </xf>
    <xf numFmtId="0" fontId="12" fillId="0" borderId="9" xfId="0" applyFont="1" applyBorder="1" applyAlignment="1">
      <alignment horizontal="center" vertical="center"/>
    </xf>
    <xf numFmtId="0" fontId="15" fillId="11" borderId="8" xfId="0" applyFont="1" applyFill="1" applyBorder="1" applyAlignment="1">
      <alignment horizontal="center" vertical="center" wrapText="1"/>
    </xf>
    <xf numFmtId="0" fontId="13" fillId="11" borderId="8" xfId="0" applyFont="1" applyFill="1" applyBorder="1" applyAlignment="1">
      <alignment horizontal="center" vertical="center" wrapText="1"/>
    </xf>
    <xf numFmtId="0" fontId="12" fillId="12" borderId="2" xfId="0" applyFont="1" applyFill="1" applyBorder="1" applyAlignment="1">
      <alignment horizontal="center" vertical="top" wrapText="1"/>
    </xf>
    <xf numFmtId="0" fontId="12" fillId="12" borderId="9" xfId="0" applyFont="1" applyFill="1" applyBorder="1" applyAlignment="1">
      <alignment horizontal="center" vertical="top" wrapText="1"/>
    </xf>
    <xf numFmtId="0" fontId="12" fillId="12" borderId="2" xfId="0" applyFont="1" applyFill="1" applyBorder="1" applyAlignment="1">
      <alignment horizontal="left" vertical="top" wrapText="1"/>
    </xf>
    <xf numFmtId="0" fontId="12" fillId="12" borderId="9" xfId="0" applyFont="1" applyFill="1" applyBorder="1" applyAlignment="1">
      <alignment horizontal="left" vertical="top" wrapText="1"/>
    </xf>
    <xf numFmtId="0" fontId="13" fillId="0" borderId="8" xfId="0" applyFont="1" applyBorder="1" applyAlignment="1">
      <alignment horizontal="center" vertical="top"/>
    </xf>
    <xf numFmtId="0" fontId="12" fillId="0" borderId="14" xfId="0" applyFont="1" applyBorder="1" applyAlignment="1">
      <alignment horizontal="center" vertical="center" wrapText="1"/>
    </xf>
    <xf numFmtId="0" fontId="12" fillId="0" borderId="3" xfId="0" applyFont="1" applyBorder="1" applyAlignment="1">
      <alignment horizontal="center" vertical="center" wrapText="1"/>
    </xf>
    <xf numFmtId="0" fontId="12" fillId="3" borderId="5" xfId="0" applyFont="1" applyFill="1" applyBorder="1" applyAlignment="1">
      <alignment horizontal="left" vertical="center" wrapText="1"/>
    </xf>
    <xf numFmtId="0" fontId="12" fillId="0" borderId="27" xfId="0" applyFont="1" applyBorder="1" applyAlignment="1">
      <alignment horizontal="center" vertical="top"/>
    </xf>
    <xf numFmtId="0" fontId="12" fillId="0" borderId="31" xfId="0" applyFont="1" applyBorder="1" applyAlignment="1">
      <alignment horizontal="center" vertical="top"/>
    </xf>
    <xf numFmtId="0" fontId="12" fillId="0" borderId="22" xfId="0" applyFont="1" applyBorder="1" applyAlignment="1">
      <alignment horizontal="center" vertical="top"/>
    </xf>
    <xf numFmtId="0" fontId="12" fillId="0" borderId="2" xfId="0" applyFont="1" applyBorder="1" applyAlignment="1">
      <alignment horizontal="center" vertical="top"/>
    </xf>
    <xf numFmtId="0" fontId="12" fillId="0" borderId="9" xfId="0" applyFont="1" applyBorder="1" applyAlignment="1">
      <alignment horizontal="center" vertical="top"/>
    </xf>
    <xf numFmtId="0" fontId="12" fillId="13" borderId="5" xfId="0" applyFont="1" applyFill="1" applyBorder="1" applyAlignment="1">
      <alignment horizontal="left" vertical="center" wrapText="1"/>
    </xf>
    <xf numFmtId="0" fontId="21" fillId="0" borderId="6" xfId="1" applyBorder="1" applyAlignment="1">
      <alignment horizontal="left" vertical="center" wrapText="1"/>
    </xf>
    <xf numFmtId="0" fontId="20" fillId="0" borderId="6" xfId="1" applyFont="1" applyBorder="1" applyAlignment="1">
      <alignment horizontal="left" vertical="center" wrapText="1"/>
    </xf>
    <xf numFmtId="0" fontId="22" fillId="0" borderId="6" xfId="1" applyFont="1" applyBorder="1" applyAlignment="1">
      <alignment horizontal="left" vertical="center" wrapText="1"/>
    </xf>
    <xf numFmtId="0" fontId="29" fillId="0" borderId="0" xfId="0" applyFont="1" applyAlignment="1">
      <alignment horizontal="left" vertical="center" wrapText="1"/>
    </xf>
    <xf numFmtId="0" fontId="13" fillId="0" borderId="1" xfId="0" applyFont="1" applyBorder="1" applyAlignment="1">
      <alignment horizontal="left" vertical="center" wrapText="1"/>
    </xf>
    <xf numFmtId="0" fontId="21" fillId="12" borderId="6" xfId="1" applyFill="1" applyBorder="1" applyAlignment="1">
      <alignment horizontal="left" vertical="center"/>
    </xf>
    <xf numFmtId="0" fontId="22" fillId="12" borderId="7" xfId="1" applyFont="1" applyFill="1" applyBorder="1" applyAlignment="1">
      <alignment horizontal="left" vertical="center"/>
    </xf>
    <xf numFmtId="0" fontId="21" fillId="12" borderId="7" xfId="1" applyFill="1" applyBorder="1" applyAlignment="1">
      <alignment horizontal="left" vertical="center"/>
    </xf>
    <xf numFmtId="0" fontId="22" fillId="12" borderId="6" xfId="1" applyFont="1" applyFill="1" applyBorder="1" applyAlignment="1">
      <alignment horizontal="left" vertical="center"/>
    </xf>
    <xf numFmtId="0" fontId="12" fillId="12" borderId="6" xfId="0" applyFont="1" applyFill="1" applyBorder="1" applyAlignment="1">
      <alignment horizontal="left" vertical="center"/>
    </xf>
    <xf numFmtId="0" fontId="12" fillId="12" borderId="7" xfId="0" applyFont="1" applyFill="1" applyBorder="1" applyAlignment="1">
      <alignment horizontal="left" vertical="center"/>
    </xf>
    <xf numFmtId="0" fontId="12" fillId="12" borderId="6" xfId="0" applyFont="1" applyFill="1" applyBorder="1" applyAlignment="1">
      <alignment horizontal="left" vertical="center" wrapText="1"/>
    </xf>
    <xf numFmtId="0" fontId="12" fillId="12" borderId="7" xfId="0" applyFont="1" applyFill="1" applyBorder="1" applyAlignment="1">
      <alignment horizontal="left" vertical="center" wrapText="1"/>
    </xf>
    <xf numFmtId="0" fontId="13" fillId="12" borderId="6" xfId="0" applyFont="1" applyFill="1" applyBorder="1" applyAlignment="1">
      <alignment horizontal="left" vertical="center" wrapText="1"/>
    </xf>
    <xf numFmtId="0" fontId="13" fillId="12" borderId="7" xfId="0" applyFont="1" applyFill="1" applyBorder="1" applyAlignment="1">
      <alignment horizontal="left" vertical="center" wrapText="1"/>
    </xf>
    <xf numFmtId="0" fontId="13" fillId="12" borderId="7" xfId="0" applyFont="1" applyFill="1" applyBorder="1" applyAlignment="1">
      <alignment horizontal="left" vertical="center"/>
    </xf>
    <xf numFmtId="0" fontId="24" fillId="0" borderId="7" xfId="0" applyFont="1" applyBorder="1"/>
    <xf numFmtId="0" fontId="12" fillId="9" borderId="5" xfId="0" applyFont="1" applyFill="1" applyBorder="1" applyAlignment="1">
      <alignment horizontal="left" vertical="center" wrapText="1"/>
    </xf>
    <xf numFmtId="49" fontId="13" fillId="0" borderId="6" xfId="0" applyNumberFormat="1" applyFont="1" applyBorder="1" applyAlignment="1">
      <alignment horizontal="left" vertical="center" wrapText="1"/>
    </xf>
    <xf numFmtId="49" fontId="6" fillId="0" borderId="7" xfId="0" applyNumberFormat="1" applyFont="1" applyBorder="1"/>
    <xf numFmtId="0" fontId="22" fillId="0" borderId="7" xfId="1" applyFont="1" applyBorder="1" applyAlignment="1">
      <alignment horizontal="left" vertical="center" wrapText="1"/>
    </xf>
    <xf numFmtId="0" fontId="21" fillId="0" borderId="7" xfId="1" applyBorder="1" applyAlignment="1">
      <alignment horizontal="left" vertical="center" wrapText="1"/>
    </xf>
    <xf numFmtId="0" fontId="22" fillId="0" borderId="6" xfId="1" applyFont="1" applyBorder="1" applyAlignment="1">
      <alignment horizontal="center" vertical="center" wrapText="1"/>
    </xf>
    <xf numFmtId="0" fontId="21" fillId="0" borderId="7" xfId="1" applyBorder="1" applyAlignment="1">
      <alignment horizontal="center" vertical="center" wrapText="1"/>
    </xf>
    <xf numFmtId="0" fontId="21" fillId="0" borderId="6" xfId="1" applyFill="1" applyBorder="1" applyAlignment="1">
      <alignment horizontal="left" vertical="center" wrapText="1"/>
    </xf>
    <xf numFmtId="0" fontId="32" fillId="0" borderId="7" xfId="1" applyFont="1" applyFill="1" applyBorder="1" applyAlignment="1">
      <alignment horizontal="left" vertical="center" wrapText="1"/>
    </xf>
    <xf numFmtId="0" fontId="22" fillId="0" borderId="6" xfId="1" applyFont="1" applyFill="1" applyBorder="1" applyAlignment="1">
      <alignment horizontal="left" vertical="center"/>
    </xf>
    <xf numFmtId="0" fontId="22" fillId="0" borderId="7" xfId="1" applyFont="1" applyFill="1" applyBorder="1" applyAlignment="1">
      <alignment horizontal="left" vertical="center"/>
    </xf>
    <xf numFmtId="0" fontId="32" fillId="0" borderId="6" xfId="1" applyFont="1" applyFill="1" applyBorder="1" applyAlignment="1">
      <alignment horizontal="left" vertical="center"/>
    </xf>
    <xf numFmtId="0" fontId="32" fillId="0" borderId="7" xfId="1" applyFont="1" applyFill="1" applyBorder="1" applyAlignment="1">
      <alignment horizontal="left" vertical="center"/>
    </xf>
    <xf numFmtId="0" fontId="0" fillId="0" borderId="7" xfId="0" applyBorder="1" applyAlignment="1">
      <alignment horizontal="left" vertical="center"/>
    </xf>
    <xf numFmtId="0" fontId="29" fillId="0" borderId="13" xfId="0" applyFont="1" applyBorder="1" applyAlignment="1">
      <alignment horizontal="left" vertical="center" wrapText="1"/>
    </xf>
    <xf numFmtId="0" fontId="29" fillId="0" borderId="11" xfId="0" applyFont="1" applyBorder="1" applyAlignment="1">
      <alignment horizontal="left" vertical="center" wrapText="1"/>
    </xf>
    <xf numFmtId="0" fontId="30" fillId="0" borderId="20" xfId="0" applyFont="1" applyBorder="1" applyAlignment="1">
      <alignment horizontal="left" vertical="center" wrapText="1"/>
    </xf>
    <xf numFmtId="0" fontId="30" fillId="0" borderId="33" xfId="0" applyFont="1" applyBorder="1" applyAlignment="1">
      <alignment horizontal="left" vertical="center" wrapText="1"/>
    </xf>
    <xf numFmtId="0" fontId="0" fillId="0" borderId="1" xfId="0" applyBorder="1" applyAlignment="1">
      <alignment horizontal="left" vertical="center"/>
    </xf>
    <xf numFmtId="0" fontId="0" fillId="0" borderId="12" xfId="0" applyBorder="1" applyAlignment="1">
      <alignment horizontal="left" vertical="center"/>
    </xf>
    <xf numFmtId="0" fontId="0" fillId="0" borderId="6" xfId="0" applyBorder="1" applyAlignment="1">
      <alignment horizontal="left" vertical="center"/>
    </xf>
    <xf numFmtId="0" fontId="0" fillId="0" borderId="32" xfId="0" applyBorder="1" applyAlignment="1">
      <alignment horizontal="left" vertical="center" wrapText="1"/>
    </xf>
    <xf numFmtId="0" fontId="0" fillId="0" borderId="34" xfId="0" applyBorder="1" applyAlignment="1">
      <alignment horizontal="left" vertical="center" wrapText="1"/>
    </xf>
    <xf numFmtId="0" fontId="33" fillId="0" borderId="24" xfId="0" applyFont="1" applyBorder="1" applyAlignment="1">
      <alignment horizontal="left" vertical="center" wrapText="1"/>
    </xf>
    <xf numFmtId="0" fontId="33" fillId="0" borderId="35" xfId="0" applyFont="1" applyBorder="1" applyAlignment="1">
      <alignment horizontal="left" vertical="center" wrapText="1"/>
    </xf>
    <xf numFmtId="0" fontId="21" fillId="0" borderId="6" xfId="1" applyFill="1" applyBorder="1" applyAlignment="1">
      <alignment horizontal="left" vertical="center"/>
    </xf>
    <xf numFmtId="0" fontId="21" fillId="0" borderId="7" xfId="1" applyFill="1" applyBorder="1" applyAlignment="1">
      <alignment horizontal="left" vertical="center"/>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0" fillId="0" borderId="13" xfId="0" applyBorder="1" applyAlignment="1">
      <alignment horizontal="left" vertical="center" wrapText="1"/>
    </xf>
    <xf numFmtId="0" fontId="0" fillId="0" borderId="11" xfId="0" applyBorder="1" applyAlignment="1">
      <alignment horizontal="left" vertical="center" wrapText="1"/>
    </xf>
    <xf numFmtId="0" fontId="31" fillId="0" borderId="20" xfId="0" applyFont="1" applyBorder="1" applyAlignment="1">
      <alignment horizontal="left" vertical="center"/>
    </xf>
    <xf numFmtId="0" fontId="31" fillId="0" borderId="33" xfId="0" applyFont="1" applyBorder="1" applyAlignment="1">
      <alignment horizontal="left" vertical="center"/>
    </xf>
    <xf numFmtId="0" fontId="21" fillId="0" borderId="1" xfId="1" applyFill="1" applyBorder="1" applyAlignment="1">
      <alignment horizontal="left" vertical="center"/>
    </xf>
    <xf numFmtId="0" fontId="32" fillId="0" borderId="6" xfId="1" applyFont="1" applyFill="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24" fillId="0" borderId="6" xfId="0" applyFont="1" applyBorder="1" applyAlignment="1">
      <alignment horizontal="left" vertical="center"/>
    </xf>
    <xf numFmtId="0" fontId="24" fillId="0" borderId="7" xfId="0" applyFont="1" applyBorder="1" applyAlignment="1">
      <alignment horizontal="left" vertical="center"/>
    </xf>
    <xf numFmtId="0" fontId="6" fillId="0" borderId="7" xfId="0" applyFont="1" applyBorder="1" applyAlignment="1">
      <alignment horizontal="left" vertical="center"/>
    </xf>
    <xf numFmtId="49" fontId="6" fillId="0" borderId="6" xfId="0" applyNumberFormat="1" applyFont="1" applyBorder="1" applyAlignment="1">
      <alignment horizontal="left" vertical="center"/>
    </xf>
    <xf numFmtId="49" fontId="6" fillId="0" borderId="7" xfId="0" applyNumberFormat="1" applyFont="1" applyBorder="1" applyAlignment="1">
      <alignment horizontal="left" vertical="center"/>
    </xf>
    <xf numFmtId="0" fontId="27" fillId="0" borderId="0" xfId="0" applyFont="1" applyAlignment="1">
      <alignment horizontal="left" vertical="center" wrapText="1"/>
    </xf>
    <xf numFmtId="0" fontId="27" fillId="0" borderId="15" xfId="0" applyFont="1" applyBorder="1" applyAlignment="1">
      <alignment horizontal="left" vertical="center" wrapText="1"/>
    </xf>
    <xf numFmtId="0" fontId="28" fillId="0" borderId="0" xfId="1" applyNumberFormat="1" applyFont="1" applyFill="1" applyBorder="1" applyAlignment="1" applyProtection="1">
      <alignment horizontal="left" vertical="center"/>
    </xf>
    <xf numFmtId="0" fontId="20" fillId="0" borderId="6" xfId="1" applyFont="1" applyBorder="1" applyAlignment="1">
      <alignment horizontal="left" vertical="center"/>
    </xf>
    <xf numFmtId="0" fontId="20" fillId="0" borderId="6" xfId="1" applyFont="1" applyFill="1" applyBorder="1" applyAlignment="1">
      <alignment horizontal="left" vertical="center"/>
    </xf>
    <xf numFmtId="1" fontId="13" fillId="0" borderId="6" xfId="0" applyNumberFormat="1" applyFont="1" applyBorder="1" applyAlignment="1">
      <alignment horizontal="left" vertical="center" wrapText="1"/>
    </xf>
    <xf numFmtId="1" fontId="6" fillId="0" borderId="7" xfId="0" applyNumberFormat="1" applyFont="1" applyBorder="1"/>
    <xf numFmtId="0" fontId="26" fillId="0" borderId="6" xfId="1" applyFont="1" applyBorder="1" applyAlignment="1">
      <alignment horizontal="left" vertical="center" wrapText="1"/>
    </xf>
    <xf numFmtId="16" fontId="13" fillId="0" borderId="6" xfId="0" applyNumberFormat="1" applyFont="1" applyBorder="1" applyAlignment="1">
      <alignment horizontal="left" vertical="center" wrapText="1"/>
    </xf>
    <xf numFmtId="0" fontId="0" fillId="0" borderId="0" xfId="0"/>
    <xf numFmtId="0" fontId="12" fillId="0" borderId="5" xfId="0" applyFont="1" applyBorder="1" applyAlignment="1">
      <alignment horizontal="center" vertical="center" wrapText="1"/>
    </xf>
    <xf numFmtId="0" fontId="12" fillId="0" borderId="3" xfId="0" applyFont="1" applyFill="1" applyBorder="1" applyAlignment="1">
      <alignment horizontal="left" vertical="center" wrapText="1"/>
    </xf>
    <xf numFmtId="0" fontId="6" fillId="0" borderId="1" xfId="0" applyFont="1" applyFill="1" applyBorder="1"/>
    <xf numFmtId="0" fontId="6" fillId="0" borderId="12" xfId="0" applyFont="1" applyFill="1" applyBorder="1"/>
    <xf numFmtId="0" fontId="12" fillId="0" borderId="3" xfId="0" applyFont="1" applyBorder="1" applyAlignment="1">
      <alignment horizontal="left" vertical="center" wrapText="1"/>
    </xf>
    <xf numFmtId="0" fontId="15" fillId="0" borderId="19" xfId="0" applyFont="1" applyFill="1" applyBorder="1" applyAlignment="1">
      <alignment horizontal="left" vertical="top" wrapText="1"/>
    </xf>
    <xf numFmtId="0" fontId="15" fillId="0" borderId="20" xfId="0" applyFont="1" applyFill="1" applyBorder="1" applyAlignment="1">
      <alignment horizontal="left" vertical="top" wrapText="1"/>
    </xf>
    <xf numFmtId="0" fontId="15" fillId="0" borderId="21" xfId="0" applyFont="1" applyFill="1" applyBorder="1" applyAlignment="1">
      <alignment horizontal="left" vertical="top" wrapText="1"/>
    </xf>
    <xf numFmtId="0" fontId="15" fillId="0" borderId="19" xfId="0" applyFont="1" applyFill="1" applyBorder="1" applyAlignment="1">
      <alignment horizontal="left" vertical="center" wrapText="1"/>
    </xf>
    <xf numFmtId="0" fontId="15" fillId="0" borderId="20" xfId="0" applyFont="1" applyFill="1" applyBorder="1" applyAlignment="1">
      <alignment horizontal="left" vertical="center" wrapText="1"/>
    </xf>
    <xf numFmtId="0" fontId="15" fillId="0" borderId="21" xfId="0" applyFont="1" applyFill="1" applyBorder="1" applyAlignment="1">
      <alignment horizontal="left" vertical="center" wrapText="1"/>
    </xf>
    <xf numFmtId="0" fontId="12" fillId="0" borderId="3" xfId="0" applyFont="1" applyBorder="1" applyAlignment="1">
      <alignment horizontal="left" vertical="top" wrapText="1"/>
    </xf>
    <xf numFmtId="0" fontId="15" fillId="0" borderId="19" xfId="0" applyFont="1" applyBorder="1" applyAlignment="1">
      <alignment horizontal="left" vertical="top" wrapText="1"/>
    </xf>
    <xf numFmtId="0" fontId="15" fillId="0" borderId="20" xfId="0" applyFont="1" applyBorder="1" applyAlignment="1">
      <alignment horizontal="left" vertical="top" wrapText="1"/>
    </xf>
    <xf numFmtId="0" fontId="15" fillId="0" borderId="21" xfId="0" applyFont="1" applyBorder="1" applyAlignment="1">
      <alignment horizontal="left" vertical="top" wrapText="1"/>
    </xf>
    <xf numFmtId="0" fontId="15" fillId="0" borderId="16" xfId="0" applyFont="1" applyFill="1" applyBorder="1" applyAlignment="1">
      <alignment horizontal="left" vertical="top" wrapText="1"/>
    </xf>
    <xf numFmtId="0" fontId="15" fillId="0" borderId="28" xfId="0" applyFont="1" applyBorder="1" applyAlignment="1">
      <alignment horizontal="left" vertical="top" wrapText="1"/>
    </xf>
    <xf numFmtId="0" fontId="15" fillId="0" borderId="29" xfId="0" applyFont="1" applyBorder="1" applyAlignment="1">
      <alignment horizontal="left" vertical="top" wrapText="1"/>
    </xf>
    <xf numFmtId="0" fontId="15" fillId="0" borderId="30" xfId="0" applyFont="1" applyBorder="1" applyAlignment="1">
      <alignment horizontal="left" vertical="top" wrapText="1"/>
    </xf>
    <xf numFmtId="0" fontId="13" fillId="0" borderId="19" xfId="0" applyFont="1" applyBorder="1" applyAlignment="1">
      <alignment horizontal="left" vertical="top" wrapText="1"/>
    </xf>
    <xf numFmtId="0" fontId="13" fillId="0" borderId="20" xfId="0" applyFont="1" applyBorder="1" applyAlignment="1">
      <alignment horizontal="left" vertical="top" wrapText="1"/>
    </xf>
    <xf numFmtId="0" fontId="13" fillId="0" borderId="21" xfId="0" applyFont="1" applyBorder="1" applyAlignment="1">
      <alignment horizontal="left" vertical="top" wrapText="1"/>
    </xf>
    <xf numFmtId="0" fontId="13" fillId="0" borderId="26" xfId="0" applyFont="1" applyBorder="1" applyAlignment="1">
      <alignment horizontal="left" vertical="top" wrapText="1"/>
    </xf>
    <xf numFmtId="0" fontId="15" fillId="0" borderId="16" xfId="0" applyFont="1" applyBorder="1" applyAlignment="1">
      <alignment horizontal="left" vertical="top" wrapText="1"/>
    </xf>
    <xf numFmtId="0" fontId="15" fillId="0" borderId="27" xfId="0" applyFont="1" applyBorder="1" applyAlignment="1">
      <alignment horizontal="left" vertical="top" wrapText="1"/>
    </xf>
    <xf numFmtId="0" fontId="12" fillId="0" borderId="5" xfId="0" applyFont="1" applyBorder="1" applyAlignment="1">
      <alignment horizontal="left" vertical="top" wrapText="1"/>
    </xf>
    <xf numFmtId="0" fontId="12" fillId="0" borderId="10" xfId="0" applyFont="1" applyBorder="1" applyAlignment="1">
      <alignment horizontal="left" vertical="top" wrapText="1"/>
    </xf>
    <xf numFmtId="0" fontId="13" fillId="0" borderId="0" xfId="0" applyFont="1" applyAlignment="1">
      <alignment horizontal="left"/>
    </xf>
    <xf numFmtId="0" fontId="13" fillId="0" borderId="5" xfId="0" applyFont="1" applyFill="1" applyBorder="1" applyAlignment="1">
      <alignment horizontal="left" vertical="center" wrapText="1"/>
    </xf>
    <xf numFmtId="0" fontId="6" fillId="0" borderId="6" xfId="0" applyFont="1" applyFill="1" applyBorder="1"/>
    <xf numFmtId="0" fontId="6" fillId="0" borderId="7" xfId="0" applyFont="1" applyFill="1" applyBorder="1"/>
    <xf numFmtId="0" fontId="13" fillId="0" borderId="10" xfId="0" applyFont="1" applyFill="1" applyBorder="1" applyAlignment="1">
      <alignment horizontal="left" vertical="center" wrapText="1"/>
    </xf>
    <xf numFmtId="0" fontId="6" fillId="0" borderId="13" xfId="0" applyFont="1" applyFill="1" applyBorder="1"/>
    <xf numFmtId="0" fontId="6" fillId="0" borderId="11" xfId="0" applyFont="1" applyFill="1" applyBorder="1"/>
    <xf numFmtId="0" fontId="13" fillId="8" borderId="16" xfId="0" applyFont="1" applyFill="1" applyBorder="1" applyAlignment="1">
      <alignment horizontal="left" vertical="center" wrapText="1"/>
    </xf>
    <xf numFmtId="0" fontId="13" fillId="8" borderId="23" xfId="0" applyFont="1" applyFill="1" applyBorder="1" applyAlignment="1">
      <alignment horizontal="left" vertical="center" wrapText="1"/>
    </xf>
    <xf numFmtId="0" fontId="13" fillId="8" borderId="24" xfId="0" applyFont="1" applyFill="1" applyBorder="1" applyAlignment="1">
      <alignment horizontal="left" vertical="center" wrapText="1"/>
    </xf>
    <xf numFmtId="0" fontId="13" fillId="8" borderId="25" xfId="0" applyFont="1" applyFill="1" applyBorder="1" applyAlignment="1">
      <alignment horizontal="left" vertical="center" wrapText="1"/>
    </xf>
    <xf numFmtId="0" fontId="13" fillId="8" borderId="19" xfId="0" applyFont="1" applyFill="1" applyBorder="1" applyAlignment="1">
      <alignment horizontal="left" vertical="center" wrapText="1"/>
    </xf>
    <xf numFmtId="0" fontId="13" fillId="8" borderId="20" xfId="0" applyFont="1" applyFill="1" applyBorder="1" applyAlignment="1">
      <alignment horizontal="left" vertical="center" wrapText="1"/>
    </xf>
    <xf numFmtId="0" fontId="13" fillId="8" borderId="21" xfId="0" applyFont="1" applyFill="1" applyBorder="1" applyAlignment="1">
      <alignment horizontal="left" vertical="center" wrapText="1"/>
    </xf>
    <xf numFmtId="0" fontId="13" fillId="0" borderId="17" xfId="0" applyFont="1" applyBorder="1" applyAlignment="1">
      <alignment horizontal="left" vertical="center" wrapText="1"/>
    </xf>
    <xf numFmtId="0" fontId="15" fillId="0" borderId="6" xfId="0" applyFont="1" applyBorder="1"/>
    <xf numFmtId="0" fontId="15" fillId="0" borderId="7" xfId="0" applyFont="1" applyBorder="1"/>
    <xf numFmtId="14" fontId="13" fillId="0" borderId="17" xfId="0" applyNumberFormat="1" applyFont="1" applyBorder="1" applyAlignment="1">
      <alignment horizontal="left" vertical="center" wrapText="1"/>
    </xf>
    <xf numFmtId="0" fontId="15" fillId="0" borderId="5" xfId="0" applyFont="1" applyBorder="1" applyAlignment="1">
      <alignment horizontal="left" vertical="center" wrapText="1"/>
    </xf>
    <xf numFmtId="0" fontId="13" fillId="0" borderId="16" xfId="0" applyFont="1" applyBorder="1" applyAlignment="1">
      <alignment horizontal="left" vertical="center" wrapText="1"/>
    </xf>
    <xf numFmtId="0" fontId="15" fillId="0" borderId="17" xfId="0" applyFont="1" applyBorder="1" applyAlignment="1">
      <alignment horizontal="left" vertical="center" wrapText="1"/>
    </xf>
    <xf numFmtId="0" fontId="15" fillId="0" borderId="18" xfId="0" applyFont="1" applyBorder="1" applyAlignment="1">
      <alignment horizontal="left" vertical="center" wrapText="1"/>
    </xf>
    <xf numFmtId="0" fontId="0" fillId="0" borderId="6" xfId="0" applyFont="1" applyBorder="1" applyAlignment="1">
      <alignment horizontal="left" vertical="center" wrapText="1"/>
    </xf>
    <xf numFmtId="0" fontId="0" fillId="0" borderId="18" xfId="0" applyFont="1" applyBorder="1" applyAlignment="1">
      <alignment horizontal="left" vertical="center" wrapText="1"/>
    </xf>
    <xf numFmtId="0" fontId="15" fillId="0" borderId="17" xfId="0" applyFont="1" applyBorder="1" applyAlignment="1">
      <alignment horizontal="left" vertical="top" wrapText="1"/>
    </xf>
    <xf numFmtId="0" fontId="15" fillId="0" borderId="6" xfId="0" applyFont="1" applyBorder="1" applyAlignment="1">
      <alignment horizontal="left" vertical="top" wrapText="1"/>
    </xf>
    <xf numFmtId="0" fontId="15" fillId="0" borderId="18" xfId="0" applyFont="1" applyBorder="1" applyAlignment="1">
      <alignment horizontal="left" vertical="top" wrapText="1"/>
    </xf>
    <xf numFmtId="0" fontId="15" fillId="0" borderId="17" xfId="0" applyFont="1" applyBorder="1" applyAlignment="1">
      <alignment vertical="center" wrapText="1"/>
    </xf>
    <xf numFmtId="0" fontId="15" fillId="0" borderId="6" xfId="0" applyFont="1" applyBorder="1" applyAlignment="1">
      <alignment vertical="center" wrapText="1"/>
    </xf>
    <xf numFmtId="0" fontId="15" fillId="0" borderId="18" xfId="0" applyFont="1" applyBorder="1" applyAlignment="1">
      <alignment vertical="center" wrapText="1"/>
    </xf>
    <xf numFmtId="0" fontId="3" fillId="0" borderId="10" xfId="0" applyFont="1" applyBorder="1" applyAlignment="1">
      <alignment horizontal="left" vertical="top" wrapText="1"/>
    </xf>
    <xf numFmtId="0" fontId="5" fillId="0" borderId="10" xfId="0" applyFont="1" applyBorder="1" applyAlignment="1">
      <alignment horizontal="left" vertical="center" wrapText="1"/>
    </xf>
    <xf numFmtId="0" fontId="5" fillId="0" borderId="10" xfId="0" applyFont="1" applyBorder="1" applyAlignment="1">
      <alignment horizontal="center" vertical="center" wrapText="1"/>
    </xf>
    <xf numFmtId="0" fontId="5" fillId="0" borderId="8" xfId="0" applyFont="1" applyBorder="1" applyAlignment="1">
      <alignment horizontal="center" vertical="center" wrapText="1"/>
    </xf>
    <xf numFmtId="0" fontId="3" fillId="0" borderId="8" xfId="0" applyFont="1" applyBorder="1" applyAlignment="1">
      <alignment horizontal="center" vertical="top" wrapText="1"/>
    </xf>
    <xf numFmtId="0" fontId="3" fillId="0" borderId="14" xfId="0" applyFont="1" applyBorder="1" applyAlignment="1">
      <alignment horizontal="left" vertical="top" wrapText="1"/>
    </xf>
    <xf numFmtId="0" fontId="4" fillId="0" borderId="14" xfId="0" quotePrefix="1" applyFont="1" applyBorder="1"/>
    <xf numFmtId="0" fontId="5" fillId="0" borderId="5" xfId="0" applyFont="1" applyBorder="1" applyAlignment="1">
      <alignment horizontal="center" wrapText="1"/>
    </xf>
    <xf numFmtId="0" fontId="5" fillId="0" borderId="5" xfId="0" applyFont="1" applyBorder="1" applyAlignment="1">
      <alignment horizontal="center" vertical="center" wrapText="1"/>
    </xf>
    <xf numFmtId="0" fontId="3" fillId="0" borderId="14" xfId="0" applyFont="1" applyBorder="1" applyAlignment="1">
      <alignment horizontal="left" wrapText="1"/>
    </xf>
    <xf numFmtId="0" fontId="5" fillId="0" borderId="14" xfId="0" applyFont="1" applyBorder="1" applyAlignment="1">
      <alignment horizontal="center" wrapText="1"/>
    </xf>
    <xf numFmtId="0" fontId="5" fillId="0" borderId="0" xfId="0" applyFont="1" applyAlignment="1">
      <alignment horizontal="center" wrapText="1"/>
    </xf>
    <xf numFmtId="0" fontId="5" fillId="0" borderId="13" xfId="0" applyFont="1" applyBorder="1" applyAlignment="1">
      <alignment horizontal="center" vertical="center" wrapText="1"/>
    </xf>
    <xf numFmtId="0" fontId="5" fillId="0" borderId="14" xfId="0" applyFont="1" applyBorder="1" applyAlignment="1">
      <alignment wrapText="1"/>
    </xf>
    <xf numFmtId="0" fontId="3" fillId="0" borderId="3" xfId="0" applyFont="1" applyBorder="1" applyAlignment="1">
      <alignment horizontal="center" wrapText="1"/>
    </xf>
    <xf numFmtId="0" fontId="4" fillId="0" borderId="14" xfId="0" applyFont="1" applyBorder="1" applyAlignment="1">
      <alignment horizontal="left"/>
    </xf>
    <xf numFmtId="0" fontId="4" fillId="0" borderId="14" xfId="0" applyFont="1" applyBorder="1"/>
    <xf numFmtId="0" fontId="1" fillId="0" borderId="14" xfId="0" applyFont="1" applyBorder="1" applyAlignment="1">
      <alignment horizontal="left"/>
    </xf>
    <xf numFmtId="0" fontId="3" fillId="0" borderId="3" xfId="0" applyFont="1" applyBorder="1" applyAlignment="1">
      <alignment horizontal="left" vertical="top" wrapText="1"/>
    </xf>
    <xf numFmtId="0" fontId="3" fillId="0" borderId="14" xfId="0" applyFont="1" applyBorder="1" applyAlignment="1">
      <alignment horizontal="center" wrapText="1"/>
    </xf>
    <xf numFmtId="0" fontId="3" fillId="0" borderId="5" xfId="0" applyFont="1" applyBorder="1" applyAlignment="1">
      <alignment horizontal="left"/>
    </xf>
    <xf numFmtId="0" fontId="5" fillId="0" borderId="5" xfId="0" applyFont="1" applyBorder="1" applyAlignment="1">
      <alignment vertical="top" wrapText="1"/>
    </xf>
    <xf numFmtId="0" fontId="3"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8" xfId="0" applyFont="1" applyBorder="1" applyAlignment="1">
      <alignment horizontal="center" vertical="top" wrapText="1"/>
    </xf>
    <xf numFmtId="0" fontId="3" fillId="2" borderId="5" xfId="0" applyFont="1" applyFill="1" applyBorder="1" applyAlignment="1">
      <alignment horizontal="left"/>
    </xf>
    <xf numFmtId="0" fontId="5" fillId="0" borderId="5" xfId="0" applyFont="1" applyBorder="1" applyAlignment="1">
      <alignment horizontal="left"/>
    </xf>
    <xf numFmtId="0" fontId="2" fillId="0" borderId="0" xfId="0" applyFont="1" applyAlignment="1">
      <alignment horizontal="center"/>
    </xf>
    <xf numFmtId="0" fontId="2" fillId="0" borderId="0" xfId="0" applyFont="1" applyAlignment="1">
      <alignment horizontal="left"/>
    </xf>
    <xf numFmtId="0" fontId="5" fillId="0" borderId="3" xfId="0" applyFont="1" applyBorder="1" applyAlignment="1">
      <alignment horizontal="center" vertical="center"/>
    </xf>
    <xf numFmtId="0" fontId="5" fillId="0" borderId="2" xfId="0" applyFont="1" applyBorder="1" applyAlignment="1">
      <alignment horizontal="center" vertical="top" wrapText="1"/>
    </xf>
    <xf numFmtId="0" fontId="5" fillId="2" borderId="5" xfId="0" applyFont="1" applyFill="1" applyBorder="1" applyAlignment="1">
      <alignment horizontal="left"/>
    </xf>
    <xf numFmtId="0" fontId="21" fillId="0" borderId="0" xfId="1" applyFill="1" applyAlignment="1" applyProtection="1">
      <alignment horizontal="left" vertical="center"/>
    </xf>
    <xf numFmtId="0" fontId="56" fillId="0" borderId="2" xfId="0" applyFont="1" applyBorder="1" applyAlignment="1">
      <alignment horizontal="center" vertical="center"/>
    </xf>
    <xf numFmtId="0" fontId="56" fillId="0" borderId="2" xfId="0" applyFont="1" applyBorder="1" applyAlignment="1">
      <alignment horizontal="center" vertical="center"/>
    </xf>
    <xf numFmtId="0" fontId="57" fillId="0" borderId="2" xfId="0" applyFont="1" applyBorder="1" applyAlignment="1">
      <alignment horizontal="center" vertical="center"/>
    </xf>
    <xf numFmtId="0" fontId="58" fillId="0" borderId="8" xfId="0" applyFont="1" applyBorder="1" applyAlignment="1">
      <alignment horizontal="center" vertical="center" wrapText="1"/>
    </xf>
    <xf numFmtId="0" fontId="57" fillId="12" borderId="2" xfId="0" applyFont="1" applyFill="1" applyBorder="1" applyAlignment="1">
      <alignment horizontal="center" vertical="center"/>
    </xf>
    <xf numFmtId="0" fontId="59" fillId="12" borderId="6" xfId="1" applyFont="1" applyFill="1" applyBorder="1" applyAlignment="1">
      <alignment vertical="center"/>
    </xf>
  </cellXfs>
  <cellStyles count="4">
    <cellStyle name="Hyperlink" xfId="1" builtinId="8"/>
    <cellStyle name="Normal" xfId="0" builtinId="0"/>
    <cellStyle name="Normal 2" xfId="3"/>
    <cellStyle name="Normal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rna/AppData/Local/Temp/Rar$DIa0.631/DUPAK%20Pak%20Fauzan.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AK"/>
      <sheetName val="DUPAK"/>
      <sheetName val="PENDIDIKAN"/>
      <sheetName val="PENELITIAN"/>
      <sheetName val="PENGABDIAN"/>
      <sheetName val="PENUNJANG"/>
      <sheetName val="Resume Sidang TPJA Fakultas"/>
      <sheetName val="Sheet1"/>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rive.google.com/drive/folders/1FSbcAmbL0o9YKE0U3D9etpfjilYuKp1w?usp=sharing" TargetMode="External"/><Relationship Id="rId3" Type="http://schemas.openxmlformats.org/officeDocument/2006/relationships/hyperlink" Target="https://drive.google.com/file/d/19FkcZPV2LUJKqW-o47x8Je38F0DjSUJR/view?usp=sharing" TargetMode="External"/><Relationship Id="rId7" Type="http://schemas.openxmlformats.org/officeDocument/2006/relationships/hyperlink" Target="https://drive.google.com/file/d/1yyuJEPeiX7axp2uv_Xr_GBTyP9v0juJh/view?usp=sharing" TargetMode="External"/><Relationship Id="rId2" Type="http://schemas.openxmlformats.org/officeDocument/2006/relationships/hyperlink" Target="https://drive.google.com/file/d/19FkcZPV2LUJKqW-o47x8Je38F0DjSUJR/view?usp=sharing" TargetMode="External"/><Relationship Id="rId1" Type="http://schemas.openxmlformats.org/officeDocument/2006/relationships/hyperlink" Target="https://drive.google.com/file/d/1jdKkSXqlsIUtvB9HtZrkosySLlUCwG6f/view?usp=sharing" TargetMode="External"/><Relationship Id="rId6" Type="http://schemas.openxmlformats.org/officeDocument/2006/relationships/hyperlink" Target="https://drive.google.com/file/d/15vlOz-oB2PSX2mqoom2cTAueJ75T-QbR/view?usp=sharing" TargetMode="External"/><Relationship Id="rId5" Type="http://schemas.openxmlformats.org/officeDocument/2006/relationships/hyperlink" Target="https://drive.google.com/file/d/1o2vdK0ty2NeGe78Ua9CNpcIXHXk1pfv2/view?usp=sharing" TargetMode="External"/><Relationship Id="rId4" Type="http://schemas.openxmlformats.org/officeDocument/2006/relationships/hyperlink" Target="https://drive.google.com/file/d/1qbJJQJobKopD0RUy1aJKvWg5J5Qsan8P/view?usp=sharin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6" Type="http://schemas.openxmlformats.org/officeDocument/2006/relationships/hyperlink" Target="https://drive.google.com/file/d/1nMjh1cOLKFozwzyK3K3LEDKTVTGH5xI3/view?usp=sharing" TargetMode="External"/><Relationship Id="rId117" Type="http://schemas.openxmlformats.org/officeDocument/2006/relationships/hyperlink" Target="https://drive.google.com/file/d/1DkdN8hgnKFxOhp8PtAd-Mpkgbz9uFcFW/view?usp=sharing" TargetMode="External"/><Relationship Id="rId21" Type="http://schemas.openxmlformats.org/officeDocument/2006/relationships/hyperlink" Target="https://drive.google.com/file/d/17U6GHuZLcWG8_bnOeX1qhJPgKNRyUJN5/view?usp=sharing" TargetMode="External"/><Relationship Id="rId42" Type="http://schemas.openxmlformats.org/officeDocument/2006/relationships/hyperlink" Target="https://drive.google.com/file/d/1-x_ibBNps7TplGoNW7TvynIGuQDiZ5JH/view?usp=sharing" TargetMode="External"/><Relationship Id="rId47" Type="http://schemas.openxmlformats.org/officeDocument/2006/relationships/hyperlink" Target="https://bit.ly/3o1sH11" TargetMode="External"/><Relationship Id="rId63" Type="http://schemas.openxmlformats.org/officeDocument/2006/relationships/hyperlink" Target="https://bit.ly/3AO8ymA" TargetMode="External"/><Relationship Id="rId68" Type="http://schemas.openxmlformats.org/officeDocument/2006/relationships/hyperlink" Target="https://drive.google.com/file/d/1XANHrdaoW5FHnXzF_x0u8XF1fciuNHja/view?usp=sharing" TargetMode="External"/><Relationship Id="rId84" Type="http://schemas.openxmlformats.org/officeDocument/2006/relationships/hyperlink" Target="https://bit.ly/3aCQotr" TargetMode="External"/><Relationship Id="rId89" Type="http://schemas.openxmlformats.org/officeDocument/2006/relationships/hyperlink" Target="https://drive.google.com/file/d/1qbLJPtbJxVqsocIE092-uWdGSZEcj16n/view?usp=sharing" TargetMode="External"/><Relationship Id="rId112" Type="http://schemas.openxmlformats.org/officeDocument/2006/relationships/hyperlink" Target="https://drive.google.com/file/d/1CBsd-od4RwVEaHTjClfKBO5xDsZCbLWF/view?usp=sharing" TargetMode="External"/><Relationship Id="rId133" Type="http://schemas.openxmlformats.org/officeDocument/2006/relationships/hyperlink" Target="https://bit.ly/3aLz5GK" TargetMode="External"/><Relationship Id="rId138" Type="http://schemas.openxmlformats.org/officeDocument/2006/relationships/hyperlink" Target="https://bit.ly/3Phejxu" TargetMode="External"/><Relationship Id="rId154" Type="http://schemas.openxmlformats.org/officeDocument/2006/relationships/hyperlink" Target="https://bit.ly/3o6AM4v" TargetMode="External"/><Relationship Id="rId159" Type="http://schemas.openxmlformats.org/officeDocument/2006/relationships/hyperlink" Target="https://drive.google.com/file/d/1PrD5nbxLoCvseSqr9X4jHUovBCDb_XaA/view?usp=sharing" TargetMode="External"/><Relationship Id="rId175" Type="http://schemas.openxmlformats.org/officeDocument/2006/relationships/hyperlink" Target="https://drive.google.com/file/d/1M3mW6MgRy2LKbcMJNbrrru80x3Myp-61/view?usp=sharing" TargetMode="External"/><Relationship Id="rId170" Type="http://schemas.openxmlformats.org/officeDocument/2006/relationships/hyperlink" Target="https://drive.google.com/file/d/1cojn-LuFJm7Ux0nMkULHDla85nNgiMeI/view?usp=sharing" TargetMode="External"/><Relationship Id="rId16" Type="http://schemas.openxmlformats.org/officeDocument/2006/relationships/hyperlink" Target="https://drive.google.com/file/d/1Zz5JppByhpfrDBjHErao1K_cMjxLEmvg/view?usp=sharing" TargetMode="External"/><Relationship Id="rId107" Type="http://schemas.openxmlformats.org/officeDocument/2006/relationships/hyperlink" Target="https://drive.google.com/file/d/1uUrlJRDtfoWhoiZsW-bZS6oo0RFVy8KP/view?usp=sharing" TargetMode="External"/><Relationship Id="rId11" Type="http://schemas.openxmlformats.org/officeDocument/2006/relationships/hyperlink" Target="https://bit.ly/3IyyrZz" TargetMode="External"/><Relationship Id="rId32" Type="http://schemas.openxmlformats.org/officeDocument/2006/relationships/hyperlink" Target="https://drive.google.com/file/d/1x8dk1QkdT8oM0xuX-5w-652gKVULxYTc/view?usp=sharing" TargetMode="External"/><Relationship Id="rId37" Type="http://schemas.openxmlformats.org/officeDocument/2006/relationships/hyperlink" Target="https://drive.google.com/file/d/1398juFEhRZtik0CCTPAUiI5EUqe1Y1Vy/view?usp=sharing" TargetMode="External"/><Relationship Id="rId53" Type="http://schemas.openxmlformats.org/officeDocument/2006/relationships/hyperlink" Target="https://bit.ly/3uLLL7d" TargetMode="External"/><Relationship Id="rId58" Type="http://schemas.openxmlformats.org/officeDocument/2006/relationships/hyperlink" Target="https://bit.ly/3Pm1eme" TargetMode="External"/><Relationship Id="rId74" Type="http://schemas.openxmlformats.org/officeDocument/2006/relationships/hyperlink" Target="https://bit.ly/3RxcTk7" TargetMode="External"/><Relationship Id="rId79" Type="http://schemas.openxmlformats.org/officeDocument/2006/relationships/hyperlink" Target="https://bit.ly/3o3vXsS" TargetMode="External"/><Relationship Id="rId102" Type="http://schemas.openxmlformats.org/officeDocument/2006/relationships/hyperlink" Target="https://drive.google.com/file/d/1In0SAN5Nqv18x1NYalcdkuQ7V65e2rhi/view?usp=sharing" TargetMode="External"/><Relationship Id="rId123" Type="http://schemas.openxmlformats.org/officeDocument/2006/relationships/hyperlink" Target="https://drive.google.com/file/d/1M-v4ZlmAJR_RlZQ7mFnv4eACasUoGXFs/view?usp=sharing" TargetMode="External"/><Relationship Id="rId128" Type="http://schemas.openxmlformats.org/officeDocument/2006/relationships/hyperlink" Target="https://bit.ly/3clXxi7" TargetMode="External"/><Relationship Id="rId144" Type="http://schemas.openxmlformats.org/officeDocument/2006/relationships/hyperlink" Target="https://bit.ly/3uVMzGB" TargetMode="External"/><Relationship Id="rId149" Type="http://schemas.openxmlformats.org/officeDocument/2006/relationships/hyperlink" Target="https://bit.ly/3uVeruq" TargetMode="External"/><Relationship Id="rId5" Type="http://schemas.openxmlformats.org/officeDocument/2006/relationships/hyperlink" Target="https://bit.ly/3P6XYeW" TargetMode="External"/><Relationship Id="rId90" Type="http://schemas.openxmlformats.org/officeDocument/2006/relationships/hyperlink" Target="https://drive.google.com/file/d/1QBkFDUOTxTKcHyT8YG3Ix-6oRknlHJ-F/view?usp=sharing" TargetMode="External"/><Relationship Id="rId95" Type="http://schemas.openxmlformats.org/officeDocument/2006/relationships/hyperlink" Target="https://drive.google.com/file/d/1froiJWbH38S8c8sXmdiKOjSkd9kaZEXC/view?usp=sharing" TargetMode="External"/><Relationship Id="rId160" Type="http://schemas.openxmlformats.org/officeDocument/2006/relationships/hyperlink" Target="https://drive.google.com/file/d/1-DhRVTiynS5lzM0Pnbb7Z5DR0buiJZCv/view?usp=sharing" TargetMode="External"/><Relationship Id="rId165" Type="http://schemas.openxmlformats.org/officeDocument/2006/relationships/hyperlink" Target="https://drive.google.com/file/d/1057-eHcfGk8Ajcsl2d4uefCtDmy23sRS/view?usp=sharing" TargetMode="External"/><Relationship Id="rId181" Type="http://schemas.openxmlformats.org/officeDocument/2006/relationships/hyperlink" Target="https://bit.ly/3yIrsca" TargetMode="External"/><Relationship Id="rId186" Type="http://schemas.openxmlformats.org/officeDocument/2006/relationships/hyperlink" Target="https://bit.ly/3ySuOtc" TargetMode="External"/><Relationship Id="rId22" Type="http://schemas.openxmlformats.org/officeDocument/2006/relationships/hyperlink" Target="https://drive.google.com/file/d/1UNI405NsDEjqbOL5OWu_HEuKZeUYIjWT/view?usp=sharing" TargetMode="External"/><Relationship Id="rId27" Type="http://schemas.openxmlformats.org/officeDocument/2006/relationships/hyperlink" Target="https://drive.google.com/file/d/12fhalIaetTMNDoVPnPhrPSiazdVBoeZg/view?usp=sharing" TargetMode="External"/><Relationship Id="rId43" Type="http://schemas.openxmlformats.org/officeDocument/2006/relationships/hyperlink" Target="https://bit.ly/3P8He6O" TargetMode="External"/><Relationship Id="rId48" Type="http://schemas.openxmlformats.org/officeDocument/2006/relationships/hyperlink" Target="https://bit.ly/3yI9iY1" TargetMode="External"/><Relationship Id="rId64" Type="http://schemas.openxmlformats.org/officeDocument/2006/relationships/hyperlink" Target="https://drive.google.com/file/d/11w_3Bv8aM6oUGV2EAbb_tUW5I6bndkze/view?usp=sharing" TargetMode="External"/><Relationship Id="rId69" Type="http://schemas.openxmlformats.org/officeDocument/2006/relationships/hyperlink" Target="https://drive.google.com/file/d/1S2Moi44N6FpJ94o8y36x5isPV-JB-gLA/view?usp=sharing" TargetMode="External"/><Relationship Id="rId113" Type="http://schemas.openxmlformats.org/officeDocument/2006/relationships/hyperlink" Target="https://drive.google.com/file/d/1QG4pa5TjCVbIFU9kxYaYZD4hSPqVe5hW/view?usp=sharing" TargetMode="External"/><Relationship Id="rId118" Type="http://schemas.openxmlformats.org/officeDocument/2006/relationships/hyperlink" Target="https://drive.google.com/file/d/1fUxkv8LAKGNK-HnwOt7XDSHdRB-jxYpP/view?usp=sharing" TargetMode="External"/><Relationship Id="rId134" Type="http://schemas.openxmlformats.org/officeDocument/2006/relationships/hyperlink" Target="https://bit.ly/3AWjTB7" TargetMode="External"/><Relationship Id="rId139" Type="http://schemas.openxmlformats.org/officeDocument/2006/relationships/hyperlink" Target="https://bit.ly/3PddpCj" TargetMode="External"/><Relationship Id="rId80" Type="http://schemas.openxmlformats.org/officeDocument/2006/relationships/hyperlink" Target="https://bit.ly/3cicZfu" TargetMode="External"/><Relationship Id="rId85" Type="http://schemas.openxmlformats.org/officeDocument/2006/relationships/hyperlink" Target="https://bit.ly/3PzLkVG" TargetMode="External"/><Relationship Id="rId150" Type="http://schemas.openxmlformats.org/officeDocument/2006/relationships/hyperlink" Target="https://bit.ly/3uUFnL0" TargetMode="External"/><Relationship Id="rId155" Type="http://schemas.openxmlformats.org/officeDocument/2006/relationships/hyperlink" Target="https://bit.ly/3o9yly4" TargetMode="External"/><Relationship Id="rId171" Type="http://schemas.openxmlformats.org/officeDocument/2006/relationships/hyperlink" Target="https://drive.google.com/file/d/1Kp0KB2yw9Z0uJeDVorIScd0qO9g-Tadg/view?usp=sharing" TargetMode="External"/><Relationship Id="rId176" Type="http://schemas.openxmlformats.org/officeDocument/2006/relationships/hyperlink" Target="https://drive.google.com/file/d/1lwQAycEN-RvSbaQEwtAsLjP1vevKTRHX/view?usp=sharing" TargetMode="External"/><Relationship Id="rId12" Type="http://schemas.openxmlformats.org/officeDocument/2006/relationships/hyperlink" Target="https://bit.ly/3z4tg0j" TargetMode="External"/><Relationship Id="rId17" Type="http://schemas.openxmlformats.org/officeDocument/2006/relationships/hyperlink" Target="https://drive.google.com/file/d/1AKWMWVAs3MDCqf_CCD2R-RF3wGAX4ffx/view?usp=sharing" TargetMode="External"/><Relationship Id="rId33" Type="http://schemas.openxmlformats.org/officeDocument/2006/relationships/hyperlink" Target="https://drive.google.com/file/d/1svRrtUNyTq-M99O2M9hIehykMasi1UML/view?usp=sharing" TargetMode="External"/><Relationship Id="rId38" Type="http://schemas.openxmlformats.org/officeDocument/2006/relationships/hyperlink" Target="https://bit.ly/3z0wFx7" TargetMode="External"/><Relationship Id="rId59" Type="http://schemas.openxmlformats.org/officeDocument/2006/relationships/hyperlink" Target="https://bit.ly/3P8GezA" TargetMode="External"/><Relationship Id="rId103" Type="http://schemas.openxmlformats.org/officeDocument/2006/relationships/hyperlink" Target="https://drive.google.com/file/d/1-wpS0Te_bqjhShxBjkqgU7dYe4cBZynO/view?usp=sharing" TargetMode="External"/><Relationship Id="rId108" Type="http://schemas.openxmlformats.org/officeDocument/2006/relationships/hyperlink" Target="https://drive.google.com/file/d/1gGmsdydg7_6WTQWzyPh3KvKP1Ga8SFPL/view?usp=sharing" TargetMode="External"/><Relationship Id="rId124" Type="http://schemas.openxmlformats.org/officeDocument/2006/relationships/hyperlink" Target="https://drive.google.com/file/d/1xJdmulImEWrvXsVD6pDjONmABmNUoz-n/view?usp=sharing" TargetMode="External"/><Relationship Id="rId129" Type="http://schemas.openxmlformats.org/officeDocument/2006/relationships/hyperlink" Target="https://bit.ly/3yM9bdN" TargetMode="External"/><Relationship Id="rId54" Type="http://schemas.openxmlformats.org/officeDocument/2006/relationships/hyperlink" Target="https://bit.ly/3yHjtfa" TargetMode="External"/><Relationship Id="rId70" Type="http://schemas.openxmlformats.org/officeDocument/2006/relationships/hyperlink" Target="https://drive.google.com/file/d/1zc0KWPaIdf0rvifFoHLaW_xa6r6A1zcm/view?usp=sharing" TargetMode="External"/><Relationship Id="rId75" Type="http://schemas.openxmlformats.org/officeDocument/2006/relationships/hyperlink" Target="https://drive.google.com/file/d/12WUt2Zlj71_BXvArp8YjpwwIySFUE53P/view?usp=sharing" TargetMode="External"/><Relationship Id="rId91" Type="http://schemas.openxmlformats.org/officeDocument/2006/relationships/hyperlink" Target="https://drive.google.com/file/d/1GbYCl2YpzKrrXphkbM5ykYzhJeecjTRm/view?usp=sharing" TargetMode="External"/><Relationship Id="rId96" Type="http://schemas.openxmlformats.org/officeDocument/2006/relationships/hyperlink" Target="https://drive.google.com/file/d/1-vOVtguq9h6CRi9w7zz211XdEz7eqPJY/view?usp=sharing" TargetMode="External"/><Relationship Id="rId140" Type="http://schemas.openxmlformats.org/officeDocument/2006/relationships/hyperlink" Target="https://bit.ly/3AWLiTI" TargetMode="External"/><Relationship Id="rId145" Type="http://schemas.openxmlformats.org/officeDocument/2006/relationships/hyperlink" Target="https://bit.ly/3ySuOtc" TargetMode="External"/><Relationship Id="rId161" Type="http://schemas.openxmlformats.org/officeDocument/2006/relationships/hyperlink" Target="https://drive.google.com/file/d/1UshYbUj-lt09biq_-i_nUjaA1HcLHSbh/view?usp=sharing" TargetMode="External"/><Relationship Id="rId166" Type="http://schemas.openxmlformats.org/officeDocument/2006/relationships/hyperlink" Target="https://drive.google.com/file/d/1gXKU6tcKzU6JmzMiQDwiJCpPwv_Jt0GH/view?usp=sharing" TargetMode="External"/><Relationship Id="rId182" Type="http://schemas.openxmlformats.org/officeDocument/2006/relationships/hyperlink" Target="https://bit.ly/3uMjqxz" TargetMode="External"/><Relationship Id="rId1" Type="http://schemas.openxmlformats.org/officeDocument/2006/relationships/hyperlink" Target="https://bit.ly/3P8TIvm" TargetMode="External"/><Relationship Id="rId6" Type="http://schemas.openxmlformats.org/officeDocument/2006/relationships/hyperlink" Target="https://bit.ly/3c4qNK9" TargetMode="External"/><Relationship Id="rId23" Type="http://schemas.openxmlformats.org/officeDocument/2006/relationships/hyperlink" Target="https://drive.google.com/file/d/13P6jVojGh0GNGOOsrOQbhl96qhz86GRT/view?usp=sharing" TargetMode="External"/><Relationship Id="rId28" Type="http://schemas.openxmlformats.org/officeDocument/2006/relationships/hyperlink" Target="https://drive.google.com/file/d/1yqs5KtbqG8r-JITA325rScirz8AbU9ub/view?usp=sharing" TargetMode="External"/><Relationship Id="rId49" Type="http://schemas.openxmlformats.org/officeDocument/2006/relationships/hyperlink" Target="https://drive.google.com/file/d/11QbGJpJui1tOhz_k1oEUlA7v53Nz2xuq/view?usp=sharing" TargetMode="External"/><Relationship Id="rId114" Type="http://schemas.openxmlformats.org/officeDocument/2006/relationships/hyperlink" Target="https://drive.google.com/file/d/1KPZWfWUEljYGYbd4wFPrByeiZ7fCHmDT/view?usp=sharing" TargetMode="External"/><Relationship Id="rId119" Type="http://schemas.openxmlformats.org/officeDocument/2006/relationships/hyperlink" Target="https://drive.google.com/file/d/1n5BplliYeV0EbowrsRpnCbMnyFzbfnFh/view?usp=sharing" TargetMode="External"/><Relationship Id="rId44" Type="http://schemas.openxmlformats.org/officeDocument/2006/relationships/hyperlink" Target="https://drive.google.com/file/d/14EoyuQP20k6OXVzUnaxwe-dnvF6kpDfr/view?usp=sharing" TargetMode="External"/><Relationship Id="rId60" Type="http://schemas.openxmlformats.org/officeDocument/2006/relationships/hyperlink" Target="https://bit.ly/3uMqR89" TargetMode="External"/><Relationship Id="rId65" Type="http://schemas.openxmlformats.org/officeDocument/2006/relationships/hyperlink" Target="https://bit.ly/3P5OFf3" TargetMode="External"/><Relationship Id="rId81" Type="http://schemas.openxmlformats.org/officeDocument/2006/relationships/hyperlink" Target="https://bit.ly/3aE3lTU" TargetMode="External"/><Relationship Id="rId86" Type="http://schemas.openxmlformats.org/officeDocument/2006/relationships/hyperlink" Target="https://bit.ly/3o8nwMN" TargetMode="External"/><Relationship Id="rId130" Type="http://schemas.openxmlformats.org/officeDocument/2006/relationships/hyperlink" Target="https://bit.ly/3uVIJ09" TargetMode="External"/><Relationship Id="rId135" Type="http://schemas.openxmlformats.org/officeDocument/2006/relationships/hyperlink" Target="https://bit.ly/3cgpgAW" TargetMode="External"/><Relationship Id="rId151" Type="http://schemas.openxmlformats.org/officeDocument/2006/relationships/hyperlink" Target="https://bit.ly/3aKu1lT" TargetMode="External"/><Relationship Id="rId156" Type="http://schemas.openxmlformats.org/officeDocument/2006/relationships/hyperlink" Target="https://bit.ly/3AVZ3lh" TargetMode="External"/><Relationship Id="rId177" Type="http://schemas.openxmlformats.org/officeDocument/2006/relationships/hyperlink" Target="https://drive.google.com/file/d/1JyYUtOwN4yG05Hs6ojZrcrdCQ5Rc2dZ1/view?usp=sharing" TargetMode="External"/><Relationship Id="rId4" Type="http://schemas.openxmlformats.org/officeDocument/2006/relationships/hyperlink" Target="https://bit.ly/3yzZzCN" TargetMode="External"/><Relationship Id="rId9" Type="http://schemas.openxmlformats.org/officeDocument/2006/relationships/hyperlink" Target="https://bit.ly/3O4X3Ko" TargetMode="External"/><Relationship Id="rId172" Type="http://schemas.openxmlformats.org/officeDocument/2006/relationships/hyperlink" Target="https://drive.google.com/file/d/14wL8V9lIb1oqwaAuHH0ixHsdWMQTNJbg/view?usp=sharing" TargetMode="External"/><Relationship Id="rId180" Type="http://schemas.openxmlformats.org/officeDocument/2006/relationships/hyperlink" Target="https://bit.ly/3z2yxFO" TargetMode="External"/><Relationship Id="rId13" Type="http://schemas.openxmlformats.org/officeDocument/2006/relationships/hyperlink" Target="https://bit.ly/3o3cMPE" TargetMode="External"/><Relationship Id="rId18" Type="http://schemas.openxmlformats.org/officeDocument/2006/relationships/hyperlink" Target="https://drive.google.com/file/d/13fzKVWPYocG4lmJOQ5epfOwqeCHAI02g/view?usp=sharing" TargetMode="External"/><Relationship Id="rId39" Type="http://schemas.openxmlformats.org/officeDocument/2006/relationships/hyperlink" Target="https://bit.ly/3PpxswT" TargetMode="External"/><Relationship Id="rId109" Type="http://schemas.openxmlformats.org/officeDocument/2006/relationships/hyperlink" Target="https://drive.google.com/file/d/1RN6FVP_nKNPlE7tKrMu04sITS8FVzYtZ/view?usp=sharing" TargetMode="External"/><Relationship Id="rId34" Type="http://schemas.openxmlformats.org/officeDocument/2006/relationships/hyperlink" Target="https://drive.google.com/file/d/1OZf9UJEwL4RF5LF6d7hvXebJIa5UNkBV/view?usp=sharing" TargetMode="External"/><Relationship Id="rId50" Type="http://schemas.openxmlformats.org/officeDocument/2006/relationships/hyperlink" Target="https://bit.ly/3PoVwzX" TargetMode="External"/><Relationship Id="rId55" Type="http://schemas.openxmlformats.org/officeDocument/2006/relationships/hyperlink" Target="https://bit.ly/3PIIOfV" TargetMode="External"/><Relationship Id="rId76" Type="http://schemas.openxmlformats.org/officeDocument/2006/relationships/hyperlink" Target="https://drive.google.com/file/d/1KrSSldz7tY8Id34bHjntRuhJ9wyF9FL6/view?usp=sharing" TargetMode="External"/><Relationship Id="rId97" Type="http://schemas.openxmlformats.org/officeDocument/2006/relationships/hyperlink" Target="https://drive.google.com/file/d/1Dni95MsxJe3Tn2s65rvuO_ZQXShx47CW/view?usp=sharing" TargetMode="External"/><Relationship Id="rId104" Type="http://schemas.openxmlformats.org/officeDocument/2006/relationships/hyperlink" Target="https://drive.google.com/file/d/1BFJe3qaQKlHpmv_dsuzTg_GNMoNyKtAL/view?usp=sharing" TargetMode="External"/><Relationship Id="rId120" Type="http://schemas.openxmlformats.org/officeDocument/2006/relationships/hyperlink" Target="https://drive.google.com/file/d/1Z33FINpSZ1Gqw5SHVv3-_wihZs8_vWbG/view?usp=sharing" TargetMode="External"/><Relationship Id="rId125" Type="http://schemas.openxmlformats.org/officeDocument/2006/relationships/hyperlink" Target="https://drive.google.com/file/d/1chidJwrKwr2Yvrsfw-KuC_mwJzCH4MXt/view?usp=sharing" TargetMode="External"/><Relationship Id="rId141" Type="http://schemas.openxmlformats.org/officeDocument/2006/relationships/hyperlink" Target="https://bit.ly/3uTheob" TargetMode="External"/><Relationship Id="rId146" Type="http://schemas.openxmlformats.org/officeDocument/2006/relationships/hyperlink" Target="https://bit.ly/3aG57UE" TargetMode="External"/><Relationship Id="rId167" Type="http://schemas.openxmlformats.org/officeDocument/2006/relationships/hyperlink" Target="https://drive.google.com/file/d/1CN67BNAG-tvHreXuTfAwiOtOhVsxsh_X/view?usp=sharing" TargetMode="External"/><Relationship Id="rId7" Type="http://schemas.openxmlformats.org/officeDocument/2006/relationships/hyperlink" Target="https://bit.ly/3AIUJWv" TargetMode="External"/><Relationship Id="rId71" Type="http://schemas.openxmlformats.org/officeDocument/2006/relationships/hyperlink" Target="https://drive.google.com/file/d/1wbB4Cxq_XitgF8xJMf4bKDGpzuPX2ftK/view?usp=sharing" TargetMode="External"/><Relationship Id="rId92" Type="http://schemas.openxmlformats.org/officeDocument/2006/relationships/hyperlink" Target="https://drive.google.com/file/d/1d3ktTTAu9QPPQ2VTLZQZM9YyrlZPHuOa/view?usp=sharing" TargetMode="External"/><Relationship Id="rId162" Type="http://schemas.openxmlformats.org/officeDocument/2006/relationships/hyperlink" Target="https://drive.google.com/file/d/1RPt6BhRC_-CuRyAhw_IMrU0bd-Dwm7Ty/view?usp=sharing" TargetMode="External"/><Relationship Id="rId183" Type="http://schemas.openxmlformats.org/officeDocument/2006/relationships/hyperlink" Target="https://bit.ly/3PtGfhD" TargetMode="External"/><Relationship Id="rId2" Type="http://schemas.openxmlformats.org/officeDocument/2006/relationships/hyperlink" Target="https://bit.ly/3IzKCVQ" TargetMode="External"/><Relationship Id="rId29" Type="http://schemas.openxmlformats.org/officeDocument/2006/relationships/hyperlink" Target="https://drive.google.com/file/d/1oIIuC6SDVuvtsO4I7sf_ZFAWR76JyhUH/view?usp=sharing" TargetMode="External"/><Relationship Id="rId24" Type="http://schemas.openxmlformats.org/officeDocument/2006/relationships/hyperlink" Target="https://drive.google.com/file/d/1fEhEyKzpCcOvu3id3_hQDMEPjNEWUEKM/view?usp=sharing" TargetMode="External"/><Relationship Id="rId40" Type="http://schemas.openxmlformats.org/officeDocument/2006/relationships/hyperlink" Target="https://bit.ly/3aErNVa" TargetMode="External"/><Relationship Id="rId45" Type="http://schemas.openxmlformats.org/officeDocument/2006/relationships/hyperlink" Target="https://bit.ly/3PsfwC4" TargetMode="External"/><Relationship Id="rId66" Type="http://schemas.openxmlformats.org/officeDocument/2006/relationships/hyperlink" Target="https://drive.google.com/file/d/1Oi94G8F6yOzzvq7D-1usmq9mO8ZXoIUa/view?usp=sharing" TargetMode="External"/><Relationship Id="rId87" Type="http://schemas.openxmlformats.org/officeDocument/2006/relationships/hyperlink" Target="https://drive.google.com/file/d/1dErAbsJRO4UXEH6AIvhejqtghmZ6eXmh/view?usp=sharing" TargetMode="External"/><Relationship Id="rId110" Type="http://schemas.openxmlformats.org/officeDocument/2006/relationships/hyperlink" Target="https://drive.google.com/file/d/1hrilSDIfDuoVxhcND47E4Hzxtf8sW1SX/view?usp=sharing" TargetMode="External"/><Relationship Id="rId115" Type="http://schemas.openxmlformats.org/officeDocument/2006/relationships/hyperlink" Target="https://drive.google.com/file/d/1pBD1pxiyVrMZoKrVm_qbERazuN4PNNhL/view?usp=sharing" TargetMode="External"/><Relationship Id="rId131" Type="http://schemas.openxmlformats.org/officeDocument/2006/relationships/hyperlink" Target="https://bit.ly/3yOH9OO" TargetMode="External"/><Relationship Id="rId136" Type="http://schemas.openxmlformats.org/officeDocument/2006/relationships/hyperlink" Target="https://bit.ly/3ILPYgN" TargetMode="External"/><Relationship Id="rId157" Type="http://schemas.openxmlformats.org/officeDocument/2006/relationships/hyperlink" Target="https://drive.google.com/file/d/1Sqlus33_Dos3e4lzZsmPSVlJVTvwNS7c/view?usp=sharing" TargetMode="External"/><Relationship Id="rId178" Type="http://schemas.openxmlformats.org/officeDocument/2006/relationships/hyperlink" Target="https://bit.ly/3obpaNI" TargetMode="External"/><Relationship Id="rId61" Type="http://schemas.openxmlformats.org/officeDocument/2006/relationships/hyperlink" Target="https://bit.ly/3azNcin" TargetMode="External"/><Relationship Id="rId82" Type="http://schemas.openxmlformats.org/officeDocument/2006/relationships/hyperlink" Target="https://bit.ly/3ch8jGJ" TargetMode="External"/><Relationship Id="rId152" Type="http://schemas.openxmlformats.org/officeDocument/2006/relationships/hyperlink" Target="https://bit.ly/3PgA40r" TargetMode="External"/><Relationship Id="rId173" Type="http://schemas.openxmlformats.org/officeDocument/2006/relationships/hyperlink" Target="https://drive.google.com/file/d/1vZrKQGquYK9WBDJlDgD00NvUS6fulEAc/view?usp=sharing" TargetMode="External"/><Relationship Id="rId19" Type="http://schemas.openxmlformats.org/officeDocument/2006/relationships/hyperlink" Target="https://drive.google.com/file/d/1bSve7Cr3Cm8ZJyWappypihH2_kUTSYKm/view?usp=sharing" TargetMode="External"/><Relationship Id="rId14" Type="http://schemas.openxmlformats.org/officeDocument/2006/relationships/hyperlink" Target="https://drive.google.com/file/d/10Jbd0LUl0lYKSDjHCitsmy-BW6bFb4u3/view?usp=sharing" TargetMode="External"/><Relationship Id="rId30" Type="http://schemas.openxmlformats.org/officeDocument/2006/relationships/hyperlink" Target="https://drive.google.com/file/d/1veukNza7AYAZ3TPg4Ak1ZUf0dZbd3a85/view?usp=sharing" TargetMode="External"/><Relationship Id="rId35" Type="http://schemas.openxmlformats.org/officeDocument/2006/relationships/hyperlink" Target="https://drive.google.com/file/d/1XAzJRaMQCwXu3e7n4KHtecxRGVB2AkNI/view?usp=sharing" TargetMode="External"/><Relationship Id="rId56" Type="http://schemas.openxmlformats.org/officeDocument/2006/relationships/hyperlink" Target="https://bit.ly/3yGI2ZE" TargetMode="External"/><Relationship Id="rId77" Type="http://schemas.openxmlformats.org/officeDocument/2006/relationships/hyperlink" Target="https://bit.ly/3P8t6dT" TargetMode="External"/><Relationship Id="rId100" Type="http://schemas.openxmlformats.org/officeDocument/2006/relationships/hyperlink" Target="https://drive.google.com/file/d/1DSGxVSs0_FjWPw8XMn2hNOF_Bvs_2tBp/view?usp=sharing" TargetMode="External"/><Relationship Id="rId105" Type="http://schemas.openxmlformats.org/officeDocument/2006/relationships/hyperlink" Target="https://drive.google.com/file/d/1hS11ATrwfNNLL51Yj_n68z7h9uaxjNvO/view?usp=sharing" TargetMode="External"/><Relationship Id="rId126" Type="http://schemas.openxmlformats.org/officeDocument/2006/relationships/hyperlink" Target="https://bit.ly/3PgB6ti" TargetMode="External"/><Relationship Id="rId147" Type="http://schemas.openxmlformats.org/officeDocument/2006/relationships/hyperlink" Target="https://bit.ly/3Pgtabw" TargetMode="External"/><Relationship Id="rId168" Type="http://schemas.openxmlformats.org/officeDocument/2006/relationships/hyperlink" Target="https://drive.google.com/file/d/1BalGpLlaVKByhVHJGO_OkfbtFGTsLhfa/view?usp=sharing" TargetMode="External"/><Relationship Id="rId8" Type="http://schemas.openxmlformats.org/officeDocument/2006/relationships/hyperlink" Target="https://bit.ly/3PquxEa" TargetMode="External"/><Relationship Id="rId51" Type="http://schemas.openxmlformats.org/officeDocument/2006/relationships/hyperlink" Target="https://bit.ly/3P5bWO9" TargetMode="External"/><Relationship Id="rId72" Type="http://schemas.openxmlformats.org/officeDocument/2006/relationships/hyperlink" Target="https://drive.google.com/file/d/1nkfLjEuz3pLeVD5zhHUdq_L1ZinX_-Vy/view?usp=sharing" TargetMode="External"/><Relationship Id="rId93" Type="http://schemas.openxmlformats.org/officeDocument/2006/relationships/hyperlink" Target="https://drive.google.com/file/d/1BDqlLGIvmZOaQ2jtZlGQqZlX9bwQCePG/view?usp=sharing" TargetMode="External"/><Relationship Id="rId98" Type="http://schemas.openxmlformats.org/officeDocument/2006/relationships/hyperlink" Target="https://drive.google.com/file/d/1UEGP4ZZRbI8VRQzKEXT1McwHB3DhtpW5/view?usp=sharing" TargetMode="External"/><Relationship Id="rId121" Type="http://schemas.openxmlformats.org/officeDocument/2006/relationships/hyperlink" Target="https://drive.google.com/file/d/1oRP1ZqR_kSE0gQCfvHWBagevMQIGdNIk/view?usp=sharing" TargetMode="External"/><Relationship Id="rId142" Type="http://schemas.openxmlformats.org/officeDocument/2006/relationships/hyperlink" Target="https://bit.ly/3aHLR90" TargetMode="External"/><Relationship Id="rId163" Type="http://schemas.openxmlformats.org/officeDocument/2006/relationships/hyperlink" Target="https://drive.google.com/file/d/1yohJJYd-cWyiNPFqopkTZ7BE3G0scELX/view?usp=sharing" TargetMode="External"/><Relationship Id="rId184" Type="http://schemas.openxmlformats.org/officeDocument/2006/relationships/hyperlink" Target="https://bit.ly/3ySuOtc" TargetMode="External"/><Relationship Id="rId3" Type="http://schemas.openxmlformats.org/officeDocument/2006/relationships/hyperlink" Target="https://bit.ly/3z2WQDq" TargetMode="External"/><Relationship Id="rId25" Type="http://schemas.openxmlformats.org/officeDocument/2006/relationships/hyperlink" Target="https://drive.google.com/file/d/1XwgBBQobN7lvMv1odVjAN-YRMnrrJzSP/view?usp=sharing" TargetMode="External"/><Relationship Id="rId46" Type="http://schemas.openxmlformats.org/officeDocument/2006/relationships/hyperlink" Target="https://bit.ly/3yBnPok" TargetMode="External"/><Relationship Id="rId67" Type="http://schemas.openxmlformats.org/officeDocument/2006/relationships/hyperlink" Target="https://bit.ly/3P5bUG1" TargetMode="External"/><Relationship Id="rId116" Type="http://schemas.openxmlformats.org/officeDocument/2006/relationships/hyperlink" Target="https://drive.google.com/file/d/1GfkZzri6MgCfDFkDeKICbn0R_t16e4Dg/view?usp=sharing" TargetMode="External"/><Relationship Id="rId137" Type="http://schemas.openxmlformats.org/officeDocument/2006/relationships/hyperlink" Target="https://bit.ly/3ofek9f" TargetMode="External"/><Relationship Id="rId158" Type="http://schemas.openxmlformats.org/officeDocument/2006/relationships/hyperlink" Target="https://drive.google.com/file/d/1CHPKao_Fvu_eJhQ1zCWvVaSBlKiZyuIe/view?usp=sharing" TargetMode="External"/><Relationship Id="rId20" Type="http://schemas.openxmlformats.org/officeDocument/2006/relationships/hyperlink" Target="https://drive.google.com/file/d/1pN12S_EjTmkbyYlkUC1jjbKOIv8tNGIL/view?usp=sharing" TargetMode="External"/><Relationship Id="rId41" Type="http://schemas.openxmlformats.org/officeDocument/2006/relationships/hyperlink" Target="https://drive.google.com/file/d/1HwMacT_EoVxpPbeIej-mIAp8n0H1uxgw/view?usp=sharing" TargetMode="External"/><Relationship Id="rId62" Type="http://schemas.openxmlformats.org/officeDocument/2006/relationships/hyperlink" Target="https://bit.ly/3o26UWR" TargetMode="External"/><Relationship Id="rId83" Type="http://schemas.openxmlformats.org/officeDocument/2006/relationships/hyperlink" Target="https://bit.ly/3OemJVm" TargetMode="External"/><Relationship Id="rId88" Type="http://schemas.openxmlformats.org/officeDocument/2006/relationships/hyperlink" Target="https://drive.google.com/file/d/16UuXqPn9DKD0fFKATz_ZKKqYp7zPyWI9/view?usp=sharing" TargetMode="External"/><Relationship Id="rId111" Type="http://schemas.openxmlformats.org/officeDocument/2006/relationships/hyperlink" Target="https://drive.google.com/file/d/16Bh2f3XIzJ5YSewaHsqd8hPMIuo0k7GI/view?usp=sharing" TargetMode="External"/><Relationship Id="rId132" Type="http://schemas.openxmlformats.org/officeDocument/2006/relationships/hyperlink" Target="https://bit.ly/3yKvjVR" TargetMode="External"/><Relationship Id="rId153" Type="http://schemas.openxmlformats.org/officeDocument/2006/relationships/hyperlink" Target="https://bit.ly/3yGNH1Y" TargetMode="External"/><Relationship Id="rId174" Type="http://schemas.openxmlformats.org/officeDocument/2006/relationships/hyperlink" Target="https://drive.google.com/file/d/1gVLcqLQ-omq147rsAf_Afki2eyWD9Xqg/view?usp=sharing" TargetMode="External"/><Relationship Id="rId179" Type="http://schemas.openxmlformats.org/officeDocument/2006/relationships/hyperlink" Target="https://bit.ly/3ci2FnA" TargetMode="External"/><Relationship Id="rId15" Type="http://schemas.openxmlformats.org/officeDocument/2006/relationships/hyperlink" Target="https://drive.google.com/file/d/1jhsc5FeETVjqFlgZcvnUQDcuV27DCgz_/view?usp=sharing" TargetMode="External"/><Relationship Id="rId36" Type="http://schemas.openxmlformats.org/officeDocument/2006/relationships/hyperlink" Target="https://drive.google.com/file/d/1SCI9WkGEOQ04rx6PxAR_ZrMfCZG4oxt5/view?usp=sharing" TargetMode="External"/><Relationship Id="rId57" Type="http://schemas.openxmlformats.org/officeDocument/2006/relationships/hyperlink" Target="https://bit.ly/3Pnyf1x" TargetMode="External"/><Relationship Id="rId106" Type="http://schemas.openxmlformats.org/officeDocument/2006/relationships/hyperlink" Target="https://drive.google.com/file/d/1p1IOgFS3H3ytPpyrVXO8xlkijSqAYF97/view?usp=sharing" TargetMode="External"/><Relationship Id="rId127" Type="http://schemas.openxmlformats.org/officeDocument/2006/relationships/hyperlink" Target="https://bit.ly/3ck3JaH" TargetMode="External"/><Relationship Id="rId10" Type="http://schemas.openxmlformats.org/officeDocument/2006/relationships/hyperlink" Target="https://bit.ly/3yveoGE" TargetMode="External"/><Relationship Id="rId31" Type="http://schemas.openxmlformats.org/officeDocument/2006/relationships/hyperlink" Target="https://drive.google.com/file/d/1xkX5h2n8bfZXQjTdlByC61_w7iL6lNIJ/view?usp=sharing" TargetMode="External"/><Relationship Id="rId52" Type="http://schemas.openxmlformats.org/officeDocument/2006/relationships/hyperlink" Target="https://drive.google.com/file/d/19ZygSaUphE863WKnFmdFr3_cTd-ZPS4A/view?usp=sharing" TargetMode="External"/><Relationship Id="rId73" Type="http://schemas.openxmlformats.org/officeDocument/2006/relationships/hyperlink" Target="https://bit.ly/3AQbUFM" TargetMode="External"/><Relationship Id="rId78" Type="http://schemas.openxmlformats.org/officeDocument/2006/relationships/hyperlink" Target="https://bit.ly/3PkNZCc" TargetMode="External"/><Relationship Id="rId94" Type="http://schemas.openxmlformats.org/officeDocument/2006/relationships/hyperlink" Target="https://drive.google.com/file/d/19V3HvxsDa3WuCPwBnXfb6DnH_RnrprpZ/view?usp=sharing" TargetMode="External"/><Relationship Id="rId99" Type="http://schemas.openxmlformats.org/officeDocument/2006/relationships/hyperlink" Target="https://drive.google.com/file/d/1zKGdoB5k53OnW2j9fmEJV5qUw4B8CWLN/view?usp=sharing" TargetMode="External"/><Relationship Id="rId101" Type="http://schemas.openxmlformats.org/officeDocument/2006/relationships/hyperlink" Target="https://drive.google.com/file/d/1Of84pS_-4WOYqqIhGcjWSLo2xrQByk_T/view?usp=sharing" TargetMode="External"/><Relationship Id="rId122" Type="http://schemas.openxmlformats.org/officeDocument/2006/relationships/hyperlink" Target="https://drive.google.com/file/d/1pVAl7ElOGUbTG2EMfwZv083O44cM89KD/view?usp=sharing" TargetMode="External"/><Relationship Id="rId143" Type="http://schemas.openxmlformats.org/officeDocument/2006/relationships/hyperlink" Target="https://bit.ly/3PjGmfR" TargetMode="External"/><Relationship Id="rId148" Type="http://schemas.openxmlformats.org/officeDocument/2006/relationships/hyperlink" Target="https://bit.ly/3IKF76P" TargetMode="External"/><Relationship Id="rId164" Type="http://schemas.openxmlformats.org/officeDocument/2006/relationships/hyperlink" Target="https://drive.google.com/file/d/10I43lsBfmAAY8XNlxMoSqHvf8Es4gLZB/view?usp=sharing" TargetMode="External"/><Relationship Id="rId169" Type="http://schemas.openxmlformats.org/officeDocument/2006/relationships/hyperlink" Target="https://drive.google.com/file/d/16SekfVsbhMAsovSxYNeuBJAp6B3gdLSq/view?usp=sharing" TargetMode="External"/><Relationship Id="rId185" Type="http://schemas.openxmlformats.org/officeDocument/2006/relationships/hyperlink" Target="https://bit.ly/3ySuOtc"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indjst.org/download-article.php?Article_Unique_Id=INDJST4579&amp;Full_Text_Pdf_Download=True" TargetMode="External"/><Relationship Id="rId117" Type="http://schemas.openxmlformats.org/officeDocument/2006/relationships/hyperlink" Target="http://ejournal.uin-malang.ac.id/index.php/Math/article/view/5633/pdf" TargetMode="External"/><Relationship Id="rId21" Type="http://schemas.openxmlformats.org/officeDocument/2006/relationships/hyperlink" Target="https://bit.ly/AJSR_PR" TargetMode="External"/><Relationship Id="rId42" Type="http://schemas.openxmlformats.org/officeDocument/2006/relationships/hyperlink" Target="https://bit.ly/GJPAM_sim" TargetMode="External"/><Relationship Id="rId47" Type="http://schemas.openxmlformats.org/officeDocument/2006/relationships/hyperlink" Target="https://eudl.eu/pdf/10.4108/eai.2-8-2019.2290337" TargetMode="External"/><Relationship Id="rId63" Type="http://schemas.openxmlformats.org/officeDocument/2006/relationships/hyperlink" Target="https://bit.ly/ICESTEM_corr" TargetMode="External"/><Relationship Id="rId68" Type="http://schemas.openxmlformats.org/officeDocument/2006/relationships/hyperlink" Target="https://bit.ly/SYMOMATH_PR" TargetMode="External"/><Relationship Id="rId84" Type="http://schemas.openxmlformats.org/officeDocument/2006/relationships/hyperlink" Target="http://dx.doi.org/10.18860/ca.v6i4.11482" TargetMode="External"/><Relationship Id="rId89" Type="http://schemas.openxmlformats.org/officeDocument/2006/relationships/hyperlink" Target="https://ojs3.unpatti.ac.id/index.php/barekeng/article/download/3109/2705/" TargetMode="External"/><Relationship Id="rId112" Type="http://schemas.openxmlformats.org/officeDocument/2006/relationships/hyperlink" Target="https://sciencetechindonesia.com/index.php/jsti/article/view/169" TargetMode="External"/><Relationship Id="rId133" Type="http://schemas.openxmlformats.org/officeDocument/2006/relationships/hyperlink" Target="https://bit.ly/3mV7IfC" TargetMode="External"/><Relationship Id="rId138" Type="http://schemas.openxmlformats.org/officeDocument/2006/relationships/hyperlink" Target="https://bit.ly/3xrFjTr" TargetMode="External"/><Relationship Id="rId154" Type="http://schemas.openxmlformats.org/officeDocument/2006/relationships/hyperlink" Target="https://sinta3.kemdikbud.go.id/journals/profile/6056" TargetMode="External"/><Relationship Id="rId159" Type="http://schemas.openxmlformats.org/officeDocument/2006/relationships/hyperlink" Target="https://bit.ly/3Nv8Q4G" TargetMode="External"/><Relationship Id="rId170" Type="http://schemas.openxmlformats.org/officeDocument/2006/relationships/hyperlink" Target="https://www.frontiersin.org/articles/10.3389/fams.2022.890028/full" TargetMode="External"/><Relationship Id="rId16" Type="http://schemas.openxmlformats.org/officeDocument/2006/relationships/hyperlink" Target="https://bit.ly/3zwYq16" TargetMode="External"/><Relationship Id="rId107" Type="http://schemas.openxmlformats.org/officeDocument/2006/relationships/hyperlink" Target="https://journal.unhas.ac.id/index.php/jmsk/article/download/8019/pdf/29434" TargetMode="External"/><Relationship Id="rId11" Type="http://schemas.openxmlformats.org/officeDocument/2006/relationships/hyperlink" Target="https://bit.ly/Masa_corr" TargetMode="External"/><Relationship Id="rId32" Type="http://schemas.openxmlformats.org/officeDocument/2006/relationships/hyperlink" Target="http://dx.doi.org/10.12988/ams.2015.56446" TargetMode="External"/><Relationship Id="rId37" Type="http://schemas.openxmlformats.org/officeDocument/2006/relationships/hyperlink" Target="https://bit.ly/AMS_corr" TargetMode="External"/><Relationship Id="rId53" Type="http://schemas.openxmlformats.org/officeDocument/2006/relationships/hyperlink" Target="https://bit.ly/ICOMSET_PR" TargetMode="External"/><Relationship Id="rId58" Type="http://schemas.openxmlformats.org/officeDocument/2006/relationships/hyperlink" Target="https://bit.ly/ICMNS_corr" TargetMode="External"/><Relationship Id="rId74" Type="http://schemas.openxmlformats.org/officeDocument/2006/relationships/hyperlink" Target="https://iopscience.iop.org/article/10.1088/1742-6596/1397/1/012065" TargetMode="External"/><Relationship Id="rId79" Type="http://schemas.openxmlformats.org/officeDocument/2006/relationships/hyperlink" Target="https://ejournal.uin-malang.ac.id/index.php/Math/article/view/12995/pdf" TargetMode="External"/><Relationship Id="rId102" Type="http://schemas.openxmlformats.org/officeDocument/2006/relationships/hyperlink" Target="https://journal.unhas.ac.id/index.php/jmsk/article/view/14268" TargetMode="External"/><Relationship Id="rId123" Type="http://schemas.openxmlformats.org/officeDocument/2006/relationships/hyperlink" Target="http://ejournal.uin-malang.ac.id/index.php/Math/article/view/5349" TargetMode="External"/><Relationship Id="rId128" Type="http://schemas.openxmlformats.org/officeDocument/2006/relationships/hyperlink" Target="https://bit.ly/3tAzPV5" TargetMode="External"/><Relationship Id="rId144" Type="http://schemas.openxmlformats.org/officeDocument/2006/relationships/hyperlink" Target="https://bit.ly/3tDTXG8" TargetMode="External"/><Relationship Id="rId149" Type="http://schemas.openxmlformats.org/officeDocument/2006/relationships/hyperlink" Target="https://bit.ly/3zdfush" TargetMode="External"/><Relationship Id="rId5" Type="http://schemas.openxmlformats.org/officeDocument/2006/relationships/hyperlink" Target="https://bit.ly/STI_sim" TargetMode="External"/><Relationship Id="rId90" Type="http://schemas.openxmlformats.org/officeDocument/2006/relationships/hyperlink" Target="https://bit.ly/3aWucdw" TargetMode="External"/><Relationship Id="rId95" Type="http://schemas.openxmlformats.org/officeDocument/2006/relationships/hyperlink" Target="https://doi.org/10.14710/medstat.13.2.161-169" TargetMode="External"/><Relationship Id="rId160" Type="http://schemas.openxmlformats.org/officeDocument/2006/relationships/hyperlink" Target="https://bit.ly/3QVrm9m" TargetMode="External"/><Relationship Id="rId165" Type="http://schemas.openxmlformats.org/officeDocument/2006/relationships/hyperlink" Target="https://bit.ly/39uVCXu" TargetMode="External"/><Relationship Id="rId22" Type="http://schemas.openxmlformats.org/officeDocument/2006/relationships/hyperlink" Target="https://bit.ly/AJSR_sim" TargetMode="External"/><Relationship Id="rId27" Type="http://schemas.openxmlformats.org/officeDocument/2006/relationships/hyperlink" Target="https://bit.ly/IJST_sim" TargetMode="External"/><Relationship Id="rId43" Type="http://schemas.openxmlformats.org/officeDocument/2006/relationships/hyperlink" Target="https://bit.ly/GJPAM_corr" TargetMode="External"/><Relationship Id="rId48" Type="http://schemas.openxmlformats.org/officeDocument/2006/relationships/hyperlink" Target="https://bit.ly/NSEM_PR" TargetMode="External"/><Relationship Id="rId64" Type="http://schemas.openxmlformats.org/officeDocument/2006/relationships/hyperlink" Target="https://aip.scitation.org/doi/abs/10.1063/1.4945081" TargetMode="External"/><Relationship Id="rId69" Type="http://schemas.openxmlformats.org/officeDocument/2006/relationships/hyperlink" Target="https://www.scimagojr.com/journalsearch.php?q=26916&amp;tip=sid&amp;clean=0" TargetMode="External"/><Relationship Id="rId113" Type="http://schemas.openxmlformats.org/officeDocument/2006/relationships/hyperlink" Target="https://sciencetechindonesia.com/index.php/jsti/article/download/169/117/673" TargetMode="External"/><Relationship Id="rId118" Type="http://schemas.openxmlformats.org/officeDocument/2006/relationships/hyperlink" Target="https://bit.ly/3HrrdWA" TargetMode="External"/><Relationship Id="rId134" Type="http://schemas.openxmlformats.org/officeDocument/2006/relationships/hyperlink" Target="http://ejournal.uin-malang.ac.id/index.php/Math/article/view/4209" TargetMode="External"/><Relationship Id="rId139" Type="http://schemas.openxmlformats.org/officeDocument/2006/relationships/hyperlink" Target="https://sinta3.kemdikbud.go.id/journals/profile/904" TargetMode="External"/><Relationship Id="rId80" Type="http://schemas.openxmlformats.org/officeDocument/2006/relationships/hyperlink" Target="https://doi.org/10.18860/ca.v7i1.12995" TargetMode="External"/><Relationship Id="rId85" Type="http://schemas.openxmlformats.org/officeDocument/2006/relationships/hyperlink" Target="https://bit.ly/3two0zd" TargetMode="External"/><Relationship Id="rId150" Type="http://schemas.openxmlformats.org/officeDocument/2006/relationships/hyperlink" Target="https://sciencetechindonesia.com/index.php/jsti/article/view/229" TargetMode="External"/><Relationship Id="rId155" Type="http://schemas.openxmlformats.org/officeDocument/2006/relationships/hyperlink" Target="https://sinta3.kemdikbud.go.id/journals/profile/6056" TargetMode="External"/><Relationship Id="rId171" Type="http://schemas.openxmlformats.org/officeDocument/2006/relationships/hyperlink" Target="https://bit.ly/3RMTQT6" TargetMode="External"/><Relationship Id="rId12" Type="http://schemas.openxmlformats.org/officeDocument/2006/relationships/hyperlink" Target="https://bit.ly/MASA_PR" TargetMode="External"/><Relationship Id="rId17" Type="http://schemas.openxmlformats.org/officeDocument/2006/relationships/hyperlink" Target="https://bit.ly/IAENG_sim" TargetMode="External"/><Relationship Id="rId33" Type="http://schemas.openxmlformats.org/officeDocument/2006/relationships/hyperlink" Target="http://www.m-hikari.com/ams/ams-2015/ams-105-108-2015/index.html" TargetMode="External"/><Relationship Id="rId38" Type="http://schemas.openxmlformats.org/officeDocument/2006/relationships/hyperlink" Target="https://www.scimagojr.com/journalsearch.php?q=19700200853&amp;tip=sid&amp;clean=0" TargetMode="External"/><Relationship Id="rId59" Type="http://schemas.openxmlformats.org/officeDocument/2006/relationships/hyperlink" Target="https://iopscience.iop.org/article/10.1088/1742-6596/948/1/012072" TargetMode="External"/><Relationship Id="rId103" Type="http://schemas.openxmlformats.org/officeDocument/2006/relationships/hyperlink" Target="https://journal.unhas.ac.id/index.php/jmsk/article/download/14268/7314/54177" TargetMode="External"/><Relationship Id="rId108" Type="http://schemas.openxmlformats.org/officeDocument/2006/relationships/hyperlink" Target="https://bit.ly/3b46cVL" TargetMode="External"/><Relationship Id="rId124" Type="http://schemas.openxmlformats.org/officeDocument/2006/relationships/hyperlink" Target="https://sinta3.kemdikbud.go.id/journals/profile/2286" TargetMode="External"/><Relationship Id="rId129" Type="http://schemas.openxmlformats.org/officeDocument/2006/relationships/hyperlink" Target="https://sinta3.kemdikbud.go.id/journals/profile/2286" TargetMode="External"/><Relationship Id="rId54" Type="http://schemas.openxmlformats.org/officeDocument/2006/relationships/hyperlink" Target="https://iopscience.iop.org/article/10.1088/1742-6596/1245/1/012044" TargetMode="External"/><Relationship Id="rId70" Type="http://schemas.openxmlformats.org/officeDocument/2006/relationships/hyperlink" Target="https://bit.ly/NSEM_corr" TargetMode="External"/><Relationship Id="rId75" Type="http://schemas.openxmlformats.org/officeDocument/2006/relationships/hyperlink" Target="https://bit.ly/Infinitely_PR" TargetMode="External"/><Relationship Id="rId91" Type="http://schemas.openxmlformats.org/officeDocument/2006/relationships/hyperlink" Target="https://sinta3.kemdikbud.go.id/journals/profile/3866" TargetMode="External"/><Relationship Id="rId96" Type="http://schemas.openxmlformats.org/officeDocument/2006/relationships/hyperlink" Target="https://ejournal.undip.ac.id/index.php/media_statistika/article/download/24510/18517" TargetMode="External"/><Relationship Id="rId140" Type="http://schemas.openxmlformats.org/officeDocument/2006/relationships/hyperlink" Target="https://bit.ly/3OfFBmC" TargetMode="External"/><Relationship Id="rId145" Type="http://schemas.openxmlformats.org/officeDocument/2006/relationships/hyperlink" Target="https://sinta3.kemdikbud.go.id/journals/?q=EKSAKTA%20Berkala%20Ilmiah%20Bidang%20MIPA" TargetMode="External"/><Relationship Id="rId161" Type="http://schemas.openxmlformats.org/officeDocument/2006/relationships/hyperlink" Target="https://bit.ly/3yDqgqo" TargetMode="External"/><Relationship Id="rId166" Type="http://schemas.openxmlformats.org/officeDocument/2006/relationships/hyperlink" Target="https://bit.ly/3OfT0Ls" TargetMode="External"/><Relationship Id="rId1" Type="http://schemas.openxmlformats.org/officeDocument/2006/relationships/hyperlink" Target="https://sciencetechindonesia.com/index.php/jsti/article/download/422/231/2572" TargetMode="External"/><Relationship Id="rId6" Type="http://schemas.openxmlformats.org/officeDocument/2006/relationships/hyperlink" Target="https://bit.ly/STI_corr" TargetMode="External"/><Relationship Id="rId15" Type="http://schemas.openxmlformats.org/officeDocument/2006/relationships/hyperlink" Target="https://www.scimagojr.com/journalsearch.php?q=16800154715&amp;tip=sid&amp;clean=0" TargetMode="External"/><Relationship Id="rId23" Type="http://schemas.openxmlformats.org/officeDocument/2006/relationships/hyperlink" Target="https://www.scimagojr.com/journalsearch.php?q=16500154707&amp;tip=sid&amp;clean=0" TargetMode="External"/><Relationship Id="rId28" Type="http://schemas.openxmlformats.org/officeDocument/2006/relationships/hyperlink" Target="https://bit.ly/Health_PR" TargetMode="External"/><Relationship Id="rId36" Type="http://schemas.openxmlformats.org/officeDocument/2006/relationships/hyperlink" Target="https://bit.ly/AMS_sim" TargetMode="External"/><Relationship Id="rId49" Type="http://schemas.openxmlformats.org/officeDocument/2006/relationships/hyperlink" Target="https://bit.ly/NSEM_sim" TargetMode="External"/><Relationship Id="rId57" Type="http://schemas.openxmlformats.org/officeDocument/2006/relationships/hyperlink" Target="https://www.scimagojr.com/journalsearch.php?q=130053&amp;tip=sid&amp;clean=0" TargetMode="External"/><Relationship Id="rId106" Type="http://schemas.openxmlformats.org/officeDocument/2006/relationships/hyperlink" Target="https://journal.unhas.ac.id/index.php/jmsk/article/view/8019" TargetMode="External"/><Relationship Id="rId114" Type="http://schemas.openxmlformats.org/officeDocument/2006/relationships/hyperlink" Target="https://sinta3.kemdikbud.go.id/journals/profile/6056" TargetMode="External"/><Relationship Id="rId119" Type="http://schemas.openxmlformats.org/officeDocument/2006/relationships/hyperlink" Target="https://sinta3.kemdikbud.go.id/journals/profile/2286" TargetMode="External"/><Relationship Id="rId127" Type="http://schemas.openxmlformats.org/officeDocument/2006/relationships/hyperlink" Target="https://eksakta.ppj.unp.ac.id/index.php/eksakta/article/download/134/71/389" TargetMode="External"/><Relationship Id="rId10" Type="http://schemas.openxmlformats.org/officeDocument/2006/relationships/hyperlink" Target="https://bit.ly/Masa_sim" TargetMode="External"/><Relationship Id="rId31" Type="http://schemas.openxmlformats.org/officeDocument/2006/relationships/hyperlink" Target="https://www.scimagojr.com/journalsearch.php?q=25166&amp;tip=sid&amp;clean=0" TargetMode="External"/><Relationship Id="rId44" Type="http://schemas.openxmlformats.org/officeDocument/2006/relationships/hyperlink" Target="https://eudl.eu/doi/10.4108/eai.2-8-2019.2290341" TargetMode="External"/><Relationship Id="rId52" Type="http://schemas.openxmlformats.org/officeDocument/2006/relationships/hyperlink" Target="https://www.scimagojr.com/journalsearch.php?q=130053&amp;tip=sid&amp;clean=0" TargetMode="External"/><Relationship Id="rId60" Type="http://schemas.openxmlformats.org/officeDocument/2006/relationships/hyperlink" Target="https://bit.ly/ICESTEM_PR" TargetMode="External"/><Relationship Id="rId65" Type="http://schemas.openxmlformats.org/officeDocument/2006/relationships/hyperlink" Target="http://repo.unand.ac.id/46433/1/SYMOMATH%202016..pdf" TargetMode="External"/><Relationship Id="rId73" Type="http://schemas.openxmlformats.org/officeDocument/2006/relationships/hyperlink" Target="https://iopscience.iop.org/article/10.1088/1742-6596/1397/1/012065/pdf" TargetMode="External"/><Relationship Id="rId78" Type="http://schemas.openxmlformats.org/officeDocument/2006/relationships/hyperlink" Target="https://ejournal.uin-malang.ac.id/index.php/Math/article/view/12995" TargetMode="External"/><Relationship Id="rId81" Type="http://schemas.openxmlformats.org/officeDocument/2006/relationships/hyperlink" Target="https://sinta3.kemdikbud.go.id/journals/profile/2286" TargetMode="External"/><Relationship Id="rId86" Type="http://schemas.openxmlformats.org/officeDocument/2006/relationships/hyperlink" Target="https://sinta3.kemdikbud.go.id/journals/profile/2286" TargetMode="External"/><Relationship Id="rId94" Type="http://schemas.openxmlformats.org/officeDocument/2006/relationships/hyperlink" Target="https://bit.ly/3MUBcVI" TargetMode="External"/><Relationship Id="rId99" Type="http://schemas.openxmlformats.org/officeDocument/2006/relationships/hyperlink" Target="https://scholarhub.ui.ac.id/cgi/viewcontent.cgi?article=1004&amp;context=mjhr" TargetMode="External"/><Relationship Id="rId101" Type="http://schemas.openxmlformats.org/officeDocument/2006/relationships/hyperlink" Target="https://doi.org/10.20956/j.v18i1.14268" TargetMode="External"/><Relationship Id="rId122" Type="http://schemas.openxmlformats.org/officeDocument/2006/relationships/hyperlink" Target="http://ejournal.uin-malang.ac.id/index.php/Math/article/view/5349/pdf" TargetMode="External"/><Relationship Id="rId130" Type="http://schemas.openxmlformats.org/officeDocument/2006/relationships/hyperlink" Target="http://ejournal.uin-malang.ac.id/index.php/Math/article/view/5039" TargetMode="External"/><Relationship Id="rId135" Type="http://schemas.openxmlformats.org/officeDocument/2006/relationships/hyperlink" Target="https://doi.org/10.18860/ca.v5i1.4209" TargetMode="External"/><Relationship Id="rId143" Type="http://schemas.openxmlformats.org/officeDocument/2006/relationships/hyperlink" Target="https://eksakta.ppj.unp.ac.id/index.php/eksakta/article/download/198/100/602" TargetMode="External"/><Relationship Id="rId148" Type="http://schemas.openxmlformats.org/officeDocument/2006/relationships/hyperlink" Target="https://doi.org/10.26554/sti.2020.5.3.79-84" TargetMode="External"/><Relationship Id="rId151" Type="http://schemas.openxmlformats.org/officeDocument/2006/relationships/hyperlink" Target="https://sciencetechindonesia.com/index.php/jsti/article/download/229/146/987" TargetMode="External"/><Relationship Id="rId156" Type="http://schemas.openxmlformats.org/officeDocument/2006/relationships/hyperlink" Target="https://doi.org/10.3389/fams.2022.890028" TargetMode="External"/><Relationship Id="rId164" Type="http://schemas.openxmlformats.org/officeDocument/2006/relationships/hyperlink" Target="https://doi.org/10.26554/sti.2020.5.3.70-74" TargetMode="External"/><Relationship Id="rId169" Type="http://schemas.openxmlformats.org/officeDocument/2006/relationships/hyperlink" Target="https://bit.ly/3cjpIOV" TargetMode="External"/><Relationship Id="rId4" Type="http://schemas.openxmlformats.org/officeDocument/2006/relationships/hyperlink" Target="https://www.scimagojr.com/journalsearch.php?q=21101040666&amp;tip=sid&amp;clean=0" TargetMode="External"/><Relationship Id="rId9" Type="http://schemas.openxmlformats.org/officeDocument/2006/relationships/hyperlink" Target="https://www.scimagojr.com/journalsearch.php?q=7100153149&amp;tip=sid&amp;clean=0" TargetMode="External"/><Relationship Id="rId172" Type="http://schemas.openxmlformats.org/officeDocument/2006/relationships/hyperlink" Target="https://bit.ly/3cu7sCF" TargetMode="External"/><Relationship Id="rId13" Type="http://schemas.openxmlformats.org/officeDocument/2006/relationships/hyperlink" Target="http://www.iaeng.org/IJAM/issues_v51/issue_3/index.html" TargetMode="External"/><Relationship Id="rId18" Type="http://schemas.openxmlformats.org/officeDocument/2006/relationships/hyperlink" Target="https://bit.ly/IAENG_corr" TargetMode="External"/><Relationship Id="rId39" Type="http://schemas.openxmlformats.org/officeDocument/2006/relationships/hyperlink" Target="https://www.ripublication.com/Volume/gjpamv11n5.htm" TargetMode="External"/><Relationship Id="rId109" Type="http://schemas.openxmlformats.org/officeDocument/2006/relationships/hyperlink" Target="https://sinta.kemdikbud.go.id/journals/detail?id=4101" TargetMode="External"/><Relationship Id="rId34" Type="http://schemas.openxmlformats.org/officeDocument/2006/relationships/hyperlink" Target="http://www.m-hikari.com/ams/ams-2015/ams-105-108-2015/p/yanuarAMS105-108-2015.pdf" TargetMode="External"/><Relationship Id="rId50" Type="http://schemas.openxmlformats.org/officeDocument/2006/relationships/hyperlink" Target="https://iopscience.iop.org/article/10.1088/1742-6596/1317/1/012006" TargetMode="External"/><Relationship Id="rId55" Type="http://schemas.openxmlformats.org/officeDocument/2006/relationships/hyperlink" Target="https://iopscience.iop.org/article/10.1088/1742-6596/1245/1/012044/pdf" TargetMode="External"/><Relationship Id="rId76" Type="http://schemas.openxmlformats.org/officeDocument/2006/relationships/hyperlink" Target="https://www.scimagojr.com/journalsearch.php?q=130053&amp;tip=sid&amp;clean=0" TargetMode="External"/><Relationship Id="rId97" Type="http://schemas.openxmlformats.org/officeDocument/2006/relationships/hyperlink" Target="https://bit.ly/3xSMs0z" TargetMode="External"/><Relationship Id="rId104" Type="http://schemas.openxmlformats.org/officeDocument/2006/relationships/hyperlink" Target="https://sinta3.kemdikbud.go.id/journals/profile/1963" TargetMode="External"/><Relationship Id="rId120" Type="http://schemas.openxmlformats.org/officeDocument/2006/relationships/hyperlink" Target="https://sinta3.kemdikbud.go.id/journals/profile/2286" TargetMode="External"/><Relationship Id="rId125" Type="http://schemas.openxmlformats.org/officeDocument/2006/relationships/hyperlink" Target="https://eksakta.ppj.unp.ac.id/index.php/eksakta/article/view/134" TargetMode="External"/><Relationship Id="rId141" Type="http://schemas.openxmlformats.org/officeDocument/2006/relationships/hyperlink" Target="https://doi.org/10.24036/eksakta/vol20-iss2/198" TargetMode="External"/><Relationship Id="rId146" Type="http://schemas.openxmlformats.org/officeDocument/2006/relationships/hyperlink" Target="https://sciencetechindonesia.com/index.php/jsti/article/view/230" TargetMode="External"/><Relationship Id="rId167" Type="http://schemas.openxmlformats.org/officeDocument/2006/relationships/hyperlink" Target="https://bit.ly/3Pfcnph" TargetMode="External"/><Relationship Id="rId7" Type="http://schemas.openxmlformats.org/officeDocument/2006/relationships/hyperlink" Target="https://content.iospress.com/articles/model-assisted-statistics-and-applications/mas210538" TargetMode="External"/><Relationship Id="rId71" Type="http://schemas.openxmlformats.org/officeDocument/2006/relationships/hyperlink" Target="https://bit.ly/BayLASSO_corr" TargetMode="External"/><Relationship Id="rId92" Type="http://schemas.openxmlformats.org/officeDocument/2006/relationships/hyperlink" Target="https://doi.org/10.14710/medstat.14.1.1-9" TargetMode="External"/><Relationship Id="rId162" Type="http://schemas.openxmlformats.org/officeDocument/2006/relationships/hyperlink" Target="https://bit.ly/3uKXSRT" TargetMode="External"/><Relationship Id="rId2" Type="http://schemas.openxmlformats.org/officeDocument/2006/relationships/hyperlink" Target="https://sciencetechindonesia.com/index.php/jsti/article/view/422" TargetMode="External"/><Relationship Id="rId29" Type="http://schemas.openxmlformats.org/officeDocument/2006/relationships/hyperlink" Target="https://www.scimagojr.com/journalsearch.php?q=21100201522&amp;tip=sid&amp;clean=0" TargetMode="External"/><Relationship Id="rId24" Type="http://schemas.openxmlformats.org/officeDocument/2006/relationships/hyperlink" Target="https://bit.ly/AJSR_corr" TargetMode="External"/><Relationship Id="rId40" Type="http://schemas.openxmlformats.org/officeDocument/2006/relationships/hyperlink" Target="https://bit.ly/GJPAM_articles" TargetMode="External"/><Relationship Id="rId45" Type="http://schemas.openxmlformats.org/officeDocument/2006/relationships/hyperlink" Target="https://eudl.eu/pdf/10.4108/eai.2-8-2019.2290341" TargetMode="External"/><Relationship Id="rId66" Type="http://schemas.openxmlformats.org/officeDocument/2006/relationships/hyperlink" Target="https://bit.ly/ICOMSET_corr" TargetMode="External"/><Relationship Id="rId87" Type="http://schemas.openxmlformats.org/officeDocument/2006/relationships/hyperlink" Target="https://doi.org/10.30598/barekengvol15iss1pp147-156" TargetMode="External"/><Relationship Id="rId110" Type="http://schemas.openxmlformats.org/officeDocument/2006/relationships/hyperlink" Target="https://sinta.kemdikbud.go.id/journals/detail?id=4101" TargetMode="External"/><Relationship Id="rId115" Type="http://schemas.openxmlformats.org/officeDocument/2006/relationships/hyperlink" Target="https://doi.org/10.18860/ca.v5i3.5633" TargetMode="External"/><Relationship Id="rId131" Type="http://schemas.openxmlformats.org/officeDocument/2006/relationships/hyperlink" Target="https://doi.org/10.18860/ca.v5i2.5039" TargetMode="External"/><Relationship Id="rId136" Type="http://schemas.openxmlformats.org/officeDocument/2006/relationships/hyperlink" Target="http://ejournal.uin-malang.ac.id/index.php/Math/article/view/4209/pdf" TargetMode="External"/><Relationship Id="rId157" Type="http://schemas.openxmlformats.org/officeDocument/2006/relationships/hyperlink" Target="https://www.frontiersin.org/articles/10.3389/fams.2022.890028/full" TargetMode="External"/><Relationship Id="rId61" Type="http://schemas.openxmlformats.org/officeDocument/2006/relationships/hyperlink" Target="https://www.scimagojr.com/journalsearch.php?q=130053&amp;tip=sid&amp;clean=0" TargetMode="External"/><Relationship Id="rId82" Type="http://schemas.openxmlformats.org/officeDocument/2006/relationships/hyperlink" Target="http://ejournal.uin-malang.ac.id/index.php/Math/article/view/11482" TargetMode="External"/><Relationship Id="rId152" Type="http://schemas.openxmlformats.org/officeDocument/2006/relationships/hyperlink" Target="https://ejournal.undip.ac.id/index.php/media_statistika/article/view/24510" TargetMode="External"/><Relationship Id="rId173" Type="http://schemas.openxmlformats.org/officeDocument/2006/relationships/hyperlink" Target="https://ejournal.undip.ac.id/index.php/media_statistika/article/view/25146" TargetMode="External"/><Relationship Id="rId19" Type="http://schemas.openxmlformats.org/officeDocument/2006/relationships/hyperlink" Target="https://scialert.net/abstract/?doi=ajsr.2019.346.351" TargetMode="External"/><Relationship Id="rId14" Type="http://schemas.openxmlformats.org/officeDocument/2006/relationships/hyperlink" Target="http://www.iaeng.org/IJAM/issues_v51/issue_3/IJAM_51_3_40.pdf" TargetMode="External"/><Relationship Id="rId30" Type="http://schemas.openxmlformats.org/officeDocument/2006/relationships/hyperlink" Target="https://bit.ly/IJST_corr" TargetMode="External"/><Relationship Id="rId35" Type="http://schemas.openxmlformats.org/officeDocument/2006/relationships/hyperlink" Target="https://bit.ly/AMS_PR" TargetMode="External"/><Relationship Id="rId56" Type="http://schemas.openxmlformats.org/officeDocument/2006/relationships/hyperlink" Target="https://bit.ly/ICMNS_PR" TargetMode="External"/><Relationship Id="rId77" Type="http://schemas.openxmlformats.org/officeDocument/2006/relationships/hyperlink" Target="https://bit.ly/TheInfinitely_sim" TargetMode="External"/><Relationship Id="rId100" Type="http://schemas.openxmlformats.org/officeDocument/2006/relationships/hyperlink" Target="https://scholarhub.ui.ac.id/mjhr/vol23/iss2/5/" TargetMode="External"/><Relationship Id="rId105" Type="http://schemas.openxmlformats.org/officeDocument/2006/relationships/hyperlink" Target="https://sinta3.kemdikbud.go.id/journals/profile/1963" TargetMode="External"/><Relationship Id="rId126" Type="http://schemas.openxmlformats.org/officeDocument/2006/relationships/hyperlink" Target="https://doi.org/10.24036/eksakta/vol19-iss2/134" TargetMode="External"/><Relationship Id="rId147" Type="http://schemas.openxmlformats.org/officeDocument/2006/relationships/hyperlink" Target="https://sciencetechindonesia.com/index.php/jsti/article/download/230/148/993" TargetMode="External"/><Relationship Id="rId168" Type="http://schemas.openxmlformats.org/officeDocument/2006/relationships/hyperlink" Target="https://bit.ly/3PpPEXy" TargetMode="External"/><Relationship Id="rId8" Type="http://schemas.openxmlformats.org/officeDocument/2006/relationships/hyperlink" Target="https://bit.ly/MASA_doc" TargetMode="External"/><Relationship Id="rId51" Type="http://schemas.openxmlformats.org/officeDocument/2006/relationships/hyperlink" Target="https://iopscience.iop.org/article/10.1088/1742-6596/1317/1/012006/pdf" TargetMode="External"/><Relationship Id="rId72" Type="http://schemas.openxmlformats.org/officeDocument/2006/relationships/hyperlink" Target="https://bit.ly/BayLASSO-PR" TargetMode="External"/><Relationship Id="rId93" Type="http://schemas.openxmlformats.org/officeDocument/2006/relationships/hyperlink" Target="https://ejournal.undip.ac.id/index.php/media_statistika/article/download/25146/19677" TargetMode="External"/><Relationship Id="rId98" Type="http://schemas.openxmlformats.org/officeDocument/2006/relationships/hyperlink" Target="https://doi.org/10.7454/msk.v23i2.9886" TargetMode="External"/><Relationship Id="rId121" Type="http://schemas.openxmlformats.org/officeDocument/2006/relationships/hyperlink" Target="https://doi.org/10.18860/ca.v5i3.5349" TargetMode="External"/><Relationship Id="rId142" Type="http://schemas.openxmlformats.org/officeDocument/2006/relationships/hyperlink" Target="https://eksakta.ppj.unp.ac.id/index.php/eksakta/article/view/198" TargetMode="External"/><Relationship Id="rId163" Type="http://schemas.openxmlformats.org/officeDocument/2006/relationships/hyperlink" Target="https://bit.ly/3PdKk9G" TargetMode="External"/><Relationship Id="rId3" Type="http://schemas.openxmlformats.org/officeDocument/2006/relationships/hyperlink" Target="https://doi.org/10.26554/sti.2022.7.2.164-169" TargetMode="External"/><Relationship Id="rId25" Type="http://schemas.openxmlformats.org/officeDocument/2006/relationships/hyperlink" Target="https://indjst.org/articles/the-health-status-model-in-urban-and-rural-society-in-west-sumatera-indonesia-an-approach-of-structural-equation-modeling" TargetMode="External"/><Relationship Id="rId46" Type="http://schemas.openxmlformats.org/officeDocument/2006/relationships/hyperlink" Target="https://eudl.eu/doi/10.4108/eai.2-8-2019.2290337" TargetMode="External"/><Relationship Id="rId67" Type="http://schemas.openxmlformats.org/officeDocument/2006/relationships/hyperlink" Target="https://bit.ly/SYMOMATH_corr" TargetMode="External"/><Relationship Id="rId116" Type="http://schemas.openxmlformats.org/officeDocument/2006/relationships/hyperlink" Target="http://ejournal.uin-malang.ac.id/index.php/Math/article/view/5633" TargetMode="External"/><Relationship Id="rId137" Type="http://schemas.openxmlformats.org/officeDocument/2006/relationships/hyperlink" Target="https://bit.ly/3bafFeA" TargetMode="External"/><Relationship Id="rId158" Type="http://schemas.openxmlformats.org/officeDocument/2006/relationships/hyperlink" Target="https://www.scimagojr.com/journalsearch.php?q=21100941066&amp;tip=sid&amp;clean=0" TargetMode="External"/><Relationship Id="rId20" Type="http://schemas.openxmlformats.org/officeDocument/2006/relationships/hyperlink" Target="https://docsdrive.com/pdfs/ansinet/ajsr/2019/346-351.pdf" TargetMode="External"/><Relationship Id="rId41" Type="http://schemas.openxmlformats.org/officeDocument/2006/relationships/hyperlink" Target="https://bit.ly/GJPAM_PR" TargetMode="External"/><Relationship Id="rId62" Type="http://schemas.openxmlformats.org/officeDocument/2006/relationships/hyperlink" Target="https://bit.ly/ICESTEM_sim" TargetMode="External"/><Relationship Id="rId83" Type="http://schemas.openxmlformats.org/officeDocument/2006/relationships/hyperlink" Target="http://ejournal.uin-malang.ac.id/index.php/Math/article/view/11482/pdf" TargetMode="External"/><Relationship Id="rId88" Type="http://schemas.openxmlformats.org/officeDocument/2006/relationships/hyperlink" Target="https://ojs3.unpatti.ac.id/index.php/barekeng/article/view/3109" TargetMode="External"/><Relationship Id="rId111" Type="http://schemas.openxmlformats.org/officeDocument/2006/relationships/hyperlink" Target="https://doi.org/10.26554/sti.2019.4.3.82-87" TargetMode="External"/><Relationship Id="rId132" Type="http://schemas.openxmlformats.org/officeDocument/2006/relationships/hyperlink" Target="http://ejournal.uin-malang.ac.id/index.php/Math/article/view/5039/pdf" TargetMode="External"/><Relationship Id="rId153" Type="http://schemas.openxmlformats.org/officeDocument/2006/relationships/hyperlink" Target="https://sinta3.kemdikbud.go.id/journals/?q=EKSAKTA%20Berkala%20Ilmiah%20Bidang%20MIPA" TargetMode="External"/><Relationship Id="rId174"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hyperlink" Target="https://bit.ly/3P2Y0EH" TargetMode="External"/><Relationship Id="rId13" Type="http://schemas.openxmlformats.org/officeDocument/2006/relationships/hyperlink" Target="https://bit.ly/3RRmJ0a" TargetMode="External"/><Relationship Id="rId18" Type="http://schemas.openxmlformats.org/officeDocument/2006/relationships/hyperlink" Target="https://bit.ly/3B3UB48" TargetMode="External"/><Relationship Id="rId3" Type="http://schemas.openxmlformats.org/officeDocument/2006/relationships/hyperlink" Target="https://bit.ly/3axsWxB" TargetMode="External"/><Relationship Id="rId21" Type="http://schemas.openxmlformats.org/officeDocument/2006/relationships/hyperlink" Target="https://bit.ly/3B7mx76" TargetMode="External"/><Relationship Id="rId7" Type="http://schemas.openxmlformats.org/officeDocument/2006/relationships/hyperlink" Target="https://bit.ly/3AMvAub" TargetMode="External"/><Relationship Id="rId12" Type="http://schemas.openxmlformats.org/officeDocument/2006/relationships/hyperlink" Target="https://bit.ly/3RRs0VC" TargetMode="External"/><Relationship Id="rId17" Type="http://schemas.openxmlformats.org/officeDocument/2006/relationships/hyperlink" Target="https://bit.ly/3OlGNov" TargetMode="External"/><Relationship Id="rId25" Type="http://schemas.openxmlformats.org/officeDocument/2006/relationships/hyperlink" Target="https://bit.ly/3OnJbvg" TargetMode="External"/><Relationship Id="rId2" Type="http://schemas.openxmlformats.org/officeDocument/2006/relationships/hyperlink" Target="https://bit.ly/3ALrHWd" TargetMode="External"/><Relationship Id="rId16" Type="http://schemas.openxmlformats.org/officeDocument/2006/relationships/hyperlink" Target="https://bit.ly/3PsuYyu" TargetMode="External"/><Relationship Id="rId20" Type="http://schemas.openxmlformats.org/officeDocument/2006/relationships/hyperlink" Target="https://bit.ly/3zih5Nv" TargetMode="External"/><Relationship Id="rId1" Type="http://schemas.openxmlformats.org/officeDocument/2006/relationships/hyperlink" Target="https://bit.ly/3AMBdIX" TargetMode="External"/><Relationship Id="rId6" Type="http://schemas.openxmlformats.org/officeDocument/2006/relationships/hyperlink" Target="https://bit.ly/3IGXUQz" TargetMode="External"/><Relationship Id="rId11" Type="http://schemas.openxmlformats.org/officeDocument/2006/relationships/hyperlink" Target="https://bit.ly/3v49fEV" TargetMode="External"/><Relationship Id="rId24" Type="http://schemas.openxmlformats.org/officeDocument/2006/relationships/hyperlink" Target="https://bit.ly/3okSxNv" TargetMode="External"/><Relationship Id="rId5" Type="http://schemas.openxmlformats.org/officeDocument/2006/relationships/hyperlink" Target="https://bit.ly/3O1KteX" TargetMode="External"/><Relationship Id="rId15" Type="http://schemas.openxmlformats.org/officeDocument/2006/relationships/hyperlink" Target="https://bit.ly/3aXTPv2" TargetMode="External"/><Relationship Id="rId23" Type="http://schemas.openxmlformats.org/officeDocument/2006/relationships/hyperlink" Target="https://bit.ly/3v5YeCN" TargetMode="External"/><Relationship Id="rId10" Type="http://schemas.openxmlformats.org/officeDocument/2006/relationships/hyperlink" Target="https://bit.ly/3nZYVKc" TargetMode="External"/><Relationship Id="rId19" Type="http://schemas.openxmlformats.org/officeDocument/2006/relationships/hyperlink" Target="https://bit.ly/3Pqh0ge" TargetMode="External"/><Relationship Id="rId4" Type="http://schemas.openxmlformats.org/officeDocument/2006/relationships/hyperlink" Target="https://bit.ly/3zlzxoo" TargetMode="External"/><Relationship Id="rId9" Type="http://schemas.openxmlformats.org/officeDocument/2006/relationships/hyperlink" Target="https://bit.ly/3yFSWPD" TargetMode="External"/><Relationship Id="rId14" Type="http://schemas.openxmlformats.org/officeDocument/2006/relationships/hyperlink" Target="https://bit.ly/3IXdjMH" TargetMode="External"/><Relationship Id="rId22" Type="http://schemas.openxmlformats.org/officeDocument/2006/relationships/hyperlink" Target="https://bit.ly/3zmyl48"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bit.ly/3On4JYP" TargetMode="External"/><Relationship Id="rId18" Type="http://schemas.openxmlformats.org/officeDocument/2006/relationships/hyperlink" Target="https://bit.ly/3B6n3lT" TargetMode="External"/><Relationship Id="rId26" Type="http://schemas.openxmlformats.org/officeDocument/2006/relationships/hyperlink" Target="https://bit.ly/3v4gcpm" TargetMode="External"/><Relationship Id="rId39" Type="http://schemas.openxmlformats.org/officeDocument/2006/relationships/hyperlink" Target="https://bit.ly/3yY7yK2" TargetMode="External"/><Relationship Id="rId3" Type="http://schemas.openxmlformats.org/officeDocument/2006/relationships/hyperlink" Target="https://bit.ly/3OolWRx" TargetMode="External"/><Relationship Id="rId21" Type="http://schemas.openxmlformats.org/officeDocument/2006/relationships/hyperlink" Target="https://bit.ly/3Pnpq89" TargetMode="External"/><Relationship Id="rId34" Type="http://schemas.openxmlformats.org/officeDocument/2006/relationships/hyperlink" Target="https://bit.ly/3ITRzBq" TargetMode="External"/><Relationship Id="rId42" Type="http://schemas.openxmlformats.org/officeDocument/2006/relationships/hyperlink" Target="https://bit.ly/3B516DP" TargetMode="External"/><Relationship Id="rId47" Type="http://schemas.openxmlformats.org/officeDocument/2006/relationships/hyperlink" Target="https://bit.ly/3cxFG8h" TargetMode="External"/><Relationship Id="rId50" Type="http://schemas.openxmlformats.org/officeDocument/2006/relationships/hyperlink" Target="https://bit.ly/3OpdEcj" TargetMode="External"/><Relationship Id="rId7" Type="http://schemas.openxmlformats.org/officeDocument/2006/relationships/hyperlink" Target="https://bit.ly/3PohJih" TargetMode="External"/><Relationship Id="rId12" Type="http://schemas.openxmlformats.org/officeDocument/2006/relationships/hyperlink" Target="https://bit.ly/3ohz2p0" TargetMode="External"/><Relationship Id="rId17" Type="http://schemas.openxmlformats.org/officeDocument/2006/relationships/hyperlink" Target="https://bit.ly/3v3lWQm" TargetMode="External"/><Relationship Id="rId25" Type="http://schemas.openxmlformats.org/officeDocument/2006/relationships/hyperlink" Target="https://bit.ly/3ogIzwP" TargetMode="External"/><Relationship Id="rId33" Type="http://schemas.openxmlformats.org/officeDocument/2006/relationships/hyperlink" Target="https://bit.ly/3yOvO16" TargetMode="External"/><Relationship Id="rId38" Type="http://schemas.openxmlformats.org/officeDocument/2006/relationships/hyperlink" Target="https://bit.ly/3v3bM24" TargetMode="External"/><Relationship Id="rId46" Type="http://schemas.openxmlformats.org/officeDocument/2006/relationships/hyperlink" Target="https://bit.ly/3v2tToA" TargetMode="External"/><Relationship Id="rId2" Type="http://schemas.openxmlformats.org/officeDocument/2006/relationships/hyperlink" Target="https://bit.ly/3B3ZzxO" TargetMode="External"/><Relationship Id="rId16" Type="http://schemas.openxmlformats.org/officeDocument/2006/relationships/hyperlink" Target="https://bit.ly/3IVVVrz" TargetMode="External"/><Relationship Id="rId20" Type="http://schemas.openxmlformats.org/officeDocument/2006/relationships/hyperlink" Target="https://bit.ly/3ziBimq" TargetMode="External"/><Relationship Id="rId29" Type="http://schemas.openxmlformats.org/officeDocument/2006/relationships/hyperlink" Target="https://bit.ly/3RS4AiQ" TargetMode="External"/><Relationship Id="rId41" Type="http://schemas.openxmlformats.org/officeDocument/2006/relationships/hyperlink" Target="https://bit.ly/3znmdji" TargetMode="External"/><Relationship Id="rId1" Type="http://schemas.openxmlformats.org/officeDocument/2006/relationships/hyperlink" Target="https://bit.ly/3ofbzFf" TargetMode="External"/><Relationship Id="rId6" Type="http://schemas.openxmlformats.org/officeDocument/2006/relationships/hyperlink" Target="https://bit.ly/3RNWDeE" TargetMode="External"/><Relationship Id="rId11" Type="http://schemas.openxmlformats.org/officeDocument/2006/relationships/hyperlink" Target="https://bit.ly/3zkD3zq" TargetMode="External"/><Relationship Id="rId24" Type="http://schemas.openxmlformats.org/officeDocument/2006/relationships/hyperlink" Target="https://bit.ly/3ogBPin" TargetMode="External"/><Relationship Id="rId32" Type="http://schemas.openxmlformats.org/officeDocument/2006/relationships/hyperlink" Target="https://bit.ly/3PmFdUF" TargetMode="External"/><Relationship Id="rId37" Type="http://schemas.openxmlformats.org/officeDocument/2006/relationships/hyperlink" Target="https://bit.ly/3IWogxW" TargetMode="External"/><Relationship Id="rId40" Type="http://schemas.openxmlformats.org/officeDocument/2006/relationships/hyperlink" Target="https://bit.ly/3v3ZExI" TargetMode="External"/><Relationship Id="rId45" Type="http://schemas.openxmlformats.org/officeDocument/2006/relationships/hyperlink" Target="https://bit.ly/3cuBHJk" TargetMode="External"/><Relationship Id="rId53" Type="http://schemas.openxmlformats.org/officeDocument/2006/relationships/hyperlink" Target="https://bit.ly/3B9Kx9M" TargetMode="External"/><Relationship Id="rId5" Type="http://schemas.openxmlformats.org/officeDocument/2006/relationships/hyperlink" Target="https://bit.ly/3cuGCKi" TargetMode="External"/><Relationship Id="rId15" Type="http://schemas.openxmlformats.org/officeDocument/2006/relationships/hyperlink" Target="https://bit.ly/3v3Z1US" TargetMode="External"/><Relationship Id="rId23" Type="http://schemas.openxmlformats.org/officeDocument/2006/relationships/hyperlink" Target="https://bit.ly/3Pqk7EW" TargetMode="External"/><Relationship Id="rId28" Type="http://schemas.openxmlformats.org/officeDocument/2006/relationships/hyperlink" Target="https://bit.ly/3ogAnMW" TargetMode="External"/><Relationship Id="rId36" Type="http://schemas.openxmlformats.org/officeDocument/2006/relationships/hyperlink" Target="https://bit.ly/3B7ut8y" TargetMode="External"/><Relationship Id="rId49" Type="http://schemas.openxmlformats.org/officeDocument/2006/relationships/hyperlink" Target="https://bit.ly/3IWUlpK" TargetMode="External"/><Relationship Id="rId10" Type="http://schemas.openxmlformats.org/officeDocument/2006/relationships/hyperlink" Target="https://bit.ly/3v3e6WQ" TargetMode="External"/><Relationship Id="rId19" Type="http://schemas.openxmlformats.org/officeDocument/2006/relationships/hyperlink" Target="https://bit.ly/3IQHFR7" TargetMode="External"/><Relationship Id="rId31" Type="http://schemas.openxmlformats.org/officeDocument/2006/relationships/hyperlink" Target="https://bit.ly/3PqhkLZ" TargetMode="External"/><Relationship Id="rId44" Type="http://schemas.openxmlformats.org/officeDocument/2006/relationships/hyperlink" Target="https://bit.ly/3cjr7ow" TargetMode="External"/><Relationship Id="rId52" Type="http://schemas.openxmlformats.org/officeDocument/2006/relationships/hyperlink" Target="https://bit.ly/3zkq3tx" TargetMode="External"/><Relationship Id="rId4" Type="http://schemas.openxmlformats.org/officeDocument/2006/relationships/hyperlink" Target="https://bit.ly/3B5v1eZ" TargetMode="External"/><Relationship Id="rId9" Type="http://schemas.openxmlformats.org/officeDocument/2006/relationships/hyperlink" Target="https://bit.ly/3yQNtFA" TargetMode="External"/><Relationship Id="rId14" Type="http://schemas.openxmlformats.org/officeDocument/2006/relationships/hyperlink" Target="https://bit.ly/3ojsruk" TargetMode="External"/><Relationship Id="rId22" Type="http://schemas.openxmlformats.org/officeDocument/2006/relationships/hyperlink" Target="https://bit.ly/3RTfSDx" TargetMode="External"/><Relationship Id="rId27" Type="http://schemas.openxmlformats.org/officeDocument/2006/relationships/hyperlink" Target="https://bit.ly/3Ooj1bx" TargetMode="External"/><Relationship Id="rId30" Type="http://schemas.openxmlformats.org/officeDocument/2006/relationships/hyperlink" Target="https://bit.ly/3PFK57g" TargetMode="External"/><Relationship Id="rId35" Type="http://schemas.openxmlformats.org/officeDocument/2006/relationships/hyperlink" Target="https://bit.ly/3RReOA4" TargetMode="External"/><Relationship Id="rId43" Type="http://schemas.openxmlformats.org/officeDocument/2006/relationships/hyperlink" Target="https://bit.ly/3aXGQJx" TargetMode="External"/><Relationship Id="rId48" Type="http://schemas.openxmlformats.org/officeDocument/2006/relationships/hyperlink" Target="https://bit.ly/3PLrpmL" TargetMode="External"/><Relationship Id="rId8" Type="http://schemas.openxmlformats.org/officeDocument/2006/relationships/hyperlink" Target="https://bit.ly/3OmfoTx" TargetMode="External"/><Relationship Id="rId51" Type="http://schemas.openxmlformats.org/officeDocument/2006/relationships/hyperlink" Target="https://bit.ly/3yU0CxC" TargetMode="External"/></Relationships>
</file>

<file path=xl/worksheets/_rels/sheet8.xml.rels><?xml version="1.0" encoding="UTF-8" standalone="yes"?>
<Relationships xmlns="http://schemas.openxmlformats.org/package/2006/relationships"><Relationship Id="rId2" Type="http://schemas.openxmlformats.org/officeDocument/2006/relationships/oleObject" Target="../embeddings/oleObject1.bin"/><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sheetPr>
    <tabColor rgb="FFFF0000"/>
  </sheetPr>
  <dimension ref="A1:Z1000"/>
  <sheetViews>
    <sheetView topLeftCell="B1" workbookViewId="0">
      <selection activeCell="C12" sqref="C12"/>
    </sheetView>
  </sheetViews>
  <sheetFormatPr defaultColWidth="12.625" defaultRowHeight="15" customHeight="1"/>
  <cols>
    <col min="1" max="1" width="6.5" customWidth="1"/>
    <col min="2" max="2" width="41.25" customWidth="1"/>
    <col min="3" max="3" width="38.375" customWidth="1"/>
    <col min="4" max="4" width="47.875" customWidth="1"/>
    <col min="5" max="5" width="15" customWidth="1"/>
    <col min="6" max="6" width="46.875" customWidth="1"/>
    <col min="7" max="26" width="8" customWidth="1"/>
  </cols>
  <sheetData>
    <row r="1" spans="1:26">
      <c r="A1" s="56"/>
      <c r="B1" s="521"/>
      <c r="C1" s="56"/>
      <c r="D1" s="56"/>
      <c r="E1" s="346"/>
      <c r="F1" s="672"/>
      <c r="G1" s="108"/>
      <c r="H1" s="108"/>
      <c r="I1" s="108"/>
      <c r="J1" s="108"/>
      <c r="K1" s="108"/>
      <c r="L1" s="108"/>
      <c r="M1" s="108"/>
      <c r="N1" s="108"/>
      <c r="O1" s="108"/>
      <c r="P1" s="108"/>
      <c r="Q1" s="108"/>
      <c r="R1" s="108"/>
      <c r="S1" s="108"/>
      <c r="T1" s="108"/>
      <c r="U1" s="108"/>
      <c r="V1" s="108"/>
      <c r="W1" s="108"/>
      <c r="X1" s="108"/>
      <c r="Y1" s="108"/>
      <c r="Z1" s="108"/>
    </row>
    <row r="2" spans="1:26">
      <c r="A2" s="697" t="s">
        <v>0</v>
      </c>
      <c r="B2" s="693"/>
      <c r="C2" s="693"/>
      <c r="D2" s="55"/>
      <c r="E2" s="346"/>
      <c r="F2" s="672"/>
      <c r="G2" s="108"/>
      <c r="H2" s="108"/>
      <c r="I2" s="108"/>
      <c r="J2" s="108"/>
      <c r="K2" s="108"/>
      <c r="L2" s="108"/>
      <c r="M2" s="108"/>
      <c r="N2" s="108"/>
      <c r="O2" s="108"/>
      <c r="P2" s="108"/>
      <c r="Q2" s="108"/>
      <c r="R2" s="108"/>
      <c r="S2" s="108"/>
      <c r="T2" s="108"/>
      <c r="U2" s="108"/>
      <c r="V2" s="108"/>
      <c r="W2" s="108"/>
      <c r="X2" s="108"/>
      <c r="Y2" s="108"/>
      <c r="Z2" s="108"/>
    </row>
    <row r="3" spans="1:26">
      <c r="A3" s="697"/>
      <c r="B3" s="693"/>
      <c r="C3" s="693"/>
      <c r="D3" s="55"/>
      <c r="E3" s="346"/>
      <c r="F3" s="672"/>
      <c r="G3" s="108"/>
      <c r="H3" s="108"/>
      <c r="I3" s="108"/>
      <c r="J3" s="108"/>
      <c r="K3" s="108"/>
      <c r="L3" s="108"/>
      <c r="M3" s="108"/>
      <c r="N3" s="108"/>
      <c r="O3" s="108"/>
      <c r="P3" s="108"/>
      <c r="Q3" s="108"/>
      <c r="R3" s="108"/>
      <c r="S3" s="108"/>
      <c r="T3" s="108"/>
      <c r="U3" s="108"/>
      <c r="V3" s="108"/>
      <c r="W3" s="108"/>
      <c r="X3" s="108"/>
      <c r="Y3" s="108"/>
      <c r="Z3" s="108"/>
    </row>
    <row r="4" spans="1:26" ht="21.75" customHeight="1">
      <c r="A4" s="59" t="s">
        <v>1</v>
      </c>
      <c r="B4" s="55"/>
      <c r="C4" s="55"/>
      <c r="D4" s="55"/>
      <c r="E4" s="346"/>
      <c r="F4" s="672"/>
      <c r="G4" s="108"/>
      <c r="H4" s="108"/>
      <c r="I4" s="108"/>
      <c r="J4" s="108"/>
      <c r="K4" s="108"/>
      <c r="L4" s="108"/>
      <c r="M4" s="108"/>
      <c r="N4" s="108"/>
      <c r="O4" s="108"/>
      <c r="P4" s="108"/>
      <c r="Q4" s="108"/>
      <c r="R4" s="108"/>
      <c r="S4" s="108"/>
      <c r="T4" s="108"/>
      <c r="U4" s="108"/>
      <c r="V4" s="108"/>
      <c r="W4" s="108"/>
      <c r="X4" s="108"/>
      <c r="Y4" s="108"/>
      <c r="Z4" s="108"/>
    </row>
    <row r="5" spans="1:26" ht="33.75" customHeight="1">
      <c r="A5" s="61" t="s">
        <v>2</v>
      </c>
      <c r="B5" s="60" t="s">
        <v>3</v>
      </c>
      <c r="C5" s="61" t="s">
        <v>4</v>
      </c>
      <c r="D5" s="62" t="s">
        <v>5</v>
      </c>
      <c r="E5" s="698"/>
      <c r="F5" s="693"/>
      <c r="G5" s="108"/>
      <c r="H5" s="108"/>
      <c r="I5" s="108"/>
      <c r="J5" s="108"/>
      <c r="K5" s="108"/>
      <c r="L5" s="108"/>
      <c r="M5" s="108"/>
      <c r="N5" s="108"/>
      <c r="O5" s="108"/>
      <c r="P5" s="108"/>
      <c r="Q5" s="108"/>
      <c r="R5" s="108"/>
      <c r="S5" s="108"/>
      <c r="T5" s="108"/>
      <c r="U5" s="108"/>
      <c r="V5" s="108"/>
      <c r="W5" s="108"/>
      <c r="X5" s="108"/>
      <c r="Y5" s="108"/>
      <c r="Z5" s="108"/>
    </row>
    <row r="6" spans="1:26" ht="60">
      <c r="A6" s="69">
        <v>1</v>
      </c>
      <c r="B6" s="141" t="s">
        <v>6</v>
      </c>
      <c r="C6" s="673" t="s">
        <v>7</v>
      </c>
      <c r="D6" s="67" t="s">
        <v>8</v>
      </c>
      <c r="E6" s="692"/>
      <c r="F6" s="693"/>
      <c r="G6" s="108"/>
      <c r="H6" s="108"/>
      <c r="I6" s="108"/>
      <c r="J6" s="108"/>
      <c r="K6" s="108"/>
      <c r="L6" s="108"/>
      <c r="M6" s="108"/>
      <c r="N6" s="108"/>
      <c r="O6" s="108"/>
      <c r="P6" s="108"/>
      <c r="Q6" s="108"/>
      <c r="R6" s="108"/>
      <c r="S6" s="108"/>
      <c r="T6" s="108"/>
      <c r="U6" s="108"/>
      <c r="V6" s="108"/>
      <c r="W6" s="108"/>
      <c r="X6" s="108"/>
      <c r="Y6" s="108"/>
      <c r="Z6" s="108"/>
    </row>
    <row r="7" spans="1:26" ht="45">
      <c r="A7" s="69">
        <v>2</v>
      </c>
      <c r="B7" s="141" t="s">
        <v>9</v>
      </c>
      <c r="C7" s="674"/>
      <c r="D7" s="67" t="s">
        <v>10</v>
      </c>
      <c r="E7" s="692"/>
      <c r="F7" s="693"/>
      <c r="G7" s="108"/>
      <c r="H7" s="108"/>
      <c r="I7" s="108"/>
      <c r="J7" s="108"/>
      <c r="K7" s="108"/>
      <c r="L7" s="108"/>
      <c r="M7" s="108"/>
      <c r="N7" s="108"/>
      <c r="O7" s="108"/>
      <c r="P7" s="108"/>
      <c r="Q7" s="108"/>
      <c r="R7" s="108"/>
      <c r="S7" s="108"/>
      <c r="T7" s="108"/>
      <c r="U7" s="108"/>
      <c r="V7" s="108"/>
      <c r="W7" s="108"/>
      <c r="X7" s="108"/>
      <c r="Y7" s="108"/>
      <c r="Z7" s="108"/>
    </row>
    <row r="8" spans="1:26" ht="45">
      <c r="A8" s="69">
        <v>3</v>
      </c>
      <c r="B8" s="141" t="s">
        <v>11</v>
      </c>
      <c r="C8" s="674"/>
      <c r="D8" s="67" t="s">
        <v>10</v>
      </c>
      <c r="E8" s="692"/>
      <c r="F8" s="693"/>
      <c r="G8" s="108"/>
      <c r="H8" s="108"/>
      <c r="I8" s="108"/>
      <c r="J8" s="108"/>
      <c r="K8" s="108"/>
      <c r="L8" s="108"/>
      <c r="M8" s="108"/>
      <c r="N8" s="108"/>
      <c r="O8" s="108"/>
      <c r="P8" s="108"/>
      <c r="Q8" s="108"/>
      <c r="R8" s="108"/>
      <c r="S8" s="108"/>
      <c r="T8" s="108"/>
      <c r="U8" s="108"/>
      <c r="V8" s="108"/>
      <c r="W8" s="108"/>
      <c r="X8" s="108"/>
      <c r="Y8" s="108"/>
      <c r="Z8" s="108"/>
    </row>
    <row r="9" spans="1:26" ht="60">
      <c r="A9" s="69">
        <v>4</v>
      </c>
      <c r="B9" s="141" t="s">
        <v>12</v>
      </c>
      <c r="C9" s="674"/>
      <c r="D9" s="67" t="s">
        <v>10</v>
      </c>
      <c r="E9" s="692"/>
      <c r="F9" s="693"/>
      <c r="G9" s="108"/>
      <c r="H9" s="108"/>
      <c r="I9" s="108"/>
      <c r="J9" s="108"/>
      <c r="K9" s="108"/>
      <c r="L9" s="108"/>
      <c r="M9" s="108"/>
      <c r="N9" s="108"/>
      <c r="O9" s="108"/>
      <c r="P9" s="108"/>
      <c r="Q9" s="108"/>
      <c r="R9" s="108"/>
      <c r="S9" s="108"/>
      <c r="T9" s="108"/>
      <c r="U9" s="108"/>
      <c r="V9" s="108"/>
      <c r="W9" s="108"/>
      <c r="X9" s="108"/>
      <c r="Y9" s="108"/>
      <c r="Z9" s="108"/>
    </row>
    <row r="10" spans="1:26" ht="45">
      <c r="A10" s="69">
        <v>5</v>
      </c>
      <c r="B10" s="141" t="s">
        <v>13</v>
      </c>
      <c r="C10" s="675" t="s">
        <v>14</v>
      </c>
      <c r="D10" s="67" t="s">
        <v>10</v>
      </c>
      <c r="E10" s="692"/>
      <c r="F10" s="693"/>
      <c r="G10" s="108"/>
      <c r="H10" s="108"/>
      <c r="I10" s="108"/>
      <c r="J10" s="108"/>
      <c r="K10" s="108"/>
      <c r="L10" s="108"/>
      <c r="M10" s="108"/>
      <c r="N10" s="108"/>
      <c r="O10" s="108"/>
      <c r="P10" s="108"/>
      <c r="Q10" s="108"/>
      <c r="R10" s="108"/>
      <c r="S10" s="108"/>
      <c r="T10" s="108"/>
      <c r="U10" s="108"/>
      <c r="V10" s="108"/>
      <c r="W10" s="108"/>
      <c r="X10" s="108"/>
      <c r="Y10" s="108"/>
      <c r="Z10" s="108"/>
    </row>
    <row r="11" spans="1:26" ht="45">
      <c r="A11" s="69">
        <v>6</v>
      </c>
      <c r="B11" s="141" t="s">
        <v>15</v>
      </c>
      <c r="C11" s="676" t="s">
        <v>14</v>
      </c>
      <c r="D11" s="67" t="s">
        <v>10</v>
      </c>
      <c r="E11" s="692"/>
      <c r="F11" s="693"/>
      <c r="G11" s="108"/>
      <c r="H11" s="108"/>
      <c r="I11" s="108"/>
      <c r="J11" s="108"/>
      <c r="K11" s="108"/>
      <c r="L11" s="108"/>
      <c r="M11" s="108"/>
      <c r="N11" s="108"/>
      <c r="O11" s="108"/>
      <c r="P11" s="108"/>
      <c r="Q11" s="108"/>
      <c r="R11" s="108"/>
      <c r="S11" s="108"/>
      <c r="T11" s="108"/>
      <c r="U11" s="108"/>
      <c r="V11" s="108"/>
      <c r="W11" s="108"/>
      <c r="X11" s="108"/>
      <c r="Y11" s="108"/>
      <c r="Z11" s="108"/>
    </row>
    <row r="12" spans="1:26" ht="45">
      <c r="A12" s="69">
        <v>7</v>
      </c>
      <c r="B12" s="141" t="s">
        <v>16</v>
      </c>
      <c r="C12" s="676" t="s">
        <v>17</v>
      </c>
      <c r="D12" s="67" t="s">
        <v>10</v>
      </c>
      <c r="E12" s="692"/>
      <c r="F12" s="693"/>
      <c r="G12" s="108"/>
      <c r="H12" s="108"/>
      <c r="I12" s="108"/>
      <c r="J12" s="108"/>
      <c r="K12" s="108"/>
      <c r="L12" s="108"/>
      <c r="M12" s="108"/>
      <c r="N12" s="108"/>
      <c r="O12" s="108"/>
      <c r="P12" s="108"/>
      <c r="Q12" s="108"/>
      <c r="R12" s="108"/>
      <c r="S12" s="108"/>
      <c r="T12" s="108"/>
      <c r="U12" s="108"/>
      <c r="V12" s="108"/>
      <c r="W12" s="108"/>
      <c r="X12" s="108"/>
      <c r="Y12" s="108"/>
      <c r="Z12" s="108"/>
    </row>
    <row r="13" spans="1:26" ht="45">
      <c r="A13" s="69">
        <v>8</v>
      </c>
      <c r="B13" s="141" t="s">
        <v>18</v>
      </c>
      <c r="C13" s="676" t="s">
        <v>19</v>
      </c>
      <c r="D13" s="67" t="s">
        <v>10</v>
      </c>
      <c r="E13" s="692"/>
      <c r="F13" s="693"/>
      <c r="G13" s="108"/>
      <c r="H13" s="108"/>
      <c r="I13" s="108"/>
      <c r="J13" s="108"/>
      <c r="K13" s="108"/>
      <c r="L13" s="108"/>
      <c r="M13" s="108"/>
      <c r="N13" s="108"/>
      <c r="O13" s="108"/>
      <c r="P13" s="108"/>
      <c r="Q13" s="108"/>
      <c r="R13" s="108"/>
      <c r="S13" s="108"/>
      <c r="T13" s="108"/>
      <c r="U13" s="108"/>
      <c r="V13" s="108"/>
      <c r="W13" s="108"/>
      <c r="X13" s="108"/>
      <c r="Y13" s="108"/>
      <c r="Z13" s="108"/>
    </row>
    <row r="14" spans="1:26" ht="45">
      <c r="A14" s="69">
        <v>9</v>
      </c>
      <c r="B14" s="141" t="s">
        <v>20</v>
      </c>
      <c r="C14" s="677"/>
      <c r="D14" s="67" t="s">
        <v>10</v>
      </c>
      <c r="E14" s="692"/>
      <c r="F14" s="693"/>
      <c r="G14" s="108"/>
      <c r="H14" s="108"/>
      <c r="I14" s="108"/>
      <c r="J14" s="108"/>
      <c r="K14" s="108"/>
      <c r="L14" s="108"/>
      <c r="M14" s="108"/>
      <c r="N14" s="108"/>
      <c r="O14" s="108"/>
      <c r="P14" s="108"/>
      <c r="Q14" s="108"/>
      <c r="R14" s="108"/>
      <c r="S14" s="108"/>
      <c r="T14" s="108"/>
      <c r="U14" s="108"/>
      <c r="V14" s="108"/>
      <c r="W14" s="108"/>
      <c r="X14" s="108"/>
      <c r="Y14" s="108"/>
      <c r="Z14" s="108"/>
    </row>
    <row r="15" spans="1:26" ht="45">
      <c r="A15" s="69">
        <v>10</v>
      </c>
      <c r="B15" s="141" t="s">
        <v>21</v>
      </c>
      <c r="C15" s="677"/>
      <c r="D15" s="67" t="s">
        <v>10</v>
      </c>
      <c r="E15" s="692"/>
      <c r="F15" s="693"/>
      <c r="G15" s="108"/>
      <c r="H15" s="108"/>
      <c r="I15" s="108"/>
      <c r="J15" s="108"/>
      <c r="K15" s="108"/>
      <c r="L15" s="108"/>
      <c r="M15" s="108"/>
      <c r="N15" s="108"/>
      <c r="O15" s="108"/>
      <c r="P15" s="108"/>
      <c r="Q15" s="108"/>
      <c r="R15" s="108"/>
      <c r="S15" s="108"/>
      <c r="T15" s="108"/>
      <c r="U15" s="108"/>
      <c r="V15" s="108"/>
      <c r="W15" s="108"/>
      <c r="X15" s="108"/>
      <c r="Y15" s="108"/>
      <c r="Z15" s="108"/>
    </row>
    <row r="16" spans="1:26" ht="45">
      <c r="A16" s="69">
        <v>11</v>
      </c>
      <c r="B16" s="141" t="s">
        <v>22</v>
      </c>
      <c r="C16" s="677"/>
      <c r="D16" s="67" t="s">
        <v>10</v>
      </c>
      <c r="E16" s="692"/>
      <c r="F16" s="693"/>
      <c r="G16" s="108"/>
      <c r="H16" s="108"/>
      <c r="I16" s="108"/>
      <c r="J16" s="108"/>
      <c r="K16" s="108"/>
      <c r="L16" s="108"/>
      <c r="M16" s="108"/>
      <c r="N16" s="108"/>
      <c r="O16" s="108"/>
      <c r="P16" s="108"/>
      <c r="Q16" s="108"/>
      <c r="R16" s="108"/>
      <c r="S16" s="108"/>
      <c r="T16" s="108"/>
      <c r="U16" s="108"/>
      <c r="V16" s="108"/>
      <c r="W16" s="108"/>
      <c r="X16" s="108"/>
      <c r="Y16" s="108"/>
      <c r="Z16" s="108"/>
    </row>
    <row r="17" spans="1:26" ht="60">
      <c r="A17" s="69">
        <v>12</v>
      </c>
      <c r="B17" s="141" t="s">
        <v>23</v>
      </c>
      <c r="C17" s="673" t="s">
        <v>24</v>
      </c>
      <c r="D17" s="67" t="s">
        <v>25</v>
      </c>
      <c r="E17" s="692"/>
      <c r="F17" s="693"/>
      <c r="G17" s="108"/>
      <c r="H17" s="108"/>
      <c r="I17" s="108"/>
      <c r="J17" s="108"/>
      <c r="K17" s="108"/>
      <c r="L17" s="108"/>
      <c r="M17" s="108"/>
      <c r="N17" s="108"/>
      <c r="O17" s="108"/>
      <c r="P17" s="108"/>
      <c r="Q17" s="108"/>
      <c r="R17" s="108"/>
      <c r="S17" s="108"/>
      <c r="T17" s="108"/>
      <c r="U17" s="108"/>
      <c r="V17" s="108"/>
      <c r="W17" s="108"/>
      <c r="X17" s="108"/>
      <c r="Y17" s="108"/>
      <c r="Z17" s="108"/>
    </row>
    <row r="18" spans="1:26" ht="45">
      <c r="A18" s="69">
        <v>13</v>
      </c>
      <c r="B18" s="141" t="s">
        <v>26</v>
      </c>
      <c r="C18" s="673" t="s">
        <v>27</v>
      </c>
      <c r="D18" s="67" t="s">
        <v>10</v>
      </c>
      <c r="E18" s="692"/>
      <c r="F18" s="693"/>
      <c r="G18" s="56"/>
      <c r="H18" s="56"/>
      <c r="I18" s="56"/>
      <c r="J18" s="56"/>
      <c r="K18" s="56"/>
      <c r="L18" s="56"/>
      <c r="M18" s="56"/>
      <c r="N18" s="56"/>
      <c r="O18" s="56"/>
      <c r="P18" s="56"/>
      <c r="Q18" s="56"/>
      <c r="R18" s="56"/>
      <c r="S18" s="56"/>
      <c r="T18" s="56"/>
      <c r="U18" s="56"/>
      <c r="V18" s="56"/>
      <c r="W18" s="56"/>
      <c r="X18" s="56"/>
      <c r="Y18" s="56"/>
      <c r="Z18" s="56"/>
    </row>
    <row r="19" spans="1:26" ht="45">
      <c r="A19" s="69">
        <v>14</v>
      </c>
      <c r="B19" s="141" t="s">
        <v>28</v>
      </c>
      <c r="C19" s="673" t="s">
        <v>29</v>
      </c>
      <c r="D19" s="67" t="s">
        <v>10</v>
      </c>
      <c r="E19" s="692"/>
      <c r="F19" s="693"/>
      <c r="G19" s="108"/>
      <c r="H19" s="108"/>
      <c r="I19" s="108"/>
      <c r="J19" s="108"/>
      <c r="K19" s="108"/>
      <c r="L19" s="108"/>
      <c r="M19" s="108"/>
      <c r="N19" s="108"/>
      <c r="O19" s="108"/>
      <c r="P19" s="108"/>
      <c r="Q19" s="108"/>
      <c r="R19" s="108"/>
      <c r="S19" s="108"/>
      <c r="T19" s="108"/>
      <c r="U19" s="108"/>
      <c r="V19" s="108"/>
      <c r="W19" s="108"/>
      <c r="X19" s="108"/>
      <c r="Y19" s="108"/>
      <c r="Z19" s="108"/>
    </row>
    <row r="20" spans="1:26">
      <c r="A20" s="56"/>
      <c r="B20" s="521"/>
      <c r="C20" s="56"/>
      <c r="D20" s="56"/>
      <c r="E20" s="346"/>
      <c r="F20" s="672"/>
      <c r="G20" s="108"/>
      <c r="H20" s="108"/>
      <c r="I20" s="108"/>
      <c r="J20" s="108"/>
      <c r="K20" s="108"/>
      <c r="L20" s="108"/>
      <c r="M20" s="108"/>
      <c r="N20" s="108"/>
      <c r="O20" s="108"/>
      <c r="P20" s="108"/>
      <c r="Q20" s="108"/>
      <c r="R20" s="108"/>
      <c r="S20" s="108"/>
      <c r="T20" s="108"/>
      <c r="U20" s="108"/>
      <c r="V20" s="108"/>
      <c r="W20" s="108"/>
      <c r="X20" s="108"/>
      <c r="Y20" s="108"/>
      <c r="Z20" s="108"/>
    </row>
    <row r="21" spans="1:26" ht="21.75" customHeight="1">
      <c r="A21" s="59" t="s">
        <v>30</v>
      </c>
      <c r="B21" s="55"/>
      <c r="C21" s="55"/>
      <c r="D21" s="55"/>
      <c r="E21" s="346"/>
      <c r="F21" s="672"/>
      <c r="G21" s="108"/>
      <c r="H21" s="108"/>
      <c r="I21" s="108"/>
      <c r="J21" s="108"/>
      <c r="K21" s="108"/>
      <c r="L21" s="108"/>
      <c r="M21" s="108"/>
      <c r="N21" s="108"/>
      <c r="O21" s="108"/>
      <c r="P21" s="108"/>
      <c r="Q21" s="108"/>
      <c r="R21" s="108"/>
      <c r="S21" s="108"/>
      <c r="T21" s="108"/>
      <c r="U21" s="108"/>
      <c r="V21" s="108"/>
      <c r="W21" s="108"/>
      <c r="X21" s="108"/>
      <c r="Y21" s="108"/>
      <c r="Z21" s="108"/>
    </row>
    <row r="22" spans="1:26" ht="39.75" customHeight="1">
      <c r="A22" s="61" t="s">
        <v>2</v>
      </c>
      <c r="B22" s="60" t="s">
        <v>3</v>
      </c>
      <c r="C22" s="61" t="s">
        <v>4</v>
      </c>
      <c r="D22" s="61" t="s">
        <v>31</v>
      </c>
      <c r="E22" s="60" t="s">
        <v>32</v>
      </c>
      <c r="F22" s="60" t="s">
        <v>5</v>
      </c>
      <c r="G22" s="108"/>
      <c r="H22" s="108"/>
      <c r="I22" s="108"/>
      <c r="J22" s="108"/>
      <c r="K22" s="108"/>
      <c r="L22" s="108"/>
      <c r="M22" s="108"/>
      <c r="N22" s="108"/>
      <c r="O22" s="108"/>
      <c r="P22" s="108"/>
      <c r="Q22" s="108"/>
      <c r="R22" s="108"/>
      <c r="S22" s="108"/>
      <c r="T22" s="108"/>
      <c r="U22" s="108"/>
      <c r="V22" s="108"/>
      <c r="W22" s="108"/>
      <c r="X22" s="108"/>
      <c r="Y22" s="108"/>
      <c r="Z22" s="108"/>
    </row>
    <row r="23" spans="1:26" ht="49.5" customHeight="1">
      <c r="A23" s="61">
        <v>1</v>
      </c>
      <c r="B23" s="231" t="s">
        <v>33</v>
      </c>
      <c r="C23" s="61"/>
      <c r="D23" s="61"/>
      <c r="E23" s="61"/>
      <c r="F23" s="171" t="s">
        <v>34</v>
      </c>
      <c r="G23" s="108"/>
      <c r="H23" s="108"/>
      <c r="I23" s="108"/>
      <c r="J23" s="108"/>
      <c r="K23" s="108"/>
      <c r="L23" s="108"/>
      <c r="M23" s="108"/>
      <c r="N23" s="108"/>
      <c r="O23" s="108"/>
      <c r="P23" s="108"/>
      <c r="Q23" s="108"/>
      <c r="R23" s="108"/>
      <c r="S23" s="108"/>
      <c r="T23" s="108"/>
      <c r="U23" s="108"/>
      <c r="V23" s="108"/>
      <c r="W23" s="108"/>
      <c r="X23" s="108"/>
      <c r="Y23" s="108"/>
      <c r="Z23" s="108"/>
    </row>
    <row r="24" spans="1:26" ht="69.95" customHeight="1">
      <c r="A24" s="565" t="s">
        <v>35</v>
      </c>
      <c r="B24" s="141" t="s">
        <v>36</v>
      </c>
      <c r="C24" s="678" t="s">
        <v>37</v>
      </c>
      <c r="D24" s="679" t="s">
        <v>38</v>
      </c>
      <c r="E24" s="319"/>
      <c r="F24" s="694" t="s">
        <v>39</v>
      </c>
      <c r="G24" s="108"/>
      <c r="H24" s="108"/>
      <c r="I24" s="108"/>
      <c r="J24" s="108"/>
      <c r="K24" s="108"/>
      <c r="L24" s="108"/>
      <c r="M24" s="108"/>
      <c r="N24" s="108"/>
      <c r="O24" s="108"/>
      <c r="P24" s="108"/>
      <c r="Q24" s="108"/>
      <c r="R24" s="108"/>
      <c r="S24" s="108"/>
      <c r="T24" s="108"/>
      <c r="U24" s="108"/>
      <c r="V24" s="108"/>
      <c r="W24" s="108"/>
      <c r="X24" s="108"/>
      <c r="Y24" s="108"/>
      <c r="Z24" s="108"/>
    </row>
    <row r="25" spans="1:26" ht="30.95" customHeight="1">
      <c r="A25" s="565" t="s">
        <v>40</v>
      </c>
      <c r="B25" s="141" t="s">
        <v>41</v>
      </c>
      <c r="C25" s="674"/>
      <c r="D25" s="680"/>
      <c r="E25" s="319"/>
      <c r="F25" s="695"/>
      <c r="G25" s="108"/>
      <c r="H25" s="108"/>
      <c r="I25" s="108"/>
      <c r="J25" s="108"/>
      <c r="K25" s="108"/>
      <c r="L25" s="108"/>
      <c r="M25" s="108"/>
      <c r="N25" s="108"/>
      <c r="O25" s="108"/>
      <c r="P25" s="108"/>
      <c r="Q25" s="108"/>
      <c r="R25" s="108"/>
      <c r="S25" s="108"/>
      <c r="T25" s="108"/>
      <c r="U25" s="108"/>
      <c r="V25" s="108"/>
      <c r="W25" s="108"/>
      <c r="X25" s="108"/>
      <c r="Y25" s="108"/>
      <c r="Z25" s="108"/>
    </row>
    <row r="26" spans="1:26" ht="51.95" customHeight="1">
      <c r="A26" s="565" t="s">
        <v>42</v>
      </c>
      <c r="B26" s="141" t="s">
        <v>43</v>
      </c>
      <c r="C26" s="674"/>
      <c r="D26" s="680"/>
      <c r="E26" s="319"/>
      <c r="F26" s="695"/>
      <c r="G26" s="108"/>
      <c r="H26" s="108"/>
      <c r="I26" s="108"/>
      <c r="J26" s="108"/>
      <c r="K26" s="108"/>
      <c r="L26" s="108"/>
      <c r="M26" s="108"/>
      <c r="N26" s="108"/>
      <c r="O26" s="108"/>
      <c r="P26" s="108"/>
      <c r="Q26" s="108"/>
      <c r="R26" s="108"/>
      <c r="S26" s="108"/>
      <c r="T26" s="108"/>
      <c r="U26" s="108"/>
      <c r="V26" s="108"/>
      <c r="W26" s="108"/>
      <c r="X26" s="108"/>
      <c r="Y26" s="108"/>
      <c r="Z26" s="108"/>
    </row>
    <row r="27" spans="1:26" ht="51" customHeight="1">
      <c r="A27" s="565" t="s">
        <v>44</v>
      </c>
      <c r="B27" s="141" t="s">
        <v>45</v>
      </c>
      <c r="C27" s="674"/>
      <c r="D27" s="680"/>
      <c r="E27" s="319"/>
      <c r="F27" s="696"/>
      <c r="G27" s="108"/>
      <c r="H27" s="108"/>
      <c r="I27" s="108"/>
      <c r="J27" s="108"/>
      <c r="K27" s="108"/>
      <c r="L27" s="108"/>
      <c r="M27" s="108"/>
      <c r="N27" s="108"/>
      <c r="O27" s="108"/>
      <c r="P27" s="108"/>
      <c r="Q27" s="108"/>
      <c r="R27" s="108"/>
      <c r="S27" s="108"/>
      <c r="T27" s="108"/>
      <c r="U27" s="108"/>
      <c r="V27" s="108"/>
      <c r="W27" s="108"/>
      <c r="X27" s="108"/>
      <c r="Y27" s="108"/>
      <c r="Z27" s="108"/>
    </row>
    <row r="28" spans="1:26" ht="15.75" customHeight="1">
      <c r="A28" s="61">
        <v>2</v>
      </c>
      <c r="B28" s="231" t="s">
        <v>46</v>
      </c>
      <c r="C28" s="61"/>
      <c r="D28" s="61"/>
      <c r="E28" s="61"/>
      <c r="F28" s="171"/>
      <c r="G28" s="108"/>
      <c r="H28" s="108"/>
      <c r="I28" s="108"/>
      <c r="J28" s="108"/>
      <c r="K28" s="108"/>
      <c r="L28" s="108"/>
      <c r="M28" s="108"/>
      <c r="N28" s="108"/>
      <c r="O28" s="108"/>
      <c r="P28" s="108"/>
      <c r="Q28" s="108"/>
      <c r="R28" s="108"/>
      <c r="S28" s="108"/>
      <c r="T28" s="108"/>
      <c r="U28" s="108"/>
      <c r="V28" s="108"/>
      <c r="W28" s="108"/>
      <c r="X28" s="108"/>
      <c r="Y28" s="108"/>
      <c r="Z28" s="108"/>
    </row>
    <row r="29" spans="1:26" ht="46.5" customHeight="1">
      <c r="A29" s="69"/>
      <c r="B29" s="141" t="s">
        <v>47</v>
      </c>
      <c r="C29" s="681"/>
      <c r="D29" s="171"/>
      <c r="E29" s="77"/>
      <c r="F29" s="171" t="s">
        <v>34</v>
      </c>
      <c r="G29" s="108"/>
      <c r="H29" s="108"/>
      <c r="I29" s="108"/>
      <c r="J29" s="108"/>
      <c r="K29" s="108"/>
      <c r="L29" s="108"/>
      <c r="M29" s="108"/>
      <c r="N29" s="108"/>
      <c r="O29" s="108"/>
      <c r="P29" s="108"/>
      <c r="Q29" s="108"/>
      <c r="R29" s="108"/>
      <c r="S29" s="108"/>
      <c r="T29" s="108"/>
      <c r="U29" s="108"/>
      <c r="V29" s="108"/>
      <c r="W29" s="108"/>
      <c r="X29" s="108"/>
      <c r="Y29" s="108"/>
      <c r="Z29" s="108"/>
    </row>
    <row r="30" spans="1:26" ht="19.5" customHeight="1">
      <c r="A30" s="69" t="s">
        <v>35</v>
      </c>
      <c r="B30" s="141" t="s">
        <v>48</v>
      </c>
      <c r="C30" s="674"/>
      <c r="D30" s="680"/>
      <c r="E30" s="319"/>
      <c r="F30" s="694" t="s">
        <v>49</v>
      </c>
      <c r="G30" s="108"/>
      <c r="H30" s="108"/>
      <c r="I30" s="108"/>
      <c r="J30" s="108"/>
      <c r="K30" s="108"/>
      <c r="L30" s="108"/>
      <c r="M30" s="108"/>
      <c r="N30" s="108"/>
      <c r="O30" s="108"/>
      <c r="P30" s="108"/>
      <c r="Q30" s="108"/>
      <c r="R30" s="108"/>
      <c r="S30" s="108"/>
      <c r="T30" s="108"/>
      <c r="U30" s="108"/>
      <c r="V30" s="108"/>
      <c r="W30" s="108"/>
      <c r="X30" s="108"/>
      <c r="Y30" s="108"/>
      <c r="Z30" s="108"/>
    </row>
    <row r="31" spans="1:26" ht="19.5" customHeight="1">
      <c r="A31" s="69" t="s">
        <v>40</v>
      </c>
      <c r="B31" s="141" t="s">
        <v>50</v>
      </c>
      <c r="C31" s="674"/>
      <c r="D31" s="680"/>
      <c r="E31" s="319"/>
      <c r="F31" s="695"/>
      <c r="G31" s="108"/>
      <c r="H31" s="108"/>
      <c r="I31" s="108"/>
      <c r="J31" s="108"/>
      <c r="K31" s="108"/>
      <c r="L31" s="108"/>
      <c r="M31" s="108"/>
      <c r="N31" s="108"/>
      <c r="O31" s="108"/>
      <c r="P31" s="108"/>
      <c r="Q31" s="108"/>
      <c r="R31" s="108"/>
      <c r="S31" s="108"/>
      <c r="T31" s="108"/>
      <c r="U31" s="108"/>
      <c r="V31" s="108"/>
      <c r="W31" s="108"/>
      <c r="X31" s="108"/>
      <c r="Y31" s="108"/>
      <c r="Z31" s="108"/>
    </row>
    <row r="32" spans="1:26" ht="19.5" customHeight="1">
      <c r="A32" s="69" t="s">
        <v>42</v>
      </c>
      <c r="B32" s="141" t="s">
        <v>51</v>
      </c>
      <c r="C32" s="674"/>
      <c r="D32" s="680"/>
      <c r="E32" s="319"/>
      <c r="F32" s="695"/>
      <c r="G32" s="108"/>
      <c r="H32" s="108"/>
      <c r="I32" s="108"/>
      <c r="J32" s="108"/>
      <c r="K32" s="108"/>
      <c r="L32" s="108"/>
      <c r="M32" s="108"/>
      <c r="N32" s="108"/>
      <c r="O32" s="108"/>
      <c r="P32" s="108"/>
      <c r="Q32" s="108"/>
      <c r="R32" s="108"/>
      <c r="S32" s="108"/>
      <c r="T32" s="108"/>
      <c r="U32" s="108"/>
      <c r="V32" s="108"/>
      <c r="W32" s="108"/>
      <c r="X32" s="108"/>
      <c r="Y32" s="108"/>
      <c r="Z32" s="108"/>
    </row>
    <row r="33" spans="1:26" ht="19.5" customHeight="1">
      <c r="A33" s="69" t="s">
        <v>44</v>
      </c>
      <c r="B33" s="141" t="s">
        <v>52</v>
      </c>
      <c r="C33" s="674"/>
      <c r="D33" s="680"/>
      <c r="E33" s="319"/>
      <c r="F33" s="695"/>
      <c r="G33" s="108"/>
      <c r="H33" s="108"/>
      <c r="I33" s="108"/>
      <c r="J33" s="108"/>
      <c r="K33" s="108"/>
      <c r="L33" s="108"/>
      <c r="M33" s="108"/>
      <c r="N33" s="108"/>
      <c r="O33" s="108"/>
      <c r="P33" s="108"/>
      <c r="Q33" s="108"/>
      <c r="R33" s="108"/>
      <c r="S33" s="108"/>
      <c r="T33" s="108"/>
      <c r="U33" s="108"/>
      <c r="V33" s="108"/>
      <c r="W33" s="108"/>
      <c r="X33" s="108"/>
      <c r="Y33" s="108"/>
      <c r="Z33" s="108"/>
    </row>
    <row r="34" spans="1:26" ht="19.5" customHeight="1">
      <c r="A34" s="69" t="s">
        <v>53</v>
      </c>
      <c r="B34" s="141" t="s">
        <v>54</v>
      </c>
      <c r="C34" s="674"/>
      <c r="D34" s="680"/>
      <c r="E34" s="319"/>
      <c r="F34" s="695"/>
      <c r="G34" s="108"/>
      <c r="H34" s="108"/>
      <c r="I34" s="108"/>
      <c r="J34" s="108"/>
      <c r="K34" s="108"/>
      <c r="L34" s="108"/>
      <c r="M34" s="108"/>
      <c r="N34" s="108"/>
      <c r="O34" s="108"/>
      <c r="P34" s="108"/>
      <c r="Q34" s="108"/>
      <c r="R34" s="108"/>
      <c r="S34" s="108"/>
      <c r="T34" s="108"/>
      <c r="U34" s="108"/>
      <c r="V34" s="108"/>
      <c r="W34" s="108"/>
      <c r="X34" s="108"/>
      <c r="Y34" s="108"/>
      <c r="Z34" s="108"/>
    </row>
    <row r="35" spans="1:26" ht="19.5" customHeight="1">
      <c r="A35" s="69" t="s">
        <v>55</v>
      </c>
      <c r="B35" s="141" t="s">
        <v>56</v>
      </c>
      <c r="C35" s="674"/>
      <c r="D35" s="680"/>
      <c r="E35" s="319"/>
      <c r="F35" s="696"/>
      <c r="G35" s="108"/>
      <c r="H35" s="108"/>
      <c r="I35" s="108"/>
      <c r="J35" s="108"/>
      <c r="K35" s="108"/>
      <c r="L35" s="108"/>
      <c r="M35" s="108"/>
      <c r="N35" s="108"/>
      <c r="O35" s="108"/>
      <c r="P35" s="108"/>
      <c r="Q35" s="108"/>
      <c r="R35" s="108"/>
      <c r="S35" s="108"/>
      <c r="T35" s="108"/>
      <c r="U35" s="108"/>
      <c r="V35" s="108"/>
      <c r="W35" s="108"/>
      <c r="X35" s="108"/>
      <c r="Y35" s="108"/>
      <c r="Z35" s="108"/>
    </row>
    <row r="36" spans="1:26" ht="27" customHeight="1">
      <c r="A36" s="69"/>
      <c r="B36" s="249" t="s">
        <v>57</v>
      </c>
      <c r="C36" s="682"/>
      <c r="D36" s="683"/>
      <c r="E36" s="249">
        <f>SUM(E30:E35)</f>
        <v>0</v>
      </c>
      <c r="F36" s="171"/>
      <c r="G36" s="108"/>
      <c r="H36" s="108"/>
      <c r="I36" s="108"/>
      <c r="J36" s="108"/>
      <c r="K36" s="108"/>
      <c r="L36" s="108"/>
      <c r="M36" s="108"/>
      <c r="N36" s="108"/>
      <c r="O36" s="108"/>
      <c r="P36" s="108"/>
      <c r="Q36" s="108"/>
      <c r="R36" s="108"/>
      <c r="S36" s="108"/>
      <c r="T36" s="108"/>
      <c r="U36" s="108"/>
      <c r="V36" s="108"/>
      <c r="W36" s="108"/>
      <c r="X36" s="108"/>
      <c r="Y36" s="108"/>
      <c r="Z36" s="108"/>
    </row>
    <row r="37" spans="1:26" ht="45.95" customHeight="1">
      <c r="A37" s="61">
        <v>3</v>
      </c>
      <c r="B37" s="231" t="s">
        <v>58</v>
      </c>
      <c r="C37" s="61"/>
      <c r="D37" s="61"/>
      <c r="E37" s="61"/>
      <c r="F37" s="171"/>
      <c r="G37" s="108"/>
      <c r="H37" s="108"/>
      <c r="I37" s="108"/>
      <c r="J37" s="108"/>
      <c r="K37" s="108"/>
      <c r="L37" s="108"/>
      <c r="M37" s="108"/>
      <c r="N37" s="108"/>
      <c r="O37" s="108"/>
      <c r="P37" s="108"/>
      <c r="Q37" s="108"/>
      <c r="R37" s="108"/>
      <c r="S37" s="108"/>
      <c r="T37" s="108"/>
      <c r="U37" s="108"/>
      <c r="V37" s="108"/>
      <c r="W37" s="108"/>
      <c r="X37" s="108"/>
      <c r="Y37" s="108"/>
      <c r="Z37" s="108"/>
    </row>
    <row r="38" spans="1:26" ht="47.25" customHeight="1">
      <c r="A38" s="69"/>
      <c r="B38" s="141" t="s">
        <v>59</v>
      </c>
      <c r="C38" s="681"/>
      <c r="D38" s="171"/>
      <c r="E38" s="77"/>
      <c r="F38" s="171" t="s">
        <v>34</v>
      </c>
      <c r="G38" s="108"/>
      <c r="H38" s="108"/>
      <c r="I38" s="108"/>
      <c r="J38" s="108"/>
      <c r="K38" s="108"/>
      <c r="L38" s="108"/>
      <c r="M38" s="108"/>
      <c r="N38" s="108"/>
      <c r="O38" s="108"/>
      <c r="P38" s="108"/>
      <c r="Q38" s="108"/>
      <c r="R38" s="108"/>
      <c r="S38" s="108"/>
      <c r="T38" s="108"/>
      <c r="U38" s="108"/>
      <c r="V38" s="108"/>
      <c r="W38" s="108"/>
      <c r="X38" s="108"/>
      <c r="Y38" s="108"/>
      <c r="Z38" s="108"/>
    </row>
    <row r="39" spans="1:26" ht="19.5" customHeight="1">
      <c r="A39" s="69" t="s">
        <v>35</v>
      </c>
      <c r="B39" s="141" t="s">
        <v>48</v>
      </c>
      <c r="C39" s="674"/>
      <c r="D39" s="680"/>
      <c r="E39" s="319"/>
      <c r="F39" s="694" t="s">
        <v>49</v>
      </c>
      <c r="G39" s="108"/>
      <c r="H39" s="108"/>
      <c r="I39" s="108"/>
      <c r="J39" s="108"/>
      <c r="K39" s="108"/>
      <c r="L39" s="108"/>
      <c r="M39" s="108"/>
      <c r="N39" s="108"/>
      <c r="O39" s="108"/>
      <c r="P39" s="108"/>
      <c r="Q39" s="108"/>
      <c r="R39" s="108"/>
      <c r="S39" s="108"/>
      <c r="T39" s="108"/>
      <c r="U39" s="108"/>
      <c r="V39" s="108"/>
      <c r="W39" s="108"/>
      <c r="X39" s="108"/>
      <c r="Y39" s="108"/>
      <c r="Z39" s="108"/>
    </row>
    <row r="40" spans="1:26" ht="19.5" customHeight="1">
      <c r="A40" s="69" t="s">
        <v>40</v>
      </c>
      <c r="B40" s="141" t="s">
        <v>50</v>
      </c>
      <c r="C40" s="674"/>
      <c r="D40" s="680"/>
      <c r="E40" s="319"/>
      <c r="F40" s="695"/>
      <c r="G40" s="108"/>
      <c r="H40" s="108"/>
      <c r="I40" s="108"/>
      <c r="J40" s="108"/>
      <c r="K40" s="108"/>
      <c r="L40" s="108"/>
      <c r="M40" s="108"/>
      <c r="N40" s="108"/>
      <c r="O40" s="108"/>
      <c r="P40" s="108"/>
      <c r="Q40" s="108"/>
      <c r="R40" s="108"/>
      <c r="S40" s="108"/>
      <c r="T40" s="108"/>
      <c r="U40" s="108"/>
      <c r="V40" s="108"/>
      <c r="W40" s="108"/>
      <c r="X40" s="108"/>
      <c r="Y40" s="108"/>
      <c r="Z40" s="108"/>
    </row>
    <row r="41" spans="1:26" ht="19.5" customHeight="1">
      <c r="A41" s="69" t="s">
        <v>42</v>
      </c>
      <c r="B41" s="141" t="s">
        <v>51</v>
      </c>
      <c r="C41" s="674"/>
      <c r="D41" s="680"/>
      <c r="E41" s="319"/>
      <c r="F41" s="695"/>
      <c r="G41" s="108"/>
      <c r="H41" s="108"/>
      <c r="I41" s="108"/>
      <c r="J41" s="108"/>
      <c r="K41" s="108"/>
      <c r="L41" s="108"/>
      <c r="M41" s="108"/>
      <c r="N41" s="108"/>
      <c r="O41" s="108"/>
      <c r="P41" s="108"/>
      <c r="Q41" s="108"/>
      <c r="R41" s="108"/>
      <c r="S41" s="108"/>
      <c r="T41" s="108"/>
      <c r="U41" s="108"/>
      <c r="V41" s="108"/>
      <c r="W41" s="108"/>
      <c r="X41" s="108"/>
      <c r="Y41" s="108"/>
      <c r="Z41" s="108"/>
    </row>
    <row r="42" spans="1:26" ht="19.5" customHeight="1">
      <c r="A42" s="69" t="s">
        <v>44</v>
      </c>
      <c r="B42" s="141" t="s">
        <v>52</v>
      </c>
      <c r="C42" s="674"/>
      <c r="D42" s="680"/>
      <c r="E42" s="319"/>
      <c r="F42" s="695"/>
      <c r="G42" s="108"/>
      <c r="H42" s="108"/>
      <c r="I42" s="108"/>
      <c r="J42" s="108"/>
      <c r="K42" s="108"/>
      <c r="L42" s="108"/>
      <c r="M42" s="108"/>
      <c r="N42" s="108"/>
      <c r="O42" s="108"/>
      <c r="P42" s="108"/>
      <c r="Q42" s="108"/>
      <c r="R42" s="108"/>
      <c r="S42" s="108"/>
      <c r="T42" s="108"/>
      <c r="U42" s="108"/>
      <c r="V42" s="108"/>
      <c r="W42" s="108"/>
      <c r="X42" s="108"/>
      <c r="Y42" s="108"/>
      <c r="Z42" s="108"/>
    </row>
    <row r="43" spans="1:26" ht="19.5" customHeight="1">
      <c r="A43" s="69" t="s">
        <v>53</v>
      </c>
      <c r="B43" s="141" t="s">
        <v>54</v>
      </c>
      <c r="C43" s="674"/>
      <c r="D43" s="680"/>
      <c r="E43" s="319"/>
      <c r="F43" s="695"/>
      <c r="G43" s="108"/>
      <c r="H43" s="108"/>
      <c r="I43" s="108"/>
      <c r="J43" s="108"/>
      <c r="K43" s="108"/>
      <c r="L43" s="108"/>
      <c r="M43" s="108"/>
      <c r="N43" s="108"/>
      <c r="O43" s="108"/>
      <c r="P43" s="108"/>
      <c r="Q43" s="108"/>
      <c r="R43" s="108"/>
      <c r="S43" s="108"/>
      <c r="T43" s="108"/>
      <c r="U43" s="108"/>
      <c r="V43" s="108"/>
      <c r="W43" s="108"/>
      <c r="X43" s="108"/>
      <c r="Y43" s="108"/>
      <c r="Z43" s="108"/>
    </row>
    <row r="44" spans="1:26" ht="19.5" customHeight="1">
      <c r="A44" s="69" t="s">
        <v>55</v>
      </c>
      <c r="B44" s="141" t="s">
        <v>56</v>
      </c>
      <c r="C44" s="674"/>
      <c r="D44" s="680"/>
      <c r="E44" s="77"/>
      <c r="F44" s="696"/>
      <c r="G44" s="108"/>
      <c r="H44" s="108"/>
      <c r="I44" s="108"/>
      <c r="J44" s="108"/>
      <c r="K44" s="108"/>
      <c r="L44" s="108"/>
      <c r="M44" s="108"/>
      <c r="N44" s="108"/>
      <c r="O44" s="108"/>
      <c r="P44" s="108"/>
      <c r="Q44" s="108"/>
      <c r="R44" s="108"/>
      <c r="S44" s="108"/>
      <c r="T44" s="108"/>
      <c r="U44" s="108"/>
      <c r="V44" s="108"/>
      <c r="W44" s="108"/>
      <c r="X44" s="108"/>
      <c r="Y44" s="108"/>
      <c r="Z44" s="108"/>
    </row>
    <row r="45" spans="1:26" ht="27" customHeight="1">
      <c r="A45" s="69"/>
      <c r="B45" s="249" t="s">
        <v>57</v>
      </c>
      <c r="C45" s="682"/>
      <c r="D45" s="683"/>
      <c r="E45" s="249">
        <f>SUM(E39:E44)</f>
        <v>0</v>
      </c>
      <c r="F45" s="171"/>
      <c r="G45" s="108"/>
      <c r="H45" s="108"/>
      <c r="I45" s="108"/>
      <c r="J45" s="108"/>
      <c r="K45" s="108"/>
      <c r="L45" s="108"/>
      <c r="M45" s="108"/>
      <c r="N45" s="108"/>
      <c r="O45" s="108"/>
      <c r="P45" s="108"/>
      <c r="Q45" s="108"/>
      <c r="R45" s="108"/>
      <c r="S45" s="108"/>
      <c r="T45" s="108"/>
      <c r="U45" s="108"/>
      <c r="V45" s="108"/>
      <c r="W45" s="108"/>
      <c r="X45" s="108"/>
      <c r="Y45" s="108"/>
      <c r="Z45" s="108"/>
    </row>
    <row r="46" spans="1:26" ht="15.75" customHeight="1">
      <c r="A46" s="86"/>
      <c r="B46" s="521"/>
      <c r="C46" s="684"/>
      <c r="D46" s="58"/>
      <c r="E46" s="685"/>
      <c r="F46" s="686"/>
      <c r="G46" s="108"/>
      <c r="H46" s="108"/>
      <c r="I46" s="108"/>
      <c r="J46" s="108"/>
      <c r="K46" s="108"/>
      <c r="L46" s="108"/>
      <c r="M46" s="108"/>
      <c r="N46" s="108"/>
      <c r="O46" s="108"/>
      <c r="P46" s="108"/>
      <c r="Q46" s="108"/>
      <c r="R46" s="108"/>
      <c r="S46" s="108"/>
      <c r="T46" s="108"/>
      <c r="U46" s="108"/>
      <c r="V46" s="108"/>
      <c r="W46" s="108"/>
      <c r="X46" s="108"/>
      <c r="Y46" s="108"/>
      <c r="Z46" s="108"/>
    </row>
    <row r="47" spans="1:26" ht="15.75" customHeight="1">
      <c r="A47" s="56"/>
      <c r="B47" s="521"/>
      <c r="C47" s="56"/>
      <c r="D47" s="56"/>
      <c r="E47" s="346"/>
      <c r="F47" s="672"/>
      <c r="G47" s="108"/>
      <c r="H47" s="108"/>
      <c r="I47" s="108"/>
      <c r="J47" s="108"/>
      <c r="K47" s="108"/>
      <c r="L47" s="108"/>
      <c r="M47" s="108"/>
      <c r="N47" s="108"/>
      <c r="O47" s="108"/>
      <c r="P47" s="108"/>
      <c r="Q47" s="108"/>
      <c r="R47" s="108"/>
      <c r="S47" s="108"/>
      <c r="T47" s="108"/>
      <c r="U47" s="108"/>
      <c r="V47" s="108"/>
      <c r="W47" s="108"/>
      <c r="X47" s="108"/>
      <c r="Y47" s="108"/>
      <c r="Z47" s="108"/>
    </row>
    <row r="48" spans="1:26" ht="15.75" customHeight="1">
      <c r="A48" s="56"/>
      <c r="B48" s="521"/>
      <c r="C48" s="56"/>
      <c r="D48" s="56"/>
      <c r="E48" s="346"/>
      <c r="F48" s="672"/>
      <c r="G48" s="108"/>
      <c r="H48" s="108"/>
      <c r="I48" s="108"/>
      <c r="J48" s="108"/>
      <c r="K48" s="108"/>
      <c r="L48" s="108"/>
      <c r="M48" s="108"/>
      <c r="N48" s="108"/>
      <c r="O48" s="108"/>
      <c r="P48" s="108"/>
      <c r="Q48" s="108"/>
      <c r="R48" s="108"/>
      <c r="S48" s="108"/>
      <c r="T48" s="108"/>
      <c r="U48" s="108"/>
      <c r="V48" s="108"/>
      <c r="W48" s="108"/>
      <c r="X48" s="108"/>
      <c r="Y48" s="108"/>
      <c r="Z48" s="108"/>
    </row>
    <row r="49" spans="1:26" ht="15.75" customHeight="1">
      <c r="A49" s="56"/>
      <c r="B49" s="521"/>
      <c r="C49" s="56"/>
      <c r="D49" s="56"/>
      <c r="E49" s="346"/>
      <c r="F49" s="672"/>
      <c r="G49" s="108"/>
      <c r="H49" s="108"/>
      <c r="I49" s="108"/>
      <c r="J49" s="108"/>
      <c r="K49" s="108"/>
      <c r="L49" s="108"/>
      <c r="M49" s="108"/>
      <c r="N49" s="108"/>
      <c r="O49" s="108"/>
      <c r="P49" s="108"/>
      <c r="Q49" s="108"/>
      <c r="R49" s="108"/>
      <c r="S49" s="108"/>
      <c r="T49" s="108"/>
      <c r="U49" s="108"/>
      <c r="V49" s="108"/>
      <c r="W49" s="108"/>
      <c r="X49" s="108"/>
      <c r="Y49" s="108"/>
      <c r="Z49" s="108"/>
    </row>
    <row r="50" spans="1:26" ht="15.75" customHeight="1">
      <c r="A50" s="56"/>
      <c r="B50" s="521"/>
      <c r="C50" s="56"/>
      <c r="D50" s="56"/>
      <c r="E50" s="346"/>
      <c r="F50" s="672"/>
      <c r="G50" s="108"/>
      <c r="H50" s="108"/>
      <c r="I50" s="108"/>
      <c r="J50" s="108"/>
      <c r="K50" s="108"/>
      <c r="L50" s="108"/>
      <c r="M50" s="108"/>
      <c r="N50" s="108"/>
      <c r="O50" s="108"/>
      <c r="P50" s="108"/>
      <c r="Q50" s="108"/>
      <c r="R50" s="108"/>
      <c r="S50" s="108"/>
      <c r="T50" s="108"/>
      <c r="U50" s="108"/>
      <c r="V50" s="108"/>
      <c r="W50" s="108"/>
      <c r="X50" s="108"/>
      <c r="Y50" s="108"/>
      <c r="Z50" s="108"/>
    </row>
    <row r="51" spans="1:26" ht="15.75" customHeight="1">
      <c r="A51" s="56"/>
      <c r="B51" s="521"/>
      <c r="C51" s="56"/>
      <c r="D51" s="56"/>
      <c r="E51" s="346"/>
      <c r="F51" s="672"/>
      <c r="G51" s="108"/>
      <c r="H51" s="108"/>
      <c r="I51" s="108"/>
      <c r="J51" s="108"/>
      <c r="K51" s="108"/>
      <c r="L51" s="108"/>
      <c r="M51" s="108"/>
      <c r="N51" s="108"/>
      <c r="O51" s="108"/>
      <c r="P51" s="108"/>
      <c r="Q51" s="108"/>
      <c r="R51" s="108"/>
      <c r="S51" s="108"/>
      <c r="T51" s="108"/>
      <c r="U51" s="108"/>
      <c r="V51" s="108"/>
      <c r="W51" s="108"/>
      <c r="X51" s="108"/>
      <c r="Y51" s="108"/>
      <c r="Z51" s="108"/>
    </row>
    <row r="52" spans="1:26" ht="15.75" customHeight="1">
      <c r="A52" s="56"/>
      <c r="B52" s="521"/>
      <c r="C52" s="56"/>
      <c r="D52" s="56"/>
      <c r="E52" s="346"/>
      <c r="F52" s="672"/>
      <c r="G52" s="108"/>
      <c r="H52" s="108"/>
      <c r="I52" s="108"/>
      <c r="J52" s="108"/>
      <c r="K52" s="108"/>
      <c r="L52" s="108"/>
      <c r="M52" s="108"/>
      <c r="N52" s="108"/>
      <c r="O52" s="108"/>
      <c r="P52" s="108"/>
      <c r="Q52" s="108"/>
      <c r="R52" s="108"/>
      <c r="S52" s="108"/>
      <c r="T52" s="108"/>
      <c r="U52" s="108"/>
      <c r="V52" s="108"/>
      <c r="W52" s="108"/>
      <c r="X52" s="108"/>
      <c r="Y52" s="108"/>
      <c r="Z52" s="108"/>
    </row>
    <row r="53" spans="1:26" ht="15.75" customHeight="1">
      <c r="A53" s="56"/>
      <c r="B53" s="521"/>
      <c r="C53" s="56"/>
      <c r="D53" s="56"/>
      <c r="E53" s="346"/>
      <c r="F53" s="672"/>
      <c r="G53" s="108"/>
      <c r="H53" s="108"/>
      <c r="I53" s="108"/>
      <c r="J53" s="108"/>
      <c r="K53" s="108"/>
      <c r="L53" s="108"/>
      <c r="M53" s="108"/>
      <c r="N53" s="108"/>
      <c r="O53" s="108"/>
      <c r="P53" s="108"/>
      <c r="Q53" s="108"/>
      <c r="R53" s="108"/>
      <c r="S53" s="108"/>
      <c r="T53" s="108"/>
      <c r="U53" s="108"/>
      <c r="V53" s="108"/>
      <c r="W53" s="108"/>
      <c r="X53" s="108"/>
      <c r="Y53" s="108"/>
      <c r="Z53" s="108"/>
    </row>
    <row r="54" spans="1:26" ht="15.75" customHeight="1">
      <c r="A54" s="56"/>
      <c r="B54" s="521"/>
      <c r="C54" s="56"/>
      <c r="D54" s="56"/>
      <c r="E54" s="346"/>
      <c r="F54" s="672"/>
      <c r="G54" s="108"/>
      <c r="H54" s="108"/>
      <c r="I54" s="108"/>
      <c r="J54" s="108"/>
      <c r="K54" s="108"/>
      <c r="L54" s="108"/>
      <c r="M54" s="108"/>
      <c r="N54" s="108"/>
      <c r="O54" s="108"/>
      <c r="P54" s="108"/>
      <c r="Q54" s="108"/>
      <c r="R54" s="108"/>
      <c r="S54" s="108"/>
      <c r="T54" s="108"/>
      <c r="U54" s="108"/>
      <c r="V54" s="108"/>
      <c r="W54" s="108"/>
      <c r="X54" s="108"/>
      <c r="Y54" s="108"/>
      <c r="Z54" s="108"/>
    </row>
    <row r="55" spans="1:26" ht="15.75" customHeight="1">
      <c r="A55" s="56"/>
      <c r="B55" s="521"/>
      <c r="C55" s="56"/>
      <c r="D55" s="56"/>
      <c r="E55" s="346"/>
      <c r="F55" s="672"/>
      <c r="G55" s="108"/>
      <c r="H55" s="108"/>
      <c r="I55" s="108"/>
      <c r="J55" s="108"/>
      <c r="K55" s="108"/>
      <c r="L55" s="108"/>
      <c r="M55" s="108"/>
      <c r="N55" s="108"/>
      <c r="O55" s="108"/>
      <c r="P55" s="108"/>
      <c r="Q55" s="108"/>
      <c r="R55" s="108"/>
      <c r="S55" s="108"/>
      <c r="T55" s="108"/>
      <c r="U55" s="108"/>
      <c r="V55" s="108"/>
      <c r="W55" s="108"/>
      <c r="X55" s="108"/>
      <c r="Y55" s="108"/>
      <c r="Z55" s="108"/>
    </row>
    <row r="56" spans="1:26" ht="15.75" customHeight="1">
      <c r="A56" s="56"/>
      <c r="B56" s="521"/>
      <c r="C56" s="56"/>
      <c r="D56" s="56"/>
      <c r="E56" s="346"/>
      <c r="F56" s="672"/>
      <c r="G56" s="108"/>
      <c r="H56" s="108"/>
      <c r="I56" s="108"/>
      <c r="J56" s="108"/>
      <c r="K56" s="108"/>
      <c r="L56" s="108"/>
      <c r="M56" s="108"/>
      <c r="N56" s="108"/>
      <c r="O56" s="108"/>
      <c r="P56" s="108"/>
      <c r="Q56" s="108"/>
      <c r="R56" s="108"/>
      <c r="S56" s="108"/>
      <c r="T56" s="108"/>
      <c r="U56" s="108"/>
      <c r="V56" s="108"/>
      <c r="W56" s="108"/>
      <c r="X56" s="108"/>
      <c r="Y56" s="108"/>
      <c r="Z56" s="108"/>
    </row>
    <row r="57" spans="1:26" ht="15.75" customHeight="1">
      <c r="A57" s="56"/>
      <c r="B57" s="521"/>
      <c r="C57" s="56"/>
      <c r="D57" s="56"/>
      <c r="E57" s="346"/>
      <c r="F57" s="672"/>
      <c r="G57" s="108"/>
      <c r="H57" s="108"/>
      <c r="I57" s="108"/>
      <c r="J57" s="108"/>
      <c r="K57" s="108"/>
      <c r="L57" s="108"/>
      <c r="M57" s="108"/>
      <c r="N57" s="108"/>
      <c r="O57" s="108"/>
      <c r="P57" s="108"/>
      <c r="Q57" s="108"/>
      <c r="R57" s="108"/>
      <c r="S57" s="108"/>
      <c r="T57" s="108"/>
      <c r="U57" s="108"/>
      <c r="V57" s="108"/>
      <c r="W57" s="108"/>
      <c r="X57" s="108"/>
      <c r="Y57" s="108"/>
      <c r="Z57" s="108"/>
    </row>
    <row r="58" spans="1:26" ht="15.75" customHeight="1">
      <c r="A58" s="56"/>
      <c r="B58" s="521"/>
      <c r="C58" s="56"/>
      <c r="D58" s="56"/>
      <c r="E58" s="346"/>
      <c r="F58" s="672"/>
      <c r="G58" s="108"/>
      <c r="H58" s="108"/>
      <c r="I58" s="108"/>
      <c r="J58" s="108"/>
      <c r="K58" s="108"/>
      <c r="L58" s="108"/>
      <c r="M58" s="108"/>
      <c r="N58" s="108"/>
      <c r="O58" s="108"/>
      <c r="P58" s="108"/>
      <c r="Q58" s="108"/>
      <c r="R58" s="108"/>
      <c r="S58" s="108"/>
      <c r="T58" s="108"/>
      <c r="U58" s="108"/>
      <c r="V58" s="108"/>
      <c r="W58" s="108"/>
      <c r="X58" s="108"/>
      <c r="Y58" s="108"/>
      <c r="Z58" s="108"/>
    </row>
    <row r="59" spans="1:26" ht="15.75" customHeight="1">
      <c r="A59" s="56"/>
      <c r="B59" s="521"/>
      <c r="C59" s="56"/>
      <c r="D59" s="56"/>
      <c r="E59" s="346"/>
      <c r="F59" s="672"/>
      <c r="G59" s="108"/>
      <c r="H59" s="108"/>
      <c r="I59" s="108"/>
      <c r="J59" s="108"/>
      <c r="K59" s="108"/>
      <c r="L59" s="108"/>
      <c r="M59" s="108"/>
      <c r="N59" s="108"/>
      <c r="O59" s="108"/>
      <c r="P59" s="108"/>
      <c r="Q59" s="108"/>
      <c r="R59" s="108"/>
      <c r="S59" s="108"/>
      <c r="T59" s="108"/>
      <c r="U59" s="108"/>
      <c r="V59" s="108"/>
      <c r="W59" s="108"/>
      <c r="X59" s="108"/>
      <c r="Y59" s="108"/>
      <c r="Z59" s="108"/>
    </row>
    <row r="60" spans="1:26" ht="15.75" customHeight="1">
      <c r="A60" s="56"/>
      <c r="B60" s="521"/>
      <c r="C60" s="56"/>
      <c r="D60" s="56"/>
      <c r="E60" s="346"/>
      <c r="F60" s="672"/>
      <c r="G60" s="108"/>
      <c r="H60" s="108"/>
      <c r="I60" s="108"/>
      <c r="J60" s="108"/>
      <c r="K60" s="108"/>
      <c r="L60" s="108"/>
      <c r="M60" s="108"/>
      <c r="N60" s="108"/>
      <c r="O60" s="108"/>
      <c r="P60" s="108"/>
      <c r="Q60" s="108"/>
      <c r="R60" s="108"/>
      <c r="S60" s="108"/>
      <c r="T60" s="108"/>
      <c r="U60" s="108"/>
      <c r="V60" s="108"/>
      <c r="W60" s="108"/>
      <c r="X60" s="108"/>
      <c r="Y60" s="108"/>
      <c r="Z60" s="108"/>
    </row>
    <row r="61" spans="1:26" ht="15.75" customHeight="1">
      <c r="A61" s="56"/>
      <c r="B61" s="521"/>
      <c r="C61" s="56"/>
      <c r="D61" s="56"/>
      <c r="E61" s="346"/>
      <c r="F61" s="672"/>
      <c r="G61" s="108"/>
      <c r="H61" s="108"/>
      <c r="I61" s="108"/>
      <c r="J61" s="108"/>
      <c r="K61" s="108"/>
      <c r="L61" s="108"/>
      <c r="M61" s="108"/>
      <c r="N61" s="108"/>
      <c r="O61" s="108"/>
      <c r="P61" s="108"/>
      <c r="Q61" s="108"/>
      <c r="R61" s="108"/>
      <c r="S61" s="108"/>
      <c r="T61" s="108"/>
      <c r="U61" s="108"/>
      <c r="V61" s="108"/>
      <c r="W61" s="108"/>
      <c r="X61" s="108"/>
      <c r="Y61" s="108"/>
      <c r="Z61" s="108"/>
    </row>
    <row r="62" spans="1:26" ht="15.75" customHeight="1">
      <c r="A62" s="56"/>
      <c r="B62" s="521"/>
      <c r="C62" s="56"/>
      <c r="D62" s="56"/>
      <c r="E62" s="346"/>
      <c r="F62" s="672"/>
      <c r="G62" s="108"/>
      <c r="H62" s="108"/>
      <c r="I62" s="108"/>
      <c r="J62" s="108"/>
      <c r="K62" s="108"/>
      <c r="L62" s="108"/>
      <c r="M62" s="108"/>
      <c r="N62" s="108"/>
      <c r="O62" s="108"/>
      <c r="P62" s="108"/>
      <c r="Q62" s="108"/>
      <c r="R62" s="108"/>
      <c r="S62" s="108"/>
      <c r="T62" s="108"/>
      <c r="U62" s="108"/>
      <c r="V62" s="108"/>
      <c r="W62" s="108"/>
      <c r="X62" s="108"/>
      <c r="Y62" s="108"/>
      <c r="Z62" s="108"/>
    </row>
    <row r="63" spans="1:26" ht="15.75" customHeight="1">
      <c r="A63" s="56"/>
      <c r="B63" s="521"/>
      <c r="C63" s="56"/>
      <c r="D63" s="56"/>
      <c r="E63" s="346"/>
      <c r="F63" s="672"/>
      <c r="G63" s="108"/>
      <c r="H63" s="108"/>
      <c r="I63" s="108"/>
      <c r="J63" s="108"/>
      <c r="K63" s="108"/>
      <c r="L63" s="108"/>
      <c r="M63" s="108"/>
      <c r="N63" s="108"/>
      <c r="O63" s="108"/>
      <c r="P63" s="108"/>
      <c r="Q63" s="108"/>
      <c r="R63" s="108"/>
      <c r="S63" s="108"/>
      <c r="T63" s="108"/>
      <c r="U63" s="108"/>
      <c r="V63" s="108"/>
      <c r="W63" s="108"/>
      <c r="X63" s="108"/>
      <c r="Y63" s="108"/>
      <c r="Z63" s="108"/>
    </row>
    <row r="64" spans="1:26" ht="15.75" customHeight="1">
      <c r="A64" s="56"/>
      <c r="B64" s="521"/>
      <c r="C64" s="56"/>
      <c r="D64" s="56"/>
      <c r="E64" s="346"/>
      <c r="F64" s="672"/>
      <c r="G64" s="108"/>
      <c r="H64" s="108"/>
      <c r="I64" s="108"/>
      <c r="J64" s="108"/>
      <c r="K64" s="108"/>
      <c r="L64" s="108"/>
      <c r="M64" s="108"/>
      <c r="N64" s="108"/>
      <c r="O64" s="108"/>
      <c r="P64" s="108"/>
      <c r="Q64" s="108"/>
      <c r="R64" s="108"/>
      <c r="S64" s="108"/>
      <c r="T64" s="108"/>
      <c r="U64" s="108"/>
      <c r="V64" s="108"/>
      <c r="W64" s="108"/>
      <c r="X64" s="108"/>
      <c r="Y64" s="108"/>
      <c r="Z64" s="108"/>
    </row>
    <row r="65" spans="1:26" ht="15.75" customHeight="1">
      <c r="A65" s="56"/>
      <c r="B65" s="521"/>
      <c r="C65" s="56"/>
      <c r="D65" s="56"/>
      <c r="E65" s="346"/>
      <c r="F65" s="672"/>
      <c r="G65" s="108"/>
      <c r="H65" s="108"/>
      <c r="I65" s="108"/>
      <c r="J65" s="108"/>
      <c r="K65" s="108"/>
      <c r="L65" s="108"/>
      <c r="M65" s="108"/>
      <c r="N65" s="108"/>
      <c r="O65" s="108"/>
      <c r="P65" s="108"/>
      <c r="Q65" s="108"/>
      <c r="R65" s="108"/>
      <c r="S65" s="108"/>
      <c r="T65" s="108"/>
      <c r="U65" s="108"/>
      <c r="V65" s="108"/>
      <c r="W65" s="108"/>
      <c r="X65" s="108"/>
      <c r="Y65" s="108"/>
      <c r="Z65" s="108"/>
    </row>
    <row r="66" spans="1:26" ht="15.75" customHeight="1">
      <c r="A66" s="56"/>
      <c r="B66" s="521"/>
      <c r="C66" s="56"/>
      <c r="D66" s="56"/>
      <c r="E66" s="346"/>
      <c r="F66" s="672"/>
      <c r="G66" s="108"/>
      <c r="H66" s="108"/>
      <c r="I66" s="108"/>
      <c r="J66" s="108"/>
      <c r="K66" s="108"/>
      <c r="L66" s="108"/>
      <c r="M66" s="108"/>
      <c r="N66" s="108"/>
      <c r="O66" s="108"/>
      <c r="P66" s="108"/>
      <c r="Q66" s="108"/>
      <c r="R66" s="108"/>
      <c r="S66" s="108"/>
      <c r="T66" s="108"/>
      <c r="U66" s="108"/>
      <c r="V66" s="108"/>
      <c r="W66" s="108"/>
      <c r="X66" s="108"/>
      <c r="Y66" s="108"/>
      <c r="Z66" s="108"/>
    </row>
    <row r="67" spans="1:26" ht="15.75" customHeight="1">
      <c r="A67" s="56"/>
      <c r="B67" s="521"/>
      <c r="C67" s="56"/>
      <c r="D67" s="56"/>
      <c r="E67" s="346"/>
      <c r="F67" s="672"/>
      <c r="G67" s="108"/>
      <c r="H67" s="108"/>
      <c r="I67" s="108"/>
      <c r="J67" s="108"/>
      <c r="K67" s="108"/>
      <c r="L67" s="108"/>
      <c r="M67" s="108"/>
      <c r="N67" s="108"/>
      <c r="O67" s="108"/>
      <c r="P67" s="108"/>
      <c r="Q67" s="108"/>
      <c r="R67" s="108"/>
      <c r="S67" s="108"/>
      <c r="T67" s="108"/>
      <c r="U67" s="108"/>
      <c r="V67" s="108"/>
      <c r="W67" s="108"/>
      <c r="X67" s="108"/>
      <c r="Y67" s="108"/>
      <c r="Z67" s="108"/>
    </row>
    <row r="68" spans="1:26" ht="15.75" customHeight="1">
      <c r="A68" s="56"/>
      <c r="B68" s="521"/>
      <c r="C68" s="56"/>
      <c r="D68" s="56"/>
      <c r="E68" s="346"/>
      <c r="F68" s="672"/>
      <c r="G68" s="108"/>
      <c r="H68" s="108"/>
      <c r="I68" s="108"/>
      <c r="J68" s="108"/>
      <c r="K68" s="108"/>
      <c r="L68" s="108"/>
      <c r="M68" s="108"/>
      <c r="N68" s="108"/>
      <c r="O68" s="108"/>
      <c r="P68" s="108"/>
      <c r="Q68" s="108"/>
      <c r="R68" s="108"/>
      <c r="S68" s="108"/>
      <c r="T68" s="108"/>
      <c r="U68" s="108"/>
      <c r="V68" s="108"/>
      <c r="W68" s="108"/>
      <c r="X68" s="108"/>
      <c r="Y68" s="108"/>
      <c r="Z68" s="108"/>
    </row>
    <row r="69" spans="1:26" ht="15.75" customHeight="1">
      <c r="A69" s="56"/>
      <c r="B69" s="521"/>
      <c r="C69" s="56"/>
      <c r="D69" s="56"/>
      <c r="E69" s="346"/>
      <c r="F69" s="672"/>
      <c r="G69" s="108"/>
      <c r="H69" s="108"/>
      <c r="I69" s="108"/>
      <c r="J69" s="108"/>
      <c r="K69" s="108"/>
      <c r="L69" s="108"/>
      <c r="M69" s="108"/>
      <c r="N69" s="108"/>
      <c r="O69" s="108"/>
      <c r="P69" s="108"/>
      <c r="Q69" s="108"/>
      <c r="R69" s="108"/>
      <c r="S69" s="108"/>
      <c r="T69" s="108"/>
      <c r="U69" s="108"/>
      <c r="V69" s="108"/>
      <c r="W69" s="108"/>
      <c r="X69" s="108"/>
      <c r="Y69" s="108"/>
      <c r="Z69" s="108"/>
    </row>
    <row r="70" spans="1:26" ht="15.75" customHeight="1">
      <c r="A70" s="56"/>
      <c r="B70" s="521"/>
      <c r="C70" s="56"/>
      <c r="D70" s="56"/>
      <c r="E70" s="346"/>
      <c r="F70" s="672"/>
      <c r="G70" s="108"/>
      <c r="H70" s="108"/>
      <c r="I70" s="108"/>
      <c r="J70" s="108"/>
      <c r="K70" s="108"/>
      <c r="L70" s="108"/>
      <c r="M70" s="108"/>
      <c r="N70" s="108"/>
      <c r="O70" s="108"/>
      <c r="P70" s="108"/>
      <c r="Q70" s="108"/>
      <c r="R70" s="108"/>
      <c r="S70" s="108"/>
      <c r="T70" s="108"/>
      <c r="U70" s="108"/>
      <c r="V70" s="108"/>
      <c r="W70" s="108"/>
      <c r="X70" s="108"/>
      <c r="Y70" s="108"/>
      <c r="Z70" s="108"/>
    </row>
    <row r="71" spans="1:26" ht="15.75" customHeight="1">
      <c r="A71" s="56"/>
      <c r="B71" s="521"/>
      <c r="C71" s="56"/>
      <c r="D71" s="56"/>
      <c r="E71" s="346"/>
      <c r="F71" s="672"/>
      <c r="G71" s="108"/>
      <c r="H71" s="108"/>
      <c r="I71" s="108"/>
      <c r="J71" s="108"/>
      <c r="K71" s="108"/>
      <c r="L71" s="108"/>
      <c r="M71" s="108"/>
      <c r="N71" s="108"/>
      <c r="O71" s="108"/>
      <c r="P71" s="108"/>
      <c r="Q71" s="108"/>
      <c r="R71" s="108"/>
      <c r="S71" s="108"/>
      <c r="T71" s="108"/>
      <c r="U71" s="108"/>
      <c r="V71" s="108"/>
      <c r="W71" s="108"/>
      <c r="X71" s="108"/>
      <c r="Y71" s="108"/>
      <c r="Z71" s="108"/>
    </row>
    <row r="72" spans="1:26" ht="15.75" customHeight="1">
      <c r="A72" s="56"/>
      <c r="B72" s="521"/>
      <c r="C72" s="56"/>
      <c r="D72" s="56"/>
      <c r="E72" s="346"/>
      <c r="F72" s="672"/>
      <c r="G72" s="108"/>
      <c r="H72" s="108"/>
      <c r="I72" s="108"/>
      <c r="J72" s="108"/>
      <c r="K72" s="108"/>
      <c r="L72" s="108"/>
      <c r="M72" s="108"/>
      <c r="N72" s="108"/>
      <c r="O72" s="108"/>
      <c r="P72" s="108"/>
      <c r="Q72" s="108"/>
      <c r="R72" s="108"/>
      <c r="S72" s="108"/>
      <c r="T72" s="108"/>
      <c r="U72" s="108"/>
      <c r="V72" s="108"/>
      <c r="W72" s="108"/>
      <c r="X72" s="108"/>
      <c r="Y72" s="108"/>
      <c r="Z72" s="108"/>
    </row>
    <row r="73" spans="1:26" ht="15.75" customHeight="1">
      <c r="A73" s="56"/>
      <c r="B73" s="521"/>
      <c r="C73" s="56"/>
      <c r="D73" s="56"/>
      <c r="E73" s="346"/>
      <c r="F73" s="672"/>
      <c r="G73" s="108"/>
      <c r="H73" s="108"/>
      <c r="I73" s="108"/>
      <c r="J73" s="108"/>
      <c r="K73" s="108"/>
      <c r="L73" s="108"/>
      <c r="M73" s="108"/>
      <c r="N73" s="108"/>
      <c r="O73" s="108"/>
      <c r="P73" s="108"/>
      <c r="Q73" s="108"/>
      <c r="R73" s="108"/>
      <c r="S73" s="108"/>
      <c r="T73" s="108"/>
      <c r="U73" s="108"/>
      <c r="V73" s="108"/>
      <c r="W73" s="108"/>
      <c r="X73" s="108"/>
      <c r="Y73" s="108"/>
      <c r="Z73" s="108"/>
    </row>
    <row r="74" spans="1:26" ht="15.75" customHeight="1">
      <c r="A74" s="56"/>
      <c r="B74" s="521"/>
      <c r="C74" s="56"/>
      <c r="D74" s="56"/>
      <c r="E74" s="346"/>
      <c r="F74" s="672"/>
      <c r="G74" s="108"/>
      <c r="H74" s="108"/>
      <c r="I74" s="108"/>
      <c r="J74" s="108"/>
      <c r="K74" s="108"/>
      <c r="L74" s="108"/>
      <c r="M74" s="108"/>
      <c r="N74" s="108"/>
      <c r="O74" s="108"/>
      <c r="P74" s="108"/>
      <c r="Q74" s="108"/>
      <c r="R74" s="108"/>
      <c r="S74" s="108"/>
      <c r="T74" s="108"/>
      <c r="U74" s="108"/>
      <c r="V74" s="108"/>
      <c r="W74" s="108"/>
      <c r="X74" s="108"/>
      <c r="Y74" s="108"/>
      <c r="Z74" s="108"/>
    </row>
    <row r="75" spans="1:26" ht="15.75" customHeight="1">
      <c r="A75" s="56"/>
      <c r="B75" s="521"/>
      <c r="C75" s="56"/>
      <c r="D75" s="56"/>
      <c r="E75" s="346"/>
      <c r="F75" s="672"/>
      <c r="G75" s="108"/>
      <c r="H75" s="108"/>
      <c r="I75" s="108"/>
      <c r="J75" s="108"/>
      <c r="K75" s="108"/>
      <c r="L75" s="108"/>
      <c r="M75" s="108"/>
      <c r="N75" s="108"/>
      <c r="O75" s="108"/>
      <c r="P75" s="108"/>
      <c r="Q75" s="108"/>
      <c r="R75" s="108"/>
      <c r="S75" s="108"/>
      <c r="T75" s="108"/>
      <c r="U75" s="108"/>
      <c r="V75" s="108"/>
      <c r="W75" s="108"/>
      <c r="X75" s="108"/>
      <c r="Y75" s="108"/>
      <c r="Z75" s="108"/>
    </row>
    <row r="76" spans="1:26" ht="15.75" customHeight="1">
      <c r="A76" s="56"/>
      <c r="B76" s="521"/>
      <c r="C76" s="56"/>
      <c r="D76" s="56"/>
      <c r="E76" s="346"/>
      <c r="F76" s="672"/>
      <c r="G76" s="108"/>
      <c r="H76" s="108"/>
      <c r="I76" s="108"/>
      <c r="J76" s="108"/>
      <c r="K76" s="108"/>
      <c r="L76" s="108"/>
      <c r="M76" s="108"/>
      <c r="N76" s="108"/>
      <c r="O76" s="108"/>
      <c r="P76" s="108"/>
      <c r="Q76" s="108"/>
      <c r="R76" s="108"/>
      <c r="S76" s="108"/>
      <c r="T76" s="108"/>
      <c r="U76" s="108"/>
      <c r="V76" s="108"/>
      <c r="W76" s="108"/>
      <c r="X76" s="108"/>
      <c r="Y76" s="108"/>
      <c r="Z76" s="108"/>
    </row>
    <row r="77" spans="1:26" ht="15.75" customHeight="1">
      <c r="A77" s="56"/>
      <c r="B77" s="521"/>
      <c r="C77" s="56"/>
      <c r="D77" s="56"/>
      <c r="E77" s="346"/>
      <c r="F77" s="672"/>
      <c r="G77" s="108"/>
      <c r="H77" s="108"/>
      <c r="I77" s="108"/>
      <c r="J77" s="108"/>
      <c r="K77" s="108"/>
      <c r="L77" s="108"/>
      <c r="M77" s="108"/>
      <c r="N77" s="108"/>
      <c r="O77" s="108"/>
      <c r="P77" s="108"/>
      <c r="Q77" s="108"/>
      <c r="R77" s="108"/>
      <c r="S77" s="108"/>
      <c r="T77" s="108"/>
      <c r="U77" s="108"/>
      <c r="V77" s="108"/>
      <c r="W77" s="108"/>
      <c r="X77" s="108"/>
      <c r="Y77" s="108"/>
      <c r="Z77" s="108"/>
    </row>
    <row r="78" spans="1:26" ht="15.75" customHeight="1">
      <c r="A78" s="56"/>
      <c r="B78" s="521"/>
      <c r="C78" s="56"/>
      <c r="D78" s="56"/>
      <c r="E78" s="346"/>
      <c r="F78" s="672"/>
      <c r="G78" s="108"/>
      <c r="H78" s="108"/>
      <c r="I78" s="108"/>
      <c r="J78" s="108"/>
      <c r="K78" s="108"/>
      <c r="L78" s="108"/>
      <c r="M78" s="108"/>
      <c r="N78" s="108"/>
      <c r="O78" s="108"/>
      <c r="P78" s="108"/>
      <c r="Q78" s="108"/>
      <c r="R78" s="108"/>
      <c r="S78" s="108"/>
      <c r="T78" s="108"/>
      <c r="U78" s="108"/>
      <c r="V78" s="108"/>
      <c r="W78" s="108"/>
      <c r="X78" s="108"/>
      <c r="Y78" s="108"/>
      <c r="Z78" s="108"/>
    </row>
    <row r="79" spans="1:26" ht="15.75" customHeight="1">
      <c r="A79" s="56"/>
      <c r="B79" s="521"/>
      <c r="C79" s="56"/>
      <c r="D79" s="56"/>
      <c r="E79" s="346"/>
      <c r="F79" s="672"/>
      <c r="G79" s="108"/>
      <c r="H79" s="108"/>
      <c r="I79" s="108"/>
      <c r="J79" s="108"/>
      <c r="K79" s="108"/>
      <c r="L79" s="108"/>
      <c r="M79" s="108"/>
      <c r="N79" s="108"/>
      <c r="O79" s="108"/>
      <c r="P79" s="108"/>
      <c r="Q79" s="108"/>
      <c r="R79" s="108"/>
      <c r="S79" s="108"/>
      <c r="T79" s="108"/>
      <c r="U79" s="108"/>
      <c r="V79" s="108"/>
      <c r="W79" s="108"/>
      <c r="X79" s="108"/>
      <c r="Y79" s="108"/>
      <c r="Z79" s="108"/>
    </row>
    <row r="80" spans="1:26" ht="15.75" customHeight="1">
      <c r="A80" s="56"/>
      <c r="B80" s="521"/>
      <c r="C80" s="56"/>
      <c r="D80" s="56"/>
      <c r="E80" s="346"/>
      <c r="F80" s="672"/>
      <c r="G80" s="108"/>
      <c r="H80" s="108"/>
      <c r="I80" s="108"/>
      <c r="J80" s="108"/>
      <c r="K80" s="108"/>
      <c r="L80" s="108"/>
      <c r="M80" s="108"/>
      <c r="N80" s="108"/>
      <c r="O80" s="108"/>
      <c r="P80" s="108"/>
      <c r="Q80" s="108"/>
      <c r="R80" s="108"/>
      <c r="S80" s="108"/>
      <c r="T80" s="108"/>
      <c r="U80" s="108"/>
      <c r="V80" s="108"/>
      <c r="W80" s="108"/>
      <c r="X80" s="108"/>
      <c r="Y80" s="108"/>
      <c r="Z80" s="108"/>
    </row>
    <row r="81" spans="1:26" ht="15.75" customHeight="1">
      <c r="A81" s="56"/>
      <c r="B81" s="521"/>
      <c r="C81" s="56"/>
      <c r="D81" s="56"/>
      <c r="E81" s="346"/>
      <c r="F81" s="672"/>
      <c r="G81" s="108"/>
      <c r="H81" s="108"/>
      <c r="I81" s="108"/>
      <c r="J81" s="108"/>
      <c r="K81" s="108"/>
      <c r="L81" s="108"/>
      <c r="M81" s="108"/>
      <c r="N81" s="108"/>
      <c r="O81" s="108"/>
      <c r="P81" s="108"/>
      <c r="Q81" s="108"/>
      <c r="R81" s="108"/>
      <c r="S81" s="108"/>
      <c r="T81" s="108"/>
      <c r="U81" s="108"/>
      <c r="V81" s="108"/>
      <c r="W81" s="108"/>
      <c r="X81" s="108"/>
      <c r="Y81" s="108"/>
      <c r="Z81" s="108"/>
    </row>
    <row r="82" spans="1:26" ht="15.75" customHeight="1">
      <c r="A82" s="56"/>
      <c r="B82" s="521"/>
      <c r="C82" s="56"/>
      <c r="D82" s="56"/>
      <c r="E82" s="346"/>
      <c r="F82" s="672"/>
      <c r="G82" s="108"/>
      <c r="H82" s="108"/>
      <c r="I82" s="108"/>
      <c r="J82" s="108"/>
      <c r="K82" s="108"/>
      <c r="L82" s="108"/>
      <c r="M82" s="108"/>
      <c r="N82" s="108"/>
      <c r="O82" s="108"/>
      <c r="P82" s="108"/>
      <c r="Q82" s="108"/>
      <c r="R82" s="108"/>
      <c r="S82" s="108"/>
      <c r="T82" s="108"/>
      <c r="U82" s="108"/>
      <c r="V82" s="108"/>
      <c r="W82" s="108"/>
      <c r="X82" s="108"/>
      <c r="Y82" s="108"/>
      <c r="Z82" s="108"/>
    </row>
    <row r="83" spans="1:26" ht="15.75" customHeight="1">
      <c r="A83" s="56"/>
      <c r="B83" s="521"/>
      <c r="C83" s="56"/>
      <c r="D83" s="56"/>
      <c r="E83" s="346"/>
      <c r="F83" s="672"/>
      <c r="G83" s="108"/>
      <c r="H83" s="108"/>
      <c r="I83" s="108"/>
      <c r="J83" s="108"/>
      <c r="K83" s="108"/>
      <c r="L83" s="108"/>
      <c r="M83" s="108"/>
      <c r="N83" s="108"/>
      <c r="O83" s="108"/>
      <c r="P83" s="108"/>
      <c r="Q83" s="108"/>
      <c r="R83" s="108"/>
      <c r="S83" s="108"/>
      <c r="T83" s="108"/>
      <c r="U83" s="108"/>
      <c r="V83" s="108"/>
      <c r="W83" s="108"/>
      <c r="X83" s="108"/>
      <c r="Y83" s="108"/>
      <c r="Z83" s="108"/>
    </row>
    <row r="84" spans="1:26" ht="15.75" customHeight="1">
      <c r="A84" s="56"/>
      <c r="B84" s="521"/>
      <c r="C84" s="56"/>
      <c r="D84" s="56"/>
      <c r="E84" s="346"/>
      <c r="F84" s="672"/>
      <c r="G84" s="108"/>
      <c r="H84" s="108"/>
      <c r="I84" s="108"/>
      <c r="J84" s="108"/>
      <c r="K84" s="108"/>
      <c r="L84" s="108"/>
      <c r="M84" s="108"/>
      <c r="N84" s="108"/>
      <c r="O84" s="108"/>
      <c r="P84" s="108"/>
      <c r="Q84" s="108"/>
      <c r="R84" s="108"/>
      <c r="S84" s="108"/>
      <c r="T84" s="108"/>
      <c r="U84" s="108"/>
      <c r="V84" s="108"/>
      <c r="W84" s="108"/>
      <c r="X84" s="108"/>
      <c r="Y84" s="108"/>
      <c r="Z84" s="108"/>
    </row>
    <row r="85" spans="1:26" ht="15.75" customHeight="1">
      <c r="A85" s="56"/>
      <c r="B85" s="521"/>
      <c r="C85" s="56"/>
      <c r="D85" s="56"/>
      <c r="E85" s="346"/>
      <c r="F85" s="672"/>
      <c r="G85" s="108"/>
      <c r="H85" s="108"/>
      <c r="I85" s="108"/>
      <c r="J85" s="108"/>
      <c r="K85" s="108"/>
      <c r="L85" s="108"/>
      <c r="M85" s="108"/>
      <c r="N85" s="108"/>
      <c r="O85" s="108"/>
      <c r="P85" s="108"/>
      <c r="Q85" s="108"/>
      <c r="R85" s="108"/>
      <c r="S85" s="108"/>
      <c r="T85" s="108"/>
      <c r="U85" s="108"/>
      <c r="V85" s="108"/>
      <c r="W85" s="108"/>
      <c r="X85" s="108"/>
      <c r="Y85" s="108"/>
      <c r="Z85" s="108"/>
    </row>
    <row r="86" spans="1:26" ht="15.75" customHeight="1">
      <c r="A86" s="56"/>
      <c r="B86" s="521"/>
      <c r="C86" s="56"/>
      <c r="D86" s="56"/>
      <c r="E86" s="346"/>
      <c r="F86" s="672"/>
      <c r="G86" s="108"/>
      <c r="H86" s="108"/>
      <c r="I86" s="108"/>
      <c r="J86" s="108"/>
      <c r="K86" s="108"/>
      <c r="L86" s="108"/>
      <c r="M86" s="108"/>
      <c r="N86" s="108"/>
      <c r="O86" s="108"/>
      <c r="P86" s="108"/>
      <c r="Q86" s="108"/>
      <c r="R86" s="108"/>
      <c r="S86" s="108"/>
      <c r="T86" s="108"/>
      <c r="U86" s="108"/>
      <c r="V86" s="108"/>
      <c r="W86" s="108"/>
      <c r="X86" s="108"/>
      <c r="Y86" s="108"/>
      <c r="Z86" s="108"/>
    </row>
    <row r="87" spans="1:26" ht="15.75" customHeight="1">
      <c r="A87" s="56"/>
      <c r="B87" s="521"/>
      <c r="C87" s="56"/>
      <c r="D87" s="56"/>
      <c r="E87" s="346"/>
      <c r="F87" s="672"/>
      <c r="G87" s="108"/>
      <c r="H87" s="108"/>
      <c r="I87" s="108"/>
      <c r="J87" s="108"/>
      <c r="K87" s="108"/>
      <c r="L87" s="108"/>
      <c r="M87" s="108"/>
      <c r="N87" s="108"/>
      <c r="O87" s="108"/>
      <c r="P87" s="108"/>
      <c r="Q87" s="108"/>
      <c r="R87" s="108"/>
      <c r="S87" s="108"/>
      <c r="T87" s="108"/>
      <c r="U87" s="108"/>
      <c r="V87" s="108"/>
      <c r="W87" s="108"/>
      <c r="X87" s="108"/>
      <c r="Y87" s="108"/>
      <c r="Z87" s="108"/>
    </row>
    <row r="88" spans="1:26" ht="15.75" customHeight="1">
      <c r="A88" s="56"/>
      <c r="B88" s="521"/>
      <c r="C88" s="56"/>
      <c r="D88" s="56"/>
      <c r="E88" s="346"/>
      <c r="F88" s="672"/>
      <c r="G88" s="108"/>
      <c r="H88" s="108"/>
      <c r="I88" s="108"/>
      <c r="J88" s="108"/>
      <c r="K88" s="108"/>
      <c r="L88" s="108"/>
      <c r="M88" s="108"/>
      <c r="N88" s="108"/>
      <c r="O88" s="108"/>
      <c r="P88" s="108"/>
      <c r="Q88" s="108"/>
      <c r="R88" s="108"/>
      <c r="S88" s="108"/>
      <c r="T88" s="108"/>
      <c r="U88" s="108"/>
      <c r="V88" s="108"/>
      <c r="W88" s="108"/>
      <c r="X88" s="108"/>
      <c r="Y88" s="108"/>
      <c r="Z88" s="108"/>
    </row>
    <row r="89" spans="1:26" ht="15.75" customHeight="1">
      <c r="A89" s="56"/>
      <c r="B89" s="521"/>
      <c r="C89" s="56"/>
      <c r="D89" s="56"/>
      <c r="E89" s="346"/>
      <c r="F89" s="672"/>
      <c r="G89" s="108"/>
      <c r="H89" s="108"/>
      <c r="I89" s="108"/>
      <c r="J89" s="108"/>
      <c r="K89" s="108"/>
      <c r="L89" s="108"/>
      <c r="M89" s="108"/>
      <c r="N89" s="108"/>
      <c r="O89" s="108"/>
      <c r="P89" s="108"/>
      <c r="Q89" s="108"/>
      <c r="R89" s="108"/>
      <c r="S89" s="108"/>
      <c r="T89" s="108"/>
      <c r="U89" s="108"/>
      <c r="V89" s="108"/>
      <c r="W89" s="108"/>
      <c r="X89" s="108"/>
      <c r="Y89" s="108"/>
      <c r="Z89" s="108"/>
    </row>
    <row r="90" spans="1:26" ht="15.75" customHeight="1">
      <c r="A90" s="56"/>
      <c r="B90" s="521"/>
      <c r="C90" s="56"/>
      <c r="D90" s="56"/>
      <c r="E90" s="346"/>
      <c r="F90" s="672"/>
      <c r="G90" s="108"/>
      <c r="H90" s="108"/>
      <c r="I90" s="108"/>
      <c r="J90" s="108"/>
      <c r="K90" s="108"/>
      <c r="L90" s="108"/>
      <c r="M90" s="108"/>
      <c r="N90" s="108"/>
      <c r="O90" s="108"/>
      <c r="P90" s="108"/>
      <c r="Q90" s="108"/>
      <c r="R90" s="108"/>
      <c r="S90" s="108"/>
      <c r="T90" s="108"/>
      <c r="U90" s="108"/>
      <c r="V90" s="108"/>
      <c r="W90" s="108"/>
      <c r="X90" s="108"/>
      <c r="Y90" s="108"/>
      <c r="Z90" s="108"/>
    </row>
    <row r="91" spans="1:26" ht="15.75" customHeight="1">
      <c r="A91" s="56"/>
      <c r="B91" s="521"/>
      <c r="C91" s="56"/>
      <c r="D91" s="56"/>
      <c r="E91" s="346"/>
      <c r="F91" s="672"/>
      <c r="G91" s="108"/>
      <c r="H91" s="108"/>
      <c r="I91" s="108"/>
      <c r="J91" s="108"/>
      <c r="K91" s="108"/>
      <c r="L91" s="108"/>
      <c r="M91" s="108"/>
      <c r="N91" s="108"/>
      <c r="O91" s="108"/>
      <c r="P91" s="108"/>
      <c r="Q91" s="108"/>
      <c r="R91" s="108"/>
      <c r="S91" s="108"/>
      <c r="T91" s="108"/>
      <c r="U91" s="108"/>
      <c r="V91" s="108"/>
      <c r="W91" s="108"/>
      <c r="X91" s="108"/>
      <c r="Y91" s="108"/>
      <c r="Z91" s="108"/>
    </row>
    <row r="92" spans="1:26" ht="15.75" customHeight="1">
      <c r="A92" s="56"/>
      <c r="B92" s="521"/>
      <c r="C92" s="56"/>
      <c r="D92" s="56"/>
      <c r="E92" s="346"/>
      <c r="F92" s="672"/>
      <c r="G92" s="108"/>
      <c r="H92" s="108"/>
      <c r="I92" s="108"/>
      <c r="J92" s="108"/>
      <c r="K92" s="108"/>
      <c r="L92" s="108"/>
      <c r="M92" s="108"/>
      <c r="N92" s="108"/>
      <c r="O92" s="108"/>
      <c r="P92" s="108"/>
      <c r="Q92" s="108"/>
      <c r="R92" s="108"/>
      <c r="S92" s="108"/>
      <c r="T92" s="108"/>
      <c r="U92" s="108"/>
      <c r="V92" s="108"/>
      <c r="W92" s="108"/>
      <c r="X92" s="108"/>
      <c r="Y92" s="108"/>
      <c r="Z92" s="108"/>
    </row>
    <row r="93" spans="1:26" ht="15.75" customHeight="1">
      <c r="A93" s="56"/>
      <c r="B93" s="521"/>
      <c r="C93" s="56"/>
      <c r="D93" s="56"/>
      <c r="E93" s="346"/>
      <c r="F93" s="672"/>
      <c r="G93" s="108"/>
      <c r="H93" s="108"/>
      <c r="I93" s="108"/>
      <c r="J93" s="108"/>
      <c r="K93" s="108"/>
      <c r="L93" s="108"/>
      <c r="M93" s="108"/>
      <c r="N93" s="108"/>
      <c r="O93" s="108"/>
      <c r="P93" s="108"/>
      <c r="Q93" s="108"/>
      <c r="R93" s="108"/>
      <c r="S93" s="108"/>
      <c r="T93" s="108"/>
      <c r="U93" s="108"/>
      <c r="V93" s="108"/>
      <c r="W93" s="108"/>
      <c r="X93" s="108"/>
      <c r="Y93" s="108"/>
      <c r="Z93" s="108"/>
    </row>
    <row r="94" spans="1:26" ht="15.75" customHeight="1">
      <c r="A94" s="56"/>
      <c r="B94" s="521"/>
      <c r="C94" s="56"/>
      <c r="D94" s="56"/>
      <c r="E94" s="346"/>
      <c r="F94" s="672"/>
      <c r="G94" s="108"/>
      <c r="H94" s="108"/>
      <c r="I94" s="108"/>
      <c r="J94" s="108"/>
      <c r="K94" s="108"/>
      <c r="L94" s="108"/>
      <c r="M94" s="108"/>
      <c r="N94" s="108"/>
      <c r="O94" s="108"/>
      <c r="P94" s="108"/>
      <c r="Q94" s="108"/>
      <c r="R94" s="108"/>
      <c r="S94" s="108"/>
      <c r="T94" s="108"/>
      <c r="U94" s="108"/>
      <c r="V94" s="108"/>
      <c r="W94" s="108"/>
      <c r="X94" s="108"/>
      <c r="Y94" s="108"/>
      <c r="Z94" s="108"/>
    </row>
    <row r="95" spans="1:26" ht="15.75" customHeight="1">
      <c r="A95" s="56"/>
      <c r="B95" s="521"/>
      <c r="C95" s="56"/>
      <c r="D95" s="56"/>
      <c r="E95" s="346"/>
      <c r="F95" s="672"/>
      <c r="G95" s="108"/>
      <c r="H95" s="108"/>
      <c r="I95" s="108"/>
      <c r="J95" s="108"/>
      <c r="K95" s="108"/>
      <c r="L95" s="108"/>
      <c r="M95" s="108"/>
      <c r="N95" s="108"/>
      <c r="O95" s="108"/>
      <c r="P95" s="108"/>
      <c r="Q95" s="108"/>
      <c r="R95" s="108"/>
      <c r="S95" s="108"/>
      <c r="T95" s="108"/>
      <c r="U95" s="108"/>
      <c r="V95" s="108"/>
      <c r="W95" s="108"/>
      <c r="X95" s="108"/>
      <c r="Y95" s="108"/>
      <c r="Z95" s="108"/>
    </row>
    <row r="96" spans="1:26" ht="15.75" customHeight="1">
      <c r="A96" s="56"/>
      <c r="B96" s="521"/>
      <c r="C96" s="56"/>
      <c r="D96" s="56"/>
      <c r="E96" s="346"/>
      <c r="F96" s="672"/>
      <c r="G96" s="108"/>
      <c r="H96" s="108"/>
      <c r="I96" s="108"/>
      <c r="J96" s="108"/>
      <c r="K96" s="108"/>
      <c r="L96" s="108"/>
      <c r="M96" s="108"/>
      <c r="N96" s="108"/>
      <c r="O96" s="108"/>
      <c r="P96" s="108"/>
      <c r="Q96" s="108"/>
      <c r="R96" s="108"/>
      <c r="S96" s="108"/>
      <c r="T96" s="108"/>
      <c r="U96" s="108"/>
      <c r="V96" s="108"/>
      <c r="W96" s="108"/>
      <c r="X96" s="108"/>
      <c r="Y96" s="108"/>
      <c r="Z96" s="108"/>
    </row>
    <row r="97" spans="1:26" ht="15.75" customHeight="1">
      <c r="A97" s="56"/>
      <c r="B97" s="521"/>
      <c r="C97" s="56"/>
      <c r="D97" s="56"/>
      <c r="E97" s="346"/>
      <c r="F97" s="672"/>
      <c r="G97" s="108"/>
      <c r="H97" s="108"/>
      <c r="I97" s="108"/>
      <c r="J97" s="108"/>
      <c r="K97" s="108"/>
      <c r="L97" s="108"/>
      <c r="M97" s="108"/>
      <c r="N97" s="108"/>
      <c r="O97" s="108"/>
      <c r="P97" s="108"/>
      <c r="Q97" s="108"/>
      <c r="R97" s="108"/>
      <c r="S97" s="108"/>
      <c r="T97" s="108"/>
      <c r="U97" s="108"/>
      <c r="V97" s="108"/>
      <c r="W97" s="108"/>
      <c r="X97" s="108"/>
      <c r="Y97" s="108"/>
      <c r="Z97" s="108"/>
    </row>
    <row r="98" spans="1:26" ht="15.75" customHeight="1">
      <c r="A98" s="56"/>
      <c r="B98" s="521"/>
      <c r="C98" s="56"/>
      <c r="D98" s="56"/>
      <c r="E98" s="346"/>
      <c r="F98" s="672"/>
      <c r="G98" s="108"/>
      <c r="H98" s="108"/>
      <c r="I98" s="108"/>
      <c r="J98" s="108"/>
      <c r="K98" s="108"/>
      <c r="L98" s="108"/>
      <c r="M98" s="108"/>
      <c r="N98" s="108"/>
      <c r="O98" s="108"/>
      <c r="P98" s="108"/>
      <c r="Q98" s="108"/>
      <c r="R98" s="108"/>
      <c r="S98" s="108"/>
      <c r="T98" s="108"/>
      <c r="U98" s="108"/>
      <c r="V98" s="108"/>
      <c r="W98" s="108"/>
      <c r="X98" s="108"/>
      <c r="Y98" s="108"/>
      <c r="Z98" s="108"/>
    </row>
    <row r="99" spans="1:26" ht="15.75" customHeight="1">
      <c r="A99" s="56"/>
      <c r="B99" s="521"/>
      <c r="C99" s="56"/>
      <c r="D99" s="56"/>
      <c r="E99" s="346"/>
      <c r="F99" s="672"/>
      <c r="G99" s="108"/>
      <c r="H99" s="108"/>
      <c r="I99" s="108"/>
      <c r="J99" s="108"/>
      <c r="K99" s="108"/>
      <c r="L99" s="108"/>
      <c r="M99" s="108"/>
      <c r="N99" s="108"/>
      <c r="O99" s="108"/>
      <c r="P99" s="108"/>
      <c r="Q99" s="108"/>
      <c r="R99" s="108"/>
      <c r="S99" s="108"/>
      <c r="T99" s="108"/>
      <c r="U99" s="108"/>
      <c r="V99" s="108"/>
      <c r="W99" s="108"/>
      <c r="X99" s="108"/>
      <c r="Y99" s="108"/>
      <c r="Z99" s="108"/>
    </row>
    <row r="100" spans="1:26" ht="15.75" customHeight="1">
      <c r="A100" s="56"/>
      <c r="B100" s="521"/>
      <c r="C100" s="56"/>
      <c r="D100" s="56"/>
      <c r="E100" s="346"/>
      <c r="F100" s="672"/>
      <c r="G100" s="108"/>
      <c r="H100" s="108"/>
      <c r="I100" s="108"/>
      <c r="J100" s="108"/>
      <c r="K100" s="108"/>
      <c r="L100" s="108"/>
      <c r="M100" s="108"/>
      <c r="N100" s="108"/>
      <c r="O100" s="108"/>
      <c r="P100" s="108"/>
      <c r="Q100" s="108"/>
      <c r="R100" s="108"/>
      <c r="S100" s="108"/>
      <c r="T100" s="108"/>
      <c r="U100" s="108"/>
      <c r="V100" s="108"/>
      <c r="W100" s="108"/>
      <c r="X100" s="108"/>
      <c r="Y100" s="108"/>
      <c r="Z100" s="108"/>
    </row>
    <row r="101" spans="1:26" ht="15.75" customHeight="1">
      <c r="A101" s="56"/>
      <c r="B101" s="521"/>
      <c r="C101" s="56"/>
      <c r="D101" s="56"/>
      <c r="E101" s="346"/>
      <c r="F101" s="672"/>
      <c r="G101" s="108"/>
      <c r="H101" s="108"/>
      <c r="I101" s="108"/>
      <c r="J101" s="108"/>
      <c r="K101" s="108"/>
      <c r="L101" s="108"/>
      <c r="M101" s="108"/>
      <c r="N101" s="108"/>
      <c r="O101" s="108"/>
      <c r="P101" s="108"/>
      <c r="Q101" s="108"/>
      <c r="R101" s="108"/>
      <c r="S101" s="108"/>
      <c r="T101" s="108"/>
      <c r="U101" s="108"/>
      <c r="V101" s="108"/>
      <c r="W101" s="108"/>
      <c r="X101" s="108"/>
      <c r="Y101" s="108"/>
      <c r="Z101" s="108"/>
    </row>
    <row r="102" spans="1:26" ht="15.75" customHeight="1">
      <c r="A102" s="56"/>
      <c r="B102" s="521"/>
      <c r="C102" s="56"/>
      <c r="D102" s="56"/>
      <c r="E102" s="346"/>
      <c r="F102" s="672"/>
      <c r="G102" s="108"/>
      <c r="H102" s="108"/>
      <c r="I102" s="108"/>
      <c r="J102" s="108"/>
      <c r="K102" s="108"/>
      <c r="L102" s="108"/>
      <c r="M102" s="108"/>
      <c r="N102" s="108"/>
      <c r="O102" s="108"/>
      <c r="P102" s="108"/>
      <c r="Q102" s="108"/>
      <c r="R102" s="108"/>
      <c r="S102" s="108"/>
      <c r="T102" s="108"/>
      <c r="U102" s="108"/>
      <c r="V102" s="108"/>
      <c r="W102" s="108"/>
      <c r="X102" s="108"/>
      <c r="Y102" s="108"/>
      <c r="Z102" s="108"/>
    </row>
    <row r="103" spans="1:26" ht="15.75" customHeight="1">
      <c r="A103" s="56"/>
      <c r="B103" s="521"/>
      <c r="C103" s="56"/>
      <c r="D103" s="56"/>
      <c r="E103" s="346"/>
      <c r="F103" s="672"/>
      <c r="G103" s="108"/>
      <c r="H103" s="108"/>
      <c r="I103" s="108"/>
      <c r="J103" s="108"/>
      <c r="K103" s="108"/>
      <c r="L103" s="108"/>
      <c r="M103" s="108"/>
      <c r="N103" s="108"/>
      <c r="O103" s="108"/>
      <c r="P103" s="108"/>
      <c r="Q103" s="108"/>
      <c r="R103" s="108"/>
      <c r="S103" s="108"/>
      <c r="T103" s="108"/>
      <c r="U103" s="108"/>
      <c r="V103" s="108"/>
      <c r="W103" s="108"/>
      <c r="X103" s="108"/>
      <c r="Y103" s="108"/>
      <c r="Z103" s="108"/>
    </row>
    <row r="104" spans="1:26" ht="15.75" customHeight="1">
      <c r="A104" s="56"/>
      <c r="B104" s="521"/>
      <c r="C104" s="56"/>
      <c r="D104" s="56"/>
      <c r="E104" s="346"/>
      <c r="F104" s="672"/>
      <c r="G104" s="108"/>
      <c r="H104" s="108"/>
      <c r="I104" s="108"/>
      <c r="J104" s="108"/>
      <c r="K104" s="108"/>
      <c r="L104" s="108"/>
      <c r="M104" s="108"/>
      <c r="N104" s="108"/>
      <c r="O104" s="108"/>
      <c r="P104" s="108"/>
      <c r="Q104" s="108"/>
      <c r="R104" s="108"/>
      <c r="S104" s="108"/>
      <c r="T104" s="108"/>
      <c r="U104" s="108"/>
      <c r="V104" s="108"/>
      <c r="W104" s="108"/>
      <c r="X104" s="108"/>
      <c r="Y104" s="108"/>
      <c r="Z104" s="108"/>
    </row>
    <row r="105" spans="1:26" ht="15.75" customHeight="1">
      <c r="A105" s="56"/>
      <c r="B105" s="521"/>
      <c r="C105" s="56"/>
      <c r="D105" s="56"/>
      <c r="E105" s="346"/>
      <c r="F105" s="672"/>
      <c r="G105" s="108"/>
      <c r="H105" s="108"/>
      <c r="I105" s="108"/>
      <c r="J105" s="108"/>
      <c r="K105" s="108"/>
      <c r="L105" s="108"/>
      <c r="M105" s="108"/>
      <c r="N105" s="108"/>
      <c r="O105" s="108"/>
      <c r="P105" s="108"/>
      <c r="Q105" s="108"/>
      <c r="R105" s="108"/>
      <c r="S105" s="108"/>
      <c r="T105" s="108"/>
      <c r="U105" s="108"/>
      <c r="V105" s="108"/>
      <c r="W105" s="108"/>
      <c r="X105" s="108"/>
      <c r="Y105" s="108"/>
      <c r="Z105" s="108"/>
    </row>
    <row r="106" spans="1:26" ht="15.75" customHeight="1">
      <c r="A106" s="56"/>
      <c r="B106" s="521"/>
      <c r="C106" s="56"/>
      <c r="D106" s="56"/>
      <c r="E106" s="346"/>
      <c r="F106" s="672"/>
      <c r="G106" s="108"/>
      <c r="H106" s="108"/>
      <c r="I106" s="108"/>
      <c r="J106" s="108"/>
      <c r="K106" s="108"/>
      <c r="L106" s="108"/>
      <c r="M106" s="108"/>
      <c r="N106" s="108"/>
      <c r="O106" s="108"/>
      <c r="P106" s="108"/>
      <c r="Q106" s="108"/>
      <c r="R106" s="108"/>
      <c r="S106" s="108"/>
      <c r="T106" s="108"/>
      <c r="U106" s="108"/>
      <c r="V106" s="108"/>
      <c r="W106" s="108"/>
      <c r="X106" s="108"/>
      <c r="Y106" s="108"/>
      <c r="Z106" s="108"/>
    </row>
    <row r="107" spans="1:26" ht="15.75" customHeight="1">
      <c r="A107" s="56"/>
      <c r="B107" s="521"/>
      <c r="C107" s="56"/>
      <c r="D107" s="56"/>
      <c r="E107" s="346"/>
      <c r="F107" s="672"/>
      <c r="G107" s="108"/>
      <c r="H107" s="108"/>
      <c r="I107" s="108"/>
      <c r="J107" s="108"/>
      <c r="K107" s="108"/>
      <c r="L107" s="108"/>
      <c r="M107" s="108"/>
      <c r="N107" s="108"/>
      <c r="O107" s="108"/>
      <c r="P107" s="108"/>
      <c r="Q107" s="108"/>
      <c r="R107" s="108"/>
      <c r="S107" s="108"/>
      <c r="T107" s="108"/>
      <c r="U107" s="108"/>
      <c r="V107" s="108"/>
      <c r="W107" s="108"/>
      <c r="X107" s="108"/>
      <c r="Y107" s="108"/>
      <c r="Z107" s="108"/>
    </row>
    <row r="108" spans="1:26" ht="15.75" customHeight="1">
      <c r="A108" s="56"/>
      <c r="B108" s="521"/>
      <c r="C108" s="56"/>
      <c r="D108" s="56"/>
      <c r="E108" s="346"/>
      <c r="F108" s="672"/>
      <c r="G108" s="108"/>
      <c r="H108" s="108"/>
      <c r="I108" s="108"/>
      <c r="J108" s="108"/>
      <c r="K108" s="108"/>
      <c r="L108" s="108"/>
      <c r="M108" s="108"/>
      <c r="N108" s="108"/>
      <c r="O108" s="108"/>
      <c r="P108" s="108"/>
      <c r="Q108" s="108"/>
      <c r="R108" s="108"/>
      <c r="S108" s="108"/>
      <c r="T108" s="108"/>
      <c r="U108" s="108"/>
      <c r="V108" s="108"/>
      <c r="W108" s="108"/>
      <c r="X108" s="108"/>
      <c r="Y108" s="108"/>
      <c r="Z108" s="108"/>
    </row>
    <row r="109" spans="1:26" ht="15.75" customHeight="1">
      <c r="A109" s="56"/>
      <c r="B109" s="521"/>
      <c r="C109" s="56"/>
      <c r="D109" s="56"/>
      <c r="E109" s="346"/>
      <c r="F109" s="672"/>
      <c r="G109" s="108"/>
      <c r="H109" s="108"/>
      <c r="I109" s="108"/>
      <c r="J109" s="108"/>
      <c r="K109" s="108"/>
      <c r="L109" s="108"/>
      <c r="M109" s="108"/>
      <c r="N109" s="108"/>
      <c r="O109" s="108"/>
      <c r="P109" s="108"/>
      <c r="Q109" s="108"/>
      <c r="R109" s="108"/>
      <c r="S109" s="108"/>
      <c r="T109" s="108"/>
      <c r="U109" s="108"/>
      <c r="V109" s="108"/>
      <c r="W109" s="108"/>
      <c r="X109" s="108"/>
      <c r="Y109" s="108"/>
      <c r="Z109" s="108"/>
    </row>
    <row r="110" spans="1:26" ht="15.75" customHeight="1">
      <c r="A110" s="56"/>
      <c r="B110" s="521"/>
      <c r="C110" s="56"/>
      <c r="D110" s="56"/>
      <c r="E110" s="346"/>
      <c r="F110" s="672"/>
      <c r="G110" s="108"/>
      <c r="H110" s="108"/>
      <c r="I110" s="108"/>
      <c r="J110" s="108"/>
      <c r="K110" s="108"/>
      <c r="L110" s="108"/>
      <c r="M110" s="108"/>
      <c r="N110" s="108"/>
      <c r="O110" s="108"/>
      <c r="P110" s="108"/>
      <c r="Q110" s="108"/>
      <c r="R110" s="108"/>
      <c r="S110" s="108"/>
      <c r="T110" s="108"/>
      <c r="U110" s="108"/>
      <c r="V110" s="108"/>
      <c r="W110" s="108"/>
      <c r="X110" s="108"/>
      <c r="Y110" s="108"/>
      <c r="Z110" s="108"/>
    </row>
    <row r="111" spans="1:26" ht="15.75" customHeight="1">
      <c r="A111" s="56"/>
      <c r="B111" s="521"/>
      <c r="C111" s="56"/>
      <c r="D111" s="56"/>
      <c r="E111" s="346"/>
      <c r="F111" s="672"/>
      <c r="G111" s="108"/>
      <c r="H111" s="108"/>
      <c r="I111" s="108"/>
      <c r="J111" s="108"/>
      <c r="K111" s="108"/>
      <c r="L111" s="108"/>
      <c r="M111" s="108"/>
      <c r="N111" s="108"/>
      <c r="O111" s="108"/>
      <c r="P111" s="108"/>
      <c r="Q111" s="108"/>
      <c r="R111" s="108"/>
      <c r="S111" s="108"/>
      <c r="T111" s="108"/>
      <c r="U111" s="108"/>
      <c r="V111" s="108"/>
      <c r="W111" s="108"/>
      <c r="X111" s="108"/>
      <c r="Y111" s="108"/>
      <c r="Z111" s="108"/>
    </row>
    <row r="112" spans="1:26" ht="15.75" customHeight="1">
      <c r="A112" s="56"/>
      <c r="B112" s="521"/>
      <c r="C112" s="56"/>
      <c r="D112" s="56"/>
      <c r="E112" s="346"/>
      <c r="F112" s="672"/>
      <c r="G112" s="108"/>
      <c r="H112" s="108"/>
      <c r="I112" s="108"/>
      <c r="J112" s="108"/>
      <c r="K112" s="108"/>
      <c r="L112" s="108"/>
      <c r="M112" s="108"/>
      <c r="N112" s="108"/>
      <c r="O112" s="108"/>
      <c r="P112" s="108"/>
      <c r="Q112" s="108"/>
      <c r="R112" s="108"/>
      <c r="S112" s="108"/>
      <c r="T112" s="108"/>
      <c r="U112" s="108"/>
      <c r="V112" s="108"/>
      <c r="W112" s="108"/>
      <c r="X112" s="108"/>
      <c r="Y112" s="108"/>
      <c r="Z112" s="108"/>
    </row>
    <row r="113" spans="1:26" ht="15.75" customHeight="1">
      <c r="A113" s="56"/>
      <c r="B113" s="521"/>
      <c r="C113" s="56"/>
      <c r="D113" s="56"/>
      <c r="E113" s="346"/>
      <c r="F113" s="672"/>
      <c r="G113" s="108"/>
      <c r="H113" s="108"/>
      <c r="I113" s="108"/>
      <c r="J113" s="108"/>
      <c r="K113" s="108"/>
      <c r="L113" s="108"/>
      <c r="M113" s="108"/>
      <c r="N113" s="108"/>
      <c r="O113" s="108"/>
      <c r="P113" s="108"/>
      <c r="Q113" s="108"/>
      <c r="R113" s="108"/>
      <c r="S113" s="108"/>
      <c r="T113" s="108"/>
      <c r="U113" s="108"/>
      <c r="V113" s="108"/>
      <c r="W113" s="108"/>
      <c r="X113" s="108"/>
      <c r="Y113" s="108"/>
      <c r="Z113" s="108"/>
    </row>
    <row r="114" spans="1:26" ht="15.75" customHeight="1">
      <c r="A114" s="56"/>
      <c r="B114" s="521"/>
      <c r="C114" s="56"/>
      <c r="D114" s="56"/>
      <c r="E114" s="346"/>
      <c r="F114" s="672"/>
      <c r="G114" s="108"/>
      <c r="H114" s="108"/>
      <c r="I114" s="108"/>
      <c r="J114" s="108"/>
      <c r="K114" s="108"/>
      <c r="L114" s="108"/>
      <c r="M114" s="108"/>
      <c r="N114" s="108"/>
      <c r="O114" s="108"/>
      <c r="P114" s="108"/>
      <c r="Q114" s="108"/>
      <c r="R114" s="108"/>
      <c r="S114" s="108"/>
      <c r="T114" s="108"/>
      <c r="U114" s="108"/>
      <c r="V114" s="108"/>
      <c r="W114" s="108"/>
      <c r="X114" s="108"/>
      <c r="Y114" s="108"/>
      <c r="Z114" s="108"/>
    </row>
    <row r="115" spans="1:26" ht="15.75" customHeight="1">
      <c r="A115" s="56"/>
      <c r="B115" s="521"/>
      <c r="C115" s="56"/>
      <c r="D115" s="56"/>
      <c r="E115" s="346"/>
      <c r="F115" s="672"/>
      <c r="G115" s="108"/>
      <c r="H115" s="108"/>
      <c r="I115" s="108"/>
      <c r="J115" s="108"/>
      <c r="K115" s="108"/>
      <c r="L115" s="108"/>
      <c r="M115" s="108"/>
      <c r="N115" s="108"/>
      <c r="O115" s="108"/>
      <c r="P115" s="108"/>
      <c r="Q115" s="108"/>
      <c r="R115" s="108"/>
      <c r="S115" s="108"/>
      <c r="T115" s="108"/>
      <c r="U115" s="108"/>
      <c r="V115" s="108"/>
      <c r="W115" s="108"/>
      <c r="X115" s="108"/>
      <c r="Y115" s="108"/>
      <c r="Z115" s="108"/>
    </row>
    <row r="116" spans="1:26" ht="15.75" customHeight="1">
      <c r="A116" s="56"/>
      <c r="B116" s="521"/>
      <c r="C116" s="56"/>
      <c r="D116" s="56"/>
      <c r="E116" s="346"/>
      <c r="F116" s="672"/>
      <c r="G116" s="108"/>
      <c r="H116" s="108"/>
      <c r="I116" s="108"/>
      <c r="J116" s="108"/>
      <c r="K116" s="108"/>
      <c r="L116" s="108"/>
      <c r="M116" s="108"/>
      <c r="N116" s="108"/>
      <c r="O116" s="108"/>
      <c r="P116" s="108"/>
      <c r="Q116" s="108"/>
      <c r="R116" s="108"/>
      <c r="S116" s="108"/>
      <c r="T116" s="108"/>
      <c r="U116" s="108"/>
      <c r="V116" s="108"/>
      <c r="W116" s="108"/>
      <c r="X116" s="108"/>
      <c r="Y116" s="108"/>
      <c r="Z116" s="108"/>
    </row>
    <row r="117" spans="1:26" ht="15.75" customHeight="1">
      <c r="A117" s="56"/>
      <c r="B117" s="521"/>
      <c r="C117" s="56"/>
      <c r="D117" s="56"/>
      <c r="E117" s="346"/>
      <c r="F117" s="672"/>
      <c r="G117" s="108"/>
      <c r="H117" s="108"/>
      <c r="I117" s="108"/>
      <c r="J117" s="108"/>
      <c r="K117" s="108"/>
      <c r="L117" s="108"/>
      <c r="M117" s="108"/>
      <c r="N117" s="108"/>
      <c r="O117" s="108"/>
      <c r="P117" s="108"/>
      <c r="Q117" s="108"/>
      <c r="R117" s="108"/>
      <c r="S117" s="108"/>
      <c r="T117" s="108"/>
      <c r="U117" s="108"/>
      <c r="V117" s="108"/>
      <c r="W117" s="108"/>
      <c r="X117" s="108"/>
      <c r="Y117" s="108"/>
      <c r="Z117" s="108"/>
    </row>
    <row r="118" spans="1:26" ht="15.75" customHeight="1">
      <c r="A118" s="56"/>
      <c r="B118" s="521"/>
      <c r="C118" s="56"/>
      <c r="D118" s="56"/>
      <c r="E118" s="346"/>
      <c r="F118" s="672"/>
      <c r="G118" s="108"/>
      <c r="H118" s="108"/>
      <c r="I118" s="108"/>
      <c r="J118" s="108"/>
      <c r="K118" s="108"/>
      <c r="L118" s="108"/>
      <c r="M118" s="108"/>
      <c r="N118" s="108"/>
      <c r="O118" s="108"/>
      <c r="P118" s="108"/>
      <c r="Q118" s="108"/>
      <c r="R118" s="108"/>
      <c r="S118" s="108"/>
      <c r="T118" s="108"/>
      <c r="U118" s="108"/>
      <c r="V118" s="108"/>
      <c r="W118" s="108"/>
      <c r="X118" s="108"/>
      <c r="Y118" s="108"/>
      <c r="Z118" s="108"/>
    </row>
    <row r="119" spans="1:26" ht="15.75" customHeight="1">
      <c r="A119" s="56"/>
      <c r="B119" s="521"/>
      <c r="C119" s="56"/>
      <c r="D119" s="56"/>
      <c r="E119" s="346"/>
      <c r="F119" s="672"/>
      <c r="G119" s="108"/>
      <c r="H119" s="108"/>
      <c r="I119" s="108"/>
      <c r="J119" s="108"/>
      <c r="K119" s="108"/>
      <c r="L119" s="108"/>
      <c r="M119" s="108"/>
      <c r="N119" s="108"/>
      <c r="O119" s="108"/>
      <c r="P119" s="108"/>
      <c r="Q119" s="108"/>
      <c r="R119" s="108"/>
      <c r="S119" s="108"/>
      <c r="T119" s="108"/>
      <c r="U119" s="108"/>
      <c r="V119" s="108"/>
      <c r="W119" s="108"/>
      <c r="X119" s="108"/>
      <c r="Y119" s="108"/>
      <c r="Z119" s="108"/>
    </row>
    <row r="120" spans="1:26" ht="15.75" customHeight="1">
      <c r="A120" s="56"/>
      <c r="B120" s="521"/>
      <c r="C120" s="56"/>
      <c r="D120" s="56"/>
      <c r="E120" s="346"/>
      <c r="F120" s="672"/>
      <c r="G120" s="108"/>
      <c r="H120" s="108"/>
      <c r="I120" s="108"/>
      <c r="J120" s="108"/>
      <c r="K120" s="108"/>
      <c r="L120" s="108"/>
      <c r="M120" s="108"/>
      <c r="N120" s="108"/>
      <c r="O120" s="108"/>
      <c r="P120" s="108"/>
      <c r="Q120" s="108"/>
      <c r="R120" s="108"/>
      <c r="S120" s="108"/>
      <c r="T120" s="108"/>
      <c r="U120" s="108"/>
      <c r="V120" s="108"/>
      <c r="W120" s="108"/>
      <c r="X120" s="108"/>
      <c r="Y120" s="108"/>
      <c r="Z120" s="108"/>
    </row>
    <row r="121" spans="1:26" ht="15.75" customHeight="1">
      <c r="A121" s="56"/>
      <c r="B121" s="521"/>
      <c r="C121" s="56"/>
      <c r="D121" s="56"/>
      <c r="E121" s="346"/>
      <c r="F121" s="672"/>
      <c r="G121" s="108"/>
      <c r="H121" s="108"/>
      <c r="I121" s="108"/>
      <c r="J121" s="108"/>
      <c r="K121" s="108"/>
      <c r="L121" s="108"/>
      <c r="M121" s="108"/>
      <c r="N121" s="108"/>
      <c r="O121" s="108"/>
      <c r="P121" s="108"/>
      <c r="Q121" s="108"/>
      <c r="R121" s="108"/>
      <c r="S121" s="108"/>
      <c r="T121" s="108"/>
      <c r="U121" s="108"/>
      <c r="V121" s="108"/>
      <c r="W121" s="108"/>
      <c r="X121" s="108"/>
      <c r="Y121" s="108"/>
      <c r="Z121" s="108"/>
    </row>
    <row r="122" spans="1:26" ht="15.75" customHeight="1">
      <c r="A122" s="56"/>
      <c r="B122" s="521"/>
      <c r="C122" s="56"/>
      <c r="D122" s="56"/>
      <c r="E122" s="346"/>
      <c r="F122" s="672"/>
      <c r="G122" s="108"/>
      <c r="H122" s="108"/>
      <c r="I122" s="108"/>
      <c r="J122" s="108"/>
      <c r="K122" s="108"/>
      <c r="L122" s="108"/>
      <c r="M122" s="108"/>
      <c r="N122" s="108"/>
      <c r="O122" s="108"/>
      <c r="P122" s="108"/>
      <c r="Q122" s="108"/>
      <c r="R122" s="108"/>
      <c r="S122" s="108"/>
      <c r="T122" s="108"/>
      <c r="U122" s="108"/>
      <c r="V122" s="108"/>
      <c r="W122" s="108"/>
      <c r="X122" s="108"/>
      <c r="Y122" s="108"/>
      <c r="Z122" s="108"/>
    </row>
    <row r="123" spans="1:26" ht="15.75" customHeight="1">
      <c r="A123" s="56"/>
      <c r="B123" s="521"/>
      <c r="C123" s="56"/>
      <c r="D123" s="56"/>
      <c r="E123" s="346"/>
      <c r="F123" s="672"/>
      <c r="G123" s="108"/>
      <c r="H123" s="108"/>
      <c r="I123" s="108"/>
      <c r="J123" s="108"/>
      <c r="K123" s="108"/>
      <c r="L123" s="108"/>
      <c r="M123" s="108"/>
      <c r="N123" s="108"/>
      <c r="O123" s="108"/>
      <c r="P123" s="108"/>
      <c r="Q123" s="108"/>
      <c r="R123" s="108"/>
      <c r="S123" s="108"/>
      <c r="T123" s="108"/>
      <c r="U123" s="108"/>
      <c r="V123" s="108"/>
      <c r="W123" s="108"/>
      <c r="X123" s="108"/>
      <c r="Y123" s="108"/>
      <c r="Z123" s="108"/>
    </row>
    <row r="124" spans="1:26" ht="15.75" customHeight="1">
      <c r="A124" s="56"/>
      <c r="B124" s="521"/>
      <c r="C124" s="56"/>
      <c r="D124" s="56"/>
      <c r="E124" s="346"/>
      <c r="F124" s="672"/>
      <c r="G124" s="108"/>
      <c r="H124" s="108"/>
      <c r="I124" s="108"/>
      <c r="J124" s="108"/>
      <c r="K124" s="108"/>
      <c r="L124" s="108"/>
      <c r="M124" s="108"/>
      <c r="N124" s="108"/>
      <c r="O124" s="108"/>
      <c r="P124" s="108"/>
      <c r="Q124" s="108"/>
      <c r="R124" s="108"/>
      <c r="S124" s="108"/>
      <c r="T124" s="108"/>
      <c r="U124" s="108"/>
      <c r="V124" s="108"/>
      <c r="W124" s="108"/>
      <c r="X124" s="108"/>
      <c r="Y124" s="108"/>
      <c r="Z124" s="108"/>
    </row>
    <row r="125" spans="1:26" ht="15.75" customHeight="1">
      <c r="A125" s="56"/>
      <c r="B125" s="521"/>
      <c r="C125" s="56"/>
      <c r="D125" s="56"/>
      <c r="E125" s="346"/>
      <c r="F125" s="672"/>
      <c r="G125" s="108"/>
      <c r="H125" s="108"/>
      <c r="I125" s="108"/>
      <c r="J125" s="108"/>
      <c r="K125" s="108"/>
      <c r="L125" s="108"/>
      <c r="M125" s="108"/>
      <c r="N125" s="108"/>
      <c r="O125" s="108"/>
      <c r="P125" s="108"/>
      <c r="Q125" s="108"/>
      <c r="R125" s="108"/>
      <c r="S125" s="108"/>
      <c r="T125" s="108"/>
      <c r="U125" s="108"/>
      <c r="V125" s="108"/>
      <c r="W125" s="108"/>
      <c r="X125" s="108"/>
      <c r="Y125" s="108"/>
      <c r="Z125" s="108"/>
    </row>
    <row r="126" spans="1:26" ht="15.75" customHeight="1">
      <c r="A126" s="56"/>
      <c r="B126" s="521"/>
      <c r="C126" s="56"/>
      <c r="D126" s="56"/>
      <c r="E126" s="346"/>
      <c r="F126" s="672"/>
      <c r="G126" s="108"/>
      <c r="H126" s="108"/>
      <c r="I126" s="108"/>
      <c r="J126" s="108"/>
      <c r="K126" s="108"/>
      <c r="L126" s="108"/>
      <c r="M126" s="108"/>
      <c r="N126" s="108"/>
      <c r="O126" s="108"/>
      <c r="P126" s="108"/>
      <c r="Q126" s="108"/>
      <c r="R126" s="108"/>
      <c r="S126" s="108"/>
      <c r="T126" s="108"/>
      <c r="U126" s="108"/>
      <c r="V126" s="108"/>
      <c r="W126" s="108"/>
      <c r="X126" s="108"/>
      <c r="Y126" s="108"/>
      <c r="Z126" s="108"/>
    </row>
    <row r="127" spans="1:26" ht="15.75" customHeight="1">
      <c r="A127" s="56"/>
      <c r="B127" s="521"/>
      <c r="C127" s="56"/>
      <c r="D127" s="56"/>
      <c r="E127" s="346"/>
      <c r="F127" s="672"/>
      <c r="G127" s="108"/>
      <c r="H127" s="108"/>
      <c r="I127" s="108"/>
      <c r="J127" s="108"/>
      <c r="K127" s="108"/>
      <c r="L127" s="108"/>
      <c r="M127" s="108"/>
      <c r="N127" s="108"/>
      <c r="O127" s="108"/>
      <c r="P127" s="108"/>
      <c r="Q127" s="108"/>
      <c r="R127" s="108"/>
      <c r="S127" s="108"/>
      <c r="T127" s="108"/>
      <c r="U127" s="108"/>
      <c r="V127" s="108"/>
      <c r="W127" s="108"/>
      <c r="X127" s="108"/>
      <c r="Y127" s="108"/>
      <c r="Z127" s="108"/>
    </row>
    <row r="128" spans="1:26" ht="15.75" customHeight="1">
      <c r="A128" s="56"/>
      <c r="B128" s="521"/>
      <c r="C128" s="56"/>
      <c r="D128" s="56"/>
      <c r="E128" s="346"/>
      <c r="F128" s="672"/>
      <c r="G128" s="108"/>
      <c r="H128" s="108"/>
      <c r="I128" s="108"/>
      <c r="J128" s="108"/>
      <c r="K128" s="108"/>
      <c r="L128" s="108"/>
      <c r="M128" s="108"/>
      <c r="N128" s="108"/>
      <c r="O128" s="108"/>
      <c r="P128" s="108"/>
      <c r="Q128" s="108"/>
      <c r="R128" s="108"/>
      <c r="S128" s="108"/>
      <c r="T128" s="108"/>
      <c r="U128" s="108"/>
      <c r="V128" s="108"/>
      <c r="W128" s="108"/>
      <c r="X128" s="108"/>
      <c r="Y128" s="108"/>
      <c r="Z128" s="108"/>
    </row>
    <row r="129" spans="1:26" ht="15.75" customHeight="1">
      <c r="A129" s="56"/>
      <c r="B129" s="521"/>
      <c r="C129" s="56"/>
      <c r="D129" s="56"/>
      <c r="E129" s="346"/>
      <c r="F129" s="672"/>
      <c r="G129" s="108"/>
      <c r="H129" s="108"/>
      <c r="I129" s="108"/>
      <c r="J129" s="108"/>
      <c r="K129" s="108"/>
      <c r="L129" s="108"/>
      <c r="M129" s="108"/>
      <c r="N129" s="108"/>
      <c r="O129" s="108"/>
      <c r="P129" s="108"/>
      <c r="Q129" s="108"/>
      <c r="R129" s="108"/>
      <c r="S129" s="108"/>
      <c r="T129" s="108"/>
      <c r="U129" s="108"/>
      <c r="V129" s="108"/>
      <c r="W129" s="108"/>
      <c r="X129" s="108"/>
      <c r="Y129" s="108"/>
      <c r="Z129" s="108"/>
    </row>
    <row r="130" spans="1:26" ht="15.75" customHeight="1">
      <c r="A130" s="56"/>
      <c r="B130" s="521"/>
      <c r="C130" s="56"/>
      <c r="D130" s="56"/>
      <c r="E130" s="346"/>
      <c r="F130" s="672"/>
      <c r="G130" s="108"/>
      <c r="H130" s="108"/>
      <c r="I130" s="108"/>
      <c r="J130" s="108"/>
      <c r="K130" s="108"/>
      <c r="L130" s="108"/>
      <c r="M130" s="108"/>
      <c r="N130" s="108"/>
      <c r="O130" s="108"/>
      <c r="P130" s="108"/>
      <c r="Q130" s="108"/>
      <c r="R130" s="108"/>
      <c r="S130" s="108"/>
      <c r="T130" s="108"/>
      <c r="U130" s="108"/>
      <c r="V130" s="108"/>
      <c r="W130" s="108"/>
      <c r="X130" s="108"/>
      <c r="Y130" s="108"/>
      <c r="Z130" s="108"/>
    </row>
    <row r="131" spans="1:26" ht="15.75" customHeight="1">
      <c r="A131" s="56"/>
      <c r="B131" s="521"/>
      <c r="C131" s="56"/>
      <c r="D131" s="56"/>
      <c r="E131" s="346"/>
      <c r="F131" s="672"/>
      <c r="G131" s="108"/>
      <c r="H131" s="108"/>
      <c r="I131" s="108"/>
      <c r="J131" s="108"/>
      <c r="K131" s="108"/>
      <c r="L131" s="108"/>
      <c r="M131" s="108"/>
      <c r="N131" s="108"/>
      <c r="O131" s="108"/>
      <c r="P131" s="108"/>
      <c r="Q131" s="108"/>
      <c r="R131" s="108"/>
      <c r="S131" s="108"/>
      <c r="T131" s="108"/>
      <c r="U131" s="108"/>
      <c r="V131" s="108"/>
      <c r="W131" s="108"/>
      <c r="X131" s="108"/>
      <c r="Y131" s="108"/>
      <c r="Z131" s="108"/>
    </row>
    <row r="132" spans="1:26" ht="15.75" customHeight="1">
      <c r="A132" s="56"/>
      <c r="B132" s="521"/>
      <c r="C132" s="56"/>
      <c r="D132" s="56"/>
      <c r="E132" s="346"/>
      <c r="F132" s="672"/>
      <c r="G132" s="108"/>
      <c r="H132" s="108"/>
      <c r="I132" s="108"/>
      <c r="J132" s="108"/>
      <c r="K132" s="108"/>
      <c r="L132" s="108"/>
      <c r="M132" s="108"/>
      <c r="N132" s="108"/>
      <c r="O132" s="108"/>
      <c r="P132" s="108"/>
      <c r="Q132" s="108"/>
      <c r="R132" s="108"/>
      <c r="S132" s="108"/>
      <c r="T132" s="108"/>
      <c r="U132" s="108"/>
      <c r="V132" s="108"/>
      <c r="W132" s="108"/>
      <c r="X132" s="108"/>
      <c r="Y132" s="108"/>
      <c r="Z132" s="108"/>
    </row>
    <row r="133" spans="1:26" ht="15.75" customHeight="1">
      <c r="A133" s="56"/>
      <c r="B133" s="521"/>
      <c r="C133" s="56"/>
      <c r="D133" s="56"/>
      <c r="E133" s="346"/>
      <c r="F133" s="672"/>
      <c r="G133" s="108"/>
      <c r="H133" s="108"/>
      <c r="I133" s="108"/>
      <c r="J133" s="108"/>
      <c r="K133" s="108"/>
      <c r="L133" s="108"/>
      <c r="M133" s="108"/>
      <c r="N133" s="108"/>
      <c r="O133" s="108"/>
      <c r="P133" s="108"/>
      <c r="Q133" s="108"/>
      <c r="R133" s="108"/>
      <c r="S133" s="108"/>
      <c r="T133" s="108"/>
      <c r="U133" s="108"/>
      <c r="V133" s="108"/>
      <c r="W133" s="108"/>
      <c r="X133" s="108"/>
      <c r="Y133" s="108"/>
      <c r="Z133" s="108"/>
    </row>
    <row r="134" spans="1:26" ht="15.75" customHeight="1">
      <c r="A134" s="56"/>
      <c r="B134" s="521"/>
      <c r="C134" s="56"/>
      <c r="D134" s="56"/>
      <c r="E134" s="346"/>
      <c r="F134" s="672"/>
      <c r="G134" s="108"/>
      <c r="H134" s="108"/>
      <c r="I134" s="108"/>
      <c r="J134" s="108"/>
      <c r="K134" s="108"/>
      <c r="L134" s="108"/>
      <c r="M134" s="108"/>
      <c r="N134" s="108"/>
      <c r="O134" s="108"/>
      <c r="P134" s="108"/>
      <c r="Q134" s="108"/>
      <c r="R134" s="108"/>
      <c r="S134" s="108"/>
      <c r="T134" s="108"/>
      <c r="U134" s="108"/>
      <c r="V134" s="108"/>
      <c r="W134" s="108"/>
      <c r="X134" s="108"/>
      <c r="Y134" s="108"/>
      <c r="Z134" s="108"/>
    </row>
    <row r="135" spans="1:26" ht="15.75" customHeight="1">
      <c r="A135" s="56"/>
      <c r="B135" s="521"/>
      <c r="C135" s="56"/>
      <c r="D135" s="56"/>
      <c r="E135" s="346"/>
      <c r="F135" s="672"/>
      <c r="G135" s="108"/>
      <c r="H135" s="108"/>
      <c r="I135" s="108"/>
      <c r="J135" s="108"/>
      <c r="K135" s="108"/>
      <c r="L135" s="108"/>
      <c r="M135" s="108"/>
      <c r="N135" s="108"/>
      <c r="O135" s="108"/>
      <c r="P135" s="108"/>
      <c r="Q135" s="108"/>
      <c r="R135" s="108"/>
      <c r="S135" s="108"/>
      <c r="T135" s="108"/>
      <c r="U135" s="108"/>
      <c r="V135" s="108"/>
      <c r="W135" s="108"/>
      <c r="X135" s="108"/>
      <c r="Y135" s="108"/>
      <c r="Z135" s="108"/>
    </row>
    <row r="136" spans="1:26" ht="15.75" customHeight="1">
      <c r="A136" s="56"/>
      <c r="B136" s="521"/>
      <c r="C136" s="56"/>
      <c r="D136" s="56"/>
      <c r="E136" s="346"/>
      <c r="F136" s="672"/>
      <c r="G136" s="108"/>
      <c r="H136" s="108"/>
      <c r="I136" s="108"/>
      <c r="J136" s="108"/>
      <c r="K136" s="108"/>
      <c r="L136" s="108"/>
      <c r="M136" s="108"/>
      <c r="N136" s="108"/>
      <c r="O136" s="108"/>
      <c r="P136" s="108"/>
      <c r="Q136" s="108"/>
      <c r="R136" s="108"/>
      <c r="S136" s="108"/>
      <c r="T136" s="108"/>
      <c r="U136" s="108"/>
      <c r="V136" s="108"/>
      <c r="W136" s="108"/>
      <c r="X136" s="108"/>
      <c r="Y136" s="108"/>
      <c r="Z136" s="108"/>
    </row>
    <row r="137" spans="1:26" ht="15.75" customHeight="1">
      <c r="A137" s="56"/>
      <c r="B137" s="521"/>
      <c r="C137" s="56"/>
      <c r="D137" s="56"/>
      <c r="E137" s="346"/>
      <c r="F137" s="672"/>
      <c r="G137" s="108"/>
      <c r="H137" s="108"/>
      <c r="I137" s="108"/>
      <c r="J137" s="108"/>
      <c r="K137" s="108"/>
      <c r="L137" s="108"/>
      <c r="M137" s="108"/>
      <c r="N137" s="108"/>
      <c r="O137" s="108"/>
      <c r="P137" s="108"/>
      <c r="Q137" s="108"/>
      <c r="R137" s="108"/>
      <c r="S137" s="108"/>
      <c r="T137" s="108"/>
      <c r="U137" s="108"/>
      <c r="V137" s="108"/>
      <c r="W137" s="108"/>
      <c r="X137" s="108"/>
      <c r="Y137" s="108"/>
      <c r="Z137" s="108"/>
    </row>
    <row r="138" spans="1:26" ht="15.75" customHeight="1">
      <c r="A138" s="56"/>
      <c r="B138" s="521"/>
      <c r="C138" s="56"/>
      <c r="D138" s="56"/>
      <c r="E138" s="346"/>
      <c r="F138" s="672"/>
      <c r="G138" s="108"/>
      <c r="H138" s="108"/>
      <c r="I138" s="108"/>
      <c r="J138" s="108"/>
      <c r="K138" s="108"/>
      <c r="L138" s="108"/>
      <c r="M138" s="108"/>
      <c r="N138" s="108"/>
      <c r="O138" s="108"/>
      <c r="P138" s="108"/>
      <c r="Q138" s="108"/>
      <c r="R138" s="108"/>
      <c r="S138" s="108"/>
      <c r="T138" s="108"/>
      <c r="U138" s="108"/>
      <c r="V138" s="108"/>
      <c r="W138" s="108"/>
      <c r="X138" s="108"/>
      <c r="Y138" s="108"/>
      <c r="Z138" s="108"/>
    </row>
    <row r="139" spans="1:26" ht="15.75" customHeight="1">
      <c r="A139" s="56"/>
      <c r="B139" s="521"/>
      <c r="C139" s="56"/>
      <c r="D139" s="56"/>
      <c r="E139" s="346"/>
      <c r="F139" s="672"/>
      <c r="G139" s="108"/>
      <c r="H139" s="108"/>
      <c r="I139" s="108"/>
      <c r="J139" s="108"/>
      <c r="K139" s="108"/>
      <c r="L139" s="108"/>
      <c r="M139" s="108"/>
      <c r="N139" s="108"/>
      <c r="O139" s="108"/>
      <c r="P139" s="108"/>
      <c r="Q139" s="108"/>
      <c r="R139" s="108"/>
      <c r="S139" s="108"/>
      <c r="T139" s="108"/>
      <c r="U139" s="108"/>
      <c r="V139" s="108"/>
      <c r="W139" s="108"/>
      <c r="X139" s="108"/>
      <c r="Y139" s="108"/>
      <c r="Z139" s="108"/>
    </row>
    <row r="140" spans="1:26" ht="15.75" customHeight="1">
      <c r="A140" s="56"/>
      <c r="B140" s="521"/>
      <c r="C140" s="56"/>
      <c r="D140" s="56"/>
      <c r="E140" s="346"/>
      <c r="F140" s="672"/>
      <c r="G140" s="108"/>
      <c r="H140" s="108"/>
      <c r="I140" s="108"/>
      <c r="J140" s="108"/>
      <c r="K140" s="108"/>
      <c r="L140" s="108"/>
      <c r="M140" s="108"/>
      <c r="N140" s="108"/>
      <c r="O140" s="108"/>
      <c r="P140" s="108"/>
      <c r="Q140" s="108"/>
      <c r="R140" s="108"/>
      <c r="S140" s="108"/>
      <c r="T140" s="108"/>
      <c r="U140" s="108"/>
      <c r="V140" s="108"/>
      <c r="W140" s="108"/>
      <c r="X140" s="108"/>
      <c r="Y140" s="108"/>
      <c r="Z140" s="108"/>
    </row>
    <row r="141" spans="1:26" ht="15.75" customHeight="1">
      <c r="A141" s="56"/>
      <c r="B141" s="521"/>
      <c r="C141" s="56"/>
      <c r="D141" s="56"/>
      <c r="E141" s="346"/>
      <c r="F141" s="672"/>
      <c r="G141" s="108"/>
      <c r="H141" s="108"/>
      <c r="I141" s="108"/>
      <c r="J141" s="108"/>
      <c r="K141" s="108"/>
      <c r="L141" s="108"/>
      <c r="M141" s="108"/>
      <c r="N141" s="108"/>
      <c r="O141" s="108"/>
      <c r="P141" s="108"/>
      <c r="Q141" s="108"/>
      <c r="R141" s="108"/>
      <c r="S141" s="108"/>
      <c r="T141" s="108"/>
      <c r="U141" s="108"/>
      <c r="V141" s="108"/>
      <c r="W141" s="108"/>
      <c r="X141" s="108"/>
      <c r="Y141" s="108"/>
      <c r="Z141" s="108"/>
    </row>
    <row r="142" spans="1:26" ht="15.75" customHeight="1">
      <c r="A142" s="56"/>
      <c r="B142" s="521"/>
      <c r="C142" s="56"/>
      <c r="D142" s="56"/>
      <c r="E142" s="346"/>
      <c r="F142" s="672"/>
      <c r="G142" s="108"/>
      <c r="H142" s="108"/>
      <c r="I142" s="108"/>
      <c r="J142" s="108"/>
      <c r="K142" s="108"/>
      <c r="L142" s="108"/>
      <c r="M142" s="108"/>
      <c r="N142" s="108"/>
      <c r="O142" s="108"/>
      <c r="P142" s="108"/>
      <c r="Q142" s="108"/>
      <c r="R142" s="108"/>
      <c r="S142" s="108"/>
      <c r="T142" s="108"/>
      <c r="U142" s="108"/>
      <c r="V142" s="108"/>
      <c r="W142" s="108"/>
      <c r="X142" s="108"/>
      <c r="Y142" s="108"/>
      <c r="Z142" s="108"/>
    </row>
    <row r="143" spans="1:26" ht="15.75" customHeight="1">
      <c r="A143" s="56"/>
      <c r="B143" s="521"/>
      <c r="C143" s="56"/>
      <c r="D143" s="56"/>
      <c r="E143" s="346"/>
      <c r="F143" s="672"/>
      <c r="G143" s="108"/>
      <c r="H143" s="108"/>
      <c r="I143" s="108"/>
      <c r="J143" s="108"/>
      <c r="K143" s="108"/>
      <c r="L143" s="108"/>
      <c r="M143" s="108"/>
      <c r="N143" s="108"/>
      <c r="O143" s="108"/>
      <c r="P143" s="108"/>
      <c r="Q143" s="108"/>
      <c r="R143" s="108"/>
      <c r="S143" s="108"/>
      <c r="T143" s="108"/>
      <c r="U143" s="108"/>
      <c r="V143" s="108"/>
      <c r="W143" s="108"/>
      <c r="X143" s="108"/>
      <c r="Y143" s="108"/>
      <c r="Z143" s="108"/>
    </row>
    <row r="144" spans="1:26" ht="15.75" customHeight="1">
      <c r="A144" s="56"/>
      <c r="B144" s="521"/>
      <c r="C144" s="56"/>
      <c r="D144" s="56"/>
      <c r="E144" s="346"/>
      <c r="F144" s="672"/>
      <c r="G144" s="108"/>
      <c r="H144" s="108"/>
      <c r="I144" s="108"/>
      <c r="J144" s="108"/>
      <c r="K144" s="108"/>
      <c r="L144" s="108"/>
      <c r="M144" s="108"/>
      <c r="N144" s="108"/>
      <c r="O144" s="108"/>
      <c r="P144" s="108"/>
      <c r="Q144" s="108"/>
      <c r="R144" s="108"/>
      <c r="S144" s="108"/>
      <c r="T144" s="108"/>
      <c r="U144" s="108"/>
      <c r="V144" s="108"/>
      <c r="W144" s="108"/>
      <c r="X144" s="108"/>
      <c r="Y144" s="108"/>
      <c r="Z144" s="108"/>
    </row>
    <row r="145" spans="1:26" ht="15.75" customHeight="1">
      <c r="A145" s="56"/>
      <c r="B145" s="521"/>
      <c r="C145" s="56"/>
      <c r="D145" s="56"/>
      <c r="E145" s="346"/>
      <c r="F145" s="672"/>
      <c r="G145" s="108"/>
      <c r="H145" s="108"/>
      <c r="I145" s="108"/>
      <c r="J145" s="108"/>
      <c r="K145" s="108"/>
      <c r="L145" s="108"/>
      <c r="M145" s="108"/>
      <c r="N145" s="108"/>
      <c r="O145" s="108"/>
      <c r="P145" s="108"/>
      <c r="Q145" s="108"/>
      <c r="R145" s="108"/>
      <c r="S145" s="108"/>
      <c r="T145" s="108"/>
      <c r="U145" s="108"/>
      <c r="V145" s="108"/>
      <c r="W145" s="108"/>
      <c r="X145" s="108"/>
      <c r="Y145" s="108"/>
      <c r="Z145" s="108"/>
    </row>
    <row r="146" spans="1:26" ht="15.75" customHeight="1">
      <c r="A146" s="56"/>
      <c r="B146" s="521"/>
      <c r="C146" s="56"/>
      <c r="D146" s="56"/>
      <c r="E146" s="346"/>
      <c r="F146" s="672"/>
      <c r="G146" s="108"/>
      <c r="H146" s="108"/>
      <c r="I146" s="108"/>
      <c r="J146" s="108"/>
      <c r="K146" s="108"/>
      <c r="L146" s="108"/>
      <c r="M146" s="108"/>
      <c r="N146" s="108"/>
      <c r="O146" s="108"/>
      <c r="P146" s="108"/>
      <c r="Q146" s="108"/>
      <c r="R146" s="108"/>
      <c r="S146" s="108"/>
      <c r="T146" s="108"/>
      <c r="U146" s="108"/>
      <c r="V146" s="108"/>
      <c r="W146" s="108"/>
      <c r="X146" s="108"/>
      <c r="Y146" s="108"/>
      <c r="Z146" s="108"/>
    </row>
    <row r="147" spans="1:26" ht="15.75" customHeight="1">
      <c r="A147" s="56"/>
      <c r="B147" s="521"/>
      <c r="C147" s="56"/>
      <c r="D147" s="56"/>
      <c r="E147" s="346"/>
      <c r="F147" s="672"/>
      <c r="G147" s="108"/>
      <c r="H147" s="108"/>
      <c r="I147" s="108"/>
      <c r="J147" s="108"/>
      <c r="K147" s="108"/>
      <c r="L147" s="108"/>
      <c r="M147" s="108"/>
      <c r="N147" s="108"/>
      <c r="O147" s="108"/>
      <c r="P147" s="108"/>
      <c r="Q147" s="108"/>
      <c r="R147" s="108"/>
      <c r="S147" s="108"/>
      <c r="T147" s="108"/>
      <c r="U147" s="108"/>
      <c r="V147" s="108"/>
      <c r="W147" s="108"/>
      <c r="X147" s="108"/>
      <c r="Y147" s="108"/>
      <c r="Z147" s="108"/>
    </row>
    <row r="148" spans="1:26" ht="15.75" customHeight="1">
      <c r="A148" s="56"/>
      <c r="B148" s="521"/>
      <c r="C148" s="56"/>
      <c r="D148" s="56"/>
      <c r="E148" s="346"/>
      <c r="F148" s="672"/>
      <c r="G148" s="108"/>
      <c r="H148" s="108"/>
      <c r="I148" s="108"/>
      <c r="J148" s="108"/>
      <c r="K148" s="108"/>
      <c r="L148" s="108"/>
      <c r="M148" s="108"/>
      <c r="N148" s="108"/>
      <c r="O148" s="108"/>
      <c r="P148" s="108"/>
      <c r="Q148" s="108"/>
      <c r="R148" s="108"/>
      <c r="S148" s="108"/>
      <c r="T148" s="108"/>
      <c r="U148" s="108"/>
      <c r="V148" s="108"/>
      <c r="W148" s="108"/>
      <c r="X148" s="108"/>
      <c r="Y148" s="108"/>
      <c r="Z148" s="108"/>
    </row>
    <row r="149" spans="1:26" ht="15.75" customHeight="1">
      <c r="A149" s="56"/>
      <c r="B149" s="521"/>
      <c r="C149" s="56"/>
      <c r="D149" s="56"/>
      <c r="E149" s="346"/>
      <c r="F149" s="672"/>
      <c r="G149" s="108"/>
      <c r="H149" s="108"/>
      <c r="I149" s="108"/>
      <c r="J149" s="108"/>
      <c r="K149" s="108"/>
      <c r="L149" s="108"/>
      <c r="M149" s="108"/>
      <c r="N149" s="108"/>
      <c r="O149" s="108"/>
      <c r="P149" s="108"/>
      <c r="Q149" s="108"/>
      <c r="R149" s="108"/>
      <c r="S149" s="108"/>
      <c r="T149" s="108"/>
      <c r="U149" s="108"/>
      <c r="V149" s="108"/>
      <c r="W149" s="108"/>
      <c r="X149" s="108"/>
      <c r="Y149" s="108"/>
      <c r="Z149" s="108"/>
    </row>
    <row r="150" spans="1:26" ht="15.75" customHeight="1">
      <c r="A150" s="56"/>
      <c r="B150" s="521"/>
      <c r="C150" s="56"/>
      <c r="D150" s="56"/>
      <c r="E150" s="346"/>
      <c r="F150" s="672"/>
      <c r="G150" s="108"/>
      <c r="H150" s="108"/>
      <c r="I150" s="108"/>
      <c r="J150" s="108"/>
      <c r="K150" s="108"/>
      <c r="L150" s="108"/>
      <c r="M150" s="108"/>
      <c r="N150" s="108"/>
      <c r="O150" s="108"/>
      <c r="P150" s="108"/>
      <c r="Q150" s="108"/>
      <c r="R150" s="108"/>
      <c r="S150" s="108"/>
      <c r="T150" s="108"/>
      <c r="U150" s="108"/>
      <c r="V150" s="108"/>
      <c r="W150" s="108"/>
      <c r="X150" s="108"/>
      <c r="Y150" s="108"/>
      <c r="Z150" s="108"/>
    </row>
    <row r="151" spans="1:26" ht="15.75" customHeight="1">
      <c r="A151" s="56"/>
      <c r="B151" s="521"/>
      <c r="C151" s="56"/>
      <c r="D151" s="56"/>
      <c r="E151" s="346"/>
      <c r="F151" s="672"/>
      <c r="G151" s="108"/>
      <c r="H151" s="108"/>
      <c r="I151" s="108"/>
      <c r="J151" s="108"/>
      <c r="K151" s="108"/>
      <c r="L151" s="108"/>
      <c r="M151" s="108"/>
      <c r="N151" s="108"/>
      <c r="O151" s="108"/>
      <c r="P151" s="108"/>
      <c r="Q151" s="108"/>
      <c r="R151" s="108"/>
      <c r="S151" s="108"/>
      <c r="T151" s="108"/>
      <c r="U151" s="108"/>
      <c r="V151" s="108"/>
      <c r="W151" s="108"/>
      <c r="X151" s="108"/>
      <c r="Y151" s="108"/>
      <c r="Z151" s="108"/>
    </row>
    <row r="152" spans="1:26" ht="15.75" customHeight="1">
      <c r="A152" s="56"/>
      <c r="B152" s="521"/>
      <c r="C152" s="56"/>
      <c r="D152" s="56"/>
      <c r="E152" s="346"/>
      <c r="F152" s="672"/>
      <c r="G152" s="108"/>
      <c r="H152" s="108"/>
      <c r="I152" s="108"/>
      <c r="J152" s="108"/>
      <c r="K152" s="108"/>
      <c r="L152" s="108"/>
      <c r="M152" s="108"/>
      <c r="N152" s="108"/>
      <c r="O152" s="108"/>
      <c r="P152" s="108"/>
      <c r="Q152" s="108"/>
      <c r="R152" s="108"/>
      <c r="S152" s="108"/>
      <c r="T152" s="108"/>
      <c r="U152" s="108"/>
      <c r="V152" s="108"/>
      <c r="W152" s="108"/>
      <c r="X152" s="108"/>
      <c r="Y152" s="108"/>
      <c r="Z152" s="108"/>
    </row>
    <row r="153" spans="1:26" ht="15.75" customHeight="1">
      <c r="A153" s="56"/>
      <c r="B153" s="521"/>
      <c r="C153" s="56"/>
      <c r="D153" s="56"/>
      <c r="E153" s="346"/>
      <c r="F153" s="672"/>
      <c r="G153" s="108"/>
      <c r="H153" s="108"/>
      <c r="I153" s="108"/>
      <c r="J153" s="108"/>
      <c r="K153" s="108"/>
      <c r="L153" s="108"/>
      <c r="M153" s="108"/>
      <c r="N153" s="108"/>
      <c r="O153" s="108"/>
      <c r="P153" s="108"/>
      <c r="Q153" s="108"/>
      <c r="R153" s="108"/>
      <c r="S153" s="108"/>
      <c r="T153" s="108"/>
      <c r="U153" s="108"/>
      <c r="V153" s="108"/>
      <c r="W153" s="108"/>
      <c r="X153" s="108"/>
      <c r="Y153" s="108"/>
      <c r="Z153" s="108"/>
    </row>
    <row r="154" spans="1:26" ht="15.75" customHeight="1">
      <c r="A154" s="56"/>
      <c r="B154" s="521"/>
      <c r="C154" s="56"/>
      <c r="D154" s="56"/>
      <c r="E154" s="346"/>
      <c r="F154" s="672"/>
      <c r="G154" s="108"/>
      <c r="H154" s="108"/>
      <c r="I154" s="108"/>
      <c r="J154" s="108"/>
      <c r="K154" s="108"/>
      <c r="L154" s="108"/>
      <c r="M154" s="108"/>
      <c r="N154" s="108"/>
      <c r="O154" s="108"/>
      <c r="P154" s="108"/>
      <c r="Q154" s="108"/>
      <c r="R154" s="108"/>
      <c r="S154" s="108"/>
      <c r="T154" s="108"/>
      <c r="U154" s="108"/>
      <c r="V154" s="108"/>
      <c r="W154" s="108"/>
      <c r="X154" s="108"/>
      <c r="Y154" s="108"/>
      <c r="Z154" s="108"/>
    </row>
    <row r="155" spans="1:26" ht="15.75" customHeight="1">
      <c r="A155" s="56"/>
      <c r="B155" s="521"/>
      <c r="C155" s="56"/>
      <c r="D155" s="56"/>
      <c r="E155" s="346"/>
      <c r="F155" s="672"/>
      <c r="G155" s="108"/>
      <c r="H155" s="108"/>
      <c r="I155" s="108"/>
      <c r="J155" s="108"/>
      <c r="K155" s="108"/>
      <c r="L155" s="108"/>
      <c r="M155" s="108"/>
      <c r="N155" s="108"/>
      <c r="O155" s="108"/>
      <c r="P155" s="108"/>
      <c r="Q155" s="108"/>
      <c r="R155" s="108"/>
      <c r="S155" s="108"/>
      <c r="T155" s="108"/>
      <c r="U155" s="108"/>
      <c r="V155" s="108"/>
      <c r="W155" s="108"/>
      <c r="X155" s="108"/>
      <c r="Y155" s="108"/>
      <c r="Z155" s="108"/>
    </row>
    <row r="156" spans="1:26" ht="15.75" customHeight="1">
      <c r="A156" s="56"/>
      <c r="B156" s="521"/>
      <c r="C156" s="56"/>
      <c r="D156" s="56"/>
      <c r="E156" s="346"/>
      <c r="F156" s="672"/>
      <c r="G156" s="108"/>
      <c r="H156" s="108"/>
      <c r="I156" s="108"/>
      <c r="J156" s="108"/>
      <c r="K156" s="108"/>
      <c r="L156" s="108"/>
      <c r="M156" s="108"/>
      <c r="N156" s="108"/>
      <c r="O156" s="108"/>
      <c r="P156" s="108"/>
      <c r="Q156" s="108"/>
      <c r="R156" s="108"/>
      <c r="S156" s="108"/>
      <c r="T156" s="108"/>
      <c r="U156" s="108"/>
      <c r="V156" s="108"/>
      <c r="W156" s="108"/>
      <c r="X156" s="108"/>
      <c r="Y156" s="108"/>
      <c r="Z156" s="108"/>
    </row>
    <row r="157" spans="1:26" ht="15.75" customHeight="1">
      <c r="A157" s="56"/>
      <c r="B157" s="521"/>
      <c r="C157" s="56"/>
      <c r="D157" s="56"/>
      <c r="E157" s="346"/>
      <c r="F157" s="672"/>
      <c r="G157" s="108"/>
      <c r="H157" s="108"/>
      <c r="I157" s="108"/>
      <c r="J157" s="108"/>
      <c r="K157" s="108"/>
      <c r="L157" s="108"/>
      <c r="M157" s="108"/>
      <c r="N157" s="108"/>
      <c r="O157" s="108"/>
      <c r="P157" s="108"/>
      <c r="Q157" s="108"/>
      <c r="R157" s="108"/>
      <c r="S157" s="108"/>
      <c r="T157" s="108"/>
      <c r="U157" s="108"/>
      <c r="V157" s="108"/>
      <c r="W157" s="108"/>
      <c r="X157" s="108"/>
      <c r="Y157" s="108"/>
      <c r="Z157" s="108"/>
    </row>
    <row r="158" spans="1:26" ht="15.75" customHeight="1">
      <c r="A158" s="56"/>
      <c r="B158" s="521"/>
      <c r="C158" s="56"/>
      <c r="D158" s="56"/>
      <c r="E158" s="346"/>
      <c r="F158" s="672"/>
      <c r="G158" s="108"/>
      <c r="H158" s="108"/>
      <c r="I158" s="108"/>
      <c r="J158" s="108"/>
      <c r="K158" s="108"/>
      <c r="L158" s="108"/>
      <c r="M158" s="108"/>
      <c r="N158" s="108"/>
      <c r="O158" s="108"/>
      <c r="P158" s="108"/>
      <c r="Q158" s="108"/>
      <c r="R158" s="108"/>
      <c r="S158" s="108"/>
      <c r="T158" s="108"/>
      <c r="U158" s="108"/>
      <c r="V158" s="108"/>
      <c r="W158" s="108"/>
      <c r="X158" s="108"/>
      <c r="Y158" s="108"/>
      <c r="Z158" s="108"/>
    </row>
    <row r="159" spans="1:26" ht="15.75" customHeight="1">
      <c r="A159" s="56"/>
      <c r="B159" s="521"/>
      <c r="C159" s="56"/>
      <c r="D159" s="56"/>
      <c r="E159" s="346"/>
      <c r="F159" s="672"/>
      <c r="G159" s="108"/>
      <c r="H159" s="108"/>
      <c r="I159" s="108"/>
      <c r="J159" s="108"/>
      <c r="K159" s="108"/>
      <c r="L159" s="108"/>
      <c r="M159" s="108"/>
      <c r="N159" s="108"/>
      <c r="O159" s="108"/>
      <c r="P159" s="108"/>
      <c r="Q159" s="108"/>
      <c r="R159" s="108"/>
      <c r="S159" s="108"/>
      <c r="T159" s="108"/>
      <c r="U159" s="108"/>
      <c r="V159" s="108"/>
      <c r="W159" s="108"/>
      <c r="X159" s="108"/>
      <c r="Y159" s="108"/>
      <c r="Z159" s="108"/>
    </row>
    <row r="160" spans="1:26" ht="15.75" customHeight="1">
      <c r="A160" s="56"/>
      <c r="B160" s="521"/>
      <c r="C160" s="56"/>
      <c r="D160" s="56"/>
      <c r="E160" s="346"/>
      <c r="F160" s="672"/>
      <c r="G160" s="108"/>
      <c r="H160" s="108"/>
      <c r="I160" s="108"/>
      <c r="J160" s="108"/>
      <c r="K160" s="108"/>
      <c r="L160" s="108"/>
      <c r="M160" s="108"/>
      <c r="N160" s="108"/>
      <c r="O160" s="108"/>
      <c r="P160" s="108"/>
      <c r="Q160" s="108"/>
      <c r="R160" s="108"/>
      <c r="S160" s="108"/>
      <c r="T160" s="108"/>
      <c r="U160" s="108"/>
      <c r="V160" s="108"/>
      <c r="W160" s="108"/>
      <c r="X160" s="108"/>
      <c r="Y160" s="108"/>
      <c r="Z160" s="108"/>
    </row>
    <row r="161" spans="1:26" ht="15.75" customHeight="1">
      <c r="A161" s="56"/>
      <c r="B161" s="521"/>
      <c r="C161" s="56"/>
      <c r="D161" s="56"/>
      <c r="E161" s="346"/>
      <c r="F161" s="672"/>
      <c r="G161" s="108"/>
      <c r="H161" s="108"/>
      <c r="I161" s="108"/>
      <c r="J161" s="108"/>
      <c r="K161" s="108"/>
      <c r="L161" s="108"/>
      <c r="M161" s="108"/>
      <c r="N161" s="108"/>
      <c r="O161" s="108"/>
      <c r="P161" s="108"/>
      <c r="Q161" s="108"/>
      <c r="R161" s="108"/>
      <c r="S161" s="108"/>
      <c r="T161" s="108"/>
      <c r="U161" s="108"/>
      <c r="V161" s="108"/>
      <c r="W161" s="108"/>
      <c r="X161" s="108"/>
      <c r="Y161" s="108"/>
      <c r="Z161" s="108"/>
    </row>
    <row r="162" spans="1:26" ht="15.75" customHeight="1">
      <c r="A162" s="56"/>
      <c r="B162" s="521"/>
      <c r="C162" s="56"/>
      <c r="D162" s="56"/>
      <c r="E162" s="346"/>
      <c r="F162" s="672"/>
      <c r="G162" s="108"/>
      <c r="H162" s="108"/>
      <c r="I162" s="108"/>
      <c r="J162" s="108"/>
      <c r="K162" s="108"/>
      <c r="L162" s="108"/>
      <c r="M162" s="108"/>
      <c r="N162" s="108"/>
      <c r="O162" s="108"/>
      <c r="P162" s="108"/>
      <c r="Q162" s="108"/>
      <c r="R162" s="108"/>
      <c r="S162" s="108"/>
      <c r="T162" s="108"/>
      <c r="U162" s="108"/>
      <c r="V162" s="108"/>
      <c r="W162" s="108"/>
      <c r="X162" s="108"/>
      <c r="Y162" s="108"/>
      <c r="Z162" s="108"/>
    </row>
    <row r="163" spans="1:26" ht="15.75" customHeight="1">
      <c r="A163" s="56"/>
      <c r="B163" s="521"/>
      <c r="C163" s="56"/>
      <c r="D163" s="56"/>
      <c r="E163" s="346"/>
      <c r="F163" s="672"/>
      <c r="G163" s="108"/>
      <c r="H163" s="108"/>
      <c r="I163" s="108"/>
      <c r="J163" s="108"/>
      <c r="K163" s="108"/>
      <c r="L163" s="108"/>
      <c r="M163" s="108"/>
      <c r="N163" s="108"/>
      <c r="O163" s="108"/>
      <c r="P163" s="108"/>
      <c r="Q163" s="108"/>
      <c r="R163" s="108"/>
      <c r="S163" s="108"/>
      <c r="T163" s="108"/>
      <c r="U163" s="108"/>
      <c r="V163" s="108"/>
      <c r="W163" s="108"/>
      <c r="X163" s="108"/>
      <c r="Y163" s="108"/>
      <c r="Z163" s="108"/>
    </row>
    <row r="164" spans="1:26" ht="15.75" customHeight="1">
      <c r="A164" s="56"/>
      <c r="B164" s="521"/>
      <c r="C164" s="56"/>
      <c r="D164" s="56"/>
      <c r="E164" s="346"/>
      <c r="F164" s="672"/>
      <c r="G164" s="108"/>
      <c r="H164" s="108"/>
      <c r="I164" s="108"/>
      <c r="J164" s="108"/>
      <c r="K164" s="108"/>
      <c r="L164" s="108"/>
      <c r="M164" s="108"/>
      <c r="N164" s="108"/>
      <c r="O164" s="108"/>
      <c r="P164" s="108"/>
      <c r="Q164" s="108"/>
      <c r="R164" s="108"/>
      <c r="S164" s="108"/>
      <c r="T164" s="108"/>
      <c r="U164" s="108"/>
      <c r="V164" s="108"/>
      <c r="W164" s="108"/>
      <c r="X164" s="108"/>
      <c r="Y164" s="108"/>
      <c r="Z164" s="108"/>
    </row>
    <row r="165" spans="1:26" ht="15.75" customHeight="1">
      <c r="A165" s="56"/>
      <c r="B165" s="521"/>
      <c r="C165" s="56"/>
      <c r="D165" s="56"/>
      <c r="E165" s="346"/>
      <c r="F165" s="672"/>
      <c r="G165" s="108"/>
      <c r="H165" s="108"/>
      <c r="I165" s="108"/>
      <c r="J165" s="108"/>
      <c r="K165" s="108"/>
      <c r="L165" s="108"/>
      <c r="M165" s="108"/>
      <c r="N165" s="108"/>
      <c r="O165" s="108"/>
      <c r="P165" s="108"/>
      <c r="Q165" s="108"/>
      <c r="R165" s="108"/>
      <c r="S165" s="108"/>
      <c r="T165" s="108"/>
      <c r="U165" s="108"/>
      <c r="V165" s="108"/>
      <c r="W165" s="108"/>
      <c r="X165" s="108"/>
      <c r="Y165" s="108"/>
      <c r="Z165" s="108"/>
    </row>
    <row r="166" spans="1:26" ht="15.75" customHeight="1">
      <c r="A166" s="56"/>
      <c r="B166" s="521"/>
      <c r="C166" s="56"/>
      <c r="D166" s="56"/>
      <c r="E166" s="346"/>
      <c r="F166" s="672"/>
      <c r="G166" s="108"/>
      <c r="H166" s="108"/>
      <c r="I166" s="108"/>
      <c r="J166" s="108"/>
      <c r="K166" s="108"/>
      <c r="L166" s="108"/>
      <c r="M166" s="108"/>
      <c r="N166" s="108"/>
      <c r="O166" s="108"/>
      <c r="P166" s="108"/>
      <c r="Q166" s="108"/>
      <c r="R166" s="108"/>
      <c r="S166" s="108"/>
      <c r="T166" s="108"/>
      <c r="U166" s="108"/>
      <c r="V166" s="108"/>
      <c r="W166" s="108"/>
      <c r="X166" s="108"/>
      <c r="Y166" s="108"/>
      <c r="Z166" s="108"/>
    </row>
    <row r="167" spans="1:26" ht="15.75" customHeight="1">
      <c r="A167" s="56"/>
      <c r="B167" s="521"/>
      <c r="C167" s="56"/>
      <c r="D167" s="56"/>
      <c r="E167" s="346"/>
      <c r="F167" s="672"/>
      <c r="G167" s="108"/>
      <c r="H167" s="108"/>
      <c r="I167" s="108"/>
      <c r="J167" s="108"/>
      <c r="K167" s="108"/>
      <c r="L167" s="108"/>
      <c r="M167" s="108"/>
      <c r="N167" s="108"/>
      <c r="O167" s="108"/>
      <c r="P167" s="108"/>
      <c r="Q167" s="108"/>
      <c r="R167" s="108"/>
      <c r="S167" s="108"/>
      <c r="T167" s="108"/>
      <c r="U167" s="108"/>
      <c r="V167" s="108"/>
      <c r="W167" s="108"/>
      <c r="X167" s="108"/>
      <c r="Y167" s="108"/>
      <c r="Z167" s="108"/>
    </row>
    <row r="168" spans="1:26" ht="15.75" customHeight="1">
      <c r="A168" s="56"/>
      <c r="B168" s="521"/>
      <c r="C168" s="56"/>
      <c r="D168" s="56"/>
      <c r="E168" s="346"/>
      <c r="F168" s="672"/>
      <c r="G168" s="108"/>
      <c r="H168" s="108"/>
      <c r="I168" s="108"/>
      <c r="J168" s="108"/>
      <c r="K168" s="108"/>
      <c r="L168" s="108"/>
      <c r="M168" s="108"/>
      <c r="N168" s="108"/>
      <c r="O168" s="108"/>
      <c r="P168" s="108"/>
      <c r="Q168" s="108"/>
      <c r="R168" s="108"/>
      <c r="S168" s="108"/>
      <c r="T168" s="108"/>
      <c r="U168" s="108"/>
      <c r="V168" s="108"/>
      <c r="W168" s="108"/>
      <c r="X168" s="108"/>
      <c r="Y168" s="108"/>
      <c r="Z168" s="108"/>
    </row>
    <row r="169" spans="1:26" ht="15.75" customHeight="1">
      <c r="A169" s="56"/>
      <c r="B169" s="521"/>
      <c r="C169" s="56"/>
      <c r="D169" s="56"/>
      <c r="E169" s="346"/>
      <c r="F169" s="672"/>
      <c r="G169" s="108"/>
      <c r="H169" s="108"/>
      <c r="I169" s="108"/>
      <c r="J169" s="108"/>
      <c r="K169" s="108"/>
      <c r="L169" s="108"/>
      <c r="M169" s="108"/>
      <c r="N169" s="108"/>
      <c r="O169" s="108"/>
      <c r="P169" s="108"/>
      <c r="Q169" s="108"/>
      <c r="R169" s="108"/>
      <c r="S169" s="108"/>
      <c r="T169" s="108"/>
      <c r="U169" s="108"/>
      <c r="V169" s="108"/>
      <c r="W169" s="108"/>
      <c r="X169" s="108"/>
      <c r="Y169" s="108"/>
      <c r="Z169" s="108"/>
    </row>
    <row r="170" spans="1:26" ht="15.75" customHeight="1">
      <c r="A170" s="56"/>
      <c r="B170" s="521"/>
      <c r="C170" s="56"/>
      <c r="D170" s="56"/>
      <c r="E170" s="346"/>
      <c r="F170" s="672"/>
      <c r="G170" s="108"/>
      <c r="H170" s="108"/>
      <c r="I170" s="108"/>
      <c r="J170" s="108"/>
      <c r="K170" s="108"/>
      <c r="L170" s="108"/>
      <c r="M170" s="108"/>
      <c r="N170" s="108"/>
      <c r="O170" s="108"/>
      <c r="P170" s="108"/>
      <c r="Q170" s="108"/>
      <c r="R170" s="108"/>
      <c r="S170" s="108"/>
      <c r="T170" s="108"/>
      <c r="U170" s="108"/>
      <c r="V170" s="108"/>
      <c r="W170" s="108"/>
      <c r="X170" s="108"/>
      <c r="Y170" s="108"/>
      <c r="Z170" s="108"/>
    </row>
    <row r="171" spans="1:26" ht="15.75" customHeight="1">
      <c r="A171" s="56"/>
      <c r="B171" s="521"/>
      <c r="C171" s="56"/>
      <c r="D171" s="56"/>
      <c r="E171" s="346"/>
      <c r="F171" s="672"/>
      <c r="G171" s="108"/>
      <c r="H171" s="108"/>
      <c r="I171" s="108"/>
      <c r="J171" s="108"/>
      <c r="K171" s="108"/>
      <c r="L171" s="108"/>
      <c r="M171" s="108"/>
      <c r="N171" s="108"/>
      <c r="O171" s="108"/>
      <c r="P171" s="108"/>
      <c r="Q171" s="108"/>
      <c r="R171" s="108"/>
      <c r="S171" s="108"/>
      <c r="T171" s="108"/>
      <c r="U171" s="108"/>
      <c r="V171" s="108"/>
      <c r="W171" s="108"/>
      <c r="X171" s="108"/>
      <c r="Y171" s="108"/>
      <c r="Z171" s="108"/>
    </row>
    <row r="172" spans="1:26" ht="15.75" customHeight="1">
      <c r="A172" s="56"/>
      <c r="B172" s="521"/>
      <c r="C172" s="56"/>
      <c r="D172" s="56"/>
      <c r="E172" s="346"/>
      <c r="F172" s="672"/>
      <c r="G172" s="108"/>
      <c r="H172" s="108"/>
      <c r="I172" s="108"/>
      <c r="J172" s="108"/>
      <c r="K172" s="108"/>
      <c r="L172" s="108"/>
      <c r="M172" s="108"/>
      <c r="N172" s="108"/>
      <c r="O172" s="108"/>
      <c r="P172" s="108"/>
      <c r="Q172" s="108"/>
      <c r="R172" s="108"/>
      <c r="S172" s="108"/>
      <c r="T172" s="108"/>
      <c r="U172" s="108"/>
      <c r="V172" s="108"/>
      <c r="W172" s="108"/>
      <c r="X172" s="108"/>
      <c r="Y172" s="108"/>
      <c r="Z172" s="108"/>
    </row>
    <row r="173" spans="1:26" ht="15.75" customHeight="1">
      <c r="A173" s="56"/>
      <c r="B173" s="521"/>
      <c r="C173" s="56"/>
      <c r="D173" s="56"/>
      <c r="E173" s="346"/>
      <c r="F173" s="672"/>
      <c r="G173" s="108"/>
      <c r="H173" s="108"/>
      <c r="I173" s="108"/>
      <c r="J173" s="108"/>
      <c r="K173" s="108"/>
      <c r="L173" s="108"/>
      <c r="M173" s="108"/>
      <c r="N173" s="108"/>
      <c r="O173" s="108"/>
      <c r="P173" s="108"/>
      <c r="Q173" s="108"/>
      <c r="R173" s="108"/>
      <c r="S173" s="108"/>
      <c r="T173" s="108"/>
      <c r="U173" s="108"/>
      <c r="V173" s="108"/>
      <c r="W173" s="108"/>
      <c r="X173" s="108"/>
      <c r="Y173" s="108"/>
      <c r="Z173" s="108"/>
    </row>
    <row r="174" spans="1:26" ht="15.75" customHeight="1">
      <c r="A174" s="56"/>
      <c r="B174" s="521"/>
      <c r="C174" s="56"/>
      <c r="D174" s="56"/>
      <c r="E174" s="346"/>
      <c r="F174" s="672"/>
      <c r="G174" s="108"/>
      <c r="H174" s="108"/>
      <c r="I174" s="108"/>
      <c r="J174" s="108"/>
      <c r="K174" s="108"/>
      <c r="L174" s="108"/>
      <c r="M174" s="108"/>
      <c r="N174" s="108"/>
      <c r="O174" s="108"/>
      <c r="P174" s="108"/>
      <c r="Q174" s="108"/>
      <c r="R174" s="108"/>
      <c r="S174" s="108"/>
      <c r="T174" s="108"/>
      <c r="U174" s="108"/>
      <c r="V174" s="108"/>
      <c r="W174" s="108"/>
      <c r="X174" s="108"/>
      <c r="Y174" s="108"/>
      <c r="Z174" s="108"/>
    </row>
    <row r="175" spans="1:26" ht="15.75" customHeight="1">
      <c r="A175" s="56"/>
      <c r="B175" s="521"/>
      <c r="C175" s="56"/>
      <c r="D175" s="56"/>
      <c r="E175" s="346"/>
      <c r="F175" s="672"/>
      <c r="G175" s="108"/>
      <c r="H175" s="108"/>
      <c r="I175" s="108"/>
      <c r="J175" s="108"/>
      <c r="K175" s="108"/>
      <c r="L175" s="108"/>
      <c r="M175" s="108"/>
      <c r="N175" s="108"/>
      <c r="O175" s="108"/>
      <c r="P175" s="108"/>
      <c r="Q175" s="108"/>
      <c r="R175" s="108"/>
      <c r="S175" s="108"/>
      <c r="T175" s="108"/>
      <c r="U175" s="108"/>
      <c r="V175" s="108"/>
      <c r="W175" s="108"/>
      <c r="X175" s="108"/>
      <c r="Y175" s="108"/>
      <c r="Z175" s="108"/>
    </row>
    <row r="176" spans="1:26" ht="15.75" customHeight="1">
      <c r="A176" s="56"/>
      <c r="B176" s="521"/>
      <c r="C176" s="56"/>
      <c r="D176" s="56"/>
      <c r="E176" s="346"/>
      <c r="F176" s="672"/>
      <c r="G176" s="108"/>
      <c r="H176" s="108"/>
      <c r="I176" s="108"/>
      <c r="J176" s="108"/>
      <c r="K176" s="108"/>
      <c r="L176" s="108"/>
      <c r="M176" s="108"/>
      <c r="N176" s="108"/>
      <c r="O176" s="108"/>
      <c r="P176" s="108"/>
      <c r="Q176" s="108"/>
      <c r="R176" s="108"/>
      <c r="S176" s="108"/>
      <c r="T176" s="108"/>
      <c r="U176" s="108"/>
      <c r="V176" s="108"/>
      <c r="W176" s="108"/>
      <c r="X176" s="108"/>
      <c r="Y176" s="108"/>
      <c r="Z176" s="108"/>
    </row>
    <row r="177" spans="1:26" ht="15.75" customHeight="1">
      <c r="A177" s="56"/>
      <c r="B177" s="521"/>
      <c r="C177" s="56"/>
      <c r="D177" s="56"/>
      <c r="E177" s="346"/>
      <c r="F177" s="672"/>
      <c r="G177" s="108"/>
      <c r="H177" s="108"/>
      <c r="I177" s="108"/>
      <c r="J177" s="108"/>
      <c r="K177" s="108"/>
      <c r="L177" s="108"/>
      <c r="M177" s="108"/>
      <c r="N177" s="108"/>
      <c r="O177" s="108"/>
      <c r="P177" s="108"/>
      <c r="Q177" s="108"/>
      <c r="R177" s="108"/>
      <c r="S177" s="108"/>
      <c r="T177" s="108"/>
      <c r="U177" s="108"/>
      <c r="V177" s="108"/>
      <c r="W177" s="108"/>
      <c r="X177" s="108"/>
      <c r="Y177" s="108"/>
      <c r="Z177" s="108"/>
    </row>
    <row r="178" spans="1:26" ht="15.75" customHeight="1">
      <c r="A178" s="56"/>
      <c r="B178" s="521"/>
      <c r="C178" s="56"/>
      <c r="D178" s="56"/>
      <c r="E178" s="346"/>
      <c r="F178" s="672"/>
      <c r="G178" s="108"/>
      <c r="H178" s="108"/>
      <c r="I178" s="108"/>
      <c r="J178" s="108"/>
      <c r="K178" s="108"/>
      <c r="L178" s="108"/>
      <c r="M178" s="108"/>
      <c r="N178" s="108"/>
      <c r="O178" s="108"/>
      <c r="P178" s="108"/>
      <c r="Q178" s="108"/>
      <c r="R178" s="108"/>
      <c r="S178" s="108"/>
      <c r="T178" s="108"/>
      <c r="U178" s="108"/>
      <c r="V178" s="108"/>
      <c r="W178" s="108"/>
      <c r="X178" s="108"/>
      <c r="Y178" s="108"/>
      <c r="Z178" s="108"/>
    </row>
    <row r="179" spans="1:26" ht="15.75" customHeight="1">
      <c r="A179" s="56"/>
      <c r="B179" s="521"/>
      <c r="C179" s="56"/>
      <c r="D179" s="56"/>
      <c r="E179" s="346"/>
      <c r="F179" s="672"/>
      <c r="G179" s="108"/>
      <c r="H179" s="108"/>
      <c r="I179" s="108"/>
      <c r="J179" s="108"/>
      <c r="K179" s="108"/>
      <c r="L179" s="108"/>
      <c r="M179" s="108"/>
      <c r="N179" s="108"/>
      <c r="O179" s="108"/>
      <c r="P179" s="108"/>
      <c r="Q179" s="108"/>
      <c r="R179" s="108"/>
      <c r="S179" s="108"/>
      <c r="T179" s="108"/>
      <c r="U179" s="108"/>
      <c r="V179" s="108"/>
      <c r="W179" s="108"/>
      <c r="X179" s="108"/>
      <c r="Y179" s="108"/>
      <c r="Z179" s="108"/>
    </row>
    <row r="180" spans="1:26" ht="15.75" customHeight="1">
      <c r="A180" s="56"/>
      <c r="B180" s="521"/>
      <c r="C180" s="56"/>
      <c r="D180" s="56"/>
      <c r="E180" s="346"/>
      <c r="F180" s="672"/>
      <c r="G180" s="108"/>
      <c r="H180" s="108"/>
      <c r="I180" s="108"/>
      <c r="J180" s="108"/>
      <c r="K180" s="108"/>
      <c r="L180" s="108"/>
      <c r="M180" s="108"/>
      <c r="N180" s="108"/>
      <c r="O180" s="108"/>
      <c r="P180" s="108"/>
      <c r="Q180" s="108"/>
      <c r="R180" s="108"/>
      <c r="S180" s="108"/>
      <c r="T180" s="108"/>
      <c r="U180" s="108"/>
      <c r="V180" s="108"/>
      <c r="W180" s="108"/>
      <c r="X180" s="108"/>
      <c r="Y180" s="108"/>
      <c r="Z180" s="108"/>
    </row>
    <row r="181" spans="1:26" ht="15.75" customHeight="1">
      <c r="A181" s="56"/>
      <c r="B181" s="521"/>
      <c r="C181" s="56"/>
      <c r="D181" s="56"/>
      <c r="E181" s="346"/>
      <c r="F181" s="672"/>
      <c r="G181" s="108"/>
      <c r="H181" s="108"/>
      <c r="I181" s="108"/>
      <c r="J181" s="108"/>
      <c r="K181" s="108"/>
      <c r="L181" s="108"/>
      <c r="M181" s="108"/>
      <c r="N181" s="108"/>
      <c r="O181" s="108"/>
      <c r="P181" s="108"/>
      <c r="Q181" s="108"/>
      <c r="R181" s="108"/>
      <c r="S181" s="108"/>
      <c r="T181" s="108"/>
      <c r="U181" s="108"/>
      <c r="V181" s="108"/>
      <c r="W181" s="108"/>
      <c r="X181" s="108"/>
      <c r="Y181" s="108"/>
      <c r="Z181" s="108"/>
    </row>
    <row r="182" spans="1:26" ht="15.75" customHeight="1">
      <c r="A182" s="56"/>
      <c r="B182" s="521"/>
      <c r="C182" s="56"/>
      <c r="D182" s="56"/>
      <c r="E182" s="346"/>
      <c r="F182" s="672"/>
      <c r="G182" s="108"/>
      <c r="H182" s="108"/>
      <c r="I182" s="108"/>
      <c r="J182" s="108"/>
      <c r="K182" s="108"/>
      <c r="L182" s="108"/>
      <c r="M182" s="108"/>
      <c r="N182" s="108"/>
      <c r="O182" s="108"/>
      <c r="P182" s="108"/>
      <c r="Q182" s="108"/>
      <c r="R182" s="108"/>
      <c r="S182" s="108"/>
      <c r="T182" s="108"/>
      <c r="U182" s="108"/>
      <c r="V182" s="108"/>
      <c r="W182" s="108"/>
      <c r="X182" s="108"/>
      <c r="Y182" s="108"/>
      <c r="Z182" s="108"/>
    </row>
    <row r="183" spans="1:26" ht="15.75" customHeight="1">
      <c r="A183" s="56"/>
      <c r="B183" s="521"/>
      <c r="C183" s="56"/>
      <c r="D183" s="56"/>
      <c r="E183" s="346"/>
      <c r="F183" s="672"/>
      <c r="G183" s="108"/>
      <c r="H183" s="108"/>
      <c r="I183" s="108"/>
      <c r="J183" s="108"/>
      <c r="K183" s="108"/>
      <c r="L183" s="108"/>
      <c r="M183" s="108"/>
      <c r="N183" s="108"/>
      <c r="O183" s="108"/>
      <c r="P183" s="108"/>
      <c r="Q183" s="108"/>
      <c r="R183" s="108"/>
      <c r="S183" s="108"/>
      <c r="T183" s="108"/>
      <c r="U183" s="108"/>
      <c r="V183" s="108"/>
      <c r="W183" s="108"/>
      <c r="X183" s="108"/>
      <c r="Y183" s="108"/>
      <c r="Z183" s="108"/>
    </row>
    <row r="184" spans="1:26" ht="15.75" customHeight="1">
      <c r="A184" s="56"/>
      <c r="B184" s="521"/>
      <c r="C184" s="56"/>
      <c r="D184" s="56"/>
      <c r="E184" s="346"/>
      <c r="F184" s="672"/>
      <c r="G184" s="108"/>
      <c r="H184" s="108"/>
      <c r="I184" s="108"/>
      <c r="J184" s="108"/>
      <c r="K184" s="108"/>
      <c r="L184" s="108"/>
      <c r="M184" s="108"/>
      <c r="N184" s="108"/>
      <c r="O184" s="108"/>
      <c r="P184" s="108"/>
      <c r="Q184" s="108"/>
      <c r="R184" s="108"/>
      <c r="S184" s="108"/>
      <c r="T184" s="108"/>
      <c r="U184" s="108"/>
      <c r="V184" s="108"/>
      <c r="W184" s="108"/>
      <c r="X184" s="108"/>
      <c r="Y184" s="108"/>
      <c r="Z184" s="108"/>
    </row>
    <row r="185" spans="1:26" ht="15.75" customHeight="1">
      <c r="A185" s="56"/>
      <c r="B185" s="521"/>
      <c r="C185" s="56"/>
      <c r="D185" s="56"/>
      <c r="E185" s="346"/>
      <c r="F185" s="672"/>
      <c r="G185" s="108"/>
      <c r="H185" s="108"/>
      <c r="I185" s="108"/>
      <c r="J185" s="108"/>
      <c r="K185" s="108"/>
      <c r="L185" s="108"/>
      <c r="M185" s="108"/>
      <c r="N185" s="108"/>
      <c r="O185" s="108"/>
      <c r="P185" s="108"/>
      <c r="Q185" s="108"/>
      <c r="R185" s="108"/>
      <c r="S185" s="108"/>
      <c r="T185" s="108"/>
      <c r="U185" s="108"/>
      <c r="V185" s="108"/>
      <c r="W185" s="108"/>
      <c r="X185" s="108"/>
      <c r="Y185" s="108"/>
      <c r="Z185" s="108"/>
    </row>
    <row r="186" spans="1:26" ht="15.75" customHeight="1">
      <c r="A186" s="56"/>
      <c r="B186" s="521"/>
      <c r="C186" s="56"/>
      <c r="D186" s="56"/>
      <c r="E186" s="346"/>
      <c r="F186" s="672"/>
      <c r="G186" s="108"/>
      <c r="H186" s="108"/>
      <c r="I186" s="108"/>
      <c r="J186" s="108"/>
      <c r="K186" s="108"/>
      <c r="L186" s="108"/>
      <c r="M186" s="108"/>
      <c r="N186" s="108"/>
      <c r="O186" s="108"/>
      <c r="P186" s="108"/>
      <c r="Q186" s="108"/>
      <c r="R186" s="108"/>
      <c r="S186" s="108"/>
      <c r="T186" s="108"/>
      <c r="U186" s="108"/>
      <c r="V186" s="108"/>
      <c r="W186" s="108"/>
      <c r="X186" s="108"/>
      <c r="Y186" s="108"/>
      <c r="Z186" s="108"/>
    </row>
    <row r="187" spans="1:26" ht="15.75" customHeight="1">
      <c r="A187" s="56"/>
      <c r="B187" s="521"/>
      <c r="C187" s="56"/>
      <c r="D187" s="56"/>
      <c r="E187" s="346"/>
      <c r="F187" s="672"/>
      <c r="G187" s="108"/>
      <c r="H187" s="108"/>
      <c r="I187" s="108"/>
      <c r="J187" s="108"/>
      <c r="K187" s="108"/>
      <c r="L187" s="108"/>
      <c r="M187" s="108"/>
      <c r="N187" s="108"/>
      <c r="O187" s="108"/>
      <c r="P187" s="108"/>
      <c r="Q187" s="108"/>
      <c r="R187" s="108"/>
      <c r="S187" s="108"/>
      <c r="T187" s="108"/>
      <c r="U187" s="108"/>
      <c r="V187" s="108"/>
      <c r="W187" s="108"/>
      <c r="X187" s="108"/>
      <c r="Y187" s="108"/>
      <c r="Z187" s="108"/>
    </row>
    <row r="188" spans="1:26" ht="15.75" customHeight="1">
      <c r="A188" s="56"/>
      <c r="B188" s="521"/>
      <c r="C188" s="56"/>
      <c r="D188" s="56"/>
      <c r="E188" s="346"/>
      <c r="F188" s="672"/>
      <c r="G188" s="108"/>
      <c r="H188" s="108"/>
      <c r="I188" s="108"/>
      <c r="J188" s="108"/>
      <c r="K188" s="108"/>
      <c r="L188" s="108"/>
      <c r="M188" s="108"/>
      <c r="N188" s="108"/>
      <c r="O188" s="108"/>
      <c r="P188" s="108"/>
      <c r="Q188" s="108"/>
      <c r="R188" s="108"/>
      <c r="S188" s="108"/>
      <c r="T188" s="108"/>
      <c r="U188" s="108"/>
      <c r="V188" s="108"/>
      <c r="W188" s="108"/>
      <c r="X188" s="108"/>
      <c r="Y188" s="108"/>
      <c r="Z188" s="108"/>
    </row>
    <row r="189" spans="1:26" ht="15.75" customHeight="1">
      <c r="A189" s="56"/>
      <c r="B189" s="521"/>
      <c r="C189" s="56"/>
      <c r="D189" s="56"/>
      <c r="E189" s="346"/>
      <c r="F189" s="672"/>
      <c r="G189" s="108"/>
      <c r="H189" s="108"/>
      <c r="I189" s="108"/>
      <c r="J189" s="108"/>
      <c r="K189" s="108"/>
      <c r="L189" s="108"/>
      <c r="M189" s="108"/>
      <c r="N189" s="108"/>
      <c r="O189" s="108"/>
      <c r="P189" s="108"/>
      <c r="Q189" s="108"/>
      <c r="R189" s="108"/>
      <c r="S189" s="108"/>
      <c r="T189" s="108"/>
      <c r="U189" s="108"/>
      <c r="V189" s="108"/>
      <c r="W189" s="108"/>
      <c r="X189" s="108"/>
      <c r="Y189" s="108"/>
      <c r="Z189" s="108"/>
    </row>
    <row r="190" spans="1:26" ht="15.75" customHeight="1">
      <c r="A190" s="56"/>
      <c r="B190" s="521"/>
      <c r="C190" s="56"/>
      <c r="D190" s="56"/>
      <c r="E190" s="346"/>
      <c r="F190" s="672"/>
      <c r="G190" s="108"/>
      <c r="H190" s="108"/>
      <c r="I190" s="108"/>
      <c r="J190" s="108"/>
      <c r="K190" s="108"/>
      <c r="L190" s="108"/>
      <c r="M190" s="108"/>
      <c r="N190" s="108"/>
      <c r="O190" s="108"/>
      <c r="P190" s="108"/>
      <c r="Q190" s="108"/>
      <c r="R190" s="108"/>
      <c r="S190" s="108"/>
      <c r="T190" s="108"/>
      <c r="U190" s="108"/>
      <c r="V190" s="108"/>
      <c r="W190" s="108"/>
      <c r="X190" s="108"/>
      <c r="Y190" s="108"/>
      <c r="Z190" s="108"/>
    </row>
    <row r="191" spans="1:26" ht="15.75" customHeight="1">
      <c r="A191" s="56"/>
      <c r="B191" s="521"/>
      <c r="C191" s="56"/>
      <c r="D191" s="56"/>
      <c r="E191" s="346"/>
      <c r="F191" s="672"/>
      <c r="G191" s="108"/>
      <c r="H191" s="108"/>
      <c r="I191" s="108"/>
      <c r="J191" s="108"/>
      <c r="K191" s="108"/>
      <c r="L191" s="108"/>
      <c r="M191" s="108"/>
      <c r="N191" s="108"/>
      <c r="O191" s="108"/>
      <c r="P191" s="108"/>
      <c r="Q191" s="108"/>
      <c r="R191" s="108"/>
      <c r="S191" s="108"/>
      <c r="T191" s="108"/>
      <c r="U191" s="108"/>
      <c r="V191" s="108"/>
      <c r="W191" s="108"/>
      <c r="X191" s="108"/>
      <c r="Y191" s="108"/>
      <c r="Z191" s="108"/>
    </row>
    <row r="192" spans="1:26" ht="15.75" customHeight="1">
      <c r="A192" s="56"/>
      <c r="B192" s="521"/>
      <c r="C192" s="56"/>
      <c r="D192" s="56"/>
      <c r="E192" s="346"/>
      <c r="F192" s="672"/>
      <c r="G192" s="108"/>
      <c r="H192" s="108"/>
      <c r="I192" s="108"/>
      <c r="J192" s="108"/>
      <c r="K192" s="108"/>
      <c r="L192" s="108"/>
      <c r="M192" s="108"/>
      <c r="N192" s="108"/>
      <c r="O192" s="108"/>
      <c r="P192" s="108"/>
      <c r="Q192" s="108"/>
      <c r="R192" s="108"/>
      <c r="S192" s="108"/>
      <c r="T192" s="108"/>
      <c r="U192" s="108"/>
      <c r="V192" s="108"/>
      <c r="W192" s="108"/>
      <c r="X192" s="108"/>
      <c r="Y192" s="108"/>
      <c r="Z192" s="108"/>
    </row>
    <row r="193" spans="1:26" ht="15.75" customHeight="1">
      <c r="A193" s="56"/>
      <c r="B193" s="521"/>
      <c r="C193" s="56"/>
      <c r="D193" s="56"/>
      <c r="E193" s="346"/>
      <c r="F193" s="672"/>
      <c r="G193" s="108"/>
      <c r="H193" s="108"/>
      <c r="I193" s="108"/>
      <c r="J193" s="108"/>
      <c r="K193" s="108"/>
      <c r="L193" s="108"/>
      <c r="M193" s="108"/>
      <c r="N193" s="108"/>
      <c r="O193" s="108"/>
      <c r="P193" s="108"/>
      <c r="Q193" s="108"/>
      <c r="R193" s="108"/>
      <c r="S193" s="108"/>
      <c r="T193" s="108"/>
      <c r="U193" s="108"/>
      <c r="V193" s="108"/>
      <c r="W193" s="108"/>
      <c r="X193" s="108"/>
      <c r="Y193" s="108"/>
      <c r="Z193" s="108"/>
    </row>
    <row r="194" spans="1:26" ht="15.75" customHeight="1">
      <c r="A194" s="56"/>
      <c r="B194" s="521"/>
      <c r="C194" s="56"/>
      <c r="D194" s="56"/>
      <c r="E194" s="346"/>
      <c r="F194" s="672"/>
      <c r="G194" s="108"/>
      <c r="H194" s="108"/>
      <c r="I194" s="108"/>
      <c r="J194" s="108"/>
      <c r="K194" s="108"/>
      <c r="L194" s="108"/>
      <c r="M194" s="108"/>
      <c r="N194" s="108"/>
      <c r="O194" s="108"/>
      <c r="P194" s="108"/>
      <c r="Q194" s="108"/>
      <c r="R194" s="108"/>
      <c r="S194" s="108"/>
      <c r="T194" s="108"/>
      <c r="U194" s="108"/>
      <c r="V194" s="108"/>
      <c r="W194" s="108"/>
      <c r="X194" s="108"/>
      <c r="Y194" s="108"/>
      <c r="Z194" s="108"/>
    </row>
    <row r="195" spans="1:26" ht="15.75" customHeight="1">
      <c r="A195" s="56"/>
      <c r="B195" s="521"/>
      <c r="C195" s="56"/>
      <c r="D195" s="56"/>
      <c r="E195" s="346"/>
      <c r="F195" s="672"/>
      <c r="G195" s="108"/>
      <c r="H195" s="108"/>
      <c r="I195" s="108"/>
      <c r="J195" s="108"/>
      <c r="K195" s="108"/>
      <c r="L195" s="108"/>
      <c r="M195" s="108"/>
      <c r="N195" s="108"/>
      <c r="O195" s="108"/>
      <c r="P195" s="108"/>
      <c r="Q195" s="108"/>
      <c r="R195" s="108"/>
      <c r="S195" s="108"/>
      <c r="T195" s="108"/>
      <c r="U195" s="108"/>
      <c r="V195" s="108"/>
      <c r="W195" s="108"/>
      <c r="X195" s="108"/>
      <c r="Y195" s="108"/>
      <c r="Z195" s="108"/>
    </row>
    <row r="196" spans="1:26" ht="15.75" customHeight="1">
      <c r="A196" s="56"/>
      <c r="B196" s="521"/>
      <c r="C196" s="56"/>
      <c r="D196" s="56"/>
      <c r="E196" s="346"/>
      <c r="F196" s="672"/>
      <c r="G196" s="108"/>
      <c r="H196" s="108"/>
      <c r="I196" s="108"/>
      <c r="J196" s="108"/>
      <c r="K196" s="108"/>
      <c r="L196" s="108"/>
      <c r="M196" s="108"/>
      <c r="N196" s="108"/>
      <c r="O196" s="108"/>
      <c r="P196" s="108"/>
      <c r="Q196" s="108"/>
      <c r="R196" s="108"/>
      <c r="S196" s="108"/>
      <c r="T196" s="108"/>
      <c r="U196" s="108"/>
      <c r="V196" s="108"/>
      <c r="W196" s="108"/>
      <c r="X196" s="108"/>
      <c r="Y196" s="108"/>
      <c r="Z196" s="108"/>
    </row>
    <row r="197" spans="1:26" ht="15.75" customHeight="1">
      <c r="A197" s="56"/>
      <c r="B197" s="521"/>
      <c r="C197" s="56"/>
      <c r="D197" s="56"/>
      <c r="E197" s="346"/>
      <c r="F197" s="672"/>
      <c r="G197" s="108"/>
      <c r="H197" s="108"/>
      <c r="I197" s="108"/>
      <c r="J197" s="108"/>
      <c r="K197" s="108"/>
      <c r="L197" s="108"/>
      <c r="M197" s="108"/>
      <c r="N197" s="108"/>
      <c r="O197" s="108"/>
      <c r="P197" s="108"/>
      <c r="Q197" s="108"/>
      <c r="R197" s="108"/>
      <c r="S197" s="108"/>
      <c r="T197" s="108"/>
      <c r="U197" s="108"/>
      <c r="V197" s="108"/>
      <c r="W197" s="108"/>
      <c r="X197" s="108"/>
      <c r="Y197" s="108"/>
      <c r="Z197" s="108"/>
    </row>
    <row r="198" spans="1:26" ht="15.75" customHeight="1">
      <c r="A198" s="56"/>
      <c r="B198" s="521"/>
      <c r="C198" s="56"/>
      <c r="D198" s="56"/>
      <c r="E198" s="346"/>
      <c r="F198" s="672"/>
      <c r="G198" s="108"/>
      <c r="H198" s="108"/>
      <c r="I198" s="108"/>
      <c r="J198" s="108"/>
      <c r="K198" s="108"/>
      <c r="L198" s="108"/>
      <c r="M198" s="108"/>
      <c r="N198" s="108"/>
      <c r="O198" s="108"/>
      <c r="P198" s="108"/>
      <c r="Q198" s="108"/>
      <c r="R198" s="108"/>
      <c r="S198" s="108"/>
      <c r="T198" s="108"/>
      <c r="U198" s="108"/>
      <c r="V198" s="108"/>
      <c r="W198" s="108"/>
      <c r="X198" s="108"/>
      <c r="Y198" s="108"/>
      <c r="Z198" s="108"/>
    </row>
    <row r="199" spans="1:26" ht="15.75" customHeight="1">
      <c r="A199" s="56"/>
      <c r="B199" s="521"/>
      <c r="C199" s="56"/>
      <c r="D199" s="56"/>
      <c r="E199" s="346"/>
      <c r="F199" s="672"/>
      <c r="G199" s="108"/>
      <c r="H199" s="108"/>
      <c r="I199" s="108"/>
      <c r="J199" s="108"/>
      <c r="K199" s="108"/>
      <c r="L199" s="108"/>
      <c r="M199" s="108"/>
      <c r="N199" s="108"/>
      <c r="O199" s="108"/>
      <c r="P199" s="108"/>
      <c r="Q199" s="108"/>
      <c r="R199" s="108"/>
      <c r="S199" s="108"/>
      <c r="T199" s="108"/>
      <c r="U199" s="108"/>
      <c r="V199" s="108"/>
      <c r="W199" s="108"/>
      <c r="X199" s="108"/>
      <c r="Y199" s="108"/>
      <c r="Z199" s="108"/>
    </row>
    <row r="200" spans="1:26" ht="15.75" customHeight="1">
      <c r="A200" s="56"/>
      <c r="B200" s="521"/>
      <c r="C200" s="56"/>
      <c r="D200" s="56"/>
      <c r="E200" s="346"/>
      <c r="F200" s="672"/>
      <c r="G200" s="108"/>
      <c r="H200" s="108"/>
      <c r="I200" s="108"/>
      <c r="J200" s="108"/>
      <c r="K200" s="108"/>
      <c r="L200" s="108"/>
      <c r="M200" s="108"/>
      <c r="N200" s="108"/>
      <c r="O200" s="108"/>
      <c r="P200" s="108"/>
      <c r="Q200" s="108"/>
      <c r="R200" s="108"/>
      <c r="S200" s="108"/>
      <c r="T200" s="108"/>
      <c r="U200" s="108"/>
      <c r="V200" s="108"/>
      <c r="W200" s="108"/>
      <c r="X200" s="108"/>
      <c r="Y200" s="108"/>
      <c r="Z200" s="108"/>
    </row>
    <row r="201" spans="1:26" ht="15.75" customHeight="1">
      <c r="A201" s="56"/>
      <c r="B201" s="521"/>
      <c r="C201" s="56"/>
      <c r="D201" s="56"/>
      <c r="E201" s="346"/>
      <c r="F201" s="672"/>
      <c r="G201" s="108"/>
      <c r="H201" s="108"/>
      <c r="I201" s="108"/>
      <c r="J201" s="108"/>
      <c r="K201" s="108"/>
      <c r="L201" s="108"/>
      <c r="M201" s="108"/>
      <c r="N201" s="108"/>
      <c r="O201" s="108"/>
      <c r="P201" s="108"/>
      <c r="Q201" s="108"/>
      <c r="R201" s="108"/>
      <c r="S201" s="108"/>
      <c r="T201" s="108"/>
      <c r="U201" s="108"/>
      <c r="V201" s="108"/>
      <c r="W201" s="108"/>
      <c r="X201" s="108"/>
      <c r="Y201" s="108"/>
      <c r="Z201" s="108"/>
    </row>
    <row r="202" spans="1:26" ht="15.75" customHeight="1">
      <c r="A202" s="56"/>
      <c r="B202" s="521"/>
      <c r="C202" s="56"/>
      <c r="D202" s="56"/>
      <c r="E202" s="346"/>
      <c r="F202" s="672"/>
      <c r="G202" s="108"/>
      <c r="H202" s="108"/>
      <c r="I202" s="108"/>
      <c r="J202" s="108"/>
      <c r="K202" s="108"/>
      <c r="L202" s="108"/>
      <c r="M202" s="108"/>
      <c r="N202" s="108"/>
      <c r="O202" s="108"/>
      <c r="P202" s="108"/>
      <c r="Q202" s="108"/>
      <c r="R202" s="108"/>
      <c r="S202" s="108"/>
      <c r="T202" s="108"/>
      <c r="U202" s="108"/>
      <c r="V202" s="108"/>
      <c r="W202" s="108"/>
      <c r="X202" s="108"/>
      <c r="Y202" s="108"/>
      <c r="Z202" s="108"/>
    </row>
    <row r="203" spans="1:26" ht="15.75" customHeight="1">
      <c r="A203" s="56"/>
      <c r="B203" s="521"/>
      <c r="C203" s="56"/>
      <c r="D203" s="56"/>
      <c r="E203" s="346"/>
      <c r="F203" s="672"/>
      <c r="G203" s="108"/>
      <c r="H203" s="108"/>
      <c r="I203" s="108"/>
      <c r="J203" s="108"/>
      <c r="K203" s="108"/>
      <c r="L203" s="108"/>
      <c r="M203" s="108"/>
      <c r="N203" s="108"/>
      <c r="O203" s="108"/>
      <c r="P203" s="108"/>
      <c r="Q203" s="108"/>
      <c r="R203" s="108"/>
      <c r="S203" s="108"/>
      <c r="T203" s="108"/>
      <c r="U203" s="108"/>
      <c r="V203" s="108"/>
      <c r="W203" s="108"/>
      <c r="X203" s="108"/>
      <c r="Y203" s="108"/>
      <c r="Z203" s="108"/>
    </row>
    <row r="204" spans="1:26" ht="15.75" customHeight="1">
      <c r="A204" s="56"/>
      <c r="B204" s="521"/>
      <c r="C204" s="56"/>
      <c r="D204" s="56"/>
      <c r="E204" s="346"/>
      <c r="F204" s="672"/>
      <c r="G204" s="108"/>
      <c r="H204" s="108"/>
      <c r="I204" s="108"/>
      <c r="J204" s="108"/>
      <c r="K204" s="108"/>
      <c r="L204" s="108"/>
      <c r="M204" s="108"/>
      <c r="N204" s="108"/>
      <c r="O204" s="108"/>
      <c r="P204" s="108"/>
      <c r="Q204" s="108"/>
      <c r="R204" s="108"/>
      <c r="S204" s="108"/>
      <c r="T204" s="108"/>
      <c r="U204" s="108"/>
      <c r="V204" s="108"/>
      <c r="W204" s="108"/>
      <c r="X204" s="108"/>
      <c r="Y204" s="108"/>
      <c r="Z204" s="108"/>
    </row>
    <row r="205" spans="1:26" ht="15.75" customHeight="1">
      <c r="A205" s="56"/>
      <c r="B205" s="521"/>
      <c r="C205" s="56"/>
      <c r="D205" s="56"/>
      <c r="E205" s="346"/>
      <c r="F205" s="672"/>
      <c r="G205" s="108"/>
      <c r="H205" s="108"/>
      <c r="I205" s="108"/>
      <c r="J205" s="108"/>
      <c r="K205" s="108"/>
      <c r="L205" s="108"/>
      <c r="M205" s="108"/>
      <c r="N205" s="108"/>
      <c r="O205" s="108"/>
      <c r="P205" s="108"/>
      <c r="Q205" s="108"/>
      <c r="R205" s="108"/>
      <c r="S205" s="108"/>
      <c r="T205" s="108"/>
      <c r="U205" s="108"/>
      <c r="V205" s="108"/>
      <c r="W205" s="108"/>
      <c r="X205" s="108"/>
      <c r="Y205" s="108"/>
      <c r="Z205" s="108"/>
    </row>
    <row r="206" spans="1:26" ht="15.75" customHeight="1">
      <c r="A206" s="56"/>
      <c r="B206" s="521"/>
      <c r="C206" s="56"/>
      <c r="D206" s="56"/>
      <c r="E206" s="346"/>
      <c r="F206" s="672"/>
      <c r="G206" s="108"/>
      <c r="H206" s="108"/>
      <c r="I206" s="108"/>
      <c r="J206" s="108"/>
      <c r="K206" s="108"/>
      <c r="L206" s="108"/>
      <c r="M206" s="108"/>
      <c r="N206" s="108"/>
      <c r="O206" s="108"/>
      <c r="P206" s="108"/>
      <c r="Q206" s="108"/>
      <c r="R206" s="108"/>
      <c r="S206" s="108"/>
      <c r="T206" s="108"/>
      <c r="U206" s="108"/>
      <c r="V206" s="108"/>
      <c r="W206" s="108"/>
      <c r="X206" s="108"/>
      <c r="Y206" s="108"/>
      <c r="Z206" s="108"/>
    </row>
    <row r="207" spans="1:26" ht="15.75" customHeight="1">
      <c r="A207" s="56"/>
      <c r="B207" s="521"/>
      <c r="C207" s="56"/>
      <c r="D207" s="56"/>
      <c r="E207" s="346"/>
      <c r="F207" s="672"/>
      <c r="G207" s="108"/>
      <c r="H207" s="108"/>
      <c r="I207" s="108"/>
      <c r="J207" s="108"/>
      <c r="K207" s="108"/>
      <c r="L207" s="108"/>
      <c r="M207" s="108"/>
      <c r="N207" s="108"/>
      <c r="O207" s="108"/>
      <c r="P207" s="108"/>
      <c r="Q207" s="108"/>
      <c r="R207" s="108"/>
      <c r="S207" s="108"/>
      <c r="T207" s="108"/>
      <c r="U207" s="108"/>
      <c r="V207" s="108"/>
      <c r="W207" s="108"/>
      <c r="X207" s="108"/>
      <c r="Y207" s="108"/>
      <c r="Z207" s="108"/>
    </row>
    <row r="208" spans="1:26" ht="15.75" customHeight="1">
      <c r="A208" s="56"/>
      <c r="B208" s="521"/>
      <c r="C208" s="56"/>
      <c r="D208" s="56"/>
      <c r="E208" s="346"/>
      <c r="F208" s="672"/>
      <c r="G208" s="108"/>
      <c r="H208" s="108"/>
      <c r="I208" s="108"/>
      <c r="J208" s="108"/>
      <c r="K208" s="108"/>
      <c r="L208" s="108"/>
      <c r="M208" s="108"/>
      <c r="N208" s="108"/>
      <c r="O208" s="108"/>
      <c r="P208" s="108"/>
      <c r="Q208" s="108"/>
      <c r="R208" s="108"/>
      <c r="S208" s="108"/>
      <c r="T208" s="108"/>
      <c r="U208" s="108"/>
      <c r="V208" s="108"/>
      <c r="W208" s="108"/>
      <c r="X208" s="108"/>
      <c r="Y208" s="108"/>
      <c r="Z208" s="108"/>
    </row>
    <row r="209" spans="1:26" ht="15.75" customHeight="1">
      <c r="A209" s="56"/>
      <c r="B209" s="521"/>
      <c r="C209" s="56"/>
      <c r="D209" s="56"/>
      <c r="E209" s="346"/>
      <c r="F209" s="672"/>
      <c r="G209" s="108"/>
      <c r="H209" s="108"/>
      <c r="I209" s="108"/>
      <c r="J209" s="108"/>
      <c r="K209" s="108"/>
      <c r="L209" s="108"/>
      <c r="M209" s="108"/>
      <c r="N209" s="108"/>
      <c r="O209" s="108"/>
      <c r="P209" s="108"/>
      <c r="Q209" s="108"/>
      <c r="R209" s="108"/>
      <c r="S209" s="108"/>
      <c r="T209" s="108"/>
      <c r="U209" s="108"/>
      <c r="V209" s="108"/>
      <c r="W209" s="108"/>
      <c r="X209" s="108"/>
      <c r="Y209" s="108"/>
      <c r="Z209" s="108"/>
    </row>
    <row r="210" spans="1:26" ht="15.75" customHeight="1">
      <c r="A210" s="56"/>
      <c r="B210" s="521"/>
      <c r="C210" s="56"/>
      <c r="D210" s="56"/>
      <c r="E210" s="346"/>
      <c r="F210" s="672"/>
      <c r="G210" s="108"/>
      <c r="H210" s="108"/>
      <c r="I210" s="108"/>
      <c r="J210" s="108"/>
      <c r="K210" s="108"/>
      <c r="L210" s="108"/>
      <c r="M210" s="108"/>
      <c r="N210" s="108"/>
      <c r="O210" s="108"/>
      <c r="P210" s="108"/>
      <c r="Q210" s="108"/>
      <c r="R210" s="108"/>
      <c r="S210" s="108"/>
      <c r="T210" s="108"/>
      <c r="U210" s="108"/>
      <c r="V210" s="108"/>
      <c r="W210" s="108"/>
      <c r="X210" s="108"/>
      <c r="Y210" s="108"/>
      <c r="Z210" s="108"/>
    </row>
    <row r="211" spans="1:26" ht="15.75" customHeight="1">
      <c r="A211" s="56"/>
      <c r="B211" s="521"/>
      <c r="C211" s="56"/>
      <c r="D211" s="56"/>
      <c r="E211" s="346"/>
      <c r="F211" s="672"/>
      <c r="G211" s="108"/>
      <c r="H211" s="108"/>
      <c r="I211" s="108"/>
      <c r="J211" s="108"/>
      <c r="K211" s="108"/>
      <c r="L211" s="108"/>
      <c r="M211" s="108"/>
      <c r="N211" s="108"/>
      <c r="O211" s="108"/>
      <c r="P211" s="108"/>
      <c r="Q211" s="108"/>
      <c r="R211" s="108"/>
      <c r="S211" s="108"/>
      <c r="T211" s="108"/>
      <c r="U211" s="108"/>
      <c r="V211" s="108"/>
      <c r="W211" s="108"/>
      <c r="X211" s="108"/>
      <c r="Y211" s="108"/>
      <c r="Z211" s="108"/>
    </row>
    <row r="212" spans="1:26" ht="15.75" customHeight="1">
      <c r="A212" s="56"/>
      <c r="B212" s="521"/>
      <c r="C212" s="56"/>
      <c r="D212" s="56"/>
      <c r="E212" s="346"/>
      <c r="F212" s="672"/>
      <c r="G212" s="108"/>
      <c r="H212" s="108"/>
      <c r="I212" s="108"/>
      <c r="J212" s="108"/>
      <c r="K212" s="108"/>
      <c r="L212" s="108"/>
      <c r="M212" s="108"/>
      <c r="N212" s="108"/>
      <c r="O212" s="108"/>
      <c r="P212" s="108"/>
      <c r="Q212" s="108"/>
      <c r="R212" s="108"/>
      <c r="S212" s="108"/>
      <c r="T212" s="108"/>
      <c r="U212" s="108"/>
      <c r="V212" s="108"/>
      <c r="W212" s="108"/>
      <c r="X212" s="108"/>
      <c r="Y212" s="108"/>
      <c r="Z212" s="108"/>
    </row>
    <row r="213" spans="1:26" ht="15.75" customHeight="1">
      <c r="A213" s="56"/>
      <c r="B213" s="521"/>
      <c r="C213" s="56"/>
      <c r="D213" s="56"/>
      <c r="E213" s="346"/>
      <c r="F213" s="672"/>
      <c r="G213" s="108"/>
      <c r="H213" s="108"/>
      <c r="I213" s="108"/>
      <c r="J213" s="108"/>
      <c r="K213" s="108"/>
      <c r="L213" s="108"/>
      <c r="M213" s="108"/>
      <c r="N213" s="108"/>
      <c r="O213" s="108"/>
      <c r="P213" s="108"/>
      <c r="Q213" s="108"/>
      <c r="R213" s="108"/>
      <c r="S213" s="108"/>
      <c r="T213" s="108"/>
      <c r="U213" s="108"/>
      <c r="V213" s="108"/>
      <c r="W213" s="108"/>
      <c r="X213" s="108"/>
      <c r="Y213" s="108"/>
      <c r="Z213" s="108"/>
    </row>
    <row r="214" spans="1:26" ht="15.75" customHeight="1">
      <c r="A214" s="56"/>
      <c r="B214" s="521"/>
      <c r="C214" s="56"/>
      <c r="D214" s="56"/>
      <c r="E214" s="346"/>
      <c r="F214" s="672"/>
      <c r="G214" s="108"/>
      <c r="H214" s="108"/>
      <c r="I214" s="108"/>
      <c r="J214" s="108"/>
      <c r="K214" s="108"/>
      <c r="L214" s="108"/>
      <c r="M214" s="108"/>
      <c r="N214" s="108"/>
      <c r="O214" s="108"/>
      <c r="P214" s="108"/>
      <c r="Q214" s="108"/>
      <c r="R214" s="108"/>
      <c r="S214" s="108"/>
      <c r="T214" s="108"/>
      <c r="U214" s="108"/>
      <c r="V214" s="108"/>
      <c r="W214" s="108"/>
      <c r="X214" s="108"/>
      <c r="Y214" s="108"/>
      <c r="Z214" s="108"/>
    </row>
    <row r="215" spans="1:26" ht="15.75" customHeight="1">
      <c r="A215" s="56"/>
      <c r="B215" s="521"/>
      <c r="C215" s="56"/>
      <c r="D215" s="56"/>
      <c r="E215" s="346"/>
      <c r="F215" s="672"/>
      <c r="G215" s="108"/>
      <c r="H215" s="108"/>
      <c r="I215" s="108"/>
      <c r="J215" s="108"/>
      <c r="K215" s="108"/>
      <c r="L215" s="108"/>
      <c r="M215" s="108"/>
      <c r="N215" s="108"/>
      <c r="O215" s="108"/>
      <c r="P215" s="108"/>
      <c r="Q215" s="108"/>
      <c r="R215" s="108"/>
      <c r="S215" s="108"/>
      <c r="T215" s="108"/>
      <c r="U215" s="108"/>
      <c r="V215" s="108"/>
      <c r="W215" s="108"/>
      <c r="X215" s="108"/>
      <c r="Y215" s="108"/>
      <c r="Z215" s="108"/>
    </row>
    <row r="216" spans="1:26" ht="15.75" customHeight="1">
      <c r="A216" s="56"/>
      <c r="B216" s="521"/>
      <c r="C216" s="56"/>
      <c r="D216" s="56"/>
      <c r="E216" s="346"/>
      <c r="F216" s="672"/>
      <c r="G216" s="108"/>
      <c r="H216" s="108"/>
      <c r="I216" s="108"/>
      <c r="J216" s="108"/>
      <c r="K216" s="108"/>
      <c r="L216" s="108"/>
      <c r="M216" s="108"/>
      <c r="N216" s="108"/>
      <c r="O216" s="108"/>
      <c r="P216" s="108"/>
      <c r="Q216" s="108"/>
      <c r="R216" s="108"/>
      <c r="S216" s="108"/>
      <c r="T216" s="108"/>
      <c r="U216" s="108"/>
      <c r="V216" s="108"/>
      <c r="W216" s="108"/>
      <c r="X216" s="108"/>
      <c r="Y216" s="108"/>
      <c r="Z216" s="108"/>
    </row>
    <row r="217" spans="1:26" ht="15.75" customHeight="1">
      <c r="A217" s="56"/>
      <c r="B217" s="521"/>
      <c r="C217" s="56"/>
      <c r="D217" s="56"/>
      <c r="E217" s="346"/>
      <c r="F217" s="672"/>
      <c r="G217" s="108"/>
      <c r="H217" s="108"/>
      <c r="I217" s="108"/>
      <c r="J217" s="108"/>
      <c r="K217" s="108"/>
      <c r="L217" s="108"/>
      <c r="M217" s="108"/>
      <c r="N217" s="108"/>
      <c r="O217" s="108"/>
      <c r="P217" s="108"/>
      <c r="Q217" s="108"/>
      <c r="R217" s="108"/>
      <c r="S217" s="108"/>
      <c r="T217" s="108"/>
      <c r="U217" s="108"/>
      <c r="V217" s="108"/>
      <c r="W217" s="108"/>
      <c r="X217" s="108"/>
      <c r="Y217" s="108"/>
      <c r="Z217" s="108"/>
    </row>
    <row r="218" spans="1:26" ht="15.75" customHeight="1">
      <c r="A218" s="56"/>
      <c r="B218" s="521"/>
      <c r="C218" s="56"/>
      <c r="D218" s="56"/>
      <c r="E218" s="346"/>
      <c r="F218" s="672"/>
      <c r="G218" s="108"/>
      <c r="H218" s="108"/>
      <c r="I218" s="108"/>
      <c r="J218" s="108"/>
      <c r="K218" s="108"/>
      <c r="L218" s="108"/>
      <c r="M218" s="108"/>
      <c r="N218" s="108"/>
      <c r="O218" s="108"/>
      <c r="P218" s="108"/>
      <c r="Q218" s="108"/>
      <c r="R218" s="108"/>
      <c r="S218" s="108"/>
      <c r="T218" s="108"/>
      <c r="U218" s="108"/>
      <c r="V218" s="108"/>
      <c r="W218" s="108"/>
      <c r="X218" s="108"/>
      <c r="Y218" s="108"/>
      <c r="Z218" s="108"/>
    </row>
    <row r="219" spans="1:26" ht="15.75" customHeight="1">
      <c r="A219" s="56"/>
      <c r="B219" s="521"/>
      <c r="C219" s="56"/>
      <c r="D219" s="56"/>
      <c r="E219" s="346"/>
      <c r="F219" s="672"/>
      <c r="G219" s="108"/>
      <c r="H219" s="108"/>
      <c r="I219" s="108"/>
      <c r="J219" s="108"/>
      <c r="K219" s="108"/>
      <c r="L219" s="108"/>
      <c r="M219" s="108"/>
      <c r="N219" s="108"/>
      <c r="O219" s="108"/>
      <c r="P219" s="108"/>
      <c r="Q219" s="108"/>
      <c r="R219" s="108"/>
      <c r="S219" s="108"/>
      <c r="T219" s="108"/>
      <c r="U219" s="108"/>
      <c r="V219" s="108"/>
      <c r="W219" s="108"/>
      <c r="X219" s="108"/>
      <c r="Y219" s="108"/>
      <c r="Z219" s="108"/>
    </row>
    <row r="220" spans="1:26" ht="15.75" customHeight="1">
      <c r="A220" s="56"/>
      <c r="B220" s="521"/>
      <c r="C220" s="56"/>
      <c r="D220" s="56"/>
      <c r="E220" s="346"/>
      <c r="F220" s="672"/>
      <c r="G220" s="108"/>
      <c r="H220" s="108"/>
      <c r="I220" s="108"/>
      <c r="J220" s="108"/>
      <c r="K220" s="108"/>
      <c r="L220" s="108"/>
      <c r="M220" s="108"/>
      <c r="N220" s="108"/>
      <c r="O220" s="108"/>
      <c r="P220" s="108"/>
      <c r="Q220" s="108"/>
      <c r="R220" s="108"/>
      <c r="S220" s="108"/>
      <c r="T220" s="108"/>
      <c r="U220" s="108"/>
      <c r="V220" s="108"/>
      <c r="W220" s="108"/>
      <c r="X220" s="108"/>
      <c r="Y220" s="108"/>
      <c r="Z220" s="108"/>
    </row>
    <row r="221" spans="1:26" ht="15.75" customHeight="1">
      <c r="A221" s="56"/>
      <c r="B221" s="521"/>
      <c r="C221" s="56"/>
      <c r="D221" s="56"/>
      <c r="E221" s="346"/>
      <c r="F221" s="672"/>
      <c r="G221" s="108"/>
      <c r="H221" s="108"/>
      <c r="I221" s="108"/>
      <c r="J221" s="108"/>
      <c r="K221" s="108"/>
      <c r="L221" s="108"/>
      <c r="M221" s="108"/>
      <c r="N221" s="108"/>
      <c r="O221" s="108"/>
      <c r="P221" s="108"/>
      <c r="Q221" s="108"/>
      <c r="R221" s="108"/>
      <c r="S221" s="108"/>
      <c r="T221" s="108"/>
      <c r="U221" s="108"/>
      <c r="V221" s="108"/>
      <c r="W221" s="108"/>
      <c r="X221" s="108"/>
      <c r="Y221" s="108"/>
      <c r="Z221" s="108"/>
    </row>
    <row r="222" spans="1:26" ht="15.75" customHeight="1">
      <c r="A222" s="56"/>
      <c r="B222" s="521"/>
      <c r="C222" s="56"/>
      <c r="D222" s="56"/>
      <c r="E222" s="346"/>
      <c r="F222" s="672"/>
      <c r="G222" s="108"/>
      <c r="H222" s="108"/>
      <c r="I222" s="108"/>
      <c r="J222" s="108"/>
      <c r="K222" s="108"/>
      <c r="L222" s="108"/>
      <c r="M222" s="108"/>
      <c r="N222" s="108"/>
      <c r="O222" s="108"/>
      <c r="P222" s="108"/>
      <c r="Q222" s="108"/>
      <c r="R222" s="108"/>
      <c r="S222" s="108"/>
      <c r="T222" s="108"/>
      <c r="U222" s="108"/>
      <c r="V222" s="108"/>
      <c r="W222" s="108"/>
      <c r="X222" s="108"/>
      <c r="Y222" s="108"/>
      <c r="Z222" s="108"/>
    </row>
    <row r="223" spans="1:26" ht="15.75" customHeight="1">
      <c r="A223" s="56"/>
      <c r="B223" s="521"/>
      <c r="C223" s="56"/>
      <c r="D223" s="56"/>
      <c r="E223" s="346"/>
      <c r="F223" s="672"/>
      <c r="G223" s="108"/>
      <c r="H223" s="108"/>
      <c r="I223" s="108"/>
      <c r="J223" s="108"/>
      <c r="K223" s="108"/>
      <c r="L223" s="108"/>
      <c r="M223" s="108"/>
      <c r="N223" s="108"/>
      <c r="O223" s="108"/>
      <c r="P223" s="108"/>
      <c r="Q223" s="108"/>
      <c r="R223" s="108"/>
      <c r="S223" s="108"/>
      <c r="T223" s="108"/>
      <c r="U223" s="108"/>
      <c r="V223" s="108"/>
      <c r="W223" s="108"/>
      <c r="X223" s="108"/>
      <c r="Y223" s="108"/>
      <c r="Z223" s="108"/>
    </row>
    <row r="224" spans="1:26" ht="15.75" customHeight="1">
      <c r="A224" s="56"/>
      <c r="B224" s="521"/>
      <c r="C224" s="56"/>
      <c r="D224" s="56"/>
      <c r="E224" s="346"/>
      <c r="F224" s="672"/>
      <c r="G224" s="108"/>
      <c r="H224" s="108"/>
      <c r="I224" s="108"/>
      <c r="J224" s="108"/>
      <c r="K224" s="108"/>
      <c r="L224" s="108"/>
      <c r="M224" s="108"/>
      <c r="N224" s="108"/>
      <c r="O224" s="108"/>
      <c r="P224" s="108"/>
      <c r="Q224" s="108"/>
      <c r="R224" s="108"/>
      <c r="S224" s="108"/>
      <c r="T224" s="108"/>
      <c r="U224" s="108"/>
      <c r="V224" s="108"/>
      <c r="W224" s="108"/>
      <c r="X224" s="108"/>
      <c r="Y224" s="108"/>
      <c r="Z224" s="108"/>
    </row>
    <row r="225" spans="1:26" ht="15.75" customHeight="1">
      <c r="A225" s="56"/>
      <c r="B225" s="521"/>
      <c r="C225" s="56"/>
      <c r="D225" s="56"/>
      <c r="E225" s="346"/>
      <c r="F225" s="672"/>
      <c r="G225" s="108"/>
      <c r="H225" s="108"/>
      <c r="I225" s="108"/>
      <c r="J225" s="108"/>
      <c r="K225" s="108"/>
      <c r="L225" s="108"/>
      <c r="M225" s="108"/>
      <c r="N225" s="108"/>
      <c r="O225" s="108"/>
      <c r="P225" s="108"/>
      <c r="Q225" s="108"/>
      <c r="R225" s="108"/>
      <c r="S225" s="108"/>
      <c r="T225" s="108"/>
      <c r="U225" s="108"/>
      <c r="V225" s="108"/>
      <c r="W225" s="108"/>
      <c r="X225" s="108"/>
      <c r="Y225" s="108"/>
      <c r="Z225" s="108"/>
    </row>
    <row r="226" spans="1:26" ht="15.75" customHeight="1">
      <c r="A226" s="56"/>
      <c r="B226" s="521"/>
      <c r="C226" s="56"/>
      <c r="D226" s="56"/>
      <c r="E226" s="346"/>
      <c r="F226" s="672"/>
      <c r="G226" s="108"/>
      <c r="H226" s="108"/>
      <c r="I226" s="108"/>
      <c r="J226" s="108"/>
      <c r="K226" s="108"/>
      <c r="L226" s="108"/>
      <c r="M226" s="108"/>
      <c r="N226" s="108"/>
      <c r="O226" s="108"/>
      <c r="P226" s="108"/>
      <c r="Q226" s="108"/>
      <c r="R226" s="108"/>
      <c r="S226" s="108"/>
      <c r="T226" s="108"/>
      <c r="U226" s="108"/>
      <c r="V226" s="108"/>
      <c r="W226" s="108"/>
      <c r="X226" s="108"/>
      <c r="Y226" s="108"/>
      <c r="Z226" s="108"/>
    </row>
    <row r="227" spans="1:26" ht="15.75" customHeight="1">
      <c r="A227" s="56"/>
      <c r="B227" s="521"/>
      <c r="C227" s="56"/>
      <c r="D227" s="56"/>
      <c r="E227" s="346"/>
      <c r="F227" s="672"/>
      <c r="G227" s="108"/>
      <c r="H227" s="108"/>
      <c r="I227" s="108"/>
      <c r="J227" s="108"/>
      <c r="K227" s="108"/>
      <c r="L227" s="108"/>
      <c r="M227" s="108"/>
      <c r="N227" s="108"/>
      <c r="O227" s="108"/>
      <c r="P227" s="108"/>
      <c r="Q227" s="108"/>
      <c r="R227" s="108"/>
      <c r="S227" s="108"/>
      <c r="T227" s="108"/>
      <c r="U227" s="108"/>
      <c r="V227" s="108"/>
      <c r="W227" s="108"/>
      <c r="X227" s="108"/>
      <c r="Y227" s="108"/>
      <c r="Z227" s="108"/>
    </row>
    <row r="228" spans="1:26" ht="15.75" customHeight="1">
      <c r="A228" s="56"/>
      <c r="B228" s="521"/>
      <c r="C228" s="56"/>
      <c r="D228" s="56"/>
      <c r="E228" s="346"/>
      <c r="F228" s="672"/>
      <c r="G228" s="108"/>
      <c r="H228" s="108"/>
      <c r="I228" s="108"/>
      <c r="J228" s="108"/>
      <c r="K228" s="108"/>
      <c r="L228" s="108"/>
      <c r="M228" s="108"/>
      <c r="N228" s="108"/>
      <c r="O228" s="108"/>
      <c r="P228" s="108"/>
      <c r="Q228" s="108"/>
      <c r="R228" s="108"/>
      <c r="S228" s="108"/>
      <c r="T228" s="108"/>
      <c r="U228" s="108"/>
      <c r="V228" s="108"/>
      <c r="W228" s="108"/>
      <c r="X228" s="108"/>
      <c r="Y228" s="108"/>
      <c r="Z228" s="108"/>
    </row>
    <row r="229" spans="1:26" ht="15.75" customHeight="1">
      <c r="A229" s="56"/>
      <c r="B229" s="521"/>
      <c r="C229" s="56"/>
      <c r="D229" s="56"/>
      <c r="E229" s="346"/>
      <c r="F229" s="672"/>
      <c r="G229" s="108"/>
      <c r="H229" s="108"/>
      <c r="I229" s="108"/>
      <c r="J229" s="108"/>
      <c r="K229" s="108"/>
      <c r="L229" s="108"/>
      <c r="M229" s="108"/>
      <c r="N229" s="108"/>
      <c r="O229" s="108"/>
      <c r="P229" s="108"/>
      <c r="Q229" s="108"/>
      <c r="R229" s="108"/>
      <c r="S229" s="108"/>
      <c r="T229" s="108"/>
      <c r="U229" s="108"/>
      <c r="V229" s="108"/>
      <c r="W229" s="108"/>
      <c r="X229" s="108"/>
      <c r="Y229" s="108"/>
      <c r="Z229" s="108"/>
    </row>
    <row r="230" spans="1:26" ht="15.75" customHeight="1">
      <c r="A230" s="56"/>
      <c r="B230" s="521"/>
      <c r="C230" s="56"/>
      <c r="D230" s="56"/>
      <c r="E230" s="346"/>
      <c r="F230" s="672"/>
      <c r="G230" s="108"/>
      <c r="H230" s="108"/>
      <c r="I230" s="108"/>
      <c r="J230" s="108"/>
      <c r="K230" s="108"/>
      <c r="L230" s="108"/>
      <c r="M230" s="108"/>
      <c r="N230" s="108"/>
      <c r="O230" s="108"/>
      <c r="P230" s="108"/>
      <c r="Q230" s="108"/>
      <c r="R230" s="108"/>
      <c r="S230" s="108"/>
      <c r="T230" s="108"/>
      <c r="U230" s="108"/>
      <c r="V230" s="108"/>
      <c r="W230" s="108"/>
      <c r="X230" s="108"/>
      <c r="Y230" s="108"/>
      <c r="Z230" s="108"/>
    </row>
    <row r="231" spans="1:26" ht="15.75" customHeight="1">
      <c r="A231" s="56"/>
      <c r="B231" s="521"/>
      <c r="C231" s="56"/>
      <c r="D231" s="56"/>
      <c r="E231" s="346"/>
      <c r="F231" s="672"/>
      <c r="G231" s="108"/>
      <c r="H231" s="108"/>
      <c r="I231" s="108"/>
      <c r="J231" s="108"/>
      <c r="K231" s="108"/>
      <c r="L231" s="108"/>
      <c r="M231" s="108"/>
      <c r="N231" s="108"/>
      <c r="O231" s="108"/>
      <c r="P231" s="108"/>
      <c r="Q231" s="108"/>
      <c r="R231" s="108"/>
      <c r="S231" s="108"/>
      <c r="T231" s="108"/>
      <c r="U231" s="108"/>
      <c r="V231" s="108"/>
      <c r="W231" s="108"/>
      <c r="X231" s="108"/>
      <c r="Y231" s="108"/>
      <c r="Z231" s="108"/>
    </row>
    <row r="232" spans="1:26" ht="15.75" customHeight="1">
      <c r="A232" s="56"/>
      <c r="B232" s="521"/>
      <c r="C232" s="56"/>
      <c r="D232" s="56"/>
      <c r="E232" s="346"/>
      <c r="F232" s="672"/>
      <c r="G232" s="108"/>
      <c r="H232" s="108"/>
      <c r="I232" s="108"/>
      <c r="J232" s="108"/>
      <c r="K232" s="108"/>
      <c r="L232" s="108"/>
      <c r="M232" s="108"/>
      <c r="N232" s="108"/>
      <c r="O232" s="108"/>
      <c r="P232" s="108"/>
      <c r="Q232" s="108"/>
      <c r="R232" s="108"/>
      <c r="S232" s="108"/>
      <c r="T232" s="108"/>
      <c r="U232" s="108"/>
      <c r="V232" s="108"/>
      <c r="W232" s="108"/>
      <c r="X232" s="108"/>
      <c r="Y232" s="108"/>
      <c r="Z232" s="108"/>
    </row>
    <row r="233" spans="1:26" ht="15.75" customHeight="1">
      <c r="A233" s="56"/>
      <c r="B233" s="521"/>
      <c r="C233" s="56"/>
      <c r="D233" s="56"/>
      <c r="E233" s="346"/>
      <c r="F233" s="672"/>
      <c r="G233" s="108"/>
      <c r="H233" s="108"/>
      <c r="I233" s="108"/>
      <c r="J233" s="108"/>
      <c r="K233" s="108"/>
      <c r="L233" s="108"/>
      <c r="M233" s="108"/>
      <c r="N233" s="108"/>
      <c r="O233" s="108"/>
      <c r="P233" s="108"/>
      <c r="Q233" s="108"/>
      <c r="R233" s="108"/>
      <c r="S233" s="108"/>
      <c r="T233" s="108"/>
      <c r="U233" s="108"/>
      <c r="V233" s="108"/>
      <c r="W233" s="108"/>
      <c r="X233" s="108"/>
      <c r="Y233" s="108"/>
      <c r="Z233" s="108"/>
    </row>
    <row r="234" spans="1:26" ht="15.75" customHeight="1">
      <c r="A234" s="56"/>
      <c r="B234" s="521"/>
      <c r="C234" s="56"/>
      <c r="D234" s="56"/>
      <c r="E234" s="346"/>
      <c r="F234" s="672"/>
      <c r="G234" s="108"/>
      <c r="H234" s="108"/>
      <c r="I234" s="108"/>
      <c r="J234" s="108"/>
      <c r="K234" s="108"/>
      <c r="L234" s="108"/>
      <c r="M234" s="108"/>
      <c r="N234" s="108"/>
      <c r="O234" s="108"/>
      <c r="P234" s="108"/>
      <c r="Q234" s="108"/>
      <c r="R234" s="108"/>
      <c r="S234" s="108"/>
      <c r="T234" s="108"/>
      <c r="U234" s="108"/>
      <c r="V234" s="108"/>
      <c r="W234" s="108"/>
      <c r="X234" s="108"/>
      <c r="Y234" s="108"/>
      <c r="Z234" s="108"/>
    </row>
    <row r="235" spans="1:26" ht="15.75" customHeight="1">
      <c r="A235" s="56"/>
      <c r="B235" s="521"/>
      <c r="C235" s="56"/>
      <c r="D235" s="56"/>
      <c r="E235" s="346"/>
      <c r="F235" s="672"/>
      <c r="G235" s="108"/>
      <c r="H235" s="108"/>
      <c r="I235" s="108"/>
      <c r="J235" s="108"/>
      <c r="K235" s="108"/>
      <c r="L235" s="108"/>
      <c r="M235" s="108"/>
      <c r="N235" s="108"/>
      <c r="O235" s="108"/>
      <c r="P235" s="108"/>
      <c r="Q235" s="108"/>
      <c r="R235" s="108"/>
      <c r="S235" s="108"/>
      <c r="T235" s="108"/>
      <c r="U235" s="108"/>
      <c r="V235" s="108"/>
      <c r="W235" s="108"/>
      <c r="X235" s="108"/>
      <c r="Y235" s="108"/>
      <c r="Z235" s="108"/>
    </row>
    <row r="236" spans="1:26" ht="15.75" customHeight="1">
      <c r="A236" s="56"/>
      <c r="B236" s="521"/>
      <c r="C236" s="56"/>
      <c r="D236" s="56"/>
      <c r="E236" s="346"/>
      <c r="F236" s="672"/>
      <c r="G236" s="108"/>
      <c r="H236" s="108"/>
      <c r="I236" s="108"/>
      <c r="J236" s="108"/>
      <c r="K236" s="108"/>
      <c r="L236" s="108"/>
      <c r="M236" s="108"/>
      <c r="N236" s="108"/>
      <c r="O236" s="108"/>
      <c r="P236" s="108"/>
      <c r="Q236" s="108"/>
      <c r="R236" s="108"/>
      <c r="S236" s="108"/>
      <c r="T236" s="108"/>
      <c r="U236" s="108"/>
      <c r="V236" s="108"/>
      <c r="W236" s="108"/>
      <c r="X236" s="108"/>
      <c r="Y236" s="108"/>
      <c r="Z236" s="108"/>
    </row>
    <row r="237" spans="1:26" ht="15.75" customHeight="1">
      <c r="A237" s="56"/>
      <c r="B237" s="521"/>
      <c r="C237" s="56"/>
      <c r="D237" s="56"/>
      <c r="E237" s="346"/>
      <c r="F237" s="672"/>
      <c r="G237" s="108"/>
      <c r="H237" s="108"/>
      <c r="I237" s="108"/>
      <c r="J237" s="108"/>
      <c r="K237" s="108"/>
      <c r="L237" s="108"/>
      <c r="M237" s="108"/>
      <c r="N237" s="108"/>
      <c r="O237" s="108"/>
      <c r="P237" s="108"/>
      <c r="Q237" s="108"/>
      <c r="R237" s="108"/>
      <c r="S237" s="108"/>
      <c r="T237" s="108"/>
      <c r="U237" s="108"/>
      <c r="V237" s="108"/>
      <c r="W237" s="108"/>
      <c r="X237" s="108"/>
      <c r="Y237" s="108"/>
      <c r="Z237" s="108"/>
    </row>
    <row r="238" spans="1:26" ht="15.75" customHeight="1">
      <c r="A238" s="56"/>
      <c r="B238" s="521"/>
      <c r="C238" s="56"/>
      <c r="D238" s="56"/>
      <c r="E238" s="346"/>
      <c r="F238" s="672"/>
      <c r="G238" s="108"/>
      <c r="H238" s="108"/>
      <c r="I238" s="108"/>
      <c r="J238" s="108"/>
      <c r="K238" s="108"/>
      <c r="L238" s="108"/>
      <c r="M238" s="108"/>
      <c r="N238" s="108"/>
      <c r="O238" s="108"/>
      <c r="P238" s="108"/>
      <c r="Q238" s="108"/>
      <c r="R238" s="108"/>
      <c r="S238" s="108"/>
      <c r="T238" s="108"/>
      <c r="U238" s="108"/>
      <c r="V238" s="108"/>
      <c r="W238" s="108"/>
      <c r="X238" s="108"/>
      <c r="Y238" s="108"/>
      <c r="Z238" s="108"/>
    </row>
    <row r="239" spans="1:26" ht="15.75" customHeight="1">
      <c r="A239" s="56"/>
      <c r="B239" s="521"/>
      <c r="C239" s="56"/>
      <c r="D239" s="56"/>
      <c r="E239" s="346"/>
      <c r="F239" s="672"/>
      <c r="G239" s="108"/>
      <c r="H239" s="108"/>
      <c r="I239" s="108"/>
      <c r="J239" s="108"/>
      <c r="K239" s="108"/>
      <c r="L239" s="108"/>
      <c r="M239" s="108"/>
      <c r="N239" s="108"/>
      <c r="O239" s="108"/>
      <c r="P239" s="108"/>
      <c r="Q239" s="108"/>
      <c r="R239" s="108"/>
      <c r="S239" s="108"/>
      <c r="T239" s="108"/>
      <c r="U239" s="108"/>
      <c r="V239" s="108"/>
      <c r="W239" s="108"/>
      <c r="X239" s="108"/>
      <c r="Y239" s="108"/>
      <c r="Z239" s="108"/>
    </row>
    <row r="240" spans="1:26" ht="15.75" customHeight="1">
      <c r="A240" s="56"/>
      <c r="B240" s="521"/>
      <c r="C240" s="56"/>
      <c r="D240" s="56"/>
      <c r="E240" s="346"/>
      <c r="F240" s="672"/>
      <c r="G240" s="108"/>
      <c r="H240" s="108"/>
      <c r="I240" s="108"/>
      <c r="J240" s="108"/>
      <c r="K240" s="108"/>
      <c r="L240" s="108"/>
      <c r="M240" s="108"/>
      <c r="N240" s="108"/>
      <c r="O240" s="108"/>
      <c r="P240" s="108"/>
      <c r="Q240" s="108"/>
      <c r="R240" s="108"/>
      <c r="S240" s="108"/>
      <c r="T240" s="108"/>
      <c r="U240" s="108"/>
      <c r="V240" s="108"/>
      <c r="W240" s="108"/>
      <c r="X240" s="108"/>
      <c r="Y240" s="108"/>
      <c r="Z240" s="108"/>
    </row>
    <row r="241" spans="1:26" ht="15.75" customHeight="1">
      <c r="A241" s="56"/>
      <c r="B241" s="521"/>
      <c r="C241" s="56"/>
      <c r="D241" s="56"/>
      <c r="E241" s="346"/>
      <c r="F241" s="672"/>
      <c r="G241" s="108"/>
      <c r="H241" s="108"/>
      <c r="I241" s="108"/>
      <c r="J241" s="108"/>
      <c r="K241" s="108"/>
      <c r="L241" s="108"/>
      <c r="M241" s="108"/>
      <c r="N241" s="108"/>
      <c r="O241" s="108"/>
      <c r="P241" s="108"/>
      <c r="Q241" s="108"/>
      <c r="R241" s="108"/>
      <c r="S241" s="108"/>
      <c r="T241" s="108"/>
      <c r="U241" s="108"/>
      <c r="V241" s="108"/>
      <c r="W241" s="108"/>
      <c r="X241" s="108"/>
      <c r="Y241" s="108"/>
      <c r="Z241" s="108"/>
    </row>
    <row r="242" spans="1:26" ht="15.75" customHeight="1">
      <c r="A242" s="56"/>
      <c r="B242" s="521"/>
      <c r="C242" s="56"/>
      <c r="D242" s="56"/>
      <c r="E242" s="346"/>
      <c r="F242" s="672"/>
      <c r="G242" s="108"/>
      <c r="H242" s="108"/>
      <c r="I242" s="108"/>
      <c r="J242" s="108"/>
      <c r="K242" s="108"/>
      <c r="L242" s="108"/>
      <c r="M242" s="108"/>
      <c r="N242" s="108"/>
      <c r="O242" s="108"/>
      <c r="P242" s="108"/>
      <c r="Q242" s="108"/>
      <c r="R242" s="108"/>
      <c r="S242" s="108"/>
      <c r="T242" s="108"/>
      <c r="U242" s="108"/>
      <c r="V242" s="108"/>
      <c r="W242" s="108"/>
      <c r="X242" s="108"/>
      <c r="Y242" s="108"/>
      <c r="Z242" s="108"/>
    </row>
    <row r="243" spans="1:26" ht="15.75" customHeight="1">
      <c r="A243" s="56"/>
      <c r="B243" s="521"/>
      <c r="C243" s="56"/>
      <c r="D243" s="56"/>
      <c r="E243" s="346"/>
      <c r="F243" s="672"/>
      <c r="G243" s="108"/>
      <c r="H243" s="108"/>
      <c r="I243" s="108"/>
      <c r="J243" s="108"/>
      <c r="K243" s="108"/>
      <c r="L243" s="108"/>
      <c r="M243" s="108"/>
      <c r="N243" s="108"/>
      <c r="O243" s="108"/>
      <c r="P243" s="108"/>
      <c r="Q243" s="108"/>
      <c r="R243" s="108"/>
      <c r="S243" s="108"/>
      <c r="T243" s="108"/>
      <c r="U243" s="108"/>
      <c r="V243" s="108"/>
      <c r="W243" s="108"/>
      <c r="X243" s="108"/>
      <c r="Y243" s="108"/>
      <c r="Z243" s="108"/>
    </row>
    <row r="244" spans="1:26" ht="15.75" customHeight="1">
      <c r="A244" s="56"/>
      <c r="B244" s="521"/>
      <c r="C244" s="56"/>
      <c r="D244" s="56"/>
      <c r="E244" s="346"/>
      <c r="F244" s="672"/>
      <c r="G244" s="108"/>
      <c r="H244" s="108"/>
      <c r="I244" s="108"/>
      <c r="J244" s="108"/>
      <c r="K244" s="108"/>
      <c r="L244" s="108"/>
      <c r="M244" s="108"/>
      <c r="N244" s="108"/>
      <c r="O244" s="108"/>
      <c r="P244" s="108"/>
      <c r="Q244" s="108"/>
      <c r="R244" s="108"/>
      <c r="S244" s="108"/>
      <c r="T244" s="108"/>
      <c r="U244" s="108"/>
      <c r="V244" s="108"/>
      <c r="W244" s="108"/>
      <c r="X244" s="108"/>
      <c r="Y244" s="108"/>
      <c r="Z244" s="108"/>
    </row>
    <row r="245" spans="1:26" ht="15.75" customHeight="1">
      <c r="A245" s="56"/>
      <c r="B245" s="521"/>
      <c r="C245" s="56"/>
      <c r="D245" s="56"/>
      <c r="E245" s="346"/>
      <c r="F245" s="672"/>
      <c r="G245" s="108"/>
      <c r="H245" s="108"/>
      <c r="I245" s="108"/>
      <c r="J245" s="108"/>
      <c r="K245" s="108"/>
      <c r="L245" s="108"/>
      <c r="M245" s="108"/>
      <c r="N245" s="108"/>
      <c r="O245" s="108"/>
      <c r="P245" s="108"/>
      <c r="Q245" s="108"/>
      <c r="R245" s="108"/>
      <c r="S245" s="108"/>
      <c r="T245" s="108"/>
      <c r="U245" s="108"/>
      <c r="V245" s="108"/>
      <c r="W245" s="108"/>
      <c r="X245" s="108"/>
      <c r="Y245" s="108"/>
      <c r="Z245" s="108"/>
    </row>
    <row r="246" spans="1:26" ht="15.75" customHeight="1">
      <c r="A246" s="56"/>
      <c r="B246" s="521"/>
      <c r="C246" s="56"/>
      <c r="D246" s="56"/>
      <c r="E246" s="346"/>
      <c r="F246" s="672"/>
      <c r="G246" s="108"/>
      <c r="H246" s="108"/>
      <c r="I246" s="108"/>
      <c r="J246" s="108"/>
      <c r="K246" s="108"/>
      <c r="L246" s="108"/>
      <c r="M246" s="108"/>
      <c r="N246" s="108"/>
      <c r="O246" s="108"/>
      <c r="P246" s="108"/>
      <c r="Q246" s="108"/>
      <c r="R246" s="108"/>
      <c r="S246" s="108"/>
      <c r="T246" s="108"/>
      <c r="U246" s="108"/>
      <c r="V246" s="108"/>
      <c r="W246" s="108"/>
      <c r="X246" s="108"/>
      <c r="Y246" s="108"/>
      <c r="Z246" s="108"/>
    </row>
    <row r="247" spans="1:26" ht="15.75" customHeight="1">
      <c r="A247" s="56"/>
      <c r="B247" s="521"/>
      <c r="C247" s="56"/>
      <c r="D247" s="56"/>
      <c r="E247" s="346"/>
      <c r="F247" s="672"/>
      <c r="G247" s="108"/>
      <c r="H247" s="108"/>
      <c r="I247" s="108"/>
      <c r="J247" s="108"/>
      <c r="K247" s="108"/>
      <c r="L247" s="108"/>
      <c r="M247" s="108"/>
      <c r="N247" s="108"/>
      <c r="O247" s="108"/>
      <c r="P247" s="108"/>
      <c r="Q247" s="108"/>
      <c r="R247" s="108"/>
      <c r="S247" s="108"/>
      <c r="T247" s="108"/>
      <c r="U247" s="108"/>
      <c r="V247" s="108"/>
      <c r="W247" s="108"/>
      <c r="X247" s="108"/>
      <c r="Y247" s="108"/>
      <c r="Z247" s="108"/>
    </row>
    <row r="248" spans="1:26" ht="15.75" customHeight="1">
      <c r="A248" s="56"/>
      <c r="B248" s="521"/>
      <c r="C248" s="56"/>
      <c r="D248" s="56"/>
      <c r="E248" s="346"/>
      <c r="F248" s="672"/>
      <c r="G248" s="108"/>
      <c r="H248" s="108"/>
      <c r="I248" s="108"/>
      <c r="J248" s="108"/>
      <c r="K248" s="108"/>
      <c r="L248" s="108"/>
      <c r="M248" s="108"/>
      <c r="N248" s="108"/>
      <c r="O248" s="108"/>
      <c r="P248" s="108"/>
      <c r="Q248" s="108"/>
      <c r="R248" s="108"/>
      <c r="S248" s="108"/>
      <c r="T248" s="108"/>
      <c r="U248" s="108"/>
      <c r="V248" s="108"/>
      <c r="W248" s="108"/>
      <c r="X248" s="108"/>
      <c r="Y248" s="108"/>
      <c r="Z248" s="108"/>
    </row>
    <row r="249" spans="1:26" ht="15.75" customHeight="1">
      <c r="A249" s="56"/>
      <c r="B249" s="521"/>
      <c r="C249" s="56"/>
      <c r="D249" s="56"/>
      <c r="E249" s="346"/>
      <c r="F249" s="672"/>
      <c r="G249" s="108"/>
      <c r="H249" s="108"/>
      <c r="I249" s="108"/>
      <c r="J249" s="108"/>
      <c r="K249" s="108"/>
      <c r="L249" s="108"/>
      <c r="M249" s="108"/>
      <c r="N249" s="108"/>
      <c r="O249" s="108"/>
      <c r="P249" s="108"/>
      <c r="Q249" s="108"/>
      <c r="R249" s="108"/>
      <c r="S249" s="108"/>
      <c r="T249" s="108"/>
      <c r="U249" s="108"/>
      <c r="V249" s="108"/>
      <c r="W249" s="108"/>
      <c r="X249" s="108"/>
      <c r="Y249" s="108"/>
      <c r="Z249" s="108"/>
    </row>
    <row r="250" spans="1:26" ht="15.75" customHeight="1">
      <c r="A250" s="56"/>
      <c r="B250" s="521"/>
      <c r="C250" s="56"/>
      <c r="D250" s="56"/>
      <c r="E250" s="346"/>
      <c r="F250" s="672"/>
      <c r="G250" s="108"/>
      <c r="H250" s="108"/>
      <c r="I250" s="108"/>
      <c r="J250" s="108"/>
      <c r="K250" s="108"/>
      <c r="L250" s="108"/>
      <c r="M250" s="108"/>
      <c r="N250" s="108"/>
      <c r="O250" s="108"/>
      <c r="P250" s="108"/>
      <c r="Q250" s="108"/>
      <c r="R250" s="108"/>
      <c r="S250" s="108"/>
      <c r="T250" s="108"/>
      <c r="U250" s="108"/>
      <c r="V250" s="108"/>
      <c r="W250" s="108"/>
      <c r="X250" s="108"/>
      <c r="Y250" s="108"/>
      <c r="Z250" s="108"/>
    </row>
    <row r="251" spans="1:26" ht="15.75" customHeight="1">
      <c r="A251" s="56"/>
      <c r="B251" s="521"/>
      <c r="C251" s="56"/>
      <c r="D251" s="56"/>
      <c r="E251" s="346"/>
      <c r="F251" s="672"/>
      <c r="G251" s="108"/>
      <c r="H251" s="108"/>
      <c r="I251" s="108"/>
      <c r="J251" s="108"/>
      <c r="K251" s="108"/>
      <c r="L251" s="108"/>
      <c r="M251" s="108"/>
      <c r="N251" s="108"/>
      <c r="O251" s="108"/>
      <c r="P251" s="108"/>
      <c r="Q251" s="108"/>
      <c r="R251" s="108"/>
      <c r="S251" s="108"/>
      <c r="T251" s="108"/>
      <c r="U251" s="108"/>
      <c r="V251" s="108"/>
      <c r="W251" s="108"/>
      <c r="X251" s="108"/>
      <c r="Y251" s="108"/>
      <c r="Z251" s="108"/>
    </row>
    <row r="252" spans="1:26" ht="15.75" customHeight="1">
      <c r="A252" s="56"/>
      <c r="B252" s="521"/>
      <c r="C252" s="56"/>
      <c r="D252" s="56"/>
      <c r="E252" s="346"/>
      <c r="F252" s="672"/>
      <c r="G252" s="108"/>
      <c r="H252" s="108"/>
      <c r="I252" s="108"/>
      <c r="J252" s="108"/>
      <c r="K252" s="108"/>
      <c r="L252" s="108"/>
      <c r="M252" s="108"/>
      <c r="N252" s="108"/>
      <c r="O252" s="108"/>
      <c r="P252" s="108"/>
      <c r="Q252" s="108"/>
      <c r="R252" s="108"/>
      <c r="S252" s="108"/>
      <c r="T252" s="108"/>
      <c r="U252" s="108"/>
      <c r="V252" s="108"/>
      <c r="W252" s="108"/>
      <c r="X252" s="108"/>
      <c r="Y252" s="108"/>
      <c r="Z252" s="108"/>
    </row>
    <row r="253" spans="1:26" ht="15.75" customHeight="1">
      <c r="A253" s="56"/>
      <c r="B253" s="521"/>
      <c r="C253" s="56"/>
      <c r="D253" s="56"/>
      <c r="E253" s="346"/>
      <c r="F253" s="672"/>
      <c r="G253" s="108"/>
      <c r="H253" s="108"/>
      <c r="I253" s="108"/>
      <c r="J253" s="108"/>
      <c r="K253" s="108"/>
      <c r="L253" s="108"/>
      <c r="M253" s="108"/>
      <c r="N253" s="108"/>
      <c r="O253" s="108"/>
      <c r="P253" s="108"/>
      <c r="Q253" s="108"/>
      <c r="R253" s="108"/>
      <c r="S253" s="108"/>
      <c r="T253" s="108"/>
      <c r="U253" s="108"/>
      <c r="V253" s="108"/>
      <c r="W253" s="108"/>
      <c r="X253" s="108"/>
      <c r="Y253" s="108"/>
      <c r="Z253" s="108"/>
    </row>
    <row r="254" spans="1:26" ht="15.75" customHeight="1">
      <c r="A254" s="56"/>
      <c r="B254" s="521"/>
      <c r="C254" s="56"/>
      <c r="D254" s="56"/>
      <c r="E254" s="346"/>
      <c r="F254" s="672"/>
      <c r="G254" s="108"/>
      <c r="H254" s="108"/>
      <c r="I254" s="108"/>
      <c r="J254" s="108"/>
      <c r="K254" s="108"/>
      <c r="L254" s="108"/>
      <c r="M254" s="108"/>
      <c r="N254" s="108"/>
      <c r="O254" s="108"/>
      <c r="P254" s="108"/>
      <c r="Q254" s="108"/>
      <c r="R254" s="108"/>
      <c r="S254" s="108"/>
      <c r="T254" s="108"/>
      <c r="U254" s="108"/>
      <c r="V254" s="108"/>
      <c r="W254" s="108"/>
      <c r="X254" s="108"/>
      <c r="Y254" s="108"/>
      <c r="Z254" s="108"/>
    </row>
    <row r="255" spans="1:26" ht="15.75" customHeight="1">
      <c r="A255" s="56"/>
      <c r="B255" s="521"/>
      <c r="C255" s="56"/>
      <c r="D255" s="56"/>
      <c r="E255" s="346"/>
      <c r="F255" s="672"/>
      <c r="G255" s="108"/>
      <c r="H255" s="108"/>
      <c r="I255" s="108"/>
      <c r="J255" s="108"/>
      <c r="K255" s="108"/>
      <c r="L255" s="108"/>
      <c r="M255" s="108"/>
      <c r="N255" s="108"/>
      <c r="O255" s="108"/>
      <c r="P255" s="108"/>
      <c r="Q255" s="108"/>
      <c r="R255" s="108"/>
      <c r="S255" s="108"/>
      <c r="T255" s="108"/>
      <c r="U255" s="108"/>
      <c r="V255" s="108"/>
      <c r="W255" s="108"/>
      <c r="X255" s="108"/>
      <c r="Y255" s="108"/>
      <c r="Z255" s="108"/>
    </row>
    <row r="256" spans="1:26" ht="15.75" customHeight="1">
      <c r="A256" s="56"/>
      <c r="B256" s="521"/>
      <c r="C256" s="56"/>
      <c r="D256" s="56"/>
      <c r="E256" s="346"/>
      <c r="F256" s="672"/>
      <c r="G256" s="108"/>
      <c r="H256" s="108"/>
      <c r="I256" s="108"/>
      <c r="J256" s="108"/>
      <c r="K256" s="108"/>
      <c r="L256" s="108"/>
      <c r="M256" s="108"/>
      <c r="N256" s="108"/>
      <c r="O256" s="108"/>
      <c r="P256" s="108"/>
      <c r="Q256" s="108"/>
      <c r="R256" s="108"/>
      <c r="S256" s="108"/>
      <c r="T256" s="108"/>
      <c r="U256" s="108"/>
      <c r="V256" s="108"/>
      <c r="W256" s="108"/>
      <c r="X256" s="108"/>
      <c r="Y256" s="108"/>
      <c r="Z256" s="108"/>
    </row>
    <row r="257" spans="1:26" ht="15.75" customHeight="1">
      <c r="A257" s="56"/>
      <c r="B257" s="521"/>
      <c r="C257" s="56"/>
      <c r="D257" s="56"/>
      <c r="E257" s="346"/>
      <c r="F257" s="672"/>
      <c r="G257" s="108"/>
      <c r="H257" s="108"/>
      <c r="I257" s="108"/>
      <c r="J257" s="108"/>
      <c r="K257" s="108"/>
      <c r="L257" s="108"/>
      <c r="M257" s="108"/>
      <c r="N257" s="108"/>
      <c r="O257" s="108"/>
      <c r="P257" s="108"/>
      <c r="Q257" s="108"/>
      <c r="R257" s="108"/>
      <c r="S257" s="108"/>
      <c r="T257" s="108"/>
      <c r="U257" s="108"/>
      <c r="V257" s="108"/>
      <c r="W257" s="108"/>
      <c r="X257" s="108"/>
      <c r="Y257" s="108"/>
      <c r="Z257" s="108"/>
    </row>
    <row r="258" spans="1:26" ht="15.75" customHeight="1">
      <c r="A258" s="56"/>
      <c r="B258" s="521"/>
      <c r="C258" s="56"/>
      <c r="D258" s="56"/>
      <c r="E258" s="346"/>
      <c r="F258" s="672"/>
      <c r="G258" s="108"/>
      <c r="H258" s="108"/>
      <c r="I258" s="108"/>
      <c r="J258" s="108"/>
      <c r="K258" s="108"/>
      <c r="L258" s="108"/>
      <c r="M258" s="108"/>
      <c r="N258" s="108"/>
      <c r="O258" s="108"/>
      <c r="P258" s="108"/>
      <c r="Q258" s="108"/>
      <c r="R258" s="108"/>
      <c r="S258" s="108"/>
      <c r="T258" s="108"/>
      <c r="U258" s="108"/>
      <c r="V258" s="108"/>
      <c r="W258" s="108"/>
      <c r="X258" s="108"/>
      <c r="Y258" s="108"/>
      <c r="Z258" s="108"/>
    </row>
    <row r="259" spans="1:26" ht="15.75" customHeight="1">
      <c r="A259" s="56"/>
      <c r="B259" s="521"/>
      <c r="C259" s="56"/>
      <c r="D259" s="56"/>
      <c r="E259" s="346"/>
      <c r="F259" s="672"/>
      <c r="G259" s="108"/>
      <c r="H259" s="108"/>
      <c r="I259" s="108"/>
      <c r="J259" s="108"/>
      <c r="K259" s="108"/>
      <c r="L259" s="108"/>
      <c r="M259" s="108"/>
      <c r="N259" s="108"/>
      <c r="O259" s="108"/>
      <c r="P259" s="108"/>
      <c r="Q259" s="108"/>
      <c r="R259" s="108"/>
      <c r="S259" s="108"/>
      <c r="T259" s="108"/>
      <c r="U259" s="108"/>
      <c r="V259" s="108"/>
      <c r="W259" s="108"/>
      <c r="X259" s="108"/>
      <c r="Y259" s="108"/>
      <c r="Z259" s="108"/>
    </row>
    <row r="260" spans="1:26" ht="15.75" customHeight="1">
      <c r="A260" s="56"/>
      <c r="B260" s="521"/>
      <c r="C260" s="56"/>
      <c r="D260" s="56"/>
      <c r="E260" s="346"/>
      <c r="F260" s="672"/>
      <c r="G260" s="108"/>
      <c r="H260" s="108"/>
      <c r="I260" s="108"/>
      <c r="J260" s="108"/>
      <c r="K260" s="108"/>
      <c r="L260" s="108"/>
      <c r="M260" s="108"/>
      <c r="N260" s="108"/>
      <c r="O260" s="108"/>
      <c r="P260" s="108"/>
      <c r="Q260" s="108"/>
      <c r="R260" s="108"/>
      <c r="S260" s="108"/>
      <c r="T260" s="108"/>
      <c r="U260" s="108"/>
      <c r="V260" s="108"/>
      <c r="W260" s="108"/>
      <c r="X260" s="108"/>
      <c r="Y260" s="108"/>
      <c r="Z260" s="108"/>
    </row>
    <row r="261" spans="1:26" ht="15.75" customHeight="1">
      <c r="A261" s="56"/>
      <c r="B261" s="521"/>
      <c r="C261" s="56"/>
      <c r="D261" s="56"/>
      <c r="E261" s="346"/>
      <c r="F261" s="672"/>
      <c r="G261" s="108"/>
      <c r="H261" s="108"/>
      <c r="I261" s="108"/>
      <c r="J261" s="108"/>
      <c r="K261" s="108"/>
      <c r="L261" s="108"/>
      <c r="M261" s="108"/>
      <c r="N261" s="108"/>
      <c r="O261" s="108"/>
      <c r="P261" s="108"/>
      <c r="Q261" s="108"/>
      <c r="R261" s="108"/>
      <c r="S261" s="108"/>
      <c r="T261" s="108"/>
      <c r="U261" s="108"/>
      <c r="V261" s="108"/>
      <c r="W261" s="108"/>
      <c r="X261" s="108"/>
      <c r="Y261" s="108"/>
      <c r="Z261" s="108"/>
    </row>
    <row r="262" spans="1:26" ht="15.75" customHeight="1">
      <c r="A262" s="56"/>
      <c r="B262" s="521"/>
      <c r="C262" s="56"/>
      <c r="D262" s="56"/>
      <c r="E262" s="346"/>
      <c r="F262" s="672"/>
      <c r="G262" s="108"/>
      <c r="H262" s="108"/>
      <c r="I262" s="108"/>
      <c r="J262" s="108"/>
      <c r="K262" s="108"/>
      <c r="L262" s="108"/>
      <c r="M262" s="108"/>
      <c r="N262" s="108"/>
      <c r="O262" s="108"/>
      <c r="P262" s="108"/>
      <c r="Q262" s="108"/>
      <c r="R262" s="108"/>
      <c r="S262" s="108"/>
      <c r="T262" s="108"/>
      <c r="U262" s="108"/>
      <c r="V262" s="108"/>
      <c r="W262" s="108"/>
      <c r="X262" s="108"/>
      <c r="Y262" s="108"/>
      <c r="Z262" s="108"/>
    </row>
    <row r="263" spans="1:26" ht="15.75" customHeight="1">
      <c r="A263" s="56"/>
      <c r="B263" s="521"/>
      <c r="C263" s="56"/>
      <c r="D263" s="56"/>
      <c r="E263" s="346"/>
      <c r="F263" s="672"/>
      <c r="G263" s="108"/>
      <c r="H263" s="108"/>
      <c r="I263" s="108"/>
      <c r="J263" s="108"/>
      <c r="K263" s="108"/>
      <c r="L263" s="108"/>
      <c r="M263" s="108"/>
      <c r="N263" s="108"/>
      <c r="O263" s="108"/>
      <c r="P263" s="108"/>
      <c r="Q263" s="108"/>
      <c r="R263" s="108"/>
      <c r="S263" s="108"/>
      <c r="T263" s="108"/>
      <c r="U263" s="108"/>
      <c r="V263" s="108"/>
      <c r="W263" s="108"/>
      <c r="X263" s="108"/>
      <c r="Y263" s="108"/>
      <c r="Z263" s="108"/>
    </row>
    <row r="264" spans="1:26" ht="15.75" customHeight="1">
      <c r="A264" s="56"/>
      <c r="B264" s="521"/>
      <c r="C264" s="56"/>
      <c r="D264" s="56"/>
      <c r="E264" s="346"/>
      <c r="F264" s="672"/>
      <c r="G264" s="108"/>
      <c r="H264" s="108"/>
      <c r="I264" s="108"/>
      <c r="J264" s="108"/>
      <c r="K264" s="108"/>
      <c r="L264" s="108"/>
      <c r="M264" s="108"/>
      <c r="N264" s="108"/>
      <c r="O264" s="108"/>
      <c r="P264" s="108"/>
      <c r="Q264" s="108"/>
      <c r="R264" s="108"/>
      <c r="S264" s="108"/>
      <c r="T264" s="108"/>
      <c r="U264" s="108"/>
      <c r="V264" s="108"/>
      <c r="W264" s="108"/>
      <c r="X264" s="108"/>
      <c r="Y264" s="108"/>
      <c r="Z264" s="108"/>
    </row>
    <row r="265" spans="1:26" ht="15.75" customHeight="1">
      <c r="A265" s="56"/>
      <c r="B265" s="521"/>
      <c r="C265" s="56"/>
      <c r="D265" s="56"/>
      <c r="E265" s="346"/>
      <c r="F265" s="672"/>
      <c r="G265" s="108"/>
      <c r="H265" s="108"/>
      <c r="I265" s="108"/>
      <c r="J265" s="108"/>
      <c r="K265" s="108"/>
      <c r="L265" s="108"/>
      <c r="M265" s="108"/>
      <c r="N265" s="108"/>
      <c r="O265" s="108"/>
      <c r="P265" s="108"/>
      <c r="Q265" s="108"/>
      <c r="R265" s="108"/>
      <c r="S265" s="108"/>
      <c r="T265" s="108"/>
      <c r="U265" s="108"/>
      <c r="V265" s="108"/>
      <c r="W265" s="108"/>
      <c r="X265" s="108"/>
      <c r="Y265" s="108"/>
      <c r="Z265" s="108"/>
    </row>
    <row r="266" spans="1:26" ht="15.75" customHeight="1">
      <c r="A266" s="56"/>
      <c r="B266" s="521"/>
      <c r="C266" s="56"/>
      <c r="D266" s="56"/>
      <c r="E266" s="346"/>
      <c r="F266" s="672"/>
      <c r="G266" s="108"/>
      <c r="H266" s="108"/>
      <c r="I266" s="108"/>
      <c r="J266" s="108"/>
      <c r="K266" s="108"/>
      <c r="L266" s="108"/>
      <c r="M266" s="108"/>
      <c r="N266" s="108"/>
      <c r="O266" s="108"/>
      <c r="P266" s="108"/>
      <c r="Q266" s="108"/>
      <c r="R266" s="108"/>
      <c r="S266" s="108"/>
      <c r="T266" s="108"/>
      <c r="U266" s="108"/>
      <c r="V266" s="108"/>
      <c r="W266" s="108"/>
      <c r="X266" s="108"/>
      <c r="Y266" s="108"/>
      <c r="Z266" s="108"/>
    </row>
    <row r="267" spans="1:26" ht="15.75" customHeight="1">
      <c r="A267" s="56"/>
      <c r="B267" s="521"/>
      <c r="C267" s="56"/>
      <c r="D267" s="56"/>
      <c r="E267" s="346"/>
      <c r="F267" s="672"/>
      <c r="G267" s="108"/>
      <c r="H267" s="108"/>
      <c r="I267" s="108"/>
      <c r="J267" s="108"/>
      <c r="K267" s="108"/>
      <c r="L267" s="108"/>
      <c r="M267" s="108"/>
      <c r="N267" s="108"/>
      <c r="O267" s="108"/>
      <c r="P267" s="108"/>
      <c r="Q267" s="108"/>
      <c r="R267" s="108"/>
      <c r="S267" s="108"/>
      <c r="T267" s="108"/>
      <c r="U267" s="108"/>
      <c r="V267" s="108"/>
      <c r="W267" s="108"/>
      <c r="X267" s="108"/>
      <c r="Y267" s="108"/>
      <c r="Z267" s="108"/>
    </row>
    <row r="268" spans="1:26" ht="15.75" customHeight="1">
      <c r="A268" s="56"/>
      <c r="B268" s="521"/>
      <c r="C268" s="56"/>
      <c r="D268" s="56"/>
      <c r="E268" s="346"/>
      <c r="F268" s="672"/>
      <c r="G268" s="108"/>
      <c r="H268" s="108"/>
      <c r="I268" s="108"/>
      <c r="J268" s="108"/>
      <c r="K268" s="108"/>
      <c r="L268" s="108"/>
      <c r="M268" s="108"/>
      <c r="N268" s="108"/>
      <c r="O268" s="108"/>
      <c r="P268" s="108"/>
      <c r="Q268" s="108"/>
      <c r="R268" s="108"/>
      <c r="S268" s="108"/>
      <c r="T268" s="108"/>
      <c r="U268" s="108"/>
      <c r="V268" s="108"/>
      <c r="W268" s="108"/>
      <c r="X268" s="108"/>
      <c r="Y268" s="108"/>
      <c r="Z268" s="108"/>
    </row>
    <row r="269" spans="1:26" ht="15.75" customHeight="1">
      <c r="A269" s="56"/>
      <c r="B269" s="521"/>
      <c r="C269" s="56"/>
      <c r="D269" s="56"/>
      <c r="E269" s="346"/>
      <c r="F269" s="672"/>
      <c r="G269" s="108"/>
      <c r="H269" s="108"/>
      <c r="I269" s="108"/>
      <c r="J269" s="108"/>
      <c r="K269" s="108"/>
      <c r="L269" s="108"/>
      <c r="M269" s="108"/>
      <c r="N269" s="108"/>
      <c r="O269" s="108"/>
      <c r="P269" s="108"/>
      <c r="Q269" s="108"/>
      <c r="R269" s="108"/>
      <c r="S269" s="108"/>
      <c r="T269" s="108"/>
      <c r="U269" s="108"/>
      <c r="V269" s="108"/>
      <c r="W269" s="108"/>
      <c r="X269" s="108"/>
      <c r="Y269" s="108"/>
      <c r="Z269" s="108"/>
    </row>
    <row r="270" spans="1:26" ht="15.75" customHeight="1">
      <c r="A270" s="56"/>
      <c r="B270" s="521"/>
      <c r="C270" s="56"/>
      <c r="D270" s="56"/>
      <c r="E270" s="346"/>
      <c r="F270" s="672"/>
      <c r="G270" s="108"/>
      <c r="H270" s="108"/>
      <c r="I270" s="108"/>
      <c r="J270" s="108"/>
      <c r="K270" s="108"/>
      <c r="L270" s="108"/>
      <c r="M270" s="108"/>
      <c r="N270" s="108"/>
      <c r="O270" s="108"/>
      <c r="P270" s="108"/>
      <c r="Q270" s="108"/>
      <c r="R270" s="108"/>
      <c r="S270" s="108"/>
      <c r="T270" s="108"/>
      <c r="U270" s="108"/>
      <c r="V270" s="108"/>
      <c r="W270" s="108"/>
      <c r="X270" s="108"/>
      <c r="Y270" s="108"/>
      <c r="Z270" s="108"/>
    </row>
    <row r="271" spans="1:26" ht="15.75" customHeight="1">
      <c r="A271" s="56"/>
      <c r="B271" s="521"/>
      <c r="C271" s="56"/>
      <c r="D271" s="56"/>
      <c r="E271" s="346"/>
      <c r="F271" s="672"/>
      <c r="G271" s="108"/>
      <c r="H271" s="108"/>
      <c r="I271" s="108"/>
      <c r="J271" s="108"/>
      <c r="K271" s="108"/>
      <c r="L271" s="108"/>
      <c r="M271" s="108"/>
      <c r="N271" s="108"/>
      <c r="O271" s="108"/>
      <c r="P271" s="108"/>
      <c r="Q271" s="108"/>
      <c r="R271" s="108"/>
      <c r="S271" s="108"/>
      <c r="T271" s="108"/>
      <c r="U271" s="108"/>
      <c r="V271" s="108"/>
      <c r="W271" s="108"/>
      <c r="X271" s="108"/>
      <c r="Y271" s="108"/>
      <c r="Z271" s="108"/>
    </row>
    <row r="272" spans="1:26" ht="15.75" customHeight="1">
      <c r="A272" s="56"/>
      <c r="B272" s="521"/>
      <c r="C272" s="56"/>
      <c r="D272" s="56"/>
      <c r="E272" s="346"/>
      <c r="F272" s="672"/>
      <c r="G272" s="108"/>
      <c r="H272" s="108"/>
      <c r="I272" s="108"/>
      <c r="J272" s="108"/>
      <c r="K272" s="108"/>
      <c r="L272" s="108"/>
      <c r="M272" s="108"/>
      <c r="N272" s="108"/>
      <c r="O272" s="108"/>
      <c r="P272" s="108"/>
      <c r="Q272" s="108"/>
      <c r="R272" s="108"/>
      <c r="S272" s="108"/>
      <c r="T272" s="108"/>
      <c r="U272" s="108"/>
      <c r="V272" s="108"/>
      <c r="W272" s="108"/>
      <c r="X272" s="108"/>
      <c r="Y272" s="108"/>
      <c r="Z272" s="108"/>
    </row>
    <row r="273" spans="1:26" ht="15.75" customHeight="1">
      <c r="A273" s="56"/>
      <c r="B273" s="521"/>
      <c r="C273" s="56"/>
      <c r="D273" s="56"/>
      <c r="E273" s="346"/>
      <c r="F273" s="672"/>
      <c r="G273" s="108"/>
      <c r="H273" s="108"/>
      <c r="I273" s="108"/>
      <c r="J273" s="108"/>
      <c r="K273" s="108"/>
      <c r="L273" s="108"/>
      <c r="M273" s="108"/>
      <c r="N273" s="108"/>
      <c r="O273" s="108"/>
      <c r="P273" s="108"/>
      <c r="Q273" s="108"/>
      <c r="R273" s="108"/>
      <c r="S273" s="108"/>
      <c r="T273" s="108"/>
      <c r="U273" s="108"/>
      <c r="V273" s="108"/>
      <c r="W273" s="108"/>
      <c r="X273" s="108"/>
      <c r="Y273" s="108"/>
      <c r="Z273" s="108"/>
    </row>
    <row r="274" spans="1:26" ht="15.75" customHeight="1">
      <c r="A274" s="56"/>
      <c r="B274" s="521"/>
      <c r="C274" s="56"/>
      <c r="D274" s="56"/>
      <c r="E274" s="346"/>
      <c r="F274" s="672"/>
      <c r="G274" s="108"/>
      <c r="H274" s="108"/>
      <c r="I274" s="108"/>
      <c r="J274" s="108"/>
      <c r="K274" s="108"/>
      <c r="L274" s="108"/>
      <c r="M274" s="108"/>
      <c r="N274" s="108"/>
      <c r="O274" s="108"/>
      <c r="P274" s="108"/>
      <c r="Q274" s="108"/>
      <c r="R274" s="108"/>
      <c r="S274" s="108"/>
      <c r="T274" s="108"/>
      <c r="U274" s="108"/>
      <c r="V274" s="108"/>
      <c r="W274" s="108"/>
      <c r="X274" s="108"/>
      <c r="Y274" s="108"/>
      <c r="Z274" s="108"/>
    </row>
    <row r="275" spans="1:26" ht="15.75" customHeight="1">
      <c r="A275" s="56"/>
      <c r="B275" s="521"/>
      <c r="C275" s="56"/>
      <c r="D275" s="56"/>
      <c r="E275" s="346"/>
      <c r="F275" s="672"/>
      <c r="G275" s="108"/>
      <c r="H275" s="108"/>
      <c r="I275" s="108"/>
      <c r="J275" s="108"/>
      <c r="K275" s="108"/>
      <c r="L275" s="108"/>
      <c r="M275" s="108"/>
      <c r="N275" s="108"/>
      <c r="O275" s="108"/>
      <c r="P275" s="108"/>
      <c r="Q275" s="108"/>
      <c r="R275" s="108"/>
      <c r="S275" s="108"/>
      <c r="T275" s="108"/>
      <c r="U275" s="108"/>
      <c r="V275" s="108"/>
      <c r="W275" s="108"/>
      <c r="X275" s="108"/>
      <c r="Y275" s="108"/>
      <c r="Z275" s="108"/>
    </row>
    <row r="276" spans="1:26" ht="15.75" customHeight="1">
      <c r="A276" s="56"/>
      <c r="B276" s="521"/>
      <c r="C276" s="56"/>
      <c r="D276" s="56"/>
      <c r="E276" s="346"/>
      <c r="F276" s="672"/>
      <c r="G276" s="108"/>
      <c r="H276" s="108"/>
      <c r="I276" s="108"/>
      <c r="J276" s="108"/>
      <c r="K276" s="108"/>
      <c r="L276" s="108"/>
      <c r="M276" s="108"/>
      <c r="N276" s="108"/>
      <c r="O276" s="108"/>
      <c r="P276" s="108"/>
      <c r="Q276" s="108"/>
      <c r="R276" s="108"/>
      <c r="S276" s="108"/>
      <c r="T276" s="108"/>
      <c r="U276" s="108"/>
      <c r="V276" s="108"/>
      <c r="W276" s="108"/>
      <c r="X276" s="108"/>
      <c r="Y276" s="108"/>
      <c r="Z276" s="108"/>
    </row>
    <row r="277" spans="1:26" ht="15.75" customHeight="1">
      <c r="A277" s="56"/>
      <c r="B277" s="521"/>
      <c r="C277" s="56"/>
      <c r="D277" s="56"/>
      <c r="E277" s="346"/>
      <c r="F277" s="672"/>
      <c r="G277" s="108"/>
      <c r="H277" s="108"/>
      <c r="I277" s="108"/>
      <c r="J277" s="108"/>
      <c r="K277" s="108"/>
      <c r="L277" s="108"/>
      <c r="M277" s="108"/>
      <c r="N277" s="108"/>
      <c r="O277" s="108"/>
      <c r="P277" s="108"/>
      <c r="Q277" s="108"/>
      <c r="R277" s="108"/>
      <c r="S277" s="108"/>
      <c r="T277" s="108"/>
      <c r="U277" s="108"/>
      <c r="V277" s="108"/>
      <c r="W277" s="108"/>
      <c r="X277" s="108"/>
      <c r="Y277" s="108"/>
      <c r="Z277" s="108"/>
    </row>
    <row r="278" spans="1:26" ht="15.75" customHeight="1">
      <c r="A278" s="56"/>
      <c r="B278" s="521"/>
      <c r="C278" s="56"/>
      <c r="D278" s="56"/>
      <c r="E278" s="346"/>
      <c r="F278" s="672"/>
      <c r="G278" s="108"/>
      <c r="H278" s="108"/>
      <c r="I278" s="108"/>
      <c r="J278" s="108"/>
      <c r="K278" s="108"/>
      <c r="L278" s="108"/>
      <c r="M278" s="108"/>
      <c r="N278" s="108"/>
      <c r="O278" s="108"/>
      <c r="P278" s="108"/>
      <c r="Q278" s="108"/>
      <c r="R278" s="108"/>
      <c r="S278" s="108"/>
      <c r="T278" s="108"/>
      <c r="U278" s="108"/>
      <c r="V278" s="108"/>
      <c r="W278" s="108"/>
      <c r="X278" s="108"/>
      <c r="Y278" s="108"/>
      <c r="Z278" s="108"/>
    </row>
    <row r="279" spans="1:26" ht="15.75" customHeight="1">
      <c r="A279" s="56"/>
      <c r="B279" s="521"/>
      <c r="C279" s="56"/>
      <c r="D279" s="56"/>
      <c r="E279" s="346"/>
      <c r="F279" s="672"/>
      <c r="G279" s="108"/>
      <c r="H279" s="108"/>
      <c r="I279" s="108"/>
      <c r="J279" s="108"/>
      <c r="K279" s="108"/>
      <c r="L279" s="108"/>
      <c r="M279" s="108"/>
      <c r="N279" s="108"/>
      <c r="O279" s="108"/>
      <c r="P279" s="108"/>
      <c r="Q279" s="108"/>
      <c r="R279" s="108"/>
      <c r="S279" s="108"/>
      <c r="T279" s="108"/>
      <c r="U279" s="108"/>
      <c r="V279" s="108"/>
      <c r="W279" s="108"/>
      <c r="X279" s="108"/>
      <c r="Y279" s="108"/>
      <c r="Z279" s="108"/>
    </row>
    <row r="280" spans="1:26" ht="15.75" customHeight="1">
      <c r="A280" s="56"/>
      <c r="B280" s="521"/>
      <c r="C280" s="56"/>
      <c r="D280" s="56"/>
      <c r="E280" s="346"/>
      <c r="F280" s="672"/>
      <c r="G280" s="108"/>
      <c r="H280" s="108"/>
      <c r="I280" s="108"/>
      <c r="J280" s="108"/>
      <c r="K280" s="108"/>
      <c r="L280" s="108"/>
      <c r="M280" s="108"/>
      <c r="N280" s="108"/>
      <c r="O280" s="108"/>
      <c r="P280" s="108"/>
      <c r="Q280" s="108"/>
      <c r="R280" s="108"/>
      <c r="S280" s="108"/>
      <c r="T280" s="108"/>
      <c r="U280" s="108"/>
      <c r="V280" s="108"/>
      <c r="W280" s="108"/>
      <c r="X280" s="108"/>
      <c r="Y280" s="108"/>
      <c r="Z280" s="108"/>
    </row>
    <row r="281" spans="1:26" ht="15.75" customHeight="1">
      <c r="A281" s="56"/>
      <c r="B281" s="521"/>
      <c r="C281" s="56"/>
      <c r="D281" s="56"/>
      <c r="E281" s="346"/>
      <c r="F281" s="672"/>
      <c r="G281" s="108"/>
      <c r="H281" s="108"/>
      <c r="I281" s="108"/>
      <c r="J281" s="108"/>
      <c r="K281" s="108"/>
      <c r="L281" s="108"/>
      <c r="M281" s="108"/>
      <c r="N281" s="108"/>
      <c r="O281" s="108"/>
      <c r="P281" s="108"/>
      <c r="Q281" s="108"/>
      <c r="R281" s="108"/>
      <c r="S281" s="108"/>
      <c r="T281" s="108"/>
      <c r="U281" s="108"/>
      <c r="V281" s="108"/>
      <c r="W281" s="108"/>
      <c r="X281" s="108"/>
      <c r="Y281" s="108"/>
      <c r="Z281" s="108"/>
    </row>
    <row r="282" spans="1:26" ht="15.75" customHeight="1">
      <c r="A282" s="56"/>
      <c r="B282" s="521"/>
      <c r="C282" s="56"/>
      <c r="D282" s="56"/>
      <c r="E282" s="346"/>
      <c r="F282" s="672"/>
      <c r="G282" s="108"/>
      <c r="H282" s="108"/>
      <c r="I282" s="108"/>
      <c r="J282" s="108"/>
      <c r="K282" s="108"/>
      <c r="L282" s="108"/>
      <c r="M282" s="108"/>
      <c r="N282" s="108"/>
      <c r="O282" s="108"/>
      <c r="P282" s="108"/>
      <c r="Q282" s="108"/>
      <c r="R282" s="108"/>
      <c r="S282" s="108"/>
      <c r="T282" s="108"/>
      <c r="U282" s="108"/>
      <c r="V282" s="108"/>
      <c r="W282" s="108"/>
      <c r="X282" s="108"/>
      <c r="Y282" s="108"/>
      <c r="Z282" s="108"/>
    </row>
    <row r="283" spans="1:26" ht="15.75" customHeight="1">
      <c r="A283" s="56"/>
      <c r="B283" s="521"/>
      <c r="C283" s="56"/>
      <c r="D283" s="56"/>
      <c r="E283" s="346"/>
      <c r="F283" s="672"/>
      <c r="G283" s="108"/>
      <c r="H283" s="108"/>
      <c r="I283" s="108"/>
      <c r="J283" s="108"/>
      <c r="K283" s="108"/>
      <c r="L283" s="108"/>
      <c r="M283" s="108"/>
      <c r="N283" s="108"/>
      <c r="O283" s="108"/>
      <c r="P283" s="108"/>
      <c r="Q283" s="108"/>
      <c r="R283" s="108"/>
      <c r="S283" s="108"/>
      <c r="T283" s="108"/>
      <c r="U283" s="108"/>
      <c r="V283" s="108"/>
      <c r="W283" s="108"/>
      <c r="X283" s="108"/>
      <c r="Y283" s="108"/>
      <c r="Z283" s="108"/>
    </row>
    <row r="284" spans="1:26" ht="15.75" customHeight="1">
      <c r="A284" s="56"/>
      <c r="B284" s="521"/>
      <c r="C284" s="56"/>
      <c r="D284" s="56"/>
      <c r="E284" s="346"/>
      <c r="F284" s="672"/>
      <c r="G284" s="108"/>
      <c r="H284" s="108"/>
      <c r="I284" s="108"/>
      <c r="J284" s="108"/>
      <c r="K284" s="108"/>
      <c r="L284" s="108"/>
      <c r="M284" s="108"/>
      <c r="N284" s="108"/>
      <c r="O284" s="108"/>
      <c r="P284" s="108"/>
      <c r="Q284" s="108"/>
      <c r="R284" s="108"/>
      <c r="S284" s="108"/>
      <c r="T284" s="108"/>
      <c r="U284" s="108"/>
      <c r="V284" s="108"/>
      <c r="W284" s="108"/>
      <c r="X284" s="108"/>
      <c r="Y284" s="108"/>
      <c r="Z284" s="108"/>
    </row>
    <row r="285" spans="1:26" ht="15.75" customHeight="1">
      <c r="A285" s="56"/>
      <c r="B285" s="521"/>
      <c r="C285" s="56"/>
      <c r="D285" s="56"/>
      <c r="E285" s="346"/>
      <c r="F285" s="672"/>
      <c r="G285" s="108"/>
      <c r="H285" s="108"/>
      <c r="I285" s="108"/>
      <c r="J285" s="108"/>
      <c r="K285" s="108"/>
      <c r="L285" s="108"/>
      <c r="M285" s="108"/>
      <c r="N285" s="108"/>
      <c r="O285" s="108"/>
      <c r="P285" s="108"/>
      <c r="Q285" s="108"/>
      <c r="R285" s="108"/>
      <c r="S285" s="108"/>
      <c r="T285" s="108"/>
      <c r="U285" s="108"/>
      <c r="V285" s="108"/>
      <c r="W285" s="108"/>
      <c r="X285" s="108"/>
      <c r="Y285" s="108"/>
      <c r="Z285" s="108"/>
    </row>
    <row r="286" spans="1:26" ht="15.75" customHeight="1">
      <c r="A286" s="56"/>
      <c r="B286" s="521"/>
      <c r="C286" s="56"/>
      <c r="D286" s="56"/>
      <c r="E286" s="346"/>
      <c r="F286" s="672"/>
      <c r="G286" s="108"/>
      <c r="H286" s="108"/>
      <c r="I286" s="108"/>
      <c r="J286" s="108"/>
      <c r="K286" s="108"/>
      <c r="L286" s="108"/>
      <c r="M286" s="108"/>
      <c r="N286" s="108"/>
      <c r="O286" s="108"/>
      <c r="P286" s="108"/>
      <c r="Q286" s="108"/>
      <c r="R286" s="108"/>
      <c r="S286" s="108"/>
      <c r="T286" s="108"/>
      <c r="U286" s="108"/>
      <c r="V286" s="108"/>
      <c r="W286" s="108"/>
      <c r="X286" s="108"/>
      <c r="Y286" s="108"/>
      <c r="Z286" s="108"/>
    </row>
    <row r="287" spans="1:26" ht="15.75" customHeight="1">
      <c r="A287" s="56"/>
      <c r="B287" s="521"/>
      <c r="C287" s="56"/>
      <c r="D287" s="56"/>
      <c r="E287" s="346"/>
      <c r="F287" s="672"/>
      <c r="G287" s="108"/>
      <c r="H287" s="108"/>
      <c r="I287" s="108"/>
      <c r="J287" s="108"/>
      <c r="K287" s="108"/>
      <c r="L287" s="108"/>
      <c r="M287" s="108"/>
      <c r="N287" s="108"/>
      <c r="O287" s="108"/>
      <c r="P287" s="108"/>
      <c r="Q287" s="108"/>
      <c r="R287" s="108"/>
      <c r="S287" s="108"/>
      <c r="T287" s="108"/>
      <c r="U287" s="108"/>
      <c r="V287" s="108"/>
      <c r="W287" s="108"/>
      <c r="X287" s="108"/>
      <c r="Y287" s="108"/>
      <c r="Z287" s="108"/>
    </row>
    <row r="288" spans="1:26" ht="15.75" customHeight="1">
      <c r="A288" s="56"/>
      <c r="B288" s="521"/>
      <c r="C288" s="56"/>
      <c r="D288" s="56"/>
      <c r="E288" s="346"/>
      <c r="F288" s="672"/>
      <c r="G288" s="108"/>
      <c r="H288" s="108"/>
      <c r="I288" s="108"/>
      <c r="J288" s="108"/>
      <c r="K288" s="108"/>
      <c r="L288" s="108"/>
      <c r="M288" s="108"/>
      <c r="N288" s="108"/>
      <c r="O288" s="108"/>
      <c r="P288" s="108"/>
      <c r="Q288" s="108"/>
      <c r="R288" s="108"/>
      <c r="S288" s="108"/>
      <c r="T288" s="108"/>
      <c r="U288" s="108"/>
      <c r="V288" s="108"/>
      <c r="W288" s="108"/>
      <c r="X288" s="108"/>
      <c r="Y288" s="108"/>
      <c r="Z288" s="108"/>
    </row>
    <row r="289" spans="1:26" ht="15.75" customHeight="1">
      <c r="A289" s="56"/>
      <c r="B289" s="521"/>
      <c r="C289" s="56"/>
      <c r="D289" s="56"/>
      <c r="E289" s="346"/>
      <c r="F289" s="672"/>
      <c r="G289" s="108"/>
      <c r="H289" s="108"/>
      <c r="I289" s="108"/>
      <c r="J289" s="108"/>
      <c r="K289" s="108"/>
      <c r="L289" s="108"/>
      <c r="M289" s="108"/>
      <c r="N289" s="108"/>
      <c r="O289" s="108"/>
      <c r="P289" s="108"/>
      <c r="Q289" s="108"/>
      <c r="R289" s="108"/>
      <c r="S289" s="108"/>
      <c r="T289" s="108"/>
      <c r="U289" s="108"/>
      <c r="V289" s="108"/>
      <c r="W289" s="108"/>
      <c r="X289" s="108"/>
      <c r="Y289" s="108"/>
      <c r="Z289" s="108"/>
    </row>
    <row r="290" spans="1:26" ht="15.75" customHeight="1">
      <c r="A290" s="56"/>
      <c r="B290" s="521"/>
      <c r="C290" s="56"/>
      <c r="D290" s="56"/>
      <c r="E290" s="346"/>
      <c r="F290" s="672"/>
      <c r="G290" s="108"/>
      <c r="H290" s="108"/>
      <c r="I290" s="108"/>
      <c r="J290" s="108"/>
      <c r="K290" s="108"/>
      <c r="L290" s="108"/>
      <c r="M290" s="108"/>
      <c r="N290" s="108"/>
      <c r="O290" s="108"/>
      <c r="P290" s="108"/>
      <c r="Q290" s="108"/>
      <c r="R290" s="108"/>
      <c r="S290" s="108"/>
      <c r="T290" s="108"/>
      <c r="U290" s="108"/>
      <c r="V290" s="108"/>
      <c r="W290" s="108"/>
      <c r="X290" s="108"/>
      <c r="Y290" s="108"/>
      <c r="Z290" s="108"/>
    </row>
    <row r="291" spans="1:26" ht="15.75" customHeight="1">
      <c r="A291" s="56"/>
      <c r="B291" s="521"/>
      <c r="C291" s="56"/>
      <c r="D291" s="56"/>
      <c r="E291" s="346"/>
      <c r="F291" s="672"/>
      <c r="G291" s="108"/>
      <c r="H291" s="108"/>
      <c r="I291" s="108"/>
      <c r="J291" s="108"/>
      <c r="K291" s="108"/>
      <c r="L291" s="108"/>
      <c r="M291" s="108"/>
      <c r="N291" s="108"/>
      <c r="O291" s="108"/>
      <c r="P291" s="108"/>
      <c r="Q291" s="108"/>
      <c r="R291" s="108"/>
      <c r="S291" s="108"/>
      <c r="T291" s="108"/>
      <c r="U291" s="108"/>
      <c r="V291" s="108"/>
      <c r="W291" s="108"/>
      <c r="X291" s="108"/>
      <c r="Y291" s="108"/>
      <c r="Z291" s="108"/>
    </row>
    <row r="292" spans="1:26" ht="15.75" customHeight="1">
      <c r="A292" s="56"/>
      <c r="B292" s="521"/>
      <c r="C292" s="56"/>
      <c r="D292" s="56"/>
      <c r="E292" s="346"/>
      <c r="F292" s="672"/>
      <c r="G292" s="108"/>
      <c r="H292" s="108"/>
      <c r="I292" s="108"/>
      <c r="J292" s="108"/>
      <c r="K292" s="108"/>
      <c r="L292" s="108"/>
      <c r="M292" s="108"/>
      <c r="N292" s="108"/>
      <c r="O292" s="108"/>
      <c r="P292" s="108"/>
      <c r="Q292" s="108"/>
      <c r="R292" s="108"/>
      <c r="S292" s="108"/>
      <c r="T292" s="108"/>
      <c r="U292" s="108"/>
      <c r="V292" s="108"/>
      <c r="W292" s="108"/>
      <c r="X292" s="108"/>
      <c r="Y292" s="108"/>
      <c r="Z292" s="108"/>
    </row>
    <row r="293" spans="1:26" ht="15.75" customHeight="1">
      <c r="A293" s="56"/>
      <c r="B293" s="521"/>
      <c r="C293" s="56"/>
      <c r="D293" s="56"/>
      <c r="E293" s="346"/>
      <c r="F293" s="672"/>
      <c r="G293" s="108"/>
      <c r="H293" s="108"/>
      <c r="I293" s="108"/>
      <c r="J293" s="108"/>
      <c r="K293" s="108"/>
      <c r="L293" s="108"/>
      <c r="M293" s="108"/>
      <c r="N293" s="108"/>
      <c r="O293" s="108"/>
      <c r="P293" s="108"/>
      <c r="Q293" s="108"/>
      <c r="R293" s="108"/>
      <c r="S293" s="108"/>
      <c r="T293" s="108"/>
      <c r="U293" s="108"/>
      <c r="V293" s="108"/>
      <c r="W293" s="108"/>
      <c r="X293" s="108"/>
      <c r="Y293" s="108"/>
      <c r="Z293" s="108"/>
    </row>
    <row r="294" spans="1:26" ht="15.75" customHeight="1">
      <c r="A294" s="56"/>
      <c r="B294" s="521"/>
      <c r="C294" s="56"/>
      <c r="D294" s="56"/>
      <c r="E294" s="346"/>
      <c r="F294" s="672"/>
      <c r="G294" s="108"/>
      <c r="H294" s="108"/>
      <c r="I294" s="108"/>
      <c r="J294" s="108"/>
      <c r="K294" s="108"/>
      <c r="L294" s="108"/>
      <c r="M294" s="108"/>
      <c r="N294" s="108"/>
      <c r="O294" s="108"/>
      <c r="P294" s="108"/>
      <c r="Q294" s="108"/>
      <c r="R294" s="108"/>
      <c r="S294" s="108"/>
      <c r="T294" s="108"/>
      <c r="U294" s="108"/>
      <c r="V294" s="108"/>
      <c r="W294" s="108"/>
      <c r="X294" s="108"/>
      <c r="Y294" s="108"/>
      <c r="Z294" s="108"/>
    </row>
    <row r="295" spans="1:26" ht="15.75" customHeight="1">
      <c r="A295" s="56"/>
      <c r="B295" s="521"/>
      <c r="C295" s="56"/>
      <c r="D295" s="56"/>
      <c r="E295" s="346"/>
      <c r="F295" s="672"/>
      <c r="G295" s="108"/>
      <c r="H295" s="108"/>
      <c r="I295" s="108"/>
      <c r="J295" s="108"/>
      <c r="K295" s="108"/>
      <c r="L295" s="108"/>
      <c r="M295" s="108"/>
      <c r="N295" s="108"/>
      <c r="O295" s="108"/>
      <c r="P295" s="108"/>
      <c r="Q295" s="108"/>
      <c r="R295" s="108"/>
      <c r="S295" s="108"/>
      <c r="T295" s="108"/>
      <c r="U295" s="108"/>
      <c r="V295" s="108"/>
      <c r="W295" s="108"/>
      <c r="X295" s="108"/>
      <c r="Y295" s="108"/>
      <c r="Z295" s="108"/>
    </row>
    <row r="296" spans="1:26" ht="15.75" customHeight="1">
      <c r="A296" s="56"/>
      <c r="B296" s="521"/>
      <c r="C296" s="56"/>
      <c r="D296" s="56"/>
      <c r="E296" s="346"/>
      <c r="F296" s="672"/>
      <c r="G296" s="108"/>
      <c r="H296" s="108"/>
      <c r="I296" s="108"/>
      <c r="J296" s="108"/>
      <c r="K296" s="108"/>
      <c r="L296" s="108"/>
      <c r="M296" s="108"/>
      <c r="N296" s="108"/>
      <c r="O296" s="108"/>
      <c r="P296" s="108"/>
      <c r="Q296" s="108"/>
      <c r="R296" s="108"/>
      <c r="S296" s="108"/>
      <c r="T296" s="108"/>
      <c r="U296" s="108"/>
      <c r="V296" s="108"/>
      <c r="W296" s="108"/>
      <c r="X296" s="108"/>
      <c r="Y296" s="108"/>
      <c r="Z296" s="108"/>
    </row>
    <row r="297" spans="1:26" ht="15.75" customHeight="1">
      <c r="A297" s="56"/>
      <c r="B297" s="521"/>
      <c r="C297" s="56"/>
      <c r="D297" s="56"/>
      <c r="E297" s="346"/>
      <c r="F297" s="672"/>
      <c r="G297" s="108"/>
      <c r="H297" s="108"/>
      <c r="I297" s="108"/>
      <c r="J297" s="108"/>
      <c r="K297" s="108"/>
      <c r="L297" s="108"/>
      <c r="M297" s="108"/>
      <c r="N297" s="108"/>
      <c r="O297" s="108"/>
      <c r="P297" s="108"/>
      <c r="Q297" s="108"/>
      <c r="R297" s="108"/>
      <c r="S297" s="108"/>
      <c r="T297" s="108"/>
      <c r="U297" s="108"/>
      <c r="V297" s="108"/>
      <c r="W297" s="108"/>
      <c r="X297" s="108"/>
      <c r="Y297" s="108"/>
      <c r="Z297" s="108"/>
    </row>
    <row r="298" spans="1:26" ht="15.75" customHeight="1">
      <c r="A298" s="56"/>
      <c r="B298" s="521"/>
      <c r="C298" s="56"/>
      <c r="D298" s="56"/>
      <c r="E298" s="346"/>
      <c r="F298" s="672"/>
      <c r="G298" s="108"/>
      <c r="H298" s="108"/>
      <c r="I298" s="108"/>
      <c r="J298" s="108"/>
      <c r="K298" s="108"/>
      <c r="L298" s="108"/>
      <c r="M298" s="108"/>
      <c r="N298" s="108"/>
      <c r="O298" s="108"/>
      <c r="P298" s="108"/>
      <c r="Q298" s="108"/>
      <c r="R298" s="108"/>
      <c r="S298" s="108"/>
      <c r="T298" s="108"/>
      <c r="U298" s="108"/>
      <c r="V298" s="108"/>
      <c r="W298" s="108"/>
      <c r="X298" s="108"/>
      <c r="Y298" s="108"/>
      <c r="Z298" s="108"/>
    </row>
    <row r="299" spans="1:26" ht="15.75" customHeight="1">
      <c r="A299" s="56"/>
      <c r="B299" s="521"/>
      <c r="C299" s="56"/>
      <c r="D299" s="56"/>
      <c r="E299" s="346"/>
      <c r="F299" s="672"/>
      <c r="G299" s="108"/>
      <c r="H299" s="108"/>
      <c r="I299" s="108"/>
      <c r="J299" s="108"/>
      <c r="K299" s="108"/>
      <c r="L299" s="108"/>
      <c r="M299" s="108"/>
      <c r="N299" s="108"/>
      <c r="O299" s="108"/>
      <c r="P299" s="108"/>
      <c r="Q299" s="108"/>
      <c r="R299" s="108"/>
      <c r="S299" s="108"/>
      <c r="T299" s="108"/>
      <c r="U299" s="108"/>
      <c r="V299" s="108"/>
      <c r="W299" s="108"/>
      <c r="X299" s="108"/>
      <c r="Y299" s="108"/>
      <c r="Z299" s="108"/>
    </row>
    <row r="300" spans="1:26" ht="15.75" customHeight="1">
      <c r="A300" s="56"/>
      <c r="B300" s="521"/>
      <c r="C300" s="56"/>
      <c r="D300" s="56"/>
      <c r="E300" s="346"/>
      <c r="F300" s="672"/>
      <c r="G300" s="108"/>
      <c r="H300" s="108"/>
      <c r="I300" s="108"/>
      <c r="J300" s="108"/>
      <c r="K300" s="108"/>
      <c r="L300" s="108"/>
      <c r="M300" s="108"/>
      <c r="N300" s="108"/>
      <c r="O300" s="108"/>
      <c r="P300" s="108"/>
      <c r="Q300" s="108"/>
      <c r="R300" s="108"/>
      <c r="S300" s="108"/>
      <c r="T300" s="108"/>
      <c r="U300" s="108"/>
      <c r="V300" s="108"/>
      <c r="W300" s="108"/>
      <c r="X300" s="108"/>
      <c r="Y300" s="108"/>
      <c r="Z300" s="108"/>
    </row>
    <row r="301" spans="1:26" ht="15.75" customHeight="1">
      <c r="A301" s="56"/>
      <c r="B301" s="521"/>
      <c r="C301" s="56"/>
      <c r="D301" s="56"/>
      <c r="E301" s="346"/>
      <c r="F301" s="672"/>
      <c r="G301" s="108"/>
      <c r="H301" s="108"/>
      <c r="I301" s="108"/>
      <c r="J301" s="108"/>
      <c r="K301" s="108"/>
      <c r="L301" s="108"/>
      <c r="M301" s="108"/>
      <c r="N301" s="108"/>
      <c r="O301" s="108"/>
      <c r="P301" s="108"/>
      <c r="Q301" s="108"/>
      <c r="R301" s="108"/>
      <c r="S301" s="108"/>
      <c r="T301" s="108"/>
      <c r="U301" s="108"/>
      <c r="V301" s="108"/>
      <c r="W301" s="108"/>
      <c r="X301" s="108"/>
      <c r="Y301" s="108"/>
      <c r="Z301" s="108"/>
    </row>
    <row r="302" spans="1:26" ht="15.75" customHeight="1">
      <c r="A302" s="56"/>
      <c r="B302" s="521"/>
      <c r="C302" s="56"/>
      <c r="D302" s="56"/>
      <c r="E302" s="346"/>
      <c r="F302" s="672"/>
      <c r="G302" s="108"/>
      <c r="H302" s="108"/>
      <c r="I302" s="108"/>
      <c r="J302" s="108"/>
      <c r="K302" s="108"/>
      <c r="L302" s="108"/>
      <c r="M302" s="108"/>
      <c r="N302" s="108"/>
      <c r="O302" s="108"/>
      <c r="P302" s="108"/>
      <c r="Q302" s="108"/>
      <c r="R302" s="108"/>
      <c r="S302" s="108"/>
      <c r="T302" s="108"/>
      <c r="U302" s="108"/>
      <c r="V302" s="108"/>
      <c r="W302" s="108"/>
      <c r="X302" s="108"/>
      <c r="Y302" s="108"/>
      <c r="Z302" s="108"/>
    </row>
    <row r="303" spans="1:26" ht="15.75" customHeight="1">
      <c r="A303" s="56"/>
      <c r="B303" s="521"/>
      <c r="C303" s="56"/>
      <c r="D303" s="56"/>
      <c r="E303" s="346"/>
      <c r="F303" s="672"/>
      <c r="G303" s="108"/>
      <c r="H303" s="108"/>
      <c r="I303" s="108"/>
      <c r="J303" s="108"/>
      <c r="K303" s="108"/>
      <c r="L303" s="108"/>
      <c r="M303" s="108"/>
      <c r="N303" s="108"/>
      <c r="O303" s="108"/>
      <c r="P303" s="108"/>
      <c r="Q303" s="108"/>
      <c r="R303" s="108"/>
      <c r="S303" s="108"/>
      <c r="T303" s="108"/>
      <c r="U303" s="108"/>
      <c r="V303" s="108"/>
      <c r="W303" s="108"/>
      <c r="X303" s="108"/>
      <c r="Y303" s="108"/>
      <c r="Z303" s="108"/>
    </row>
    <row r="304" spans="1:26" ht="15.75" customHeight="1">
      <c r="A304" s="56"/>
      <c r="B304" s="521"/>
      <c r="C304" s="56"/>
      <c r="D304" s="56"/>
      <c r="E304" s="346"/>
      <c r="F304" s="672"/>
      <c r="G304" s="108"/>
      <c r="H304" s="108"/>
      <c r="I304" s="108"/>
      <c r="J304" s="108"/>
      <c r="K304" s="108"/>
      <c r="L304" s="108"/>
      <c r="M304" s="108"/>
      <c r="N304" s="108"/>
      <c r="O304" s="108"/>
      <c r="P304" s="108"/>
      <c r="Q304" s="108"/>
      <c r="R304" s="108"/>
      <c r="S304" s="108"/>
      <c r="T304" s="108"/>
      <c r="U304" s="108"/>
      <c r="V304" s="108"/>
      <c r="W304" s="108"/>
      <c r="X304" s="108"/>
      <c r="Y304" s="108"/>
      <c r="Z304" s="108"/>
    </row>
    <row r="305" spans="1:26" ht="15.75" customHeight="1">
      <c r="A305" s="56"/>
      <c r="B305" s="521"/>
      <c r="C305" s="56"/>
      <c r="D305" s="56"/>
      <c r="E305" s="346"/>
      <c r="F305" s="672"/>
      <c r="G305" s="108"/>
      <c r="H305" s="108"/>
      <c r="I305" s="108"/>
      <c r="J305" s="108"/>
      <c r="K305" s="108"/>
      <c r="L305" s="108"/>
      <c r="M305" s="108"/>
      <c r="N305" s="108"/>
      <c r="O305" s="108"/>
      <c r="P305" s="108"/>
      <c r="Q305" s="108"/>
      <c r="R305" s="108"/>
      <c r="S305" s="108"/>
      <c r="T305" s="108"/>
      <c r="U305" s="108"/>
      <c r="V305" s="108"/>
      <c r="W305" s="108"/>
      <c r="X305" s="108"/>
      <c r="Y305" s="108"/>
      <c r="Z305" s="108"/>
    </row>
    <row r="306" spans="1:26" ht="15.75" customHeight="1">
      <c r="A306" s="56"/>
      <c r="B306" s="521"/>
      <c r="C306" s="56"/>
      <c r="D306" s="56"/>
      <c r="E306" s="346"/>
      <c r="F306" s="672"/>
      <c r="G306" s="108"/>
      <c r="H306" s="108"/>
      <c r="I306" s="108"/>
      <c r="J306" s="108"/>
      <c r="K306" s="108"/>
      <c r="L306" s="108"/>
      <c r="M306" s="108"/>
      <c r="N306" s="108"/>
      <c r="O306" s="108"/>
      <c r="P306" s="108"/>
      <c r="Q306" s="108"/>
      <c r="R306" s="108"/>
      <c r="S306" s="108"/>
      <c r="T306" s="108"/>
      <c r="U306" s="108"/>
      <c r="V306" s="108"/>
      <c r="W306" s="108"/>
      <c r="X306" s="108"/>
      <c r="Y306" s="108"/>
      <c r="Z306" s="108"/>
    </row>
    <row r="307" spans="1:26" ht="15.75" customHeight="1">
      <c r="A307" s="56"/>
      <c r="B307" s="521"/>
      <c r="C307" s="56"/>
      <c r="D307" s="56"/>
      <c r="E307" s="346"/>
      <c r="F307" s="672"/>
      <c r="G307" s="108"/>
      <c r="H307" s="108"/>
      <c r="I307" s="108"/>
      <c r="J307" s="108"/>
      <c r="K307" s="108"/>
      <c r="L307" s="108"/>
      <c r="M307" s="108"/>
      <c r="N307" s="108"/>
      <c r="O307" s="108"/>
      <c r="P307" s="108"/>
      <c r="Q307" s="108"/>
      <c r="R307" s="108"/>
      <c r="S307" s="108"/>
      <c r="T307" s="108"/>
      <c r="U307" s="108"/>
      <c r="V307" s="108"/>
      <c r="W307" s="108"/>
      <c r="X307" s="108"/>
      <c r="Y307" s="108"/>
      <c r="Z307" s="108"/>
    </row>
    <row r="308" spans="1:26" ht="15.75" customHeight="1">
      <c r="A308" s="56"/>
      <c r="B308" s="521"/>
      <c r="C308" s="56"/>
      <c r="D308" s="56"/>
      <c r="E308" s="346"/>
      <c r="F308" s="672"/>
      <c r="G308" s="108"/>
      <c r="H308" s="108"/>
      <c r="I308" s="108"/>
      <c r="J308" s="108"/>
      <c r="K308" s="108"/>
      <c r="L308" s="108"/>
      <c r="M308" s="108"/>
      <c r="N308" s="108"/>
      <c r="O308" s="108"/>
      <c r="P308" s="108"/>
      <c r="Q308" s="108"/>
      <c r="R308" s="108"/>
      <c r="S308" s="108"/>
      <c r="T308" s="108"/>
      <c r="U308" s="108"/>
      <c r="V308" s="108"/>
      <c r="W308" s="108"/>
      <c r="X308" s="108"/>
      <c r="Y308" s="108"/>
      <c r="Z308" s="108"/>
    </row>
    <row r="309" spans="1:26" ht="15.75" customHeight="1">
      <c r="A309" s="56"/>
      <c r="B309" s="521"/>
      <c r="C309" s="56"/>
      <c r="D309" s="56"/>
      <c r="E309" s="346"/>
      <c r="F309" s="672"/>
      <c r="G309" s="108"/>
      <c r="H309" s="108"/>
      <c r="I309" s="108"/>
      <c r="J309" s="108"/>
      <c r="K309" s="108"/>
      <c r="L309" s="108"/>
      <c r="M309" s="108"/>
      <c r="N309" s="108"/>
      <c r="O309" s="108"/>
      <c r="P309" s="108"/>
      <c r="Q309" s="108"/>
      <c r="R309" s="108"/>
      <c r="S309" s="108"/>
      <c r="T309" s="108"/>
      <c r="U309" s="108"/>
      <c r="V309" s="108"/>
      <c r="W309" s="108"/>
      <c r="X309" s="108"/>
      <c r="Y309" s="108"/>
      <c r="Z309" s="108"/>
    </row>
    <row r="310" spans="1:26" ht="15.75" customHeight="1">
      <c r="A310" s="56"/>
      <c r="B310" s="521"/>
      <c r="C310" s="56"/>
      <c r="D310" s="56"/>
      <c r="E310" s="346"/>
      <c r="F310" s="672"/>
      <c r="G310" s="108"/>
      <c r="H310" s="108"/>
      <c r="I310" s="108"/>
      <c r="J310" s="108"/>
      <c r="K310" s="108"/>
      <c r="L310" s="108"/>
      <c r="M310" s="108"/>
      <c r="N310" s="108"/>
      <c r="O310" s="108"/>
      <c r="P310" s="108"/>
      <c r="Q310" s="108"/>
      <c r="R310" s="108"/>
      <c r="S310" s="108"/>
      <c r="T310" s="108"/>
      <c r="U310" s="108"/>
      <c r="V310" s="108"/>
      <c r="W310" s="108"/>
      <c r="X310" s="108"/>
      <c r="Y310" s="108"/>
      <c r="Z310" s="108"/>
    </row>
    <row r="311" spans="1:26" ht="15.75" customHeight="1">
      <c r="A311" s="56"/>
      <c r="B311" s="521"/>
      <c r="C311" s="56"/>
      <c r="D311" s="56"/>
      <c r="E311" s="346"/>
      <c r="F311" s="672"/>
      <c r="G311" s="108"/>
      <c r="H311" s="108"/>
      <c r="I311" s="108"/>
      <c r="J311" s="108"/>
      <c r="K311" s="108"/>
      <c r="L311" s="108"/>
      <c r="M311" s="108"/>
      <c r="N311" s="108"/>
      <c r="O311" s="108"/>
      <c r="P311" s="108"/>
      <c r="Q311" s="108"/>
      <c r="R311" s="108"/>
      <c r="S311" s="108"/>
      <c r="T311" s="108"/>
      <c r="U311" s="108"/>
      <c r="V311" s="108"/>
      <c r="W311" s="108"/>
      <c r="X311" s="108"/>
      <c r="Y311" s="108"/>
      <c r="Z311" s="108"/>
    </row>
    <row r="312" spans="1:26" ht="15.75" customHeight="1">
      <c r="A312" s="56"/>
      <c r="B312" s="521"/>
      <c r="C312" s="56"/>
      <c r="D312" s="56"/>
      <c r="E312" s="346"/>
      <c r="F312" s="672"/>
      <c r="G312" s="108"/>
      <c r="H312" s="108"/>
      <c r="I312" s="108"/>
      <c r="J312" s="108"/>
      <c r="K312" s="108"/>
      <c r="L312" s="108"/>
      <c r="M312" s="108"/>
      <c r="N312" s="108"/>
      <c r="O312" s="108"/>
      <c r="P312" s="108"/>
      <c r="Q312" s="108"/>
      <c r="R312" s="108"/>
      <c r="S312" s="108"/>
      <c r="T312" s="108"/>
      <c r="U312" s="108"/>
      <c r="V312" s="108"/>
      <c r="W312" s="108"/>
      <c r="X312" s="108"/>
      <c r="Y312" s="108"/>
      <c r="Z312" s="108"/>
    </row>
    <row r="313" spans="1:26" ht="15.75" customHeight="1">
      <c r="A313" s="56"/>
      <c r="B313" s="521"/>
      <c r="C313" s="56"/>
      <c r="D313" s="56"/>
      <c r="E313" s="346"/>
      <c r="F313" s="672"/>
      <c r="G313" s="108"/>
      <c r="H313" s="108"/>
      <c r="I313" s="108"/>
      <c r="J313" s="108"/>
      <c r="K313" s="108"/>
      <c r="L313" s="108"/>
      <c r="M313" s="108"/>
      <c r="N313" s="108"/>
      <c r="O313" s="108"/>
      <c r="P313" s="108"/>
      <c r="Q313" s="108"/>
      <c r="R313" s="108"/>
      <c r="S313" s="108"/>
      <c r="T313" s="108"/>
      <c r="U313" s="108"/>
      <c r="V313" s="108"/>
      <c r="W313" s="108"/>
      <c r="X313" s="108"/>
      <c r="Y313" s="108"/>
      <c r="Z313" s="108"/>
    </row>
    <row r="314" spans="1:26" ht="15.75" customHeight="1">
      <c r="A314" s="56"/>
      <c r="B314" s="521"/>
      <c r="C314" s="56"/>
      <c r="D314" s="56"/>
      <c r="E314" s="346"/>
      <c r="F314" s="672"/>
      <c r="G314" s="108"/>
      <c r="H314" s="108"/>
      <c r="I314" s="108"/>
      <c r="J314" s="108"/>
      <c r="K314" s="108"/>
      <c r="L314" s="108"/>
      <c r="M314" s="108"/>
      <c r="N314" s="108"/>
      <c r="O314" s="108"/>
      <c r="P314" s="108"/>
      <c r="Q314" s="108"/>
      <c r="R314" s="108"/>
      <c r="S314" s="108"/>
      <c r="T314" s="108"/>
      <c r="U314" s="108"/>
      <c r="V314" s="108"/>
      <c r="W314" s="108"/>
      <c r="X314" s="108"/>
      <c r="Y314" s="108"/>
      <c r="Z314" s="108"/>
    </row>
    <row r="315" spans="1:26" ht="15.75" customHeight="1">
      <c r="A315" s="56"/>
      <c r="B315" s="521"/>
      <c r="C315" s="56"/>
      <c r="D315" s="56"/>
      <c r="E315" s="346"/>
      <c r="F315" s="672"/>
      <c r="G315" s="108"/>
      <c r="H315" s="108"/>
      <c r="I315" s="108"/>
      <c r="J315" s="108"/>
      <c r="K315" s="108"/>
      <c r="L315" s="108"/>
      <c r="M315" s="108"/>
      <c r="N315" s="108"/>
      <c r="O315" s="108"/>
      <c r="P315" s="108"/>
      <c r="Q315" s="108"/>
      <c r="R315" s="108"/>
      <c r="S315" s="108"/>
      <c r="T315" s="108"/>
      <c r="U315" s="108"/>
      <c r="V315" s="108"/>
      <c r="W315" s="108"/>
      <c r="X315" s="108"/>
      <c r="Y315" s="108"/>
      <c r="Z315" s="108"/>
    </row>
    <row r="316" spans="1:26" ht="15.75" customHeight="1">
      <c r="A316" s="56"/>
      <c r="B316" s="521"/>
      <c r="C316" s="56"/>
      <c r="D316" s="56"/>
      <c r="E316" s="346"/>
      <c r="F316" s="672"/>
      <c r="G316" s="108"/>
      <c r="H316" s="108"/>
      <c r="I316" s="108"/>
      <c r="J316" s="108"/>
      <c r="K316" s="108"/>
      <c r="L316" s="108"/>
      <c r="M316" s="108"/>
      <c r="N316" s="108"/>
      <c r="O316" s="108"/>
      <c r="P316" s="108"/>
      <c r="Q316" s="108"/>
      <c r="R316" s="108"/>
      <c r="S316" s="108"/>
      <c r="T316" s="108"/>
      <c r="U316" s="108"/>
      <c r="V316" s="108"/>
      <c r="W316" s="108"/>
      <c r="X316" s="108"/>
      <c r="Y316" s="108"/>
      <c r="Z316" s="108"/>
    </row>
    <row r="317" spans="1:26" ht="15.75" customHeight="1">
      <c r="A317" s="56"/>
      <c r="B317" s="521"/>
      <c r="C317" s="56"/>
      <c r="D317" s="56"/>
      <c r="E317" s="346"/>
      <c r="F317" s="672"/>
      <c r="G317" s="108"/>
      <c r="H317" s="108"/>
      <c r="I317" s="108"/>
      <c r="J317" s="108"/>
      <c r="K317" s="108"/>
      <c r="L317" s="108"/>
      <c r="M317" s="108"/>
      <c r="N317" s="108"/>
      <c r="O317" s="108"/>
      <c r="P317" s="108"/>
      <c r="Q317" s="108"/>
      <c r="R317" s="108"/>
      <c r="S317" s="108"/>
      <c r="T317" s="108"/>
      <c r="U317" s="108"/>
      <c r="V317" s="108"/>
      <c r="W317" s="108"/>
      <c r="X317" s="108"/>
      <c r="Y317" s="108"/>
      <c r="Z317" s="108"/>
    </row>
    <row r="318" spans="1:26" ht="15.75" customHeight="1">
      <c r="A318" s="56"/>
      <c r="B318" s="521"/>
      <c r="C318" s="56"/>
      <c r="D318" s="56"/>
      <c r="E318" s="346"/>
      <c r="F318" s="672"/>
      <c r="G318" s="108"/>
      <c r="H318" s="108"/>
      <c r="I318" s="108"/>
      <c r="J318" s="108"/>
      <c r="K318" s="108"/>
      <c r="L318" s="108"/>
      <c r="M318" s="108"/>
      <c r="N318" s="108"/>
      <c r="O318" s="108"/>
      <c r="P318" s="108"/>
      <c r="Q318" s="108"/>
      <c r="R318" s="108"/>
      <c r="S318" s="108"/>
      <c r="T318" s="108"/>
      <c r="U318" s="108"/>
      <c r="V318" s="108"/>
      <c r="W318" s="108"/>
      <c r="X318" s="108"/>
      <c r="Y318" s="108"/>
      <c r="Z318" s="108"/>
    </row>
    <row r="319" spans="1:26" ht="15.75" customHeight="1">
      <c r="A319" s="56"/>
      <c r="B319" s="521"/>
      <c r="C319" s="56"/>
      <c r="D319" s="56"/>
      <c r="E319" s="346"/>
      <c r="F319" s="672"/>
      <c r="G319" s="108"/>
      <c r="H319" s="108"/>
      <c r="I319" s="108"/>
      <c r="J319" s="108"/>
      <c r="K319" s="108"/>
      <c r="L319" s="108"/>
      <c r="M319" s="108"/>
      <c r="N319" s="108"/>
      <c r="O319" s="108"/>
      <c r="P319" s="108"/>
      <c r="Q319" s="108"/>
      <c r="R319" s="108"/>
      <c r="S319" s="108"/>
      <c r="T319" s="108"/>
      <c r="U319" s="108"/>
      <c r="V319" s="108"/>
      <c r="W319" s="108"/>
      <c r="X319" s="108"/>
      <c r="Y319" s="108"/>
      <c r="Z319" s="108"/>
    </row>
    <row r="320" spans="1:26" ht="15.75" customHeight="1">
      <c r="A320" s="56"/>
      <c r="B320" s="521"/>
      <c r="C320" s="56"/>
      <c r="D320" s="56"/>
      <c r="E320" s="346"/>
      <c r="F320" s="672"/>
      <c r="G320" s="108"/>
      <c r="H320" s="108"/>
      <c r="I320" s="108"/>
      <c r="J320" s="108"/>
      <c r="K320" s="108"/>
      <c r="L320" s="108"/>
      <c r="M320" s="108"/>
      <c r="N320" s="108"/>
      <c r="O320" s="108"/>
      <c r="P320" s="108"/>
      <c r="Q320" s="108"/>
      <c r="R320" s="108"/>
      <c r="S320" s="108"/>
      <c r="T320" s="108"/>
      <c r="U320" s="108"/>
      <c r="V320" s="108"/>
      <c r="W320" s="108"/>
      <c r="X320" s="108"/>
      <c r="Y320" s="108"/>
      <c r="Z320" s="108"/>
    </row>
    <row r="321" spans="1:26" ht="15.75" customHeight="1">
      <c r="A321" s="56"/>
      <c r="B321" s="521"/>
      <c r="C321" s="56"/>
      <c r="D321" s="56"/>
      <c r="E321" s="346"/>
      <c r="F321" s="672"/>
      <c r="G321" s="108"/>
      <c r="H321" s="108"/>
      <c r="I321" s="108"/>
      <c r="J321" s="108"/>
      <c r="K321" s="108"/>
      <c r="L321" s="108"/>
      <c r="M321" s="108"/>
      <c r="N321" s="108"/>
      <c r="O321" s="108"/>
      <c r="P321" s="108"/>
      <c r="Q321" s="108"/>
      <c r="R321" s="108"/>
      <c r="S321" s="108"/>
      <c r="T321" s="108"/>
      <c r="U321" s="108"/>
      <c r="V321" s="108"/>
      <c r="W321" s="108"/>
      <c r="X321" s="108"/>
      <c r="Y321" s="108"/>
      <c r="Z321" s="108"/>
    </row>
    <row r="322" spans="1:26" ht="15.75" customHeight="1">
      <c r="A322" s="56"/>
      <c r="B322" s="521"/>
      <c r="C322" s="56"/>
      <c r="D322" s="56"/>
      <c r="E322" s="346"/>
      <c r="F322" s="672"/>
      <c r="G322" s="108"/>
      <c r="H322" s="108"/>
      <c r="I322" s="108"/>
      <c r="J322" s="108"/>
      <c r="K322" s="108"/>
      <c r="L322" s="108"/>
      <c r="M322" s="108"/>
      <c r="N322" s="108"/>
      <c r="O322" s="108"/>
      <c r="P322" s="108"/>
      <c r="Q322" s="108"/>
      <c r="R322" s="108"/>
      <c r="S322" s="108"/>
      <c r="T322" s="108"/>
      <c r="U322" s="108"/>
      <c r="V322" s="108"/>
      <c r="W322" s="108"/>
      <c r="X322" s="108"/>
      <c r="Y322" s="108"/>
      <c r="Z322" s="108"/>
    </row>
    <row r="323" spans="1:26" ht="15.75" customHeight="1">
      <c r="A323" s="56"/>
      <c r="B323" s="521"/>
      <c r="C323" s="56"/>
      <c r="D323" s="56"/>
      <c r="E323" s="346"/>
      <c r="F323" s="672"/>
      <c r="G323" s="108"/>
      <c r="H323" s="108"/>
      <c r="I323" s="108"/>
      <c r="J323" s="108"/>
      <c r="K323" s="108"/>
      <c r="L323" s="108"/>
      <c r="M323" s="108"/>
      <c r="N323" s="108"/>
      <c r="O323" s="108"/>
      <c r="P323" s="108"/>
      <c r="Q323" s="108"/>
      <c r="R323" s="108"/>
      <c r="S323" s="108"/>
      <c r="T323" s="108"/>
      <c r="U323" s="108"/>
      <c r="V323" s="108"/>
      <c r="W323" s="108"/>
      <c r="X323" s="108"/>
      <c r="Y323" s="108"/>
      <c r="Z323" s="108"/>
    </row>
    <row r="324" spans="1:26" ht="15.75" customHeight="1">
      <c r="A324" s="56"/>
      <c r="B324" s="521"/>
      <c r="C324" s="56"/>
      <c r="D324" s="56"/>
      <c r="E324" s="346"/>
      <c r="F324" s="672"/>
      <c r="G324" s="108"/>
      <c r="H324" s="108"/>
      <c r="I324" s="108"/>
      <c r="J324" s="108"/>
      <c r="K324" s="108"/>
      <c r="L324" s="108"/>
      <c r="M324" s="108"/>
      <c r="N324" s="108"/>
      <c r="O324" s="108"/>
      <c r="P324" s="108"/>
      <c r="Q324" s="108"/>
      <c r="R324" s="108"/>
      <c r="S324" s="108"/>
      <c r="T324" s="108"/>
      <c r="U324" s="108"/>
      <c r="V324" s="108"/>
      <c r="W324" s="108"/>
      <c r="X324" s="108"/>
      <c r="Y324" s="108"/>
      <c r="Z324" s="108"/>
    </row>
    <row r="325" spans="1:26" ht="15.75" customHeight="1">
      <c r="A325" s="56"/>
      <c r="B325" s="521"/>
      <c r="C325" s="56"/>
      <c r="D325" s="56"/>
      <c r="E325" s="346"/>
      <c r="F325" s="672"/>
      <c r="G325" s="108"/>
      <c r="H325" s="108"/>
      <c r="I325" s="108"/>
      <c r="J325" s="108"/>
      <c r="K325" s="108"/>
      <c r="L325" s="108"/>
      <c r="M325" s="108"/>
      <c r="N325" s="108"/>
      <c r="O325" s="108"/>
      <c r="P325" s="108"/>
      <c r="Q325" s="108"/>
      <c r="R325" s="108"/>
      <c r="S325" s="108"/>
      <c r="T325" s="108"/>
      <c r="U325" s="108"/>
      <c r="V325" s="108"/>
      <c r="W325" s="108"/>
      <c r="X325" s="108"/>
      <c r="Y325" s="108"/>
      <c r="Z325" s="108"/>
    </row>
    <row r="326" spans="1:26" ht="15.75" customHeight="1">
      <c r="A326" s="56"/>
      <c r="B326" s="521"/>
      <c r="C326" s="56"/>
      <c r="D326" s="56"/>
      <c r="E326" s="346"/>
      <c r="F326" s="672"/>
      <c r="G326" s="108"/>
      <c r="H326" s="108"/>
      <c r="I326" s="108"/>
      <c r="J326" s="108"/>
      <c r="K326" s="108"/>
      <c r="L326" s="108"/>
      <c r="M326" s="108"/>
      <c r="N326" s="108"/>
      <c r="O326" s="108"/>
      <c r="P326" s="108"/>
      <c r="Q326" s="108"/>
      <c r="R326" s="108"/>
      <c r="S326" s="108"/>
      <c r="T326" s="108"/>
      <c r="U326" s="108"/>
      <c r="V326" s="108"/>
      <c r="W326" s="108"/>
      <c r="X326" s="108"/>
      <c r="Y326" s="108"/>
      <c r="Z326" s="108"/>
    </row>
    <row r="327" spans="1:26" ht="15.75" customHeight="1">
      <c r="A327" s="56"/>
      <c r="B327" s="521"/>
      <c r="C327" s="56"/>
      <c r="D327" s="56"/>
      <c r="E327" s="346"/>
      <c r="F327" s="672"/>
      <c r="G327" s="108"/>
      <c r="H327" s="108"/>
      <c r="I327" s="108"/>
      <c r="J327" s="108"/>
      <c r="K327" s="108"/>
      <c r="L327" s="108"/>
      <c r="M327" s="108"/>
      <c r="N327" s="108"/>
      <c r="O327" s="108"/>
      <c r="P327" s="108"/>
      <c r="Q327" s="108"/>
      <c r="R327" s="108"/>
      <c r="S327" s="108"/>
      <c r="T327" s="108"/>
      <c r="U327" s="108"/>
      <c r="V327" s="108"/>
      <c r="W327" s="108"/>
      <c r="X327" s="108"/>
      <c r="Y327" s="108"/>
      <c r="Z327" s="108"/>
    </row>
    <row r="328" spans="1:26" ht="15.75" customHeight="1">
      <c r="A328" s="56"/>
      <c r="B328" s="521"/>
      <c r="C328" s="56"/>
      <c r="D328" s="56"/>
      <c r="E328" s="346"/>
      <c r="F328" s="672"/>
      <c r="G328" s="108"/>
      <c r="H328" s="108"/>
      <c r="I328" s="108"/>
      <c r="J328" s="108"/>
      <c r="K328" s="108"/>
      <c r="L328" s="108"/>
      <c r="M328" s="108"/>
      <c r="N328" s="108"/>
      <c r="O328" s="108"/>
      <c r="P328" s="108"/>
      <c r="Q328" s="108"/>
      <c r="R328" s="108"/>
      <c r="S328" s="108"/>
      <c r="T328" s="108"/>
      <c r="U328" s="108"/>
      <c r="V328" s="108"/>
      <c r="W328" s="108"/>
      <c r="X328" s="108"/>
      <c r="Y328" s="108"/>
      <c r="Z328" s="108"/>
    </row>
    <row r="329" spans="1:26" ht="15.75" customHeight="1">
      <c r="A329" s="56"/>
      <c r="B329" s="521"/>
      <c r="C329" s="56"/>
      <c r="D329" s="56"/>
      <c r="E329" s="346"/>
      <c r="F329" s="672"/>
      <c r="G329" s="108"/>
      <c r="H329" s="108"/>
      <c r="I329" s="108"/>
      <c r="J329" s="108"/>
      <c r="K329" s="108"/>
      <c r="L329" s="108"/>
      <c r="M329" s="108"/>
      <c r="N329" s="108"/>
      <c r="O329" s="108"/>
      <c r="P329" s="108"/>
      <c r="Q329" s="108"/>
      <c r="R329" s="108"/>
      <c r="S329" s="108"/>
      <c r="T329" s="108"/>
      <c r="U329" s="108"/>
      <c r="V329" s="108"/>
      <c r="W329" s="108"/>
      <c r="X329" s="108"/>
      <c r="Y329" s="108"/>
      <c r="Z329" s="108"/>
    </row>
    <row r="330" spans="1:26" ht="15.75" customHeight="1">
      <c r="A330" s="56"/>
      <c r="B330" s="521"/>
      <c r="C330" s="56"/>
      <c r="D330" s="56"/>
      <c r="E330" s="346"/>
      <c r="F330" s="672"/>
      <c r="G330" s="108"/>
      <c r="H330" s="108"/>
      <c r="I330" s="108"/>
      <c r="J330" s="108"/>
      <c r="K330" s="108"/>
      <c r="L330" s="108"/>
      <c r="M330" s="108"/>
      <c r="N330" s="108"/>
      <c r="O330" s="108"/>
      <c r="P330" s="108"/>
      <c r="Q330" s="108"/>
      <c r="R330" s="108"/>
      <c r="S330" s="108"/>
      <c r="T330" s="108"/>
      <c r="U330" s="108"/>
      <c r="V330" s="108"/>
      <c r="W330" s="108"/>
      <c r="X330" s="108"/>
      <c r="Y330" s="108"/>
      <c r="Z330" s="108"/>
    </row>
    <row r="331" spans="1:26" ht="15.75" customHeight="1">
      <c r="A331" s="56"/>
      <c r="B331" s="521"/>
      <c r="C331" s="56"/>
      <c r="D331" s="56"/>
      <c r="E331" s="346"/>
      <c r="F331" s="672"/>
      <c r="G331" s="108"/>
      <c r="H331" s="108"/>
      <c r="I331" s="108"/>
      <c r="J331" s="108"/>
      <c r="K331" s="108"/>
      <c r="L331" s="108"/>
      <c r="M331" s="108"/>
      <c r="N331" s="108"/>
      <c r="O331" s="108"/>
      <c r="P331" s="108"/>
      <c r="Q331" s="108"/>
      <c r="R331" s="108"/>
      <c r="S331" s="108"/>
      <c r="T331" s="108"/>
      <c r="U331" s="108"/>
      <c r="V331" s="108"/>
      <c r="W331" s="108"/>
      <c r="X331" s="108"/>
      <c r="Y331" s="108"/>
      <c r="Z331" s="108"/>
    </row>
    <row r="332" spans="1:26" ht="15.75" customHeight="1">
      <c r="A332" s="56"/>
      <c r="B332" s="521"/>
      <c r="C332" s="56"/>
      <c r="D332" s="56"/>
      <c r="E332" s="346"/>
      <c r="F332" s="672"/>
      <c r="G332" s="108"/>
      <c r="H332" s="108"/>
      <c r="I332" s="108"/>
      <c r="J332" s="108"/>
      <c r="K332" s="108"/>
      <c r="L332" s="108"/>
      <c r="M332" s="108"/>
      <c r="N332" s="108"/>
      <c r="O332" s="108"/>
      <c r="P332" s="108"/>
      <c r="Q332" s="108"/>
      <c r="R332" s="108"/>
      <c r="S332" s="108"/>
      <c r="T332" s="108"/>
      <c r="U332" s="108"/>
      <c r="V332" s="108"/>
      <c r="W332" s="108"/>
      <c r="X332" s="108"/>
      <c r="Y332" s="108"/>
      <c r="Z332" s="108"/>
    </row>
    <row r="333" spans="1:26" ht="15.75" customHeight="1">
      <c r="A333" s="56"/>
      <c r="B333" s="521"/>
      <c r="C333" s="56"/>
      <c r="D333" s="56"/>
      <c r="E333" s="346"/>
      <c r="F333" s="672"/>
      <c r="G333" s="108"/>
      <c r="H333" s="108"/>
      <c r="I333" s="108"/>
      <c r="J333" s="108"/>
      <c r="K333" s="108"/>
      <c r="L333" s="108"/>
      <c r="M333" s="108"/>
      <c r="N333" s="108"/>
      <c r="O333" s="108"/>
      <c r="P333" s="108"/>
      <c r="Q333" s="108"/>
      <c r="R333" s="108"/>
      <c r="S333" s="108"/>
      <c r="T333" s="108"/>
      <c r="U333" s="108"/>
      <c r="V333" s="108"/>
      <c r="W333" s="108"/>
      <c r="X333" s="108"/>
      <c r="Y333" s="108"/>
      <c r="Z333" s="108"/>
    </row>
    <row r="334" spans="1:26" ht="15.75" customHeight="1">
      <c r="A334" s="56"/>
      <c r="B334" s="521"/>
      <c r="C334" s="56"/>
      <c r="D334" s="56"/>
      <c r="E334" s="346"/>
      <c r="F334" s="672"/>
      <c r="G334" s="108"/>
      <c r="H334" s="108"/>
      <c r="I334" s="108"/>
      <c r="J334" s="108"/>
      <c r="K334" s="108"/>
      <c r="L334" s="108"/>
      <c r="M334" s="108"/>
      <c r="N334" s="108"/>
      <c r="O334" s="108"/>
      <c r="P334" s="108"/>
      <c r="Q334" s="108"/>
      <c r="R334" s="108"/>
      <c r="S334" s="108"/>
      <c r="T334" s="108"/>
      <c r="U334" s="108"/>
      <c r="V334" s="108"/>
      <c r="W334" s="108"/>
      <c r="X334" s="108"/>
      <c r="Y334" s="108"/>
      <c r="Z334" s="108"/>
    </row>
    <row r="335" spans="1:26" ht="15.75" customHeight="1">
      <c r="A335" s="56"/>
      <c r="B335" s="521"/>
      <c r="C335" s="56"/>
      <c r="D335" s="56"/>
      <c r="E335" s="346"/>
      <c r="F335" s="672"/>
      <c r="G335" s="108"/>
      <c r="H335" s="108"/>
      <c r="I335" s="108"/>
      <c r="J335" s="108"/>
      <c r="K335" s="108"/>
      <c r="L335" s="108"/>
      <c r="M335" s="108"/>
      <c r="N335" s="108"/>
      <c r="O335" s="108"/>
      <c r="P335" s="108"/>
      <c r="Q335" s="108"/>
      <c r="R335" s="108"/>
      <c r="S335" s="108"/>
      <c r="T335" s="108"/>
      <c r="U335" s="108"/>
      <c r="V335" s="108"/>
      <c r="W335" s="108"/>
      <c r="X335" s="108"/>
      <c r="Y335" s="108"/>
      <c r="Z335" s="108"/>
    </row>
    <row r="336" spans="1:26" ht="15.75" customHeight="1">
      <c r="A336" s="56"/>
      <c r="B336" s="521"/>
      <c r="C336" s="56"/>
      <c r="D336" s="56"/>
      <c r="E336" s="346"/>
      <c r="F336" s="672"/>
      <c r="G336" s="108"/>
      <c r="H336" s="108"/>
      <c r="I336" s="108"/>
      <c r="J336" s="108"/>
      <c r="K336" s="108"/>
      <c r="L336" s="108"/>
      <c r="M336" s="108"/>
      <c r="N336" s="108"/>
      <c r="O336" s="108"/>
      <c r="P336" s="108"/>
      <c r="Q336" s="108"/>
      <c r="R336" s="108"/>
      <c r="S336" s="108"/>
      <c r="T336" s="108"/>
      <c r="U336" s="108"/>
      <c r="V336" s="108"/>
      <c r="W336" s="108"/>
      <c r="X336" s="108"/>
      <c r="Y336" s="108"/>
      <c r="Z336" s="108"/>
    </row>
    <row r="337" spans="1:26" ht="15.75" customHeight="1">
      <c r="A337" s="56"/>
      <c r="B337" s="521"/>
      <c r="C337" s="56"/>
      <c r="D337" s="56"/>
      <c r="E337" s="346"/>
      <c r="F337" s="672"/>
      <c r="G337" s="108"/>
      <c r="H337" s="108"/>
      <c r="I337" s="108"/>
      <c r="J337" s="108"/>
      <c r="K337" s="108"/>
      <c r="L337" s="108"/>
      <c r="M337" s="108"/>
      <c r="N337" s="108"/>
      <c r="O337" s="108"/>
      <c r="P337" s="108"/>
      <c r="Q337" s="108"/>
      <c r="R337" s="108"/>
      <c r="S337" s="108"/>
      <c r="T337" s="108"/>
      <c r="U337" s="108"/>
      <c r="V337" s="108"/>
      <c r="W337" s="108"/>
      <c r="X337" s="108"/>
      <c r="Y337" s="108"/>
      <c r="Z337" s="108"/>
    </row>
    <row r="338" spans="1:26" ht="15.75" customHeight="1">
      <c r="A338" s="56"/>
      <c r="B338" s="521"/>
      <c r="C338" s="56"/>
      <c r="D338" s="56"/>
      <c r="E338" s="346"/>
      <c r="F338" s="672"/>
      <c r="G338" s="108"/>
      <c r="H338" s="108"/>
      <c r="I338" s="108"/>
      <c r="J338" s="108"/>
      <c r="K338" s="108"/>
      <c r="L338" s="108"/>
      <c r="M338" s="108"/>
      <c r="N338" s="108"/>
      <c r="O338" s="108"/>
      <c r="P338" s="108"/>
      <c r="Q338" s="108"/>
      <c r="R338" s="108"/>
      <c r="S338" s="108"/>
      <c r="T338" s="108"/>
      <c r="U338" s="108"/>
      <c r="V338" s="108"/>
      <c r="W338" s="108"/>
      <c r="X338" s="108"/>
      <c r="Y338" s="108"/>
      <c r="Z338" s="108"/>
    </row>
    <row r="339" spans="1:26" ht="15.75" customHeight="1">
      <c r="A339" s="56"/>
      <c r="B339" s="521"/>
      <c r="C339" s="56"/>
      <c r="D339" s="56"/>
      <c r="E339" s="346"/>
      <c r="F339" s="672"/>
      <c r="G339" s="108"/>
      <c r="H339" s="108"/>
      <c r="I339" s="108"/>
      <c r="J339" s="108"/>
      <c r="K339" s="108"/>
      <c r="L339" s="108"/>
      <c r="M339" s="108"/>
      <c r="N339" s="108"/>
      <c r="O339" s="108"/>
      <c r="P339" s="108"/>
      <c r="Q339" s="108"/>
      <c r="R339" s="108"/>
      <c r="S339" s="108"/>
      <c r="T339" s="108"/>
      <c r="U339" s="108"/>
      <c r="V339" s="108"/>
      <c r="W339" s="108"/>
      <c r="X339" s="108"/>
      <c r="Y339" s="108"/>
      <c r="Z339" s="108"/>
    </row>
    <row r="340" spans="1:26" ht="15.75" customHeight="1">
      <c r="A340" s="56"/>
      <c r="B340" s="521"/>
      <c r="C340" s="56"/>
      <c r="D340" s="56"/>
      <c r="E340" s="346"/>
      <c r="F340" s="672"/>
      <c r="G340" s="108"/>
      <c r="H340" s="108"/>
      <c r="I340" s="108"/>
      <c r="J340" s="108"/>
      <c r="K340" s="108"/>
      <c r="L340" s="108"/>
      <c r="M340" s="108"/>
      <c r="N340" s="108"/>
      <c r="O340" s="108"/>
      <c r="P340" s="108"/>
      <c r="Q340" s="108"/>
      <c r="R340" s="108"/>
      <c r="S340" s="108"/>
      <c r="T340" s="108"/>
      <c r="U340" s="108"/>
      <c r="V340" s="108"/>
      <c r="W340" s="108"/>
      <c r="X340" s="108"/>
      <c r="Y340" s="108"/>
      <c r="Z340" s="108"/>
    </row>
    <row r="341" spans="1:26" ht="15.75" customHeight="1">
      <c r="A341" s="56"/>
      <c r="B341" s="521"/>
      <c r="C341" s="56"/>
      <c r="D341" s="56"/>
      <c r="E341" s="346"/>
      <c r="F341" s="672"/>
      <c r="G341" s="108"/>
      <c r="H341" s="108"/>
      <c r="I341" s="108"/>
      <c r="J341" s="108"/>
      <c r="K341" s="108"/>
      <c r="L341" s="108"/>
      <c r="M341" s="108"/>
      <c r="N341" s="108"/>
      <c r="O341" s="108"/>
      <c r="P341" s="108"/>
      <c r="Q341" s="108"/>
      <c r="R341" s="108"/>
      <c r="S341" s="108"/>
      <c r="T341" s="108"/>
      <c r="U341" s="108"/>
      <c r="V341" s="108"/>
      <c r="W341" s="108"/>
      <c r="X341" s="108"/>
      <c r="Y341" s="108"/>
      <c r="Z341" s="108"/>
    </row>
    <row r="342" spans="1:26" ht="15.75" customHeight="1">
      <c r="A342" s="56"/>
      <c r="B342" s="521"/>
      <c r="C342" s="56"/>
      <c r="D342" s="56"/>
      <c r="E342" s="346"/>
      <c r="F342" s="672"/>
      <c r="G342" s="108"/>
      <c r="H342" s="108"/>
      <c r="I342" s="108"/>
      <c r="J342" s="108"/>
      <c r="K342" s="108"/>
      <c r="L342" s="108"/>
      <c r="M342" s="108"/>
      <c r="N342" s="108"/>
      <c r="O342" s="108"/>
      <c r="P342" s="108"/>
      <c r="Q342" s="108"/>
      <c r="R342" s="108"/>
      <c r="S342" s="108"/>
      <c r="T342" s="108"/>
      <c r="U342" s="108"/>
      <c r="V342" s="108"/>
      <c r="W342" s="108"/>
      <c r="X342" s="108"/>
      <c r="Y342" s="108"/>
      <c r="Z342" s="108"/>
    </row>
    <row r="343" spans="1:26" ht="15.75" customHeight="1">
      <c r="A343" s="56"/>
      <c r="B343" s="521"/>
      <c r="C343" s="56"/>
      <c r="D343" s="56"/>
      <c r="E343" s="346"/>
      <c r="F343" s="672"/>
      <c r="G343" s="108"/>
      <c r="H343" s="108"/>
      <c r="I343" s="108"/>
      <c r="J343" s="108"/>
      <c r="K343" s="108"/>
      <c r="L343" s="108"/>
      <c r="M343" s="108"/>
      <c r="N343" s="108"/>
      <c r="O343" s="108"/>
      <c r="P343" s="108"/>
      <c r="Q343" s="108"/>
      <c r="R343" s="108"/>
      <c r="S343" s="108"/>
      <c r="T343" s="108"/>
      <c r="U343" s="108"/>
      <c r="V343" s="108"/>
      <c r="W343" s="108"/>
      <c r="X343" s="108"/>
      <c r="Y343" s="108"/>
      <c r="Z343" s="108"/>
    </row>
    <row r="344" spans="1:26" ht="15.75" customHeight="1">
      <c r="A344" s="56"/>
      <c r="B344" s="521"/>
      <c r="C344" s="56"/>
      <c r="D344" s="56"/>
      <c r="E344" s="346"/>
      <c r="F344" s="672"/>
      <c r="G344" s="108"/>
      <c r="H344" s="108"/>
      <c r="I344" s="108"/>
      <c r="J344" s="108"/>
      <c r="K344" s="108"/>
      <c r="L344" s="108"/>
      <c r="M344" s="108"/>
      <c r="N344" s="108"/>
      <c r="O344" s="108"/>
      <c r="P344" s="108"/>
      <c r="Q344" s="108"/>
      <c r="R344" s="108"/>
      <c r="S344" s="108"/>
      <c r="T344" s="108"/>
      <c r="U344" s="108"/>
      <c r="V344" s="108"/>
      <c r="W344" s="108"/>
      <c r="X344" s="108"/>
      <c r="Y344" s="108"/>
      <c r="Z344" s="108"/>
    </row>
    <row r="345" spans="1:26" ht="15.75" customHeight="1">
      <c r="A345" s="56"/>
      <c r="B345" s="521"/>
      <c r="C345" s="56"/>
      <c r="D345" s="56"/>
      <c r="E345" s="346"/>
      <c r="F345" s="672"/>
      <c r="G345" s="108"/>
      <c r="H345" s="108"/>
      <c r="I345" s="108"/>
      <c r="J345" s="108"/>
      <c r="K345" s="108"/>
      <c r="L345" s="108"/>
      <c r="M345" s="108"/>
      <c r="N345" s="108"/>
      <c r="O345" s="108"/>
      <c r="P345" s="108"/>
      <c r="Q345" s="108"/>
      <c r="R345" s="108"/>
      <c r="S345" s="108"/>
      <c r="T345" s="108"/>
      <c r="U345" s="108"/>
      <c r="V345" s="108"/>
      <c r="W345" s="108"/>
      <c r="X345" s="108"/>
      <c r="Y345" s="108"/>
      <c r="Z345" s="108"/>
    </row>
    <row r="346" spans="1:26" ht="15.75" customHeight="1">
      <c r="A346" s="56"/>
      <c r="B346" s="521"/>
      <c r="C346" s="56"/>
      <c r="D346" s="56"/>
      <c r="E346" s="346"/>
      <c r="F346" s="672"/>
      <c r="G346" s="108"/>
      <c r="H346" s="108"/>
      <c r="I346" s="108"/>
      <c r="J346" s="108"/>
      <c r="K346" s="108"/>
      <c r="L346" s="108"/>
      <c r="M346" s="108"/>
      <c r="N346" s="108"/>
      <c r="O346" s="108"/>
      <c r="P346" s="108"/>
      <c r="Q346" s="108"/>
      <c r="R346" s="108"/>
      <c r="S346" s="108"/>
      <c r="T346" s="108"/>
      <c r="U346" s="108"/>
      <c r="V346" s="108"/>
      <c r="W346" s="108"/>
      <c r="X346" s="108"/>
      <c r="Y346" s="108"/>
      <c r="Z346" s="108"/>
    </row>
    <row r="347" spans="1:26" ht="15.75" customHeight="1">
      <c r="A347" s="56"/>
      <c r="B347" s="521"/>
      <c r="C347" s="56"/>
      <c r="D347" s="56"/>
      <c r="E347" s="346"/>
      <c r="F347" s="672"/>
      <c r="G347" s="108"/>
      <c r="H347" s="108"/>
      <c r="I347" s="108"/>
      <c r="J347" s="108"/>
      <c r="K347" s="108"/>
      <c r="L347" s="108"/>
      <c r="M347" s="108"/>
      <c r="N347" s="108"/>
      <c r="O347" s="108"/>
      <c r="P347" s="108"/>
      <c r="Q347" s="108"/>
      <c r="R347" s="108"/>
      <c r="S347" s="108"/>
      <c r="T347" s="108"/>
      <c r="U347" s="108"/>
      <c r="V347" s="108"/>
      <c r="W347" s="108"/>
      <c r="X347" s="108"/>
      <c r="Y347" s="108"/>
      <c r="Z347" s="108"/>
    </row>
    <row r="348" spans="1:26" ht="15.75" customHeight="1">
      <c r="A348" s="56"/>
      <c r="B348" s="521"/>
      <c r="C348" s="56"/>
      <c r="D348" s="56"/>
      <c r="E348" s="346"/>
      <c r="F348" s="672"/>
      <c r="G348" s="108"/>
      <c r="H348" s="108"/>
      <c r="I348" s="108"/>
      <c r="J348" s="108"/>
      <c r="K348" s="108"/>
      <c r="L348" s="108"/>
      <c r="M348" s="108"/>
      <c r="N348" s="108"/>
      <c r="O348" s="108"/>
      <c r="P348" s="108"/>
      <c r="Q348" s="108"/>
      <c r="R348" s="108"/>
      <c r="S348" s="108"/>
      <c r="T348" s="108"/>
      <c r="U348" s="108"/>
      <c r="V348" s="108"/>
      <c r="W348" s="108"/>
      <c r="X348" s="108"/>
      <c r="Y348" s="108"/>
      <c r="Z348" s="108"/>
    </row>
    <row r="349" spans="1:26" ht="15.75" customHeight="1">
      <c r="A349" s="56"/>
      <c r="B349" s="521"/>
      <c r="C349" s="56"/>
      <c r="D349" s="56"/>
      <c r="E349" s="346"/>
      <c r="F349" s="672"/>
      <c r="G349" s="108"/>
      <c r="H349" s="108"/>
      <c r="I349" s="108"/>
      <c r="J349" s="108"/>
      <c r="K349" s="108"/>
      <c r="L349" s="108"/>
      <c r="M349" s="108"/>
      <c r="N349" s="108"/>
      <c r="O349" s="108"/>
      <c r="P349" s="108"/>
      <c r="Q349" s="108"/>
      <c r="R349" s="108"/>
      <c r="S349" s="108"/>
      <c r="T349" s="108"/>
      <c r="U349" s="108"/>
      <c r="V349" s="108"/>
      <c r="W349" s="108"/>
      <c r="X349" s="108"/>
      <c r="Y349" s="108"/>
      <c r="Z349" s="108"/>
    </row>
    <row r="350" spans="1:26" ht="15.75" customHeight="1">
      <c r="A350" s="56"/>
      <c r="B350" s="521"/>
      <c r="C350" s="56"/>
      <c r="D350" s="56"/>
      <c r="E350" s="346"/>
      <c r="F350" s="672"/>
      <c r="G350" s="108"/>
      <c r="H350" s="108"/>
      <c r="I350" s="108"/>
      <c r="J350" s="108"/>
      <c r="K350" s="108"/>
      <c r="L350" s="108"/>
      <c r="M350" s="108"/>
      <c r="N350" s="108"/>
      <c r="O350" s="108"/>
      <c r="P350" s="108"/>
      <c r="Q350" s="108"/>
      <c r="R350" s="108"/>
      <c r="S350" s="108"/>
      <c r="T350" s="108"/>
      <c r="U350" s="108"/>
      <c r="V350" s="108"/>
      <c r="W350" s="108"/>
      <c r="X350" s="108"/>
      <c r="Y350" s="108"/>
      <c r="Z350" s="108"/>
    </row>
    <row r="351" spans="1:26" ht="15.75" customHeight="1">
      <c r="A351" s="56"/>
      <c r="B351" s="521"/>
      <c r="C351" s="56"/>
      <c r="D351" s="56"/>
      <c r="E351" s="346"/>
      <c r="F351" s="672"/>
      <c r="G351" s="108"/>
      <c r="H351" s="108"/>
      <c r="I351" s="108"/>
      <c r="J351" s="108"/>
      <c r="K351" s="108"/>
      <c r="L351" s="108"/>
      <c r="M351" s="108"/>
      <c r="N351" s="108"/>
      <c r="O351" s="108"/>
      <c r="P351" s="108"/>
      <c r="Q351" s="108"/>
      <c r="R351" s="108"/>
      <c r="S351" s="108"/>
      <c r="T351" s="108"/>
      <c r="U351" s="108"/>
      <c r="V351" s="108"/>
      <c r="W351" s="108"/>
      <c r="X351" s="108"/>
      <c r="Y351" s="108"/>
      <c r="Z351" s="108"/>
    </row>
    <row r="352" spans="1:26" ht="15.75" customHeight="1">
      <c r="A352" s="56"/>
      <c r="B352" s="521"/>
      <c r="C352" s="56"/>
      <c r="D352" s="56"/>
      <c r="E352" s="346"/>
      <c r="F352" s="672"/>
      <c r="G352" s="108"/>
      <c r="H352" s="108"/>
      <c r="I352" s="108"/>
      <c r="J352" s="108"/>
      <c r="K352" s="108"/>
      <c r="L352" s="108"/>
      <c r="M352" s="108"/>
      <c r="N352" s="108"/>
      <c r="O352" s="108"/>
      <c r="P352" s="108"/>
      <c r="Q352" s="108"/>
      <c r="R352" s="108"/>
      <c r="S352" s="108"/>
      <c r="T352" s="108"/>
      <c r="U352" s="108"/>
      <c r="V352" s="108"/>
      <c r="W352" s="108"/>
      <c r="X352" s="108"/>
      <c r="Y352" s="108"/>
      <c r="Z352" s="108"/>
    </row>
    <row r="353" spans="1:26" ht="15.75" customHeight="1">
      <c r="A353" s="56"/>
      <c r="B353" s="521"/>
      <c r="C353" s="56"/>
      <c r="D353" s="56"/>
      <c r="E353" s="346"/>
      <c r="F353" s="672"/>
      <c r="G353" s="108"/>
      <c r="H353" s="108"/>
      <c r="I353" s="108"/>
      <c r="J353" s="108"/>
      <c r="K353" s="108"/>
      <c r="L353" s="108"/>
      <c r="M353" s="108"/>
      <c r="N353" s="108"/>
      <c r="O353" s="108"/>
      <c r="P353" s="108"/>
      <c r="Q353" s="108"/>
      <c r="R353" s="108"/>
      <c r="S353" s="108"/>
      <c r="T353" s="108"/>
      <c r="U353" s="108"/>
      <c r="V353" s="108"/>
      <c r="W353" s="108"/>
      <c r="X353" s="108"/>
      <c r="Y353" s="108"/>
      <c r="Z353" s="108"/>
    </row>
    <row r="354" spans="1:26" ht="15.75" customHeight="1">
      <c r="A354" s="56"/>
      <c r="B354" s="521"/>
      <c r="C354" s="56"/>
      <c r="D354" s="56"/>
      <c r="E354" s="346"/>
      <c r="F354" s="672"/>
      <c r="G354" s="108"/>
      <c r="H354" s="108"/>
      <c r="I354" s="108"/>
      <c r="J354" s="108"/>
      <c r="K354" s="108"/>
      <c r="L354" s="108"/>
      <c r="M354" s="108"/>
      <c r="N354" s="108"/>
      <c r="O354" s="108"/>
      <c r="P354" s="108"/>
      <c r="Q354" s="108"/>
      <c r="R354" s="108"/>
      <c r="S354" s="108"/>
      <c r="T354" s="108"/>
      <c r="U354" s="108"/>
      <c r="V354" s="108"/>
      <c r="W354" s="108"/>
      <c r="X354" s="108"/>
      <c r="Y354" s="108"/>
      <c r="Z354" s="108"/>
    </row>
    <row r="355" spans="1:26" ht="15.75" customHeight="1">
      <c r="A355" s="56"/>
      <c r="B355" s="521"/>
      <c r="C355" s="56"/>
      <c r="D355" s="56"/>
      <c r="E355" s="346"/>
      <c r="F355" s="672"/>
      <c r="G355" s="108"/>
      <c r="H355" s="108"/>
      <c r="I355" s="108"/>
      <c r="J355" s="108"/>
      <c r="K355" s="108"/>
      <c r="L355" s="108"/>
      <c r="M355" s="108"/>
      <c r="N355" s="108"/>
      <c r="O355" s="108"/>
      <c r="P355" s="108"/>
      <c r="Q355" s="108"/>
      <c r="R355" s="108"/>
      <c r="S355" s="108"/>
      <c r="T355" s="108"/>
      <c r="U355" s="108"/>
      <c r="V355" s="108"/>
      <c r="W355" s="108"/>
      <c r="X355" s="108"/>
      <c r="Y355" s="108"/>
      <c r="Z355" s="108"/>
    </row>
    <row r="356" spans="1:26" ht="15.75" customHeight="1">
      <c r="A356" s="56"/>
      <c r="B356" s="521"/>
      <c r="C356" s="56"/>
      <c r="D356" s="56"/>
      <c r="E356" s="346"/>
      <c r="F356" s="672"/>
      <c r="G356" s="108"/>
      <c r="H356" s="108"/>
      <c r="I356" s="108"/>
      <c r="J356" s="108"/>
      <c r="K356" s="108"/>
      <c r="L356" s="108"/>
      <c r="M356" s="108"/>
      <c r="N356" s="108"/>
      <c r="O356" s="108"/>
      <c r="P356" s="108"/>
      <c r="Q356" s="108"/>
      <c r="R356" s="108"/>
      <c r="S356" s="108"/>
      <c r="T356" s="108"/>
      <c r="U356" s="108"/>
      <c r="V356" s="108"/>
      <c r="W356" s="108"/>
      <c r="X356" s="108"/>
      <c r="Y356" s="108"/>
      <c r="Z356" s="108"/>
    </row>
    <row r="357" spans="1:26" ht="15.75" customHeight="1">
      <c r="A357" s="56"/>
      <c r="B357" s="521"/>
      <c r="C357" s="56"/>
      <c r="D357" s="56"/>
      <c r="E357" s="346"/>
      <c r="F357" s="672"/>
      <c r="G357" s="108"/>
      <c r="H357" s="108"/>
      <c r="I357" s="108"/>
      <c r="J357" s="108"/>
      <c r="K357" s="108"/>
      <c r="L357" s="108"/>
      <c r="M357" s="108"/>
      <c r="N357" s="108"/>
      <c r="O357" s="108"/>
      <c r="P357" s="108"/>
      <c r="Q357" s="108"/>
      <c r="R357" s="108"/>
      <c r="S357" s="108"/>
      <c r="T357" s="108"/>
      <c r="U357" s="108"/>
      <c r="V357" s="108"/>
      <c r="W357" s="108"/>
      <c r="X357" s="108"/>
      <c r="Y357" s="108"/>
      <c r="Z357" s="108"/>
    </row>
    <row r="358" spans="1:26" ht="15.75" customHeight="1">
      <c r="A358" s="56"/>
      <c r="B358" s="521"/>
      <c r="C358" s="56"/>
      <c r="D358" s="56"/>
      <c r="E358" s="346"/>
      <c r="F358" s="672"/>
      <c r="G358" s="108"/>
      <c r="H358" s="108"/>
      <c r="I358" s="108"/>
      <c r="J358" s="108"/>
      <c r="K358" s="108"/>
      <c r="L358" s="108"/>
      <c r="M358" s="108"/>
      <c r="N358" s="108"/>
      <c r="O358" s="108"/>
      <c r="P358" s="108"/>
      <c r="Q358" s="108"/>
      <c r="R358" s="108"/>
      <c r="S358" s="108"/>
      <c r="T358" s="108"/>
      <c r="U358" s="108"/>
      <c r="V358" s="108"/>
      <c r="W358" s="108"/>
      <c r="X358" s="108"/>
      <c r="Y358" s="108"/>
      <c r="Z358" s="108"/>
    </row>
    <row r="359" spans="1:26" ht="15.75" customHeight="1">
      <c r="A359" s="56"/>
      <c r="B359" s="521"/>
      <c r="C359" s="56"/>
      <c r="D359" s="56"/>
      <c r="E359" s="346"/>
      <c r="F359" s="672"/>
      <c r="G359" s="108"/>
      <c r="H359" s="108"/>
      <c r="I359" s="108"/>
      <c r="J359" s="108"/>
      <c r="K359" s="108"/>
      <c r="L359" s="108"/>
      <c r="M359" s="108"/>
      <c r="N359" s="108"/>
      <c r="O359" s="108"/>
      <c r="P359" s="108"/>
      <c r="Q359" s="108"/>
      <c r="R359" s="108"/>
      <c r="S359" s="108"/>
      <c r="T359" s="108"/>
      <c r="U359" s="108"/>
      <c r="V359" s="108"/>
      <c r="W359" s="108"/>
      <c r="X359" s="108"/>
      <c r="Y359" s="108"/>
      <c r="Z359" s="108"/>
    </row>
    <row r="360" spans="1:26" ht="15.75" customHeight="1">
      <c r="A360" s="56"/>
      <c r="B360" s="521"/>
      <c r="C360" s="56"/>
      <c r="D360" s="56"/>
      <c r="E360" s="346"/>
      <c r="F360" s="672"/>
      <c r="G360" s="108"/>
      <c r="H360" s="108"/>
      <c r="I360" s="108"/>
      <c r="J360" s="108"/>
      <c r="K360" s="108"/>
      <c r="L360" s="108"/>
      <c r="M360" s="108"/>
      <c r="N360" s="108"/>
      <c r="O360" s="108"/>
      <c r="P360" s="108"/>
      <c r="Q360" s="108"/>
      <c r="R360" s="108"/>
      <c r="S360" s="108"/>
      <c r="T360" s="108"/>
      <c r="U360" s="108"/>
      <c r="V360" s="108"/>
      <c r="W360" s="108"/>
      <c r="X360" s="108"/>
      <c r="Y360" s="108"/>
      <c r="Z360" s="108"/>
    </row>
    <row r="361" spans="1:26" ht="15.75" customHeight="1">
      <c r="A361" s="56"/>
      <c r="B361" s="521"/>
      <c r="C361" s="56"/>
      <c r="D361" s="56"/>
      <c r="E361" s="346"/>
      <c r="F361" s="672"/>
      <c r="G361" s="108"/>
      <c r="H361" s="108"/>
      <c r="I361" s="108"/>
      <c r="J361" s="108"/>
      <c r="K361" s="108"/>
      <c r="L361" s="108"/>
      <c r="M361" s="108"/>
      <c r="N361" s="108"/>
      <c r="O361" s="108"/>
      <c r="P361" s="108"/>
      <c r="Q361" s="108"/>
      <c r="R361" s="108"/>
      <c r="S361" s="108"/>
      <c r="T361" s="108"/>
      <c r="U361" s="108"/>
      <c r="V361" s="108"/>
      <c r="W361" s="108"/>
      <c r="X361" s="108"/>
      <c r="Y361" s="108"/>
      <c r="Z361" s="108"/>
    </row>
    <row r="362" spans="1:26" ht="15.75" customHeight="1">
      <c r="A362" s="56"/>
      <c r="B362" s="521"/>
      <c r="C362" s="56"/>
      <c r="D362" s="56"/>
      <c r="E362" s="346"/>
      <c r="F362" s="672"/>
      <c r="G362" s="108"/>
      <c r="H362" s="108"/>
      <c r="I362" s="108"/>
      <c r="J362" s="108"/>
      <c r="K362" s="108"/>
      <c r="L362" s="108"/>
      <c r="M362" s="108"/>
      <c r="N362" s="108"/>
      <c r="O362" s="108"/>
      <c r="P362" s="108"/>
      <c r="Q362" s="108"/>
      <c r="R362" s="108"/>
      <c r="S362" s="108"/>
      <c r="T362" s="108"/>
      <c r="U362" s="108"/>
      <c r="V362" s="108"/>
      <c r="W362" s="108"/>
      <c r="X362" s="108"/>
      <c r="Y362" s="108"/>
      <c r="Z362" s="108"/>
    </row>
    <row r="363" spans="1:26" ht="15.75" customHeight="1">
      <c r="A363" s="56"/>
      <c r="B363" s="521"/>
      <c r="C363" s="56"/>
      <c r="D363" s="56"/>
      <c r="E363" s="346"/>
      <c r="F363" s="672"/>
      <c r="G363" s="108"/>
      <c r="H363" s="108"/>
      <c r="I363" s="108"/>
      <c r="J363" s="108"/>
      <c r="K363" s="108"/>
      <c r="L363" s="108"/>
      <c r="M363" s="108"/>
      <c r="N363" s="108"/>
      <c r="O363" s="108"/>
      <c r="P363" s="108"/>
      <c r="Q363" s="108"/>
      <c r="R363" s="108"/>
      <c r="S363" s="108"/>
      <c r="T363" s="108"/>
      <c r="U363" s="108"/>
      <c r="V363" s="108"/>
      <c r="W363" s="108"/>
      <c r="X363" s="108"/>
      <c r="Y363" s="108"/>
      <c r="Z363" s="108"/>
    </row>
    <row r="364" spans="1:26" ht="15.75" customHeight="1">
      <c r="A364" s="56"/>
      <c r="B364" s="521"/>
      <c r="C364" s="56"/>
      <c r="D364" s="56"/>
      <c r="E364" s="346"/>
      <c r="F364" s="672"/>
      <c r="G364" s="108"/>
      <c r="H364" s="108"/>
      <c r="I364" s="108"/>
      <c r="J364" s="108"/>
      <c r="K364" s="108"/>
      <c r="L364" s="108"/>
      <c r="M364" s="108"/>
      <c r="N364" s="108"/>
      <c r="O364" s="108"/>
      <c r="P364" s="108"/>
      <c r="Q364" s="108"/>
      <c r="R364" s="108"/>
      <c r="S364" s="108"/>
      <c r="T364" s="108"/>
      <c r="U364" s="108"/>
      <c r="V364" s="108"/>
      <c r="W364" s="108"/>
      <c r="X364" s="108"/>
      <c r="Y364" s="108"/>
      <c r="Z364" s="108"/>
    </row>
    <row r="365" spans="1:26" ht="15.75" customHeight="1">
      <c r="A365" s="56"/>
      <c r="B365" s="521"/>
      <c r="C365" s="56"/>
      <c r="D365" s="56"/>
      <c r="E365" s="346"/>
      <c r="F365" s="672"/>
      <c r="G365" s="108"/>
      <c r="H365" s="108"/>
      <c r="I365" s="108"/>
      <c r="J365" s="108"/>
      <c r="K365" s="108"/>
      <c r="L365" s="108"/>
      <c r="M365" s="108"/>
      <c r="N365" s="108"/>
      <c r="O365" s="108"/>
      <c r="P365" s="108"/>
      <c r="Q365" s="108"/>
      <c r="R365" s="108"/>
      <c r="S365" s="108"/>
      <c r="T365" s="108"/>
      <c r="U365" s="108"/>
      <c r="V365" s="108"/>
      <c r="W365" s="108"/>
      <c r="X365" s="108"/>
      <c r="Y365" s="108"/>
      <c r="Z365" s="108"/>
    </row>
    <row r="366" spans="1:26" ht="15.75" customHeight="1">
      <c r="A366" s="56"/>
      <c r="B366" s="521"/>
      <c r="C366" s="56"/>
      <c r="D366" s="56"/>
      <c r="E366" s="346"/>
      <c r="F366" s="672"/>
      <c r="G366" s="108"/>
      <c r="H366" s="108"/>
      <c r="I366" s="108"/>
      <c r="J366" s="108"/>
      <c r="K366" s="108"/>
      <c r="L366" s="108"/>
      <c r="M366" s="108"/>
      <c r="N366" s="108"/>
      <c r="O366" s="108"/>
      <c r="P366" s="108"/>
      <c r="Q366" s="108"/>
      <c r="R366" s="108"/>
      <c r="S366" s="108"/>
      <c r="T366" s="108"/>
      <c r="U366" s="108"/>
      <c r="V366" s="108"/>
      <c r="W366" s="108"/>
      <c r="X366" s="108"/>
      <c r="Y366" s="108"/>
      <c r="Z366" s="108"/>
    </row>
    <row r="367" spans="1:26" ht="15.75" customHeight="1">
      <c r="A367" s="56"/>
      <c r="B367" s="521"/>
      <c r="C367" s="56"/>
      <c r="D367" s="56"/>
      <c r="E367" s="346"/>
      <c r="F367" s="672"/>
      <c r="G367" s="108"/>
      <c r="H367" s="108"/>
      <c r="I367" s="108"/>
      <c r="J367" s="108"/>
      <c r="K367" s="108"/>
      <c r="L367" s="108"/>
      <c r="M367" s="108"/>
      <c r="N367" s="108"/>
      <c r="O367" s="108"/>
      <c r="P367" s="108"/>
      <c r="Q367" s="108"/>
      <c r="R367" s="108"/>
      <c r="S367" s="108"/>
      <c r="T367" s="108"/>
      <c r="U367" s="108"/>
      <c r="V367" s="108"/>
      <c r="W367" s="108"/>
      <c r="X367" s="108"/>
      <c r="Y367" s="108"/>
      <c r="Z367" s="108"/>
    </row>
    <row r="368" spans="1:26" ht="15.75" customHeight="1">
      <c r="A368" s="56"/>
      <c r="B368" s="521"/>
      <c r="C368" s="56"/>
      <c r="D368" s="56"/>
      <c r="E368" s="346"/>
      <c r="F368" s="672"/>
      <c r="G368" s="108"/>
      <c r="H368" s="108"/>
      <c r="I368" s="108"/>
      <c r="J368" s="108"/>
      <c r="K368" s="108"/>
      <c r="L368" s="108"/>
      <c r="M368" s="108"/>
      <c r="N368" s="108"/>
      <c r="O368" s="108"/>
      <c r="P368" s="108"/>
      <c r="Q368" s="108"/>
      <c r="R368" s="108"/>
      <c r="S368" s="108"/>
      <c r="T368" s="108"/>
      <c r="U368" s="108"/>
      <c r="V368" s="108"/>
      <c r="W368" s="108"/>
      <c r="X368" s="108"/>
      <c r="Y368" s="108"/>
      <c r="Z368" s="108"/>
    </row>
    <row r="369" spans="1:26" ht="15.75" customHeight="1">
      <c r="A369" s="56"/>
      <c r="B369" s="521"/>
      <c r="C369" s="56"/>
      <c r="D369" s="56"/>
      <c r="E369" s="346"/>
      <c r="F369" s="672"/>
      <c r="G369" s="108"/>
      <c r="H369" s="108"/>
      <c r="I369" s="108"/>
      <c r="J369" s="108"/>
      <c r="K369" s="108"/>
      <c r="L369" s="108"/>
      <c r="M369" s="108"/>
      <c r="N369" s="108"/>
      <c r="O369" s="108"/>
      <c r="P369" s="108"/>
      <c r="Q369" s="108"/>
      <c r="R369" s="108"/>
      <c r="S369" s="108"/>
      <c r="T369" s="108"/>
      <c r="U369" s="108"/>
      <c r="V369" s="108"/>
      <c r="W369" s="108"/>
      <c r="X369" s="108"/>
      <c r="Y369" s="108"/>
      <c r="Z369" s="108"/>
    </row>
    <row r="370" spans="1:26" ht="15.75" customHeight="1">
      <c r="A370" s="56"/>
      <c r="B370" s="521"/>
      <c r="C370" s="56"/>
      <c r="D370" s="56"/>
      <c r="E370" s="346"/>
      <c r="F370" s="672"/>
      <c r="G370" s="108"/>
      <c r="H370" s="108"/>
      <c r="I370" s="108"/>
      <c r="J370" s="108"/>
      <c r="K370" s="108"/>
      <c r="L370" s="108"/>
      <c r="M370" s="108"/>
      <c r="N370" s="108"/>
      <c r="O370" s="108"/>
      <c r="P370" s="108"/>
      <c r="Q370" s="108"/>
      <c r="R370" s="108"/>
      <c r="S370" s="108"/>
      <c r="T370" s="108"/>
      <c r="U370" s="108"/>
      <c r="V370" s="108"/>
      <c r="W370" s="108"/>
      <c r="X370" s="108"/>
      <c r="Y370" s="108"/>
      <c r="Z370" s="108"/>
    </row>
    <row r="371" spans="1:26" ht="15.75" customHeight="1">
      <c r="A371" s="56"/>
      <c r="B371" s="521"/>
      <c r="C371" s="56"/>
      <c r="D371" s="56"/>
      <c r="E371" s="346"/>
      <c r="F371" s="672"/>
      <c r="G371" s="108"/>
      <c r="H371" s="108"/>
      <c r="I371" s="108"/>
      <c r="J371" s="108"/>
      <c r="K371" s="108"/>
      <c r="L371" s="108"/>
      <c r="M371" s="108"/>
      <c r="N371" s="108"/>
      <c r="O371" s="108"/>
      <c r="P371" s="108"/>
      <c r="Q371" s="108"/>
      <c r="R371" s="108"/>
      <c r="S371" s="108"/>
      <c r="T371" s="108"/>
      <c r="U371" s="108"/>
      <c r="V371" s="108"/>
      <c r="W371" s="108"/>
      <c r="X371" s="108"/>
      <c r="Y371" s="108"/>
      <c r="Z371" s="108"/>
    </row>
    <row r="372" spans="1:26" ht="15.75" customHeight="1">
      <c r="A372" s="56"/>
      <c r="B372" s="521"/>
      <c r="C372" s="56"/>
      <c r="D372" s="56"/>
      <c r="E372" s="346"/>
      <c r="F372" s="672"/>
      <c r="G372" s="108"/>
      <c r="H372" s="108"/>
      <c r="I372" s="108"/>
      <c r="J372" s="108"/>
      <c r="K372" s="108"/>
      <c r="L372" s="108"/>
      <c r="M372" s="108"/>
      <c r="N372" s="108"/>
      <c r="O372" s="108"/>
      <c r="P372" s="108"/>
      <c r="Q372" s="108"/>
      <c r="R372" s="108"/>
      <c r="S372" s="108"/>
      <c r="T372" s="108"/>
      <c r="U372" s="108"/>
      <c r="V372" s="108"/>
      <c r="W372" s="108"/>
      <c r="X372" s="108"/>
      <c r="Y372" s="108"/>
      <c r="Z372" s="108"/>
    </row>
    <row r="373" spans="1:26" ht="15.75" customHeight="1">
      <c r="A373" s="56"/>
      <c r="B373" s="521"/>
      <c r="C373" s="56"/>
      <c r="D373" s="56"/>
      <c r="E373" s="346"/>
      <c r="F373" s="672"/>
      <c r="G373" s="108"/>
      <c r="H373" s="108"/>
      <c r="I373" s="108"/>
      <c r="J373" s="108"/>
      <c r="K373" s="108"/>
      <c r="L373" s="108"/>
      <c r="M373" s="108"/>
      <c r="N373" s="108"/>
      <c r="O373" s="108"/>
      <c r="P373" s="108"/>
      <c r="Q373" s="108"/>
      <c r="R373" s="108"/>
      <c r="S373" s="108"/>
      <c r="T373" s="108"/>
      <c r="U373" s="108"/>
      <c r="V373" s="108"/>
      <c r="W373" s="108"/>
      <c r="X373" s="108"/>
      <c r="Y373" s="108"/>
      <c r="Z373" s="108"/>
    </row>
    <row r="374" spans="1:26" ht="15.75" customHeight="1">
      <c r="A374" s="56"/>
      <c r="B374" s="521"/>
      <c r="C374" s="56"/>
      <c r="D374" s="56"/>
      <c r="E374" s="346"/>
      <c r="F374" s="672"/>
      <c r="G374" s="108"/>
      <c r="H374" s="108"/>
      <c r="I374" s="108"/>
      <c r="J374" s="108"/>
      <c r="K374" s="108"/>
      <c r="L374" s="108"/>
      <c r="M374" s="108"/>
      <c r="N374" s="108"/>
      <c r="O374" s="108"/>
      <c r="P374" s="108"/>
      <c r="Q374" s="108"/>
      <c r="R374" s="108"/>
      <c r="S374" s="108"/>
      <c r="T374" s="108"/>
      <c r="U374" s="108"/>
      <c r="V374" s="108"/>
      <c r="W374" s="108"/>
      <c r="X374" s="108"/>
      <c r="Y374" s="108"/>
      <c r="Z374" s="108"/>
    </row>
    <row r="375" spans="1:26" ht="15.75" customHeight="1">
      <c r="A375" s="56"/>
      <c r="B375" s="521"/>
      <c r="C375" s="56"/>
      <c r="D375" s="56"/>
      <c r="E375" s="346"/>
      <c r="F375" s="672"/>
      <c r="G375" s="108"/>
      <c r="H375" s="108"/>
      <c r="I375" s="108"/>
      <c r="J375" s="108"/>
      <c r="K375" s="108"/>
      <c r="L375" s="108"/>
      <c r="M375" s="108"/>
      <c r="N375" s="108"/>
      <c r="O375" s="108"/>
      <c r="P375" s="108"/>
      <c r="Q375" s="108"/>
      <c r="R375" s="108"/>
      <c r="S375" s="108"/>
      <c r="T375" s="108"/>
      <c r="U375" s="108"/>
      <c r="V375" s="108"/>
      <c r="W375" s="108"/>
      <c r="X375" s="108"/>
      <c r="Y375" s="108"/>
      <c r="Z375" s="108"/>
    </row>
    <row r="376" spans="1:26" ht="15.75" customHeight="1">
      <c r="A376" s="56"/>
      <c r="B376" s="521"/>
      <c r="C376" s="56"/>
      <c r="D376" s="56"/>
      <c r="E376" s="346"/>
      <c r="F376" s="672"/>
      <c r="G376" s="108"/>
      <c r="H376" s="108"/>
      <c r="I376" s="108"/>
      <c r="J376" s="108"/>
      <c r="K376" s="108"/>
      <c r="L376" s="108"/>
      <c r="M376" s="108"/>
      <c r="N376" s="108"/>
      <c r="O376" s="108"/>
      <c r="P376" s="108"/>
      <c r="Q376" s="108"/>
      <c r="R376" s="108"/>
      <c r="S376" s="108"/>
      <c r="T376" s="108"/>
      <c r="U376" s="108"/>
      <c r="V376" s="108"/>
      <c r="W376" s="108"/>
      <c r="X376" s="108"/>
      <c r="Y376" s="108"/>
      <c r="Z376" s="108"/>
    </row>
    <row r="377" spans="1:26" ht="15.75" customHeight="1">
      <c r="A377" s="56"/>
      <c r="B377" s="521"/>
      <c r="C377" s="56"/>
      <c r="D377" s="56"/>
      <c r="E377" s="346"/>
      <c r="F377" s="672"/>
      <c r="G377" s="108"/>
      <c r="H377" s="108"/>
      <c r="I377" s="108"/>
      <c r="J377" s="108"/>
      <c r="K377" s="108"/>
      <c r="L377" s="108"/>
      <c r="M377" s="108"/>
      <c r="N377" s="108"/>
      <c r="O377" s="108"/>
      <c r="P377" s="108"/>
      <c r="Q377" s="108"/>
      <c r="R377" s="108"/>
      <c r="S377" s="108"/>
      <c r="T377" s="108"/>
      <c r="U377" s="108"/>
      <c r="V377" s="108"/>
      <c r="W377" s="108"/>
      <c r="X377" s="108"/>
      <c r="Y377" s="108"/>
      <c r="Z377" s="108"/>
    </row>
    <row r="378" spans="1:26" ht="15.75" customHeight="1">
      <c r="A378" s="56"/>
      <c r="B378" s="521"/>
      <c r="C378" s="56"/>
      <c r="D378" s="56"/>
      <c r="E378" s="346"/>
      <c r="F378" s="672"/>
      <c r="G378" s="108"/>
      <c r="H378" s="108"/>
      <c r="I378" s="108"/>
      <c r="J378" s="108"/>
      <c r="K378" s="108"/>
      <c r="L378" s="108"/>
      <c r="M378" s="108"/>
      <c r="N378" s="108"/>
      <c r="O378" s="108"/>
      <c r="P378" s="108"/>
      <c r="Q378" s="108"/>
      <c r="R378" s="108"/>
      <c r="S378" s="108"/>
      <c r="T378" s="108"/>
      <c r="U378" s="108"/>
      <c r="V378" s="108"/>
      <c r="W378" s="108"/>
      <c r="X378" s="108"/>
      <c r="Y378" s="108"/>
      <c r="Z378" s="108"/>
    </row>
    <row r="379" spans="1:26" ht="15.75" customHeight="1">
      <c r="A379" s="56"/>
      <c r="B379" s="521"/>
      <c r="C379" s="56"/>
      <c r="D379" s="56"/>
      <c r="E379" s="346"/>
      <c r="F379" s="672"/>
      <c r="G379" s="108"/>
      <c r="H379" s="108"/>
      <c r="I379" s="108"/>
      <c r="J379" s="108"/>
      <c r="K379" s="108"/>
      <c r="L379" s="108"/>
      <c r="M379" s="108"/>
      <c r="N379" s="108"/>
      <c r="O379" s="108"/>
      <c r="P379" s="108"/>
      <c r="Q379" s="108"/>
      <c r="R379" s="108"/>
      <c r="S379" s="108"/>
      <c r="T379" s="108"/>
      <c r="U379" s="108"/>
      <c r="V379" s="108"/>
      <c r="W379" s="108"/>
      <c r="X379" s="108"/>
      <c r="Y379" s="108"/>
      <c r="Z379" s="108"/>
    </row>
    <row r="380" spans="1:26" ht="15.75" customHeight="1">
      <c r="A380" s="56"/>
      <c r="B380" s="521"/>
      <c r="C380" s="56"/>
      <c r="D380" s="56"/>
      <c r="E380" s="346"/>
      <c r="F380" s="672"/>
      <c r="G380" s="108"/>
      <c r="H380" s="108"/>
      <c r="I380" s="108"/>
      <c r="J380" s="108"/>
      <c r="K380" s="108"/>
      <c r="L380" s="108"/>
      <c r="M380" s="108"/>
      <c r="N380" s="108"/>
      <c r="O380" s="108"/>
      <c r="P380" s="108"/>
      <c r="Q380" s="108"/>
      <c r="R380" s="108"/>
      <c r="S380" s="108"/>
      <c r="T380" s="108"/>
      <c r="U380" s="108"/>
      <c r="V380" s="108"/>
      <c r="W380" s="108"/>
      <c r="X380" s="108"/>
      <c r="Y380" s="108"/>
      <c r="Z380" s="108"/>
    </row>
    <row r="381" spans="1:26" ht="15.75" customHeight="1">
      <c r="A381" s="56"/>
      <c r="B381" s="521"/>
      <c r="C381" s="56"/>
      <c r="D381" s="56"/>
      <c r="E381" s="346"/>
      <c r="F381" s="672"/>
      <c r="G381" s="108"/>
      <c r="H381" s="108"/>
      <c r="I381" s="108"/>
      <c r="J381" s="108"/>
      <c r="K381" s="108"/>
      <c r="L381" s="108"/>
      <c r="M381" s="108"/>
      <c r="N381" s="108"/>
      <c r="O381" s="108"/>
      <c r="P381" s="108"/>
      <c r="Q381" s="108"/>
      <c r="R381" s="108"/>
      <c r="S381" s="108"/>
      <c r="T381" s="108"/>
      <c r="U381" s="108"/>
      <c r="V381" s="108"/>
      <c r="W381" s="108"/>
      <c r="X381" s="108"/>
      <c r="Y381" s="108"/>
      <c r="Z381" s="108"/>
    </row>
    <row r="382" spans="1:26" ht="15.75" customHeight="1">
      <c r="A382" s="56"/>
      <c r="B382" s="521"/>
      <c r="C382" s="56"/>
      <c r="D382" s="56"/>
      <c r="E382" s="346"/>
      <c r="F382" s="672"/>
      <c r="G382" s="108"/>
      <c r="H382" s="108"/>
      <c r="I382" s="108"/>
      <c r="J382" s="108"/>
      <c r="K382" s="108"/>
      <c r="L382" s="108"/>
      <c r="M382" s="108"/>
      <c r="N382" s="108"/>
      <c r="O382" s="108"/>
      <c r="P382" s="108"/>
      <c r="Q382" s="108"/>
      <c r="R382" s="108"/>
      <c r="S382" s="108"/>
      <c r="T382" s="108"/>
      <c r="U382" s="108"/>
      <c r="V382" s="108"/>
      <c r="W382" s="108"/>
      <c r="X382" s="108"/>
      <c r="Y382" s="108"/>
      <c r="Z382" s="108"/>
    </row>
    <row r="383" spans="1:26" ht="15.75" customHeight="1">
      <c r="A383" s="56"/>
      <c r="B383" s="521"/>
      <c r="C383" s="56"/>
      <c r="D383" s="56"/>
      <c r="E383" s="346"/>
      <c r="F383" s="672"/>
      <c r="G383" s="108"/>
      <c r="H383" s="108"/>
      <c r="I383" s="108"/>
      <c r="J383" s="108"/>
      <c r="K383" s="108"/>
      <c r="L383" s="108"/>
      <c r="M383" s="108"/>
      <c r="N383" s="108"/>
      <c r="O383" s="108"/>
      <c r="P383" s="108"/>
      <c r="Q383" s="108"/>
      <c r="R383" s="108"/>
      <c r="S383" s="108"/>
      <c r="T383" s="108"/>
      <c r="U383" s="108"/>
      <c r="V383" s="108"/>
      <c r="W383" s="108"/>
      <c r="X383" s="108"/>
      <c r="Y383" s="108"/>
      <c r="Z383" s="108"/>
    </row>
    <row r="384" spans="1:26" ht="15.75" customHeight="1">
      <c r="A384" s="56"/>
      <c r="B384" s="521"/>
      <c r="C384" s="56"/>
      <c r="D384" s="56"/>
      <c r="E384" s="346"/>
      <c r="F384" s="672"/>
      <c r="G384" s="108"/>
      <c r="H384" s="108"/>
      <c r="I384" s="108"/>
      <c r="J384" s="108"/>
      <c r="K384" s="108"/>
      <c r="L384" s="108"/>
      <c r="M384" s="108"/>
      <c r="N384" s="108"/>
      <c r="O384" s="108"/>
      <c r="P384" s="108"/>
      <c r="Q384" s="108"/>
      <c r="R384" s="108"/>
      <c r="S384" s="108"/>
      <c r="T384" s="108"/>
      <c r="U384" s="108"/>
      <c r="V384" s="108"/>
      <c r="W384" s="108"/>
      <c r="X384" s="108"/>
      <c r="Y384" s="108"/>
      <c r="Z384" s="108"/>
    </row>
    <row r="385" spans="1:26" ht="15.75" customHeight="1">
      <c r="A385" s="56"/>
      <c r="B385" s="521"/>
      <c r="C385" s="56"/>
      <c r="D385" s="56"/>
      <c r="E385" s="346"/>
      <c r="F385" s="672"/>
      <c r="G385" s="108"/>
      <c r="H385" s="108"/>
      <c r="I385" s="108"/>
      <c r="J385" s="108"/>
      <c r="K385" s="108"/>
      <c r="L385" s="108"/>
      <c r="M385" s="108"/>
      <c r="N385" s="108"/>
      <c r="O385" s="108"/>
      <c r="P385" s="108"/>
      <c r="Q385" s="108"/>
      <c r="R385" s="108"/>
      <c r="S385" s="108"/>
      <c r="T385" s="108"/>
      <c r="U385" s="108"/>
      <c r="V385" s="108"/>
      <c r="W385" s="108"/>
      <c r="X385" s="108"/>
      <c r="Y385" s="108"/>
      <c r="Z385" s="108"/>
    </row>
    <row r="386" spans="1:26" ht="15.75" customHeight="1">
      <c r="A386" s="56"/>
      <c r="B386" s="521"/>
      <c r="C386" s="56"/>
      <c r="D386" s="56"/>
      <c r="E386" s="346"/>
      <c r="F386" s="672"/>
      <c r="G386" s="108"/>
      <c r="H386" s="108"/>
      <c r="I386" s="108"/>
      <c r="J386" s="108"/>
      <c r="K386" s="108"/>
      <c r="L386" s="108"/>
      <c r="M386" s="108"/>
      <c r="N386" s="108"/>
      <c r="O386" s="108"/>
      <c r="P386" s="108"/>
      <c r="Q386" s="108"/>
      <c r="R386" s="108"/>
      <c r="S386" s="108"/>
      <c r="T386" s="108"/>
      <c r="U386" s="108"/>
      <c r="V386" s="108"/>
      <c r="W386" s="108"/>
      <c r="X386" s="108"/>
      <c r="Y386" s="108"/>
      <c r="Z386" s="108"/>
    </row>
    <row r="387" spans="1:26" ht="15.75" customHeight="1">
      <c r="A387" s="56"/>
      <c r="B387" s="521"/>
      <c r="C387" s="56"/>
      <c r="D387" s="56"/>
      <c r="E387" s="346"/>
      <c r="F387" s="672"/>
      <c r="G387" s="108"/>
      <c r="H387" s="108"/>
      <c r="I387" s="108"/>
      <c r="J387" s="108"/>
      <c r="K387" s="108"/>
      <c r="L387" s="108"/>
      <c r="M387" s="108"/>
      <c r="N387" s="108"/>
      <c r="O387" s="108"/>
      <c r="P387" s="108"/>
      <c r="Q387" s="108"/>
      <c r="R387" s="108"/>
      <c r="S387" s="108"/>
      <c r="T387" s="108"/>
      <c r="U387" s="108"/>
      <c r="V387" s="108"/>
      <c r="W387" s="108"/>
      <c r="X387" s="108"/>
      <c r="Y387" s="108"/>
      <c r="Z387" s="108"/>
    </row>
    <row r="388" spans="1:26" ht="15.75" customHeight="1">
      <c r="A388" s="56"/>
      <c r="B388" s="521"/>
      <c r="C388" s="56"/>
      <c r="D388" s="56"/>
      <c r="E388" s="346"/>
      <c r="F388" s="672"/>
      <c r="G388" s="108"/>
      <c r="H388" s="108"/>
      <c r="I388" s="108"/>
      <c r="J388" s="108"/>
      <c r="K388" s="108"/>
      <c r="L388" s="108"/>
      <c r="M388" s="108"/>
      <c r="N388" s="108"/>
      <c r="O388" s="108"/>
      <c r="P388" s="108"/>
      <c r="Q388" s="108"/>
      <c r="R388" s="108"/>
      <c r="S388" s="108"/>
      <c r="T388" s="108"/>
      <c r="U388" s="108"/>
      <c r="V388" s="108"/>
      <c r="W388" s="108"/>
      <c r="X388" s="108"/>
      <c r="Y388" s="108"/>
      <c r="Z388" s="108"/>
    </row>
    <row r="389" spans="1:26" ht="15.75" customHeight="1">
      <c r="A389" s="56"/>
      <c r="B389" s="521"/>
      <c r="C389" s="56"/>
      <c r="D389" s="56"/>
      <c r="E389" s="346"/>
      <c r="F389" s="672"/>
      <c r="G389" s="108"/>
      <c r="H389" s="108"/>
      <c r="I389" s="108"/>
      <c r="J389" s="108"/>
      <c r="K389" s="108"/>
      <c r="L389" s="108"/>
      <c r="M389" s="108"/>
      <c r="N389" s="108"/>
      <c r="O389" s="108"/>
      <c r="P389" s="108"/>
      <c r="Q389" s="108"/>
      <c r="R389" s="108"/>
      <c r="S389" s="108"/>
      <c r="T389" s="108"/>
      <c r="U389" s="108"/>
      <c r="V389" s="108"/>
      <c r="W389" s="108"/>
      <c r="X389" s="108"/>
      <c r="Y389" s="108"/>
      <c r="Z389" s="108"/>
    </row>
    <row r="390" spans="1:26" ht="15.75" customHeight="1">
      <c r="A390" s="56"/>
      <c r="B390" s="521"/>
      <c r="C390" s="56"/>
      <c r="D390" s="56"/>
      <c r="E390" s="346"/>
      <c r="F390" s="672"/>
      <c r="G390" s="108"/>
      <c r="H390" s="108"/>
      <c r="I390" s="108"/>
      <c r="J390" s="108"/>
      <c r="K390" s="108"/>
      <c r="L390" s="108"/>
      <c r="M390" s="108"/>
      <c r="N390" s="108"/>
      <c r="O390" s="108"/>
      <c r="P390" s="108"/>
      <c r="Q390" s="108"/>
      <c r="R390" s="108"/>
      <c r="S390" s="108"/>
      <c r="T390" s="108"/>
      <c r="U390" s="108"/>
      <c r="V390" s="108"/>
      <c r="W390" s="108"/>
      <c r="X390" s="108"/>
      <c r="Y390" s="108"/>
      <c r="Z390" s="108"/>
    </row>
    <row r="391" spans="1:26" ht="15.75" customHeight="1">
      <c r="A391" s="56"/>
      <c r="B391" s="521"/>
      <c r="C391" s="56"/>
      <c r="D391" s="56"/>
      <c r="E391" s="346"/>
      <c r="F391" s="672"/>
      <c r="G391" s="108"/>
      <c r="H391" s="108"/>
      <c r="I391" s="108"/>
      <c r="J391" s="108"/>
      <c r="K391" s="108"/>
      <c r="L391" s="108"/>
      <c r="M391" s="108"/>
      <c r="N391" s="108"/>
      <c r="O391" s="108"/>
      <c r="P391" s="108"/>
      <c r="Q391" s="108"/>
      <c r="R391" s="108"/>
      <c r="S391" s="108"/>
      <c r="T391" s="108"/>
      <c r="U391" s="108"/>
      <c r="V391" s="108"/>
      <c r="W391" s="108"/>
      <c r="X391" s="108"/>
      <c r="Y391" s="108"/>
      <c r="Z391" s="108"/>
    </row>
    <row r="392" spans="1:26" ht="15.75" customHeight="1">
      <c r="A392" s="56"/>
      <c r="B392" s="521"/>
      <c r="C392" s="56"/>
      <c r="D392" s="56"/>
      <c r="E392" s="346"/>
      <c r="F392" s="672"/>
      <c r="G392" s="108"/>
      <c r="H392" s="108"/>
      <c r="I392" s="108"/>
      <c r="J392" s="108"/>
      <c r="K392" s="108"/>
      <c r="L392" s="108"/>
      <c r="M392" s="108"/>
      <c r="N392" s="108"/>
      <c r="O392" s="108"/>
      <c r="P392" s="108"/>
      <c r="Q392" s="108"/>
      <c r="R392" s="108"/>
      <c r="S392" s="108"/>
      <c r="T392" s="108"/>
      <c r="U392" s="108"/>
      <c r="V392" s="108"/>
      <c r="W392" s="108"/>
      <c r="X392" s="108"/>
      <c r="Y392" s="108"/>
      <c r="Z392" s="108"/>
    </row>
    <row r="393" spans="1:26" ht="15.75" customHeight="1">
      <c r="A393" s="56"/>
      <c r="B393" s="521"/>
      <c r="C393" s="56"/>
      <c r="D393" s="56"/>
      <c r="E393" s="346"/>
      <c r="F393" s="672"/>
      <c r="G393" s="108"/>
      <c r="H393" s="108"/>
      <c r="I393" s="108"/>
      <c r="J393" s="108"/>
      <c r="K393" s="108"/>
      <c r="L393" s="108"/>
      <c r="M393" s="108"/>
      <c r="N393" s="108"/>
      <c r="O393" s="108"/>
      <c r="P393" s="108"/>
      <c r="Q393" s="108"/>
      <c r="R393" s="108"/>
      <c r="S393" s="108"/>
      <c r="T393" s="108"/>
      <c r="U393" s="108"/>
      <c r="V393" s="108"/>
      <c r="W393" s="108"/>
      <c r="X393" s="108"/>
      <c r="Y393" s="108"/>
      <c r="Z393" s="108"/>
    </row>
    <row r="394" spans="1:26" ht="15.75" customHeight="1">
      <c r="A394" s="56"/>
      <c r="B394" s="521"/>
      <c r="C394" s="56"/>
      <c r="D394" s="56"/>
      <c r="E394" s="346"/>
      <c r="F394" s="672"/>
      <c r="G394" s="108"/>
      <c r="H394" s="108"/>
      <c r="I394" s="108"/>
      <c r="J394" s="108"/>
      <c r="K394" s="108"/>
      <c r="L394" s="108"/>
      <c r="M394" s="108"/>
      <c r="N394" s="108"/>
      <c r="O394" s="108"/>
      <c r="P394" s="108"/>
      <c r="Q394" s="108"/>
      <c r="R394" s="108"/>
      <c r="S394" s="108"/>
      <c r="T394" s="108"/>
      <c r="U394" s="108"/>
      <c r="V394" s="108"/>
      <c r="W394" s="108"/>
      <c r="X394" s="108"/>
      <c r="Y394" s="108"/>
      <c r="Z394" s="108"/>
    </row>
    <row r="395" spans="1:26" ht="15.75" customHeight="1">
      <c r="A395" s="56"/>
      <c r="B395" s="521"/>
      <c r="C395" s="56"/>
      <c r="D395" s="56"/>
      <c r="E395" s="346"/>
      <c r="F395" s="672"/>
      <c r="G395" s="108"/>
      <c r="H395" s="108"/>
      <c r="I395" s="108"/>
      <c r="J395" s="108"/>
      <c r="K395" s="108"/>
      <c r="L395" s="108"/>
      <c r="M395" s="108"/>
      <c r="N395" s="108"/>
      <c r="O395" s="108"/>
      <c r="P395" s="108"/>
      <c r="Q395" s="108"/>
      <c r="R395" s="108"/>
      <c r="S395" s="108"/>
      <c r="T395" s="108"/>
      <c r="U395" s="108"/>
      <c r="V395" s="108"/>
      <c r="W395" s="108"/>
      <c r="X395" s="108"/>
      <c r="Y395" s="108"/>
      <c r="Z395" s="108"/>
    </row>
    <row r="396" spans="1:26" ht="15.75" customHeight="1">
      <c r="A396" s="56"/>
      <c r="B396" s="521"/>
      <c r="C396" s="56"/>
      <c r="D396" s="56"/>
      <c r="E396" s="346"/>
      <c r="F396" s="672"/>
      <c r="G396" s="108"/>
      <c r="H396" s="108"/>
      <c r="I396" s="108"/>
      <c r="J396" s="108"/>
      <c r="K396" s="108"/>
      <c r="L396" s="108"/>
      <c r="M396" s="108"/>
      <c r="N396" s="108"/>
      <c r="O396" s="108"/>
      <c r="P396" s="108"/>
      <c r="Q396" s="108"/>
      <c r="R396" s="108"/>
      <c r="S396" s="108"/>
      <c r="T396" s="108"/>
      <c r="U396" s="108"/>
      <c r="V396" s="108"/>
      <c r="W396" s="108"/>
      <c r="X396" s="108"/>
      <c r="Y396" s="108"/>
      <c r="Z396" s="108"/>
    </row>
    <row r="397" spans="1:26" ht="15.75" customHeight="1">
      <c r="A397" s="56"/>
      <c r="B397" s="521"/>
      <c r="C397" s="56"/>
      <c r="D397" s="56"/>
      <c r="E397" s="346"/>
      <c r="F397" s="672"/>
      <c r="G397" s="108"/>
      <c r="H397" s="108"/>
      <c r="I397" s="108"/>
      <c r="J397" s="108"/>
      <c r="K397" s="108"/>
      <c r="L397" s="108"/>
      <c r="M397" s="108"/>
      <c r="N397" s="108"/>
      <c r="O397" s="108"/>
      <c r="P397" s="108"/>
      <c r="Q397" s="108"/>
      <c r="R397" s="108"/>
      <c r="S397" s="108"/>
      <c r="T397" s="108"/>
      <c r="U397" s="108"/>
      <c r="V397" s="108"/>
      <c r="W397" s="108"/>
      <c r="X397" s="108"/>
      <c r="Y397" s="108"/>
      <c r="Z397" s="108"/>
    </row>
    <row r="398" spans="1:26" ht="15.75" customHeight="1">
      <c r="A398" s="56"/>
      <c r="B398" s="521"/>
      <c r="C398" s="56"/>
      <c r="D398" s="56"/>
      <c r="E398" s="346"/>
      <c r="F398" s="672"/>
      <c r="G398" s="108"/>
      <c r="H398" s="108"/>
      <c r="I398" s="108"/>
      <c r="J398" s="108"/>
      <c r="K398" s="108"/>
      <c r="L398" s="108"/>
      <c r="M398" s="108"/>
      <c r="N398" s="108"/>
      <c r="O398" s="108"/>
      <c r="P398" s="108"/>
      <c r="Q398" s="108"/>
      <c r="R398" s="108"/>
      <c r="S398" s="108"/>
      <c r="T398" s="108"/>
      <c r="U398" s="108"/>
      <c r="V398" s="108"/>
      <c r="W398" s="108"/>
      <c r="X398" s="108"/>
      <c r="Y398" s="108"/>
      <c r="Z398" s="108"/>
    </row>
    <row r="399" spans="1:26" ht="15.75" customHeight="1">
      <c r="A399" s="56"/>
      <c r="B399" s="521"/>
      <c r="C399" s="56"/>
      <c r="D399" s="56"/>
      <c r="E399" s="346"/>
      <c r="F399" s="672"/>
      <c r="G399" s="108"/>
      <c r="H399" s="108"/>
      <c r="I399" s="108"/>
      <c r="J399" s="108"/>
      <c r="K399" s="108"/>
      <c r="L399" s="108"/>
      <c r="M399" s="108"/>
      <c r="N399" s="108"/>
      <c r="O399" s="108"/>
      <c r="P399" s="108"/>
      <c r="Q399" s="108"/>
      <c r="R399" s="108"/>
      <c r="S399" s="108"/>
      <c r="T399" s="108"/>
      <c r="U399" s="108"/>
      <c r="V399" s="108"/>
      <c r="W399" s="108"/>
      <c r="X399" s="108"/>
      <c r="Y399" s="108"/>
      <c r="Z399" s="108"/>
    </row>
    <row r="400" spans="1:26" ht="15.75" customHeight="1">
      <c r="A400" s="56"/>
      <c r="B400" s="521"/>
      <c r="C400" s="56"/>
      <c r="D400" s="56"/>
      <c r="E400" s="346"/>
      <c r="F400" s="672"/>
      <c r="G400" s="108"/>
      <c r="H400" s="108"/>
      <c r="I400" s="108"/>
      <c r="J400" s="108"/>
      <c r="K400" s="108"/>
      <c r="L400" s="108"/>
      <c r="M400" s="108"/>
      <c r="N400" s="108"/>
      <c r="O400" s="108"/>
      <c r="P400" s="108"/>
      <c r="Q400" s="108"/>
      <c r="R400" s="108"/>
      <c r="S400" s="108"/>
      <c r="T400" s="108"/>
      <c r="U400" s="108"/>
      <c r="V400" s="108"/>
      <c r="W400" s="108"/>
      <c r="X400" s="108"/>
      <c r="Y400" s="108"/>
      <c r="Z400" s="108"/>
    </row>
    <row r="401" spans="1:26" ht="15.75" customHeight="1">
      <c r="A401" s="56"/>
      <c r="B401" s="521"/>
      <c r="C401" s="56"/>
      <c r="D401" s="56"/>
      <c r="E401" s="346"/>
      <c r="F401" s="672"/>
      <c r="G401" s="108"/>
      <c r="H401" s="108"/>
      <c r="I401" s="108"/>
      <c r="J401" s="108"/>
      <c r="K401" s="108"/>
      <c r="L401" s="108"/>
      <c r="M401" s="108"/>
      <c r="N401" s="108"/>
      <c r="O401" s="108"/>
      <c r="P401" s="108"/>
      <c r="Q401" s="108"/>
      <c r="R401" s="108"/>
      <c r="S401" s="108"/>
      <c r="T401" s="108"/>
      <c r="U401" s="108"/>
      <c r="V401" s="108"/>
      <c r="W401" s="108"/>
      <c r="X401" s="108"/>
      <c r="Y401" s="108"/>
      <c r="Z401" s="108"/>
    </row>
    <row r="402" spans="1:26" ht="15.75" customHeight="1">
      <c r="A402" s="56"/>
      <c r="B402" s="521"/>
      <c r="C402" s="56"/>
      <c r="D402" s="56"/>
      <c r="E402" s="346"/>
      <c r="F402" s="672"/>
      <c r="G402" s="108"/>
      <c r="H402" s="108"/>
      <c r="I402" s="108"/>
      <c r="J402" s="108"/>
      <c r="K402" s="108"/>
      <c r="L402" s="108"/>
      <c r="M402" s="108"/>
      <c r="N402" s="108"/>
      <c r="O402" s="108"/>
      <c r="P402" s="108"/>
      <c r="Q402" s="108"/>
      <c r="R402" s="108"/>
      <c r="S402" s="108"/>
      <c r="T402" s="108"/>
      <c r="U402" s="108"/>
      <c r="V402" s="108"/>
      <c r="W402" s="108"/>
      <c r="X402" s="108"/>
      <c r="Y402" s="108"/>
      <c r="Z402" s="108"/>
    </row>
    <row r="403" spans="1:26" ht="15.75" customHeight="1">
      <c r="A403" s="56"/>
      <c r="B403" s="521"/>
      <c r="C403" s="56"/>
      <c r="D403" s="56"/>
      <c r="E403" s="346"/>
      <c r="F403" s="672"/>
      <c r="G403" s="108"/>
      <c r="H403" s="108"/>
      <c r="I403" s="108"/>
      <c r="J403" s="108"/>
      <c r="K403" s="108"/>
      <c r="L403" s="108"/>
      <c r="M403" s="108"/>
      <c r="N403" s="108"/>
      <c r="O403" s="108"/>
      <c r="P403" s="108"/>
      <c r="Q403" s="108"/>
      <c r="R403" s="108"/>
      <c r="S403" s="108"/>
      <c r="T403" s="108"/>
      <c r="U403" s="108"/>
      <c r="V403" s="108"/>
      <c r="W403" s="108"/>
      <c r="X403" s="108"/>
      <c r="Y403" s="108"/>
      <c r="Z403" s="108"/>
    </row>
    <row r="404" spans="1:26" ht="15.75" customHeight="1">
      <c r="A404" s="56"/>
      <c r="B404" s="521"/>
      <c r="C404" s="56"/>
      <c r="D404" s="56"/>
      <c r="E404" s="346"/>
      <c r="F404" s="672"/>
      <c r="G404" s="108"/>
      <c r="H404" s="108"/>
      <c r="I404" s="108"/>
      <c r="J404" s="108"/>
      <c r="K404" s="108"/>
      <c r="L404" s="108"/>
      <c r="M404" s="108"/>
      <c r="N404" s="108"/>
      <c r="O404" s="108"/>
      <c r="P404" s="108"/>
      <c r="Q404" s="108"/>
      <c r="R404" s="108"/>
      <c r="S404" s="108"/>
      <c r="T404" s="108"/>
      <c r="U404" s="108"/>
      <c r="V404" s="108"/>
      <c r="W404" s="108"/>
      <c r="X404" s="108"/>
      <c r="Y404" s="108"/>
      <c r="Z404" s="108"/>
    </row>
    <row r="405" spans="1:26" ht="15.75" customHeight="1">
      <c r="A405" s="56"/>
      <c r="B405" s="521"/>
      <c r="C405" s="56"/>
      <c r="D405" s="56"/>
      <c r="E405" s="346"/>
      <c r="F405" s="672"/>
      <c r="G405" s="108"/>
      <c r="H405" s="108"/>
      <c r="I405" s="108"/>
      <c r="J405" s="108"/>
      <c r="K405" s="108"/>
      <c r="L405" s="108"/>
      <c r="M405" s="108"/>
      <c r="N405" s="108"/>
      <c r="O405" s="108"/>
      <c r="P405" s="108"/>
      <c r="Q405" s="108"/>
      <c r="R405" s="108"/>
      <c r="S405" s="108"/>
      <c r="T405" s="108"/>
      <c r="U405" s="108"/>
      <c r="V405" s="108"/>
      <c r="W405" s="108"/>
      <c r="X405" s="108"/>
      <c r="Y405" s="108"/>
      <c r="Z405" s="108"/>
    </row>
    <row r="406" spans="1:26" ht="15.75" customHeight="1">
      <c r="A406" s="56"/>
      <c r="B406" s="521"/>
      <c r="C406" s="56"/>
      <c r="D406" s="56"/>
      <c r="E406" s="346"/>
      <c r="F406" s="672"/>
      <c r="G406" s="108"/>
      <c r="H406" s="108"/>
      <c r="I406" s="108"/>
      <c r="J406" s="108"/>
      <c r="K406" s="108"/>
      <c r="L406" s="108"/>
      <c r="M406" s="108"/>
      <c r="N406" s="108"/>
      <c r="O406" s="108"/>
      <c r="P406" s="108"/>
      <c r="Q406" s="108"/>
      <c r="R406" s="108"/>
      <c r="S406" s="108"/>
      <c r="T406" s="108"/>
      <c r="U406" s="108"/>
      <c r="V406" s="108"/>
      <c r="W406" s="108"/>
      <c r="X406" s="108"/>
      <c r="Y406" s="108"/>
      <c r="Z406" s="108"/>
    </row>
    <row r="407" spans="1:26" ht="15.75" customHeight="1">
      <c r="A407" s="56"/>
      <c r="B407" s="521"/>
      <c r="C407" s="56"/>
      <c r="D407" s="56"/>
      <c r="E407" s="346"/>
      <c r="F407" s="672"/>
      <c r="G407" s="108"/>
      <c r="H407" s="108"/>
      <c r="I407" s="108"/>
      <c r="J407" s="108"/>
      <c r="K407" s="108"/>
      <c r="L407" s="108"/>
      <c r="M407" s="108"/>
      <c r="N407" s="108"/>
      <c r="O407" s="108"/>
      <c r="P407" s="108"/>
      <c r="Q407" s="108"/>
      <c r="R407" s="108"/>
      <c r="S407" s="108"/>
      <c r="T407" s="108"/>
      <c r="U407" s="108"/>
      <c r="V407" s="108"/>
      <c r="W407" s="108"/>
      <c r="X407" s="108"/>
      <c r="Y407" s="108"/>
      <c r="Z407" s="108"/>
    </row>
    <row r="408" spans="1:26" ht="15.75" customHeight="1">
      <c r="A408" s="56"/>
      <c r="B408" s="521"/>
      <c r="C408" s="56"/>
      <c r="D408" s="56"/>
      <c r="E408" s="346"/>
      <c r="F408" s="672"/>
      <c r="G408" s="108"/>
      <c r="H408" s="108"/>
      <c r="I408" s="108"/>
      <c r="J408" s="108"/>
      <c r="K408" s="108"/>
      <c r="L408" s="108"/>
      <c r="M408" s="108"/>
      <c r="N408" s="108"/>
      <c r="O408" s="108"/>
      <c r="P408" s="108"/>
      <c r="Q408" s="108"/>
      <c r="R408" s="108"/>
      <c r="S408" s="108"/>
      <c r="T408" s="108"/>
      <c r="U408" s="108"/>
      <c r="V408" s="108"/>
      <c r="W408" s="108"/>
      <c r="X408" s="108"/>
      <c r="Y408" s="108"/>
      <c r="Z408" s="108"/>
    </row>
    <row r="409" spans="1:26" ht="15.75" customHeight="1">
      <c r="A409" s="56"/>
      <c r="B409" s="521"/>
      <c r="C409" s="56"/>
      <c r="D409" s="56"/>
      <c r="E409" s="346"/>
      <c r="F409" s="672"/>
      <c r="G409" s="108"/>
      <c r="H409" s="108"/>
      <c r="I409" s="108"/>
      <c r="J409" s="108"/>
      <c r="K409" s="108"/>
      <c r="L409" s="108"/>
      <c r="M409" s="108"/>
      <c r="N409" s="108"/>
      <c r="O409" s="108"/>
      <c r="P409" s="108"/>
      <c r="Q409" s="108"/>
      <c r="R409" s="108"/>
      <c r="S409" s="108"/>
      <c r="T409" s="108"/>
      <c r="U409" s="108"/>
      <c r="V409" s="108"/>
      <c r="W409" s="108"/>
      <c r="X409" s="108"/>
      <c r="Y409" s="108"/>
      <c r="Z409" s="108"/>
    </row>
    <row r="410" spans="1:26" ht="15.75" customHeight="1">
      <c r="A410" s="56"/>
      <c r="B410" s="521"/>
      <c r="C410" s="56"/>
      <c r="D410" s="56"/>
      <c r="E410" s="346"/>
      <c r="F410" s="672"/>
      <c r="G410" s="108"/>
      <c r="H410" s="108"/>
      <c r="I410" s="108"/>
      <c r="J410" s="108"/>
      <c r="K410" s="108"/>
      <c r="L410" s="108"/>
      <c r="M410" s="108"/>
      <c r="N410" s="108"/>
      <c r="O410" s="108"/>
      <c r="P410" s="108"/>
      <c r="Q410" s="108"/>
      <c r="R410" s="108"/>
      <c r="S410" s="108"/>
      <c r="T410" s="108"/>
      <c r="U410" s="108"/>
      <c r="V410" s="108"/>
      <c r="W410" s="108"/>
      <c r="X410" s="108"/>
      <c r="Y410" s="108"/>
      <c r="Z410" s="108"/>
    </row>
    <row r="411" spans="1:26" ht="15.75" customHeight="1">
      <c r="A411" s="56"/>
      <c r="B411" s="521"/>
      <c r="C411" s="56"/>
      <c r="D411" s="56"/>
      <c r="E411" s="346"/>
      <c r="F411" s="672"/>
      <c r="G411" s="108"/>
      <c r="H411" s="108"/>
      <c r="I411" s="108"/>
      <c r="J411" s="108"/>
      <c r="K411" s="108"/>
      <c r="L411" s="108"/>
      <c r="M411" s="108"/>
      <c r="N411" s="108"/>
      <c r="O411" s="108"/>
      <c r="P411" s="108"/>
      <c r="Q411" s="108"/>
      <c r="R411" s="108"/>
      <c r="S411" s="108"/>
      <c r="T411" s="108"/>
      <c r="U411" s="108"/>
      <c r="V411" s="108"/>
      <c r="W411" s="108"/>
      <c r="X411" s="108"/>
      <c r="Y411" s="108"/>
      <c r="Z411" s="108"/>
    </row>
    <row r="412" spans="1:26" ht="15.75" customHeight="1">
      <c r="A412" s="56"/>
      <c r="B412" s="521"/>
      <c r="C412" s="56"/>
      <c r="D412" s="56"/>
      <c r="E412" s="346"/>
      <c r="F412" s="672"/>
      <c r="G412" s="108"/>
      <c r="H412" s="108"/>
      <c r="I412" s="108"/>
      <c r="J412" s="108"/>
      <c r="K412" s="108"/>
      <c r="L412" s="108"/>
      <c r="M412" s="108"/>
      <c r="N412" s="108"/>
      <c r="O412" s="108"/>
      <c r="P412" s="108"/>
      <c r="Q412" s="108"/>
      <c r="R412" s="108"/>
      <c r="S412" s="108"/>
      <c r="T412" s="108"/>
      <c r="U412" s="108"/>
      <c r="V412" s="108"/>
      <c r="W412" s="108"/>
      <c r="X412" s="108"/>
      <c r="Y412" s="108"/>
      <c r="Z412" s="108"/>
    </row>
    <row r="413" spans="1:26" ht="15.75" customHeight="1">
      <c r="A413" s="56"/>
      <c r="B413" s="521"/>
      <c r="C413" s="56"/>
      <c r="D413" s="56"/>
      <c r="E413" s="346"/>
      <c r="F413" s="672"/>
      <c r="G413" s="108"/>
      <c r="H413" s="108"/>
      <c r="I413" s="108"/>
      <c r="J413" s="108"/>
      <c r="K413" s="108"/>
      <c r="L413" s="108"/>
      <c r="M413" s="108"/>
      <c r="N413" s="108"/>
      <c r="O413" s="108"/>
      <c r="P413" s="108"/>
      <c r="Q413" s="108"/>
      <c r="R413" s="108"/>
      <c r="S413" s="108"/>
      <c r="T413" s="108"/>
      <c r="U413" s="108"/>
      <c r="V413" s="108"/>
      <c r="W413" s="108"/>
      <c r="X413" s="108"/>
      <c r="Y413" s="108"/>
      <c r="Z413" s="108"/>
    </row>
    <row r="414" spans="1:26" ht="15.75" customHeight="1">
      <c r="A414" s="56"/>
      <c r="B414" s="521"/>
      <c r="C414" s="56"/>
      <c r="D414" s="56"/>
      <c r="E414" s="346"/>
      <c r="F414" s="672"/>
      <c r="G414" s="108"/>
      <c r="H414" s="108"/>
      <c r="I414" s="108"/>
      <c r="J414" s="108"/>
      <c r="K414" s="108"/>
      <c r="L414" s="108"/>
      <c r="M414" s="108"/>
      <c r="N414" s="108"/>
      <c r="O414" s="108"/>
      <c r="P414" s="108"/>
      <c r="Q414" s="108"/>
      <c r="R414" s="108"/>
      <c r="S414" s="108"/>
      <c r="T414" s="108"/>
      <c r="U414" s="108"/>
      <c r="V414" s="108"/>
      <c r="W414" s="108"/>
      <c r="X414" s="108"/>
      <c r="Y414" s="108"/>
      <c r="Z414" s="108"/>
    </row>
    <row r="415" spans="1:26" ht="15.75" customHeight="1">
      <c r="A415" s="56"/>
      <c r="B415" s="521"/>
      <c r="C415" s="56"/>
      <c r="D415" s="56"/>
      <c r="E415" s="346"/>
      <c r="F415" s="672"/>
      <c r="G415" s="108"/>
      <c r="H415" s="108"/>
      <c r="I415" s="108"/>
      <c r="J415" s="108"/>
      <c r="K415" s="108"/>
      <c r="L415" s="108"/>
      <c r="M415" s="108"/>
      <c r="N415" s="108"/>
      <c r="O415" s="108"/>
      <c r="P415" s="108"/>
      <c r="Q415" s="108"/>
      <c r="R415" s="108"/>
      <c r="S415" s="108"/>
      <c r="T415" s="108"/>
      <c r="U415" s="108"/>
      <c r="V415" s="108"/>
      <c r="W415" s="108"/>
      <c r="X415" s="108"/>
      <c r="Y415" s="108"/>
      <c r="Z415" s="108"/>
    </row>
    <row r="416" spans="1:26" ht="15.75" customHeight="1">
      <c r="A416" s="56"/>
      <c r="B416" s="521"/>
      <c r="C416" s="56"/>
      <c r="D416" s="56"/>
      <c r="E416" s="346"/>
      <c r="F416" s="672"/>
      <c r="G416" s="108"/>
      <c r="H416" s="108"/>
      <c r="I416" s="108"/>
      <c r="J416" s="108"/>
      <c r="K416" s="108"/>
      <c r="L416" s="108"/>
      <c r="M416" s="108"/>
      <c r="N416" s="108"/>
      <c r="O416" s="108"/>
      <c r="P416" s="108"/>
      <c r="Q416" s="108"/>
      <c r="R416" s="108"/>
      <c r="S416" s="108"/>
      <c r="T416" s="108"/>
      <c r="U416" s="108"/>
      <c r="V416" s="108"/>
      <c r="W416" s="108"/>
      <c r="X416" s="108"/>
      <c r="Y416" s="108"/>
      <c r="Z416" s="108"/>
    </row>
    <row r="417" spans="1:26" ht="15.75" customHeight="1">
      <c r="A417" s="56"/>
      <c r="B417" s="521"/>
      <c r="C417" s="56"/>
      <c r="D417" s="56"/>
      <c r="E417" s="346"/>
      <c r="F417" s="672"/>
      <c r="G417" s="108"/>
      <c r="H417" s="108"/>
      <c r="I417" s="108"/>
      <c r="J417" s="108"/>
      <c r="K417" s="108"/>
      <c r="L417" s="108"/>
      <c r="M417" s="108"/>
      <c r="N417" s="108"/>
      <c r="O417" s="108"/>
      <c r="P417" s="108"/>
      <c r="Q417" s="108"/>
      <c r="R417" s="108"/>
      <c r="S417" s="108"/>
      <c r="T417" s="108"/>
      <c r="U417" s="108"/>
      <c r="V417" s="108"/>
      <c r="W417" s="108"/>
      <c r="X417" s="108"/>
      <c r="Y417" s="108"/>
      <c r="Z417" s="108"/>
    </row>
    <row r="418" spans="1:26" ht="15.75" customHeight="1">
      <c r="A418" s="56"/>
      <c r="B418" s="521"/>
      <c r="C418" s="56"/>
      <c r="D418" s="56"/>
      <c r="E418" s="346"/>
      <c r="F418" s="672"/>
      <c r="G418" s="108"/>
      <c r="H418" s="108"/>
      <c r="I418" s="108"/>
      <c r="J418" s="108"/>
      <c r="K418" s="108"/>
      <c r="L418" s="108"/>
      <c r="M418" s="108"/>
      <c r="N418" s="108"/>
      <c r="O418" s="108"/>
      <c r="P418" s="108"/>
      <c r="Q418" s="108"/>
      <c r="R418" s="108"/>
      <c r="S418" s="108"/>
      <c r="T418" s="108"/>
      <c r="U418" s="108"/>
      <c r="V418" s="108"/>
      <c r="W418" s="108"/>
      <c r="X418" s="108"/>
      <c r="Y418" s="108"/>
      <c r="Z418" s="108"/>
    </row>
    <row r="419" spans="1:26" ht="15.75" customHeight="1">
      <c r="A419" s="56"/>
      <c r="B419" s="521"/>
      <c r="C419" s="56"/>
      <c r="D419" s="56"/>
      <c r="E419" s="346"/>
      <c r="F419" s="672"/>
      <c r="G419" s="108"/>
      <c r="H419" s="108"/>
      <c r="I419" s="108"/>
      <c r="J419" s="108"/>
      <c r="K419" s="108"/>
      <c r="L419" s="108"/>
      <c r="M419" s="108"/>
      <c r="N419" s="108"/>
      <c r="O419" s="108"/>
      <c r="P419" s="108"/>
      <c r="Q419" s="108"/>
      <c r="R419" s="108"/>
      <c r="S419" s="108"/>
      <c r="T419" s="108"/>
      <c r="U419" s="108"/>
      <c r="V419" s="108"/>
      <c r="W419" s="108"/>
      <c r="X419" s="108"/>
      <c r="Y419" s="108"/>
      <c r="Z419" s="108"/>
    </row>
    <row r="420" spans="1:26" ht="15.75" customHeight="1">
      <c r="A420" s="56"/>
      <c r="B420" s="521"/>
      <c r="C420" s="56"/>
      <c r="D420" s="56"/>
      <c r="E420" s="346"/>
      <c r="F420" s="672"/>
      <c r="G420" s="108"/>
      <c r="H420" s="108"/>
      <c r="I420" s="108"/>
      <c r="J420" s="108"/>
      <c r="K420" s="108"/>
      <c r="L420" s="108"/>
      <c r="M420" s="108"/>
      <c r="N420" s="108"/>
      <c r="O420" s="108"/>
      <c r="P420" s="108"/>
      <c r="Q420" s="108"/>
      <c r="R420" s="108"/>
      <c r="S420" s="108"/>
      <c r="T420" s="108"/>
      <c r="U420" s="108"/>
      <c r="V420" s="108"/>
      <c r="W420" s="108"/>
      <c r="X420" s="108"/>
      <c r="Y420" s="108"/>
      <c r="Z420" s="108"/>
    </row>
    <row r="421" spans="1:26" ht="15.75" customHeight="1">
      <c r="A421" s="56"/>
      <c r="B421" s="521"/>
      <c r="C421" s="56"/>
      <c r="D421" s="56"/>
      <c r="E421" s="346"/>
      <c r="F421" s="672"/>
      <c r="G421" s="108"/>
      <c r="H421" s="108"/>
      <c r="I421" s="108"/>
      <c r="J421" s="108"/>
      <c r="K421" s="108"/>
      <c r="L421" s="108"/>
      <c r="M421" s="108"/>
      <c r="N421" s="108"/>
      <c r="O421" s="108"/>
      <c r="P421" s="108"/>
      <c r="Q421" s="108"/>
      <c r="R421" s="108"/>
      <c r="S421" s="108"/>
      <c r="T421" s="108"/>
      <c r="U421" s="108"/>
      <c r="V421" s="108"/>
      <c r="W421" s="108"/>
      <c r="X421" s="108"/>
      <c r="Y421" s="108"/>
      <c r="Z421" s="108"/>
    </row>
    <row r="422" spans="1:26" ht="15.75" customHeight="1">
      <c r="A422" s="56"/>
      <c r="B422" s="521"/>
      <c r="C422" s="56"/>
      <c r="D422" s="56"/>
      <c r="E422" s="346"/>
      <c r="F422" s="672"/>
      <c r="G422" s="108"/>
      <c r="H422" s="108"/>
      <c r="I422" s="108"/>
      <c r="J422" s="108"/>
      <c r="K422" s="108"/>
      <c r="L422" s="108"/>
      <c r="M422" s="108"/>
      <c r="N422" s="108"/>
      <c r="O422" s="108"/>
      <c r="P422" s="108"/>
      <c r="Q422" s="108"/>
      <c r="R422" s="108"/>
      <c r="S422" s="108"/>
      <c r="T422" s="108"/>
      <c r="U422" s="108"/>
      <c r="V422" s="108"/>
      <c r="W422" s="108"/>
      <c r="X422" s="108"/>
      <c r="Y422" s="108"/>
      <c r="Z422" s="108"/>
    </row>
    <row r="423" spans="1:26" ht="15.75" customHeight="1">
      <c r="A423" s="56"/>
      <c r="B423" s="521"/>
      <c r="C423" s="56"/>
      <c r="D423" s="56"/>
      <c r="E423" s="346"/>
      <c r="F423" s="672"/>
      <c r="G423" s="108"/>
      <c r="H423" s="108"/>
      <c r="I423" s="108"/>
      <c r="J423" s="108"/>
      <c r="K423" s="108"/>
      <c r="L423" s="108"/>
      <c r="M423" s="108"/>
      <c r="N423" s="108"/>
      <c r="O423" s="108"/>
      <c r="P423" s="108"/>
      <c r="Q423" s="108"/>
      <c r="R423" s="108"/>
      <c r="S423" s="108"/>
      <c r="T423" s="108"/>
      <c r="U423" s="108"/>
      <c r="V423" s="108"/>
      <c r="W423" s="108"/>
      <c r="X423" s="108"/>
      <c r="Y423" s="108"/>
      <c r="Z423" s="108"/>
    </row>
    <row r="424" spans="1:26" ht="15.75" customHeight="1">
      <c r="A424" s="56"/>
      <c r="B424" s="521"/>
      <c r="C424" s="56"/>
      <c r="D424" s="56"/>
      <c r="E424" s="346"/>
      <c r="F424" s="672"/>
      <c r="G424" s="108"/>
      <c r="H424" s="108"/>
      <c r="I424" s="108"/>
      <c r="J424" s="108"/>
      <c r="K424" s="108"/>
      <c r="L424" s="108"/>
      <c r="M424" s="108"/>
      <c r="N424" s="108"/>
      <c r="O424" s="108"/>
      <c r="P424" s="108"/>
      <c r="Q424" s="108"/>
      <c r="R424" s="108"/>
      <c r="S424" s="108"/>
      <c r="T424" s="108"/>
      <c r="U424" s="108"/>
      <c r="V424" s="108"/>
      <c r="W424" s="108"/>
      <c r="X424" s="108"/>
      <c r="Y424" s="108"/>
      <c r="Z424" s="108"/>
    </row>
    <row r="425" spans="1:26" ht="15.75" customHeight="1">
      <c r="A425" s="56"/>
      <c r="B425" s="521"/>
      <c r="C425" s="56"/>
      <c r="D425" s="56"/>
      <c r="E425" s="346"/>
      <c r="F425" s="672"/>
      <c r="G425" s="108"/>
      <c r="H425" s="108"/>
      <c r="I425" s="108"/>
      <c r="J425" s="108"/>
      <c r="K425" s="108"/>
      <c r="L425" s="108"/>
      <c r="M425" s="108"/>
      <c r="N425" s="108"/>
      <c r="O425" s="108"/>
      <c r="P425" s="108"/>
      <c r="Q425" s="108"/>
      <c r="R425" s="108"/>
      <c r="S425" s="108"/>
      <c r="T425" s="108"/>
      <c r="U425" s="108"/>
      <c r="V425" s="108"/>
      <c r="W425" s="108"/>
      <c r="X425" s="108"/>
      <c r="Y425" s="108"/>
      <c r="Z425" s="108"/>
    </row>
    <row r="426" spans="1:26" ht="15.75" customHeight="1">
      <c r="A426" s="56"/>
      <c r="B426" s="521"/>
      <c r="C426" s="56"/>
      <c r="D426" s="56"/>
      <c r="E426" s="346"/>
      <c r="F426" s="672"/>
      <c r="G426" s="108"/>
      <c r="H426" s="108"/>
      <c r="I426" s="108"/>
      <c r="J426" s="108"/>
      <c r="K426" s="108"/>
      <c r="L426" s="108"/>
      <c r="M426" s="108"/>
      <c r="N426" s="108"/>
      <c r="O426" s="108"/>
      <c r="P426" s="108"/>
      <c r="Q426" s="108"/>
      <c r="R426" s="108"/>
      <c r="S426" s="108"/>
      <c r="T426" s="108"/>
      <c r="U426" s="108"/>
      <c r="V426" s="108"/>
      <c r="W426" s="108"/>
      <c r="X426" s="108"/>
      <c r="Y426" s="108"/>
      <c r="Z426" s="108"/>
    </row>
    <row r="427" spans="1:26" ht="15.75" customHeight="1">
      <c r="A427" s="56"/>
      <c r="B427" s="521"/>
      <c r="C427" s="56"/>
      <c r="D427" s="56"/>
      <c r="E427" s="346"/>
      <c r="F427" s="672"/>
      <c r="G427" s="108"/>
      <c r="H427" s="108"/>
      <c r="I427" s="108"/>
      <c r="J427" s="108"/>
      <c r="K427" s="108"/>
      <c r="L427" s="108"/>
      <c r="M427" s="108"/>
      <c r="N427" s="108"/>
      <c r="O427" s="108"/>
      <c r="P427" s="108"/>
      <c r="Q427" s="108"/>
      <c r="R427" s="108"/>
      <c r="S427" s="108"/>
      <c r="T427" s="108"/>
      <c r="U427" s="108"/>
      <c r="V427" s="108"/>
      <c r="W427" s="108"/>
      <c r="X427" s="108"/>
      <c r="Y427" s="108"/>
      <c r="Z427" s="108"/>
    </row>
    <row r="428" spans="1:26" ht="15.75" customHeight="1">
      <c r="A428" s="56"/>
      <c r="B428" s="521"/>
      <c r="C428" s="56"/>
      <c r="D428" s="56"/>
      <c r="E428" s="346"/>
      <c r="F428" s="672"/>
      <c r="G428" s="108"/>
      <c r="H428" s="108"/>
      <c r="I428" s="108"/>
      <c r="J428" s="108"/>
      <c r="K428" s="108"/>
      <c r="L428" s="108"/>
      <c r="M428" s="108"/>
      <c r="N428" s="108"/>
      <c r="O428" s="108"/>
      <c r="P428" s="108"/>
      <c r="Q428" s="108"/>
      <c r="R428" s="108"/>
      <c r="S428" s="108"/>
      <c r="T428" s="108"/>
      <c r="U428" s="108"/>
      <c r="V428" s="108"/>
      <c r="W428" s="108"/>
      <c r="X428" s="108"/>
      <c r="Y428" s="108"/>
      <c r="Z428" s="108"/>
    </row>
    <row r="429" spans="1:26" ht="15.75" customHeight="1">
      <c r="A429" s="56"/>
      <c r="B429" s="521"/>
      <c r="C429" s="56"/>
      <c r="D429" s="56"/>
      <c r="E429" s="346"/>
      <c r="F429" s="672"/>
      <c r="G429" s="108"/>
      <c r="H429" s="108"/>
      <c r="I429" s="108"/>
      <c r="J429" s="108"/>
      <c r="K429" s="108"/>
      <c r="L429" s="108"/>
      <c r="M429" s="108"/>
      <c r="N429" s="108"/>
      <c r="O429" s="108"/>
      <c r="P429" s="108"/>
      <c r="Q429" s="108"/>
      <c r="R429" s="108"/>
      <c r="S429" s="108"/>
      <c r="T429" s="108"/>
      <c r="U429" s="108"/>
      <c r="V429" s="108"/>
      <c r="W429" s="108"/>
      <c r="X429" s="108"/>
      <c r="Y429" s="108"/>
      <c r="Z429" s="108"/>
    </row>
    <row r="430" spans="1:26" ht="15.75" customHeight="1">
      <c r="A430" s="56"/>
      <c r="B430" s="521"/>
      <c r="C430" s="56"/>
      <c r="D430" s="56"/>
      <c r="E430" s="346"/>
      <c r="F430" s="672"/>
      <c r="G430" s="108"/>
      <c r="H430" s="108"/>
      <c r="I430" s="108"/>
      <c r="J430" s="108"/>
      <c r="K430" s="108"/>
      <c r="L430" s="108"/>
      <c r="M430" s="108"/>
      <c r="N430" s="108"/>
      <c r="O430" s="108"/>
      <c r="P430" s="108"/>
      <c r="Q430" s="108"/>
      <c r="R430" s="108"/>
      <c r="S430" s="108"/>
      <c r="T430" s="108"/>
      <c r="U430" s="108"/>
      <c r="V430" s="108"/>
      <c r="W430" s="108"/>
      <c r="X430" s="108"/>
      <c r="Y430" s="108"/>
      <c r="Z430" s="108"/>
    </row>
    <row r="431" spans="1:26" ht="15.75" customHeight="1">
      <c r="A431" s="56"/>
      <c r="B431" s="521"/>
      <c r="C431" s="56"/>
      <c r="D431" s="56"/>
      <c r="E431" s="346"/>
      <c r="F431" s="672"/>
      <c r="G431" s="108"/>
      <c r="H431" s="108"/>
      <c r="I431" s="108"/>
      <c r="J431" s="108"/>
      <c r="K431" s="108"/>
      <c r="L431" s="108"/>
      <c r="M431" s="108"/>
      <c r="N431" s="108"/>
      <c r="O431" s="108"/>
      <c r="P431" s="108"/>
      <c r="Q431" s="108"/>
      <c r="R431" s="108"/>
      <c r="S431" s="108"/>
      <c r="T431" s="108"/>
      <c r="U431" s="108"/>
      <c r="V431" s="108"/>
      <c r="W431" s="108"/>
      <c r="X431" s="108"/>
      <c r="Y431" s="108"/>
      <c r="Z431" s="108"/>
    </row>
    <row r="432" spans="1:26" ht="15.75" customHeight="1">
      <c r="A432" s="56"/>
      <c r="B432" s="521"/>
      <c r="C432" s="56"/>
      <c r="D432" s="56"/>
      <c r="E432" s="346"/>
      <c r="F432" s="672"/>
      <c r="G432" s="108"/>
      <c r="H432" s="108"/>
      <c r="I432" s="108"/>
      <c r="J432" s="108"/>
      <c r="K432" s="108"/>
      <c r="L432" s="108"/>
      <c r="M432" s="108"/>
      <c r="N432" s="108"/>
      <c r="O432" s="108"/>
      <c r="P432" s="108"/>
      <c r="Q432" s="108"/>
      <c r="R432" s="108"/>
      <c r="S432" s="108"/>
      <c r="T432" s="108"/>
      <c r="U432" s="108"/>
      <c r="V432" s="108"/>
      <c r="W432" s="108"/>
      <c r="X432" s="108"/>
      <c r="Y432" s="108"/>
      <c r="Z432" s="108"/>
    </row>
    <row r="433" spans="1:26" ht="15.75" customHeight="1">
      <c r="A433" s="56"/>
      <c r="B433" s="521"/>
      <c r="C433" s="56"/>
      <c r="D433" s="56"/>
      <c r="E433" s="346"/>
      <c r="F433" s="672"/>
      <c r="G433" s="108"/>
      <c r="H433" s="108"/>
      <c r="I433" s="108"/>
      <c r="J433" s="108"/>
      <c r="K433" s="108"/>
      <c r="L433" s="108"/>
      <c r="M433" s="108"/>
      <c r="N433" s="108"/>
      <c r="O433" s="108"/>
      <c r="P433" s="108"/>
      <c r="Q433" s="108"/>
      <c r="R433" s="108"/>
      <c r="S433" s="108"/>
      <c r="T433" s="108"/>
      <c r="U433" s="108"/>
      <c r="V433" s="108"/>
      <c r="W433" s="108"/>
      <c r="X433" s="108"/>
      <c r="Y433" s="108"/>
      <c r="Z433" s="108"/>
    </row>
    <row r="434" spans="1:26" ht="15.75" customHeight="1">
      <c r="A434" s="56"/>
      <c r="B434" s="521"/>
      <c r="C434" s="56"/>
      <c r="D434" s="56"/>
      <c r="E434" s="346"/>
      <c r="F434" s="672"/>
      <c r="G434" s="108"/>
      <c r="H434" s="108"/>
      <c r="I434" s="108"/>
      <c r="J434" s="108"/>
      <c r="K434" s="108"/>
      <c r="L434" s="108"/>
      <c r="M434" s="108"/>
      <c r="N434" s="108"/>
      <c r="O434" s="108"/>
      <c r="P434" s="108"/>
      <c r="Q434" s="108"/>
      <c r="R434" s="108"/>
      <c r="S434" s="108"/>
      <c r="T434" s="108"/>
      <c r="U434" s="108"/>
      <c r="V434" s="108"/>
      <c r="W434" s="108"/>
      <c r="X434" s="108"/>
      <c r="Y434" s="108"/>
      <c r="Z434" s="108"/>
    </row>
    <row r="435" spans="1:26" ht="15.75" customHeight="1">
      <c r="A435" s="56"/>
      <c r="B435" s="521"/>
      <c r="C435" s="56"/>
      <c r="D435" s="56"/>
      <c r="E435" s="346"/>
      <c r="F435" s="672"/>
      <c r="G435" s="108"/>
      <c r="H435" s="108"/>
      <c r="I435" s="108"/>
      <c r="J435" s="108"/>
      <c r="K435" s="108"/>
      <c r="L435" s="108"/>
      <c r="M435" s="108"/>
      <c r="N435" s="108"/>
      <c r="O435" s="108"/>
      <c r="P435" s="108"/>
      <c r="Q435" s="108"/>
      <c r="R435" s="108"/>
      <c r="S435" s="108"/>
      <c r="T435" s="108"/>
      <c r="U435" s="108"/>
      <c r="V435" s="108"/>
      <c r="W435" s="108"/>
      <c r="X435" s="108"/>
      <c r="Y435" s="108"/>
      <c r="Z435" s="108"/>
    </row>
    <row r="436" spans="1:26" ht="15.75" customHeight="1">
      <c r="A436" s="56"/>
      <c r="B436" s="521"/>
      <c r="C436" s="56"/>
      <c r="D436" s="56"/>
      <c r="E436" s="346"/>
      <c r="F436" s="672"/>
      <c r="G436" s="108"/>
      <c r="H436" s="108"/>
      <c r="I436" s="108"/>
      <c r="J436" s="108"/>
      <c r="K436" s="108"/>
      <c r="L436" s="108"/>
      <c r="M436" s="108"/>
      <c r="N436" s="108"/>
      <c r="O436" s="108"/>
      <c r="P436" s="108"/>
      <c r="Q436" s="108"/>
      <c r="R436" s="108"/>
      <c r="S436" s="108"/>
      <c r="T436" s="108"/>
      <c r="U436" s="108"/>
      <c r="V436" s="108"/>
      <c r="W436" s="108"/>
      <c r="X436" s="108"/>
      <c r="Y436" s="108"/>
      <c r="Z436" s="108"/>
    </row>
    <row r="437" spans="1:26" ht="15.75" customHeight="1">
      <c r="A437" s="56"/>
      <c r="B437" s="521"/>
      <c r="C437" s="56"/>
      <c r="D437" s="56"/>
      <c r="E437" s="346"/>
      <c r="F437" s="672"/>
      <c r="G437" s="108"/>
      <c r="H437" s="108"/>
      <c r="I437" s="108"/>
      <c r="J437" s="108"/>
      <c r="K437" s="108"/>
      <c r="L437" s="108"/>
      <c r="M437" s="108"/>
      <c r="N437" s="108"/>
      <c r="O437" s="108"/>
      <c r="P437" s="108"/>
      <c r="Q437" s="108"/>
      <c r="R437" s="108"/>
      <c r="S437" s="108"/>
      <c r="T437" s="108"/>
      <c r="U437" s="108"/>
      <c r="V437" s="108"/>
      <c r="W437" s="108"/>
      <c r="X437" s="108"/>
      <c r="Y437" s="108"/>
      <c r="Z437" s="108"/>
    </row>
    <row r="438" spans="1:26" ht="15.75" customHeight="1">
      <c r="A438" s="56"/>
      <c r="B438" s="521"/>
      <c r="C438" s="56"/>
      <c r="D438" s="56"/>
      <c r="E438" s="346"/>
      <c r="F438" s="672"/>
      <c r="G438" s="108"/>
      <c r="H438" s="108"/>
      <c r="I438" s="108"/>
      <c r="J438" s="108"/>
      <c r="K438" s="108"/>
      <c r="L438" s="108"/>
      <c r="M438" s="108"/>
      <c r="N438" s="108"/>
      <c r="O438" s="108"/>
      <c r="P438" s="108"/>
      <c r="Q438" s="108"/>
      <c r="R438" s="108"/>
      <c r="S438" s="108"/>
      <c r="T438" s="108"/>
      <c r="U438" s="108"/>
      <c r="V438" s="108"/>
      <c r="W438" s="108"/>
      <c r="X438" s="108"/>
      <c r="Y438" s="108"/>
      <c r="Z438" s="108"/>
    </row>
    <row r="439" spans="1:26" ht="15.75" customHeight="1">
      <c r="A439" s="56"/>
      <c r="B439" s="521"/>
      <c r="C439" s="56"/>
      <c r="D439" s="56"/>
      <c r="E439" s="346"/>
      <c r="F439" s="672"/>
      <c r="G439" s="108"/>
      <c r="H439" s="108"/>
      <c r="I439" s="108"/>
      <c r="J439" s="108"/>
      <c r="K439" s="108"/>
      <c r="L439" s="108"/>
      <c r="M439" s="108"/>
      <c r="N439" s="108"/>
      <c r="O439" s="108"/>
      <c r="P439" s="108"/>
      <c r="Q439" s="108"/>
      <c r="R439" s="108"/>
      <c r="S439" s="108"/>
      <c r="T439" s="108"/>
      <c r="U439" s="108"/>
      <c r="V439" s="108"/>
      <c r="W439" s="108"/>
      <c r="X439" s="108"/>
      <c r="Y439" s="108"/>
      <c r="Z439" s="108"/>
    </row>
    <row r="440" spans="1:26" ht="15.75" customHeight="1">
      <c r="A440" s="56"/>
      <c r="B440" s="521"/>
      <c r="C440" s="56"/>
      <c r="D440" s="56"/>
      <c r="E440" s="346"/>
      <c r="F440" s="672"/>
      <c r="G440" s="108"/>
      <c r="H440" s="108"/>
      <c r="I440" s="108"/>
      <c r="J440" s="108"/>
      <c r="K440" s="108"/>
      <c r="L440" s="108"/>
      <c r="M440" s="108"/>
      <c r="N440" s="108"/>
      <c r="O440" s="108"/>
      <c r="P440" s="108"/>
      <c r="Q440" s="108"/>
      <c r="R440" s="108"/>
      <c r="S440" s="108"/>
      <c r="T440" s="108"/>
      <c r="U440" s="108"/>
      <c r="V440" s="108"/>
      <c r="W440" s="108"/>
      <c r="X440" s="108"/>
      <c r="Y440" s="108"/>
      <c r="Z440" s="108"/>
    </row>
    <row r="441" spans="1:26" ht="15.75" customHeight="1">
      <c r="A441" s="56"/>
      <c r="B441" s="521"/>
      <c r="C441" s="56"/>
      <c r="D441" s="56"/>
      <c r="E441" s="346"/>
      <c r="F441" s="672"/>
      <c r="G441" s="108"/>
      <c r="H441" s="108"/>
      <c r="I441" s="108"/>
      <c r="J441" s="108"/>
      <c r="K441" s="108"/>
      <c r="L441" s="108"/>
      <c r="M441" s="108"/>
      <c r="N441" s="108"/>
      <c r="O441" s="108"/>
      <c r="P441" s="108"/>
      <c r="Q441" s="108"/>
      <c r="R441" s="108"/>
      <c r="S441" s="108"/>
      <c r="T441" s="108"/>
      <c r="U441" s="108"/>
      <c r="V441" s="108"/>
      <c r="W441" s="108"/>
      <c r="X441" s="108"/>
      <c r="Y441" s="108"/>
      <c r="Z441" s="108"/>
    </row>
    <row r="442" spans="1:26" ht="15.75" customHeight="1">
      <c r="A442" s="56"/>
      <c r="B442" s="521"/>
      <c r="C442" s="56"/>
      <c r="D442" s="56"/>
      <c r="E442" s="346"/>
      <c r="F442" s="672"/>
      <c r="G442" s="108"/>
      <c r="H442" s="108"/>
      <c r="I442" s="108"/>
      <c r="J442" s="108"/>
      <c r="K442" s="108"/>
      <c r="L442" s="108"/>
      <c r="M442" s="108"/>
      <c r="N442" s="108"/>
      <c r="O442" s="108"/>
      <c r="P442" s="108"/>
      <c r="Q442" s="108"/>
      <c r="R442" s="108"/>
      <c r="S442" s="108"/>
      <c r="T442" s="108"/>
      <c r="U442" s="108"/>
      <c r="V442" s="108"/>
      <c r="W442" s="108"/>
      <c r="X442" s="108"/>
      <c r="Y442" s="108"/>
      <c r="Z442" s="108"/>
    </row>
    <row r="443" spans="1:26" ht="15.75" customHeight="1">
      <c r="A443" s="56"/>
      <c r="B443" s="521"/>
      <c r="C443" s="56"/>
      <c r="D443" s="56"/>
      <c r="E443" s="346"/>
      <c r="F443" s="672"/>
      <c r="G443" s="108"/>
      <c r="H443" s="108"/>
      <c r="I443" s="108"/>
      <c r="J443" s="108"/>
      <c r="K443" s="108"/>
      <c r="L443" s="108"/>
      <c r="M443" s="108"/>
      <c r="N443" s="108"/>
      <c r="O443" s="108"/>
      <c r="P443" s="108"/>
      <c r="Q443" s="108"/>
      <c r="R443" s="108"/>
      <c r="S443" s="108"/>
      <c r="T443" s="108"/>
      <c r="U443" s="108"/>
      <c r="V443" s="108"/>
      <c r="W443" s="108"/>
      <c r="X443" s="108"/>
      <c r="Y443" s="108"/>
      <c r="Z443" s="108"/>
    </row>
    <row r="444" spans="1:26" ht="15.75" customHeight="1">
      <c r="A444" s="56"/>
      <c r="B444" s="521"/>
      <c r="C444" s="56"/>
      <c r="D444" s="56"/>
      <c r="E444" s="346"/>
      <c r="F444" s="672"/>
      <c r="G444" s="108"/>
      <c r="H444" s="108"/>
      <c r="I444" s="108"/>
      <c r="J444" s="108"/>
      <c r="K444" s="108"/>
      <c r="L444" s="108"/>
      <c r="M444" s="108"/>
      <c r="N444" s="108"/>
      <c r="O444" s="108"/>
      <c r="P444" s="108"/>
      <c r="Q444" s="108"/>
      <c r="R444" s="108"/>
      <c r="S444" s="108"/>
      <c r="T444" s="108"/>
      <c r="U444" s="108"/>
      <c r="V444" s="108"/>
      <c r="W444" s="108"/>
      <c r="X444" s="108"/>
      <c r="Y444" s="108"/>
      <c r="Z444" s="108"/>
    </row>
    <row r="445" spans="1:26" ht="15.75" customHeight="1">
      <c r="A445" s="56"/>
      <c r="B445" s="521"/>
      <c r="C445" s="56"/>
      <c r="D445" s="56"/>
      <c r="E445" s="346"/>
      <c r="F445" s="672"/>
      <c r="G445" s="108"/>
      <c r="H445" s="108"/>
      <c r="I445" s="108"/>
      <c r="J445" s="108"/>
      <c r="K445" s="108"/>
      <c r="L445" s="108"/>
      <c r="M445" s="108"/>
      <c r="N445" s="108"/>
      <c r="O445" s="108"/>
      <c r="P445" s="108"/>
      <c r="Q445" s="108"/>
      <c r="R445" s="108"/>
      <c r="S445" s="108"/>
      <c r="T445" s="108"/>
      <c r="U445" s="108"/>
      <c r="V445" s="108"/>
      <c r="W445" s="108"/>
      <c r="X445" s="108"/>
      <c r="Y445" s="108"/>
      <c r="Z445" s="108"/>
    </row>
    <row r="446" spans="1:26" ht="15.75" customHeight="1">
      <c r="A446" s="56"/>
      <c r="B446" s="521"/>
      <c r="C446" s="56"/>
      <c r="D446" s="56"/>
      <c r="E446" s="346"/>
      <c r="F446" s="672"/>
      <c r="G446" s="108"/>
      <c r="H446" s="108"/>
      <c r="I446" s="108"/>
      <c r="J446" s="108"/>
      <c r="K446" s="108"/>
      <c r="L446" s="108"/>
      <c r="M446" s="108"/>
      <c r="N446" s="108"/>
      <c r="O446" s="108"/>
      <c r="P446" s="108"/>
      <c r="Q446" s="108"/>
      <c r="R446" s="108"/>
      <c r="S446" s="108"/>
      <c r="T446" s="108"/>
      <c r="U446" s="108"/>
      <c r="V446" s="108"/>
      <c r="W446" s="108"/>
      <c r="X446" s="108"/>
      <c r="Y446" s="108"/>
      <c r="Z446" s="108"/>
    </row>
    <row r="447" spans="1:26" ht="15.75" customHeight="1">
      <c r="A447" s="56"/>
      <c r="B447" s="521"/>
      <c r="C447" s="56"/>
      <c r="D447" s="56"/>
      <c r="E447" s="346"/>
      <c r="F447" s="672"/>
      <c r="G447" s="108"/>
      <c r="H447" s="108"/>
      <c r="I447" s="108"/>
      <c r="J447" s="108"/>
      <c r="K447" s="108"/>
      <c r="L447" s="108"/>
      <c r="M447" s="108"/>
      <c r="N447" s="108"/>
      <c r="O447" s="108"/>
      <c r="P447" s="108"/>
      <c r="Q447" s="108"/>
      <c r="R447" s="108"/>
      <c r="S447" s="108"/>
      <c r="T447" s="108"/>
      <c r="U447" s="108"/>
      <c r="V447" s="108"/>
      <c r="W447" s="108"/>
      <c r="X447" s="108"/>
      <c r="Y447" s="108"/>
      <c r="Z447" s="108"/>
    </row>
    <row r="448" spans="1:26" ht="15.75" customHeight="1">
      <c r="A448" s="56"/>
      <c r="B448" s="521"/>
      <c r="C448" s="56"/>
      <c r="D448" s="56"/>
      <c r="E448" s="346"/>
      <c r="F448" s="672"/>
      <c r="G448" s="108"/>
      <c r="H448" s="108"/>
      <c r="I448" s="108"/>
      <c r="J448" s="108"/>
      <c r="K448" s="108"/>
      <c r="L448" s="108"/>
      <c r="M448" s="108"/>
      <c r="N448" s="108"/>
      <c r="O448" s="108"/>
      <c r="P448" s="108"/>
      <c r="Q448" s="108"/>
      <c r="R448" s="108"/>
      <c r="S448" s="108"/>
      <c r="T448" s="108"/>
      <c r="U448" s="108"/>
      <c r="V448" s="108"/>
      <c r="W448" s="108"/>
      <c r="X448" s="108"/>
      <c r="Y448" s="108"/>
      <c r="Z448" s="108"/>
    </row>
    <row r="449" spans="1:26" ht="15.75" customHeight="1">
      <c r="A449" s="56"/>
      <c r="B449" s="521"/>
      <c r="C449" s="56"/>
      <c r="D449" s="56"/>
      <c r="E449" s="346"/>
      <c r="F449" s="672"/>
      <c r="G449" s="108"/>
      <c r="H449" s="108"/>
      <c r="I449" s="108"/>
      <c r="J449" s="108"/>
      <c r="K449" s="108"/>
      <c r="L449" s="108"/>
      <c r="M449" s="108"/>
      <c r="N449" s="108"/>
      <c r="O449" s="108"/>
      <c r="P449" s="108"/>
      <c r="Q449" s="108"/>
      <c r="R449" s="108"/>
      <c r="S449" s="108"/>
      <c r="T449" s="108"/>
      <c r="U449" s="108"/>
      <c r="V449" s="108"/>
      <c r="W449" s="108"/>
      <c r="X449" s="108"/>
      <c r="Y449" s="108"/>
      <c r="Z449" s="108"/>
    </row>
    <row r="450" spans="1:26" ht="15.75" customHeight="1">
      <c r="A450" s="56"/>
      <c r="B450" s="521"/>
      <c r="C450" s="56"/>
      <c r="D450" s="56"/>
      <c r="E450" s="346"/>
      <c r="F450" s="672"/>
      <c r="G450" s="108"/>
      <c r="H450" s="108"/>
      <c r="I450" s="108"/>
      <c r="J450" s="108"/>
      <c r="K450" s="108"/>
      <c r="L450" s="108"/>
      <c r="M450" s="108"/>
      <c r="N450" s="108"/>
      <c r="O450" s="108"/>
      <c r="P450" s="108"/>
      <c r="Q450" s="108"/>
      <c r="R450" s="108"/>
      <c r="S450" s="108"/>
      <c r="T450" s="108"/>
      <c r="U450" s="108"/>
      <c r="V450" s="108"/>
      <c r="W450" s="108"/>
      <c r="X450" s="108"/>
      <c r="Y450" s="108"/>
      <c r="Z450" s="108"/>
    </row>
    <row r="451" spans="1:26" ht="15.75" customHeight="1">
      <c r="A451" s="56"/>
      <c r="B451" s="521"/>
      <c r="C451" s="56"/>
      <c r="D451" s="56"/>
      <c r="E451" s="346"/>
      <c r="F451" s="672"/>
      <c r="G451" s="108"/>
      <c r="H451" s="108"/>
      <c r="I451" s="108"/>
      <c r="J451" s="108"/>
      <c r="K451" s="108"/>
      <c r="L451" s="108"/>
      <c r="M451" s="108"/>
      <c r="N451" s="108"/>
      <c r="O451" s="108"/>
      <c r="P451" s="108"/>
      <c r="Q451" s="108"/>
      <c r="R451" s="108"/>
      <c r="S451" s="108"/>
      <c r="T451" s="108"/>
      <c r="U451" s="108"/>
      <c r="V451" s="108"/>
      <c r="W451" s="108"/>
      <c r="X451" s="108"/>
      <c r="Y451" s="108"/>
      <c r="Z451" s="108"/>
    </row>
    <row r="452" spans="1:26" ht="15.75" customHeight="1">
      <c r="A452" s="56"/>
      <c r="B452" s="521"/>
      <c r="C452" s="56"/>
      <c r="D452" s="56"/>
      <c r="E452" s="346"/>
      <c r="F452" s="672"/>
      <c r="G452" s="108"/>
      <c r="H452" s="108"/>
      <c r="I452" s="108"/>
      <c r="J452" s="108"/>
      <c r="K452" s="108"/>
      <c r="L452" s="108"/>
      <c r="M452" s="108"/>
      <c r="N452" s="108"/>
      <c r="O452" s="108"/>
      <c r="P452" s="108"/>
      <c r="Q452" s="108"/>
      <c r="R452" s="108"/>
      <c r="S452" s="108"/>
      <c r="T452" s="108"/>
      <c r="U452" s="108"/>
      <c r="V452" s="108"/>
      <c r="W452" s="108"/>
      <c r="X452" s="108"/>
      <c r="Y452" s="108"/>
      <c r="Z452" s="108"/>
    </row>
    <row r="453" spans="1:26" ht="15.75" customHeight="1">
      <c r="A453" s="56"/>
      <c r="B453" s="521"/>
      <c r="C453" s="56"/>
      <c r="D453" s="56"/>
      <c r="E453" s="346"/>
      <c r="F453" s="672"/>
      <c r="G453" s="108"/>
      <c r="H453" s="108"/>
      <c r="I453" s="108"/>
      <c r="J453" s="108"/>
      <c r="K453" s="108"/>
      <c r="L453" s="108"/>
      <c r="M453" s="108"/>
      <c r="N453" s="108"/>
      <c r="O453" s="108"/>
      <c r="P453" s="108"/>
      <c r="Q453" s="108"/>
      <c r="R453" s="108"/>
      <c r="S453" s="108"/>
      <c r="T453" s="108"/>
      <c r="U453" s="108"/>
      <c r="V453" s="108"/>
      <c r="W453" s="108"/>
      <c r="X453" s="108"/>
      <c r="Y453" s="108"/>
      <c r="Z453" s="108"/>
    </row>
    <row r="454" spans="1:26" ht="15.75" customHeight="1">
      <c r="A454" s="56"/>
      <c r="B454" s="521"/>
      <c r="C454" s="56"/>
      <c r="D454" s="56"/>
      <c r="E454" s="346"/>
      <c r="F454" s="672"/>
      <c r="G454" s="108"/>
      <c r="H454" s="108"/>
      <c r="I454" s="108"/>
      <c r="J454" s="108"/>
      <c r="K454" s="108"/>
      <c r="L454" s="108"/>
      <c r="M454" s="108"/>
      <c r="N454" s="108"/>
      <c r="O454" s="108"/>
      <c r="P454" s="108"/>
      <c r="Q454" s="108"/>
      <c r="R454" s="108"/>
      <c r="S454" s="108"/>
      <c r="T454" s="108"/>
      <c r="U454" s="108"/>
      <c r="V454" s="108"/>
      <c r="W454" s="108"/>
      <c r="X454" s="108"/>
      <c r="Y454" s="108"/>
      <c r="Z454" s="108"/>
    </row>
    <row r="455" spans="1:26" ht="15.75" customHeight="1">
      <c r="A455" s="56"/>
      <c r="B455" s="521"/>
      <c r="C455" s="56"/>
      <c r="D455" s="56"/>
      <c r="E455" s="346"/>
      <c r="F455" s="672"/>
      <c r="G455" s="108"/>
      <c r="H455" s="108"/>
      <c r="I455" s="108"/>
      <c r="J455" s="108"/>
      <c r="K455" s="108"/>
      <c r="L455" s="108"/>
      <c r="M455" s="108"/>
      <c r="N455" s="108"/>
      <c r="O455" s="108"/>
      <c r="P455" s="108"/>
      <c r="Q455" s="108"/>
      <c r="R455" s="108"/>
      <c r="S455" s="108"/>
      <c r="T455" s="108"/>
      <c r="U455" s="108"/>
      <c r="V455" s="108"/>
      <c r="W455" s="108"/>
      <c r="X455" s="108"/>
      <c r="Y455" s="108"/>
      <c r="Z455" s="108"/>
    </row>
    <row r="456" spans="1:26" ht="15.75" customHeight="1">
      <c r="A456" s="56"/>
      <c r="B456" s="521"/>
      <c r="C456" s="56"/>
      <c r="D456" s="56"/>
      <c r="E456" s="346"/>
      <c r="F456" s="672"/>
      <c r="G456" s="108"/>
      <c r="H456" s="108"/>
      <c r="I456" s="108"/>
      <c r="J456" s="108"/>
      <c r="K456" s="108"/>
      <c r="L456" s="108"/>
      <c r="M456" s="108"/>
      <c r="N456" s="108"/>
      <c r="O456" s="108"/>
      <c r="P456" s="108"/>
      <c r="Q456" s="108"/>
      <c r="R456" s="108"/>
      <c r="S456" s="108"/>
      <c r="T456" s="108"/>
      <c r="U456" s="108"/>
      <c r="V456" s="108"/>
      <c r="W456" s="108"/>
      <c r="X456" s="108"/>
      <c r="Y456" s="108"/>
      <c r="Z456" s="108"/>
    </row>
    <row r="457" spans="1:26" ht="15.75" customHeight="1">
      <c r="A457" s="56"/>
      <c r="B457" s="521"/>
      <c r="C457" s="56"/>
      <c r="D457" s="56"/>
      <c r="E457" s="346"/>
      <c r="F457" s="672"/>
      <c r="G457" s="108"/>
      <c r="H457" s="108"/>
      <c r="I457" s="108"/>
      <c r="J457" s="108"/>
      <c r="K457" s="108"/>
      <c r="L457" s="108"/>
      <c r="M457" s="108"/>
      <c r="N457" s="108"/>
      <c r="O457" s="108"/>
      <c r="P457" s="108"/>
      <c r="Q457" s="108"/>
      <c r="R457" s="108"/>
      <c r="S457" s="108"/>
      <c r="T457" s="108"/>
      <c r="U457" s="108"/>
      <c r="V457" s="108"/>
      <c r="W457" s="108"/>
      <c r="X457" s="108"/>
      <c r="Y457" s="108"/>
      <c r="Z457" s="108"/>
    </row>
    <row r="458" spans="1:26" ht="15.75" customHeight="1">
      <c r="A458" s="56"/>
      <c r="B458" s="521"/>
      <c r="C458" s="56"/>
      <c r="D458" s="56"/>
      <c r="E458" s="346"/>
      <c r="F458" s="672"/>
      <c r="G458" s="108"/>
      <c r="H458" s="108"/>
      <c r="I458" s="108"/>
      <c r="J458" s="108"/>
      <c r="K458" s="108"/>
      <c r="L458" s="108"/>
      <c r="M458" s="108"/>
      <c r="N458" s="108"/>
      <c r="O458" s="108"/>
      <c r="P458" s="108"/>
      <c r="Q458" s="108"/>
      <c r="R458" s="108"/>
      <c r="S458" s="108"/>
      <c r="T458" s="108"/>
      <c r="U458" s="108"/>
      <c r="V458" s="108"/>
      <c r="W458" s="108"/>
      <c r="X458" s="108"/>
      <c r="Y458" s="108"/>
      <c r="Z458" s="108"/>
    </row>
    <row r="459" spans="1:26" ht="15.75" customHeight="1">
      <c r="A459" s="56"/>
      <c r="B459" s="521"/>
      <c r="C459" s="56"/>
      <c r="D459" s="56"/>
      <c r="E459" s="346"/>
      <c r="F459" s="672"/>
      <c r="G459" s="108"/>
      <c r="H459" s="108"/>
      <c r="I459" s="108"/>
      <c r="J459" s="108"/>
      <c r="K459" s="108"/>
      <c r="L459" s="108"/>
      <c r="M459" s="108"/>
      <c r="N459" s="108"/>
      <c r="O459" s="108"/>
      <c r="P459" s="108"/>
      <c r="Q459" s="108"/>
      <c r="R459" s="108"/>
      <c r="S459" s="108"/>
      <c r="T459" s="108"/>
      <c r="U459" s="108"/>
      <c r="V459" s="108"/>
      <c r="W459" s="108"/>
      <c r="X459" s="108"/>
      <c r="Y459" s="108"/>
      <c r="Z459" s="108"/>
    </row>
    <row r="460" spans="1:26" ht="15.75" customHeight="1">
      <c r="A460" s="56"/>
      <c r="B460" s="521"/>
      <c r="C460" s="56"/>
      <c r="D460" s="56"/>
      <c r="E460" s="346"/>
      <c r="F460" s="672"/>
      <c r="G460" s="108"/>
      <c r="H460" s="108"/>
      <c r="I460" s="108"/>
      <c r="J460" s="108"/>
      <c r="K460" s="108"/>
      <c r="L460" s="108"/>
      <c r="M460" s="108"/>
      <c r="N460" s="108"/>
      <c r="O460" s="108"/>
      <c r="P460" s="108"/>
      <c r="Q460" s="108"/>
      <c r="R460" s="108"/>
      <c r="S460" s="108"/>
      <c r="T460" s="108"/>
      <c r="U460" s="108"/>
      <c r="V460" s="108"/>
      <c r="W460" s="108"/>
      <c r="X460" s="108"/>
      <c r="Y460" s="108"/>
      <c r="Z460" s="108"/>
    </row>
    <row r="461" spans="1:26" ht="15.75" customHeight="1">
      <c r="A461" s="56"/>
      <c r="B461" s="521"/>
      <c r="C461" s="56"/>
      <c r="D461" s="56"/>
      <c r="E461" s="346"/>
      <c r="F461" s="672"/>
      <c r="G461" s="108"/>
      <c r="H461" s="108"/>
      <c r="I461" s="108"/>
      <c r="J461" s="108"/>
      <c r="K461" s="108"/>
      <c r="L461" s="108"/>
      <c r="M461" s="108"/>
      <c r="N461" s="108"/>
      <c r="O461" s="108"/>
      <c r="P461" s="108"/>
      <c r="Q461" s="108"/>
      <c r="R461" s="108"/>
      <c r="S461" s="108"/>
      <c r="T461" s="108"/>
      <c r="U461" s="108"/>
      <c r="V461" s="108"/>
      <c r="W461" s="108"/>
      <c r="X461" s="108"/>
      <c r="Y461" s="108"/>
      <c r="Z461" s="108"/>
    </row>
    <row r="462" spans="1:26" ht="15.75" customHeight="1">
      <c r="A462" s="56"/>
      <c r="B462" s="521"/>
      <c r="C462" s="56"/>
      <c r="D462" s="56"/>
      <c r="E462" s="346"/>
      <c r="F462" s="672"/>
      <c r="G462" s="108"/>
      <c r="H462" s="108"/>
      <c r="I462" s="108"/>
      <c r="J462" s="108"/>
      <c r="K462" s="108"/>
      <c r="L462" s="108"/>
      <c r="M462" s="108"/>
      <c r="N462" s="108"/>
      <c r="O462" s="108"/>
      <c r="P462" s="108"/>
      <c r="Q462" s="108"/>
      <c r="R462" s="108"/>
      <c r="S462" s="108"/>
      <c r="T462" s="108"/>
      <c r="U462" s="108"/>
      <c r="V462" s="108"/>
      <c r="W462" s="108"/>
      <c r="X462" s="108"/>
      <c r="Y462" s="108"/>
      <c r="Z462" s="108"/>
    </row>
    <row r="463" spans="1:26" ht="15.75" customHeight="1">
      <c r="A463" s="56"/>
      <c r="B463" s="521"/>
      <c r="C463" s="56"/>
      <c r="D463" s="56"/>
      <c r="E463" s="346"/>
      <c r="F463" s="672"/>
      <c r="G463" s="108"/>
      <c r="H463" s="108"/>
      <c r="I463" s="108"/>
      <c r="J463" s="108"/>
      <c r="K463" s="108"/>
      <c r="L463" s="108"/>
      <c r="M463" s="108"/>
      <c r="N463" s="108"/>
      <c r="O463" s="108"/>
      <c r="P463" s="108"/>
      <c r="Q463" s="108"/>
      <c r="R463" s="108"/>
      <c r="S463" s="108"/>
      <c r="T463" s="108"/>
      <c r="U463" s="108"/>
      <c r="V463" s="108"/>
      <c r="W463" s="108"/>
      <c r="X463" s="108"/>
      <c r="Y463" s="108"/>
      <c r="Z463" s="108"/>
    </row>
    <row r="464" spans="1:26" ht="15.75" customHeight="1">
      <c r="A464" s="56"/>
      <c r="B464" s="521"/>
      <c r="C464" s="56"/>
      <c r="D464" s="56"/>
      <c r="E464" s="346"/>
      <c r="F464" s="672"/>
      <c r="G464" s="108"/>
      <c r="H464" s="108"/>
      <c r="I464" s="108"/>
      <c r="J464" s="108"/>
      <c r="K464" s="108"/>
      <c r="L464" s="108"/>
      <c r="M464" s="108"/>
      <c r="N464" s="108"/>
      <c r="O464" s="108"/>
      <c r="P464" s="108"/>
      <c r="Q464" s="108"/>
      <c r="R464" s="108"/>
      <c r="S464" s="108"/>
      <c r="T464" s="108"/>
      <c r="U464" s="108"/>
      <c r="V464" s="108"/>
      <c r="W464" s="108"/>
      <c r="X464" s="108"/>
      <c r="Y464" s="108"/>
      <c r="Z464" s="108"/>
    </row>
    <row r="465" spans="1:26" ht="15.75" customHeight="1">
      <c r="A465" s="56"/>
      <c r="B465" s="521"/>
      <c r="C465" s="56"/>
      <c r="D465" s="56"/>
      <c r="E465" s="346"/>
      <c r="F465" s="672"/>
      <c r="G465" s="108"/>
      <c r="H465" s="108"/>
      <c r="I465" s="108"/>
      <c r="J465" s="108"/>
      <c r="K465" s="108"/>
      <c r="L465" s="108"/>
      <c r="M465" s="108"/>
      <c r="N465" s="108"/>
      <c r="O465" s="108"/>
      <c r="P465" s="108"/>
      <c r="Q465" s="108"/>
      <c r="R465" s="108"/>
      <c r="S465" s="108"/>
      <c r="T465" s="108"/>
      <c r="U465" s="108"/>
      <c r="V465" s="108"/>
      <c r="W465" s="108"/>
      <c r="X465" s="108"/>
      <c r="Y465" s="108"/>
      <c r="Z465" s="108"/>
    </row>
    <row r="466" spans="1:26" ht="15.75" customHeight="1">
      <c r="A466" s="56"/>
      <c r="B466" s="521"/>
      <c r="C466" s="56"/>
      <c r="D466" s="56"/>
      <c r="E466" s="346"/>
      <c r="F466" s="672"/>
      <c r="G466" s="108"/>
      <c r="H466" s="108"/>
      <c r="I466" s="108"/>
      <c r="J466" s="108"/>
      <c r="K466" s="108"/>
      <c r="L466" s="108"/>
      <c r="M466" s="108"/>
      <c r="N466" s="108"/>
      <c r="O466" s="108"/>
      <c r="P466" s="108"/>
      <c r="Q466" s="108"/>
      <c r="R466" s="108"/>
      <c r="S466" s="108"/>
      <c r="T466" s="108"/>
      <c r="U466" s="108"/>
      <c r="V466" s="108"/>
      <c r="W466" s="108"/>
      <c r="X466" s="108"/>
      <c r="Y466" s="108"/>
      <c r="Z466" s="108"/>
    </row>
    <row r="467" spans="1:26" ht="15.75" customHeight="1">
      <c r="A467" s="56"/>
      <c r="B467" s="521"/>
      <c r="C467" s="56"/>
      <c r="D467" s="56"/>
      <c r="E467" s="346"/>
      <c r="F467" s="672"/>
      <c r="G467" s="108"/>
      <c r="H467" s="108"/>
      <c r="I467" s="108"/>
      <c r="J467" s="108"/>
      <c r="K467" s="108"/>
      <c r="L467" s="108"/>
      <c r="M467" s="108"/>
      <c r="N467" s="108"/>
      <c r="O467" s="108"/>
      <c r="P467" s="108"/>
      <c r="Q467" s="108"/>
      <c r="R467" s="108"/>
      <c r="S467" s="108"/>
      <c r="T467" s="108"/>
      <c r="U467" s="108"/>
      <c r="V467" s="108"/>
      <c r="W467" s="108"/>
      <c r="X467" s="108"/>
      <c r="Y467" s="108"/>
      <c r="Z467" s="108"/>
    </row>
    <row r="468" spans="1:26" ht="15.75" customHeight="1">
      <c r="A468" s="56"/>
      <c r="B468" s="521"/>
      <c r="C468" s="56"/>
      <c r="D468" s="56"/>
      <c r="E468" s="346"/>
      <c r="F468" s="672"/>
      <c r="G468" s="108"/>
      <c r="H468" s="108"/>
      <c r="I468" s="108"/>
      <c r="J468" s="108"/>
      <c r="K468" s="108"/>
      <c r="L468" s="108"/>
      <c r="M468" s="108"/>
      <c r="N468" s="108"/>
      <c r="O468" s="108"/>
      <c r="P468" s="108"/>
      <c r="Q468" s="108"/>
      <c r="R468" s="108"/>
      <c r="S468" s="108"/>
      <c r="T468" s="108"/>
      <c r="U468" s="108"/>
      <c r="V468" s="108"/>
      <c r="W468" s="108"/>
      <c r="X468" s="108"/>
      <c r="Y468" s="108"/>
      <c r="Z468" s="108"/>
    </row>
    <row r="469" spans="1:26" ht="15.75" customHeight="1">
      <c r="A469" s="56"/>
      <c r="B469" s="521"/>
      <c r="C469" s="56"/>
      <c r="D469" s="56"/>
      <c r="E469" s="346"/>
      <c r="F469" s="672"/>
      <c r="G469" s="108"/>
      <c r="H469" s="108"/>
      <c r="I469" s="108"/>
      <c r="J469" s="108"/>
      <c r="K469" s="108"/>
      <c r="L469" s="108"/>
      <c r="M469" s="108"/>
      <c r="N469" s="108"/>
      <c r="O469" s="108"/>
      <c r="P469" s="108"/>
      <c r="Q469" s="108"/>
      <c r="R469" s="108"/>
      <c r="S469" s="108"/>
      <c r="T469" s="108"/>
      <c r="U469" s="108"/>
      <c r="V469" s="108"/>
      <c r="W469" s="108"/>
      <c r="X469" s="108"/>
      <c r="Y469" s="108"/>
      <c r="Z469" s="108"/>
    </row>
    <row r="470" spans="1:26" ht="15.75" customHeight="1">
      <c r="A470" s="56"/>
      <c r="B470" s="521"/>
      <c r="C470" s="56"/>
      <c r="D470" s="56"/>
      <c r="E470" s="346"/>
      <c r="F470" s="672"/>
      <c r="G470" s="108"/>
      <c r="H470" s="108"/>
      <c r="I470" s="108"/>
      <c r="J470" s="108"/>
      <c r="K470" s="108"/>
      <c r="L470" s="108"/>
      <c r="M470" s="108"/>
      <c r="N470" s="108"/>
      <c r="O470" s="108"/>
      <c r="P470" s="108"/>
      <c r="Q470" s="108"/>
      <c r="R470" s="108"/>
      <c r="S470" s="108"/>
      <c r="T470" s="108"/>
      <c r="U470" s="108"/>
      <c r="V470" s="108"/>
      <c r="W470" s="108"/>
      <c r="X470" s="108"/>
      <c r="Y470" s="108"/>
      <c r="Z470" s="108"/>
    </row>
    <row r="471" spans="1:26" ht="15.75" customHeight="1">
      <c r="A471" s="56"/>
      <c r="B471" s="521"/>
      <c r="C471" s="56"/>
      <c r="D471" s="56"/>
      <c r="E471" s="346"/>
      <c r="F471" s="672"/>
      <c r="G471" s="108"/>
      <c r="H471" s="108"/>
      <c r="I471" s="108"/>
      <c r="J471" s="108"/>
      <c r="K471" s="108"/>
      <c r="L471" s="108"/>
      <c r="M471" s="108"/>
      <c r="N471" s="108"/>
      <c r="O471" s="108"/>
      <c r="P471" s="108"/>
      <c r="Q471" s="108"/>
      <c r="R471" s="108"/>
      <c r="S471" s="108"/>
      <c r="T471" s="108"/>
      <c r="U471" s="108"/>
      <c r="V471" s="108"/>
      <c r="W471" s="108"/>
      <c r="X471" s="108"/>
      <c r="Y471" s="108"/>
      <c r="Z471" s="108"/>
    </row>
    <row r="472" spans="1:26" ht="15.75" customHeight="1">
      <c r="A472" s="56"/>
      <c r="B472" s="521"/>
      <c r="C472" s="56"/>
      <c r="D472" s="56"/>
      <c r="E472" s="346"/>
      <c r="F472" s="672"/>
      <c r="G472" s="108"/>
      <c r="H472" s="108"/>
      <c r="I472" s="108"/>
      <c r="J472" s="108"/>
      <c r="K472" s="108"/>
      <c r="L472" s="108"/>
      <c r="M472" s="108"/>
      <c r="N472" s="108"/>
      <c r="O472" s="108"/>
      <c r="P472" s="108"/>
      <c r="Q472" s="108"/>
      <c r="R472" s="108"/>
      <c r="S472" s="108"/>
      <c r="T472" s="108"/>
      <c r="U472" s="108"/>
      <c r="V472" s="108"/>
      <c r="W472" s="108"/>
      <c r="X472" s="108"/>
      <c r="Y472" s="108"/>
      <c r="Z472" s="108"/>
    </row>
    <row r="473" spans="1:26" ht="15.75" customHeight="1">
      <c r="A473" s="56"/>
      <c r="B473" s="521"/>
      <c r="C473" s="56"/>
      <c r="D473" s="56"/>
      <c r="E473" s="346"/>
      <c r="F473" s="672"/>
      <c r="G473" s="108"/>
      <c r="H473" s="108"/>
      <c r="I473" s="108"/>
      <c r="J473" s="108"/>
      <c r="K473" s="108"/>
      <c r="L473" s="108"/>
      <c r="M473" s="108"/>
      <c r="N473" s="108"/>
      <c r="O473" s="108"/>
      <c r="P473" s="108"/>
      <c r="Q473" s="108"/>
      <c r="R473" s="108"/>
      <c r="S473" s="108"/>
      <c r="T473" s="108"/>
      <c r="U473" s="108"/>
      <c r="V473" s="108"/>
      <c r="W473" s="108"/>
      <c r="X473" s="108"/>
      <c r="Y473" s="108"/>
      <c r="Z473" s="108"/>
    </row>
    <row r="474" spans="1:26" ht="15.75" customHeight="1">
      <c r="A474" s="56"/>
      <c r="B474" s="521"/>
      <c r="C474" s="56"/>
      <c r="D474" s="56"/>
      <c r="E474" s="346"/>
      <c r="F474" s="672"/>
      <c r="G474" s="108"/>
      <c r="H474" s="108"/>
      <c r="I474" s="108"/>
      <c r="J474" s="108"/>
      <c r="K474" s="108"/>
      <c r="L474" s="108"/>
      <c r="M474" s="108"/>
      <c r="N474" s="108"/>
      <c r="O474" s="108"/>
      <c r="P474" s="108"/>
      <c r="Q474" s="108"/>
      <c r="R474" s="108"/>
      <c r="S474" s="108"/>
      <c r="T474" s="108"/>
      <c r="U474" s="108"/>
      <c r="V474" s="108"/>
      <c r="W474" s="108"/>
      <c r="X474" s="108"/>
      <c r="Y474" s="108"/>
      <c r="Z474" s="108"/>
    </row>
    <row r="475" spans="1:26" ht="15.75" customHeight="1">
      <c r="A475" s="56"/>
      <c r="B475" s="521"/>
      <c r="C475" s="56"/>
      <c r="D475" s="56"/>
      <c r="E475" s="346"/>
      <c r="F475" s="672"/>
      <c r="G475" s="108"/>
      <c r="H475" s="108"/>
      <c r="I475" s="108"/>
      <c r="J475" s="108"/>
      <c r="K475" s="108"/>
      <c r="L475" s="108"/>
      <c r="M475" s="108"/>
      <c r="N475" s="108"/>
      <c r="O475" s="108"/>
      <c r="P475" s="108"/>
      <c r="Q475" s="108"/>
      <c r="R475" s="108"/>
      <c r="S475" s="108"/>
      <c r="T475" s="108"/>
      <c r="U475" s="108"/>
      <c r="V475" s="108"/>
      <c r="W475" s="108"/>
      <c r="X475" s="108"/>
      <c r="Y475" s="108"/>
      <c r="Z475" s="108"/>
    </row>
    <row r="476" spans="1:26" ht="15.75" customHeight="1">
      <c r="A476" s="56"/>
      <c r="B476" s="521"/>
      <c r="C476" s="56"/>
      <c r="D476" s="56"/>
      <c r="E476" s="346"/>
      <c r="F476" s="672"/>
      <c r="G476" s="108"/>
      <c r="H476" s="108"/>
      <c r="I476" s="108"/>
      <c r="J476" s="108"/>
      <c r="K476" s="108"/>
      <c r="L476" s="108"/>
      <c r="M476" s="108"/>
      <c r="N476" s="108"/>
      <c r="O476" s="108"/>
      <c r="P476" s="108"/>
      <c r="Q476" s="108"/>
      <c r="R476" s="108"/>
      <c r="S476" s="108"/>
      <c r="T476" s="108"/>
      <c r="U476" s="108"/>
      <c r="V476" s="108"/>
      <c r="W476" s="108"/>
      <c r="X476" s="108"/>
      <c r="Y476" s="108"/>
      <c r="Z476" s="108"/>
    </row>
    <row r="477" spans="1:26" ht="15.75" customHeight="1">
      <c r="A477" s="56"/>
      <c r="B477" s="521"/>
      <c r="C477" s="56"/>
      <c r="D477" s="56"/>
      <c r="E477" s="346"/>
      <c r="F477" s="672"/>
      <c r="G477" s="108"/>
      <c r="H477" s="108"/>
      <c r="I477" s="108"/>
      <c r="J477" s="108"/>
      <c r="K477" s="108"/>
      <c r="L477" s="108"/>
      <c r="M477" s="108"/>
      <c r="N477" s="108"/>
      <c r="O477" s="108"/>
      <c r="P477" s="108"/>
      <c r="Q477" s="108"/>
      <c r="R477" s="108"/>
      <c r="S477" s="108"/>
      <c r="T477" s="108"/>
      <c r="U477" s="108"/>
      <c r="V477" s="108"/>
      <c r="W477" s="108"/>
      <c r="X477" s="108"/>
      <c r="Y477" s="108"/>
      <c r="Z477" s="108"/>
    </row>
    <row r="478" spans="1:26" ht="15.75" customHeight="1">
      <c r="A478" s="56"/>
      <c r="B478" s="521"/>
      <c r="C478" s="56"/>
      <c r="D478" s="56"/>
      <c r="E478" s="346"/>
      <c r="F478" s="672"/>
      <c r="G478" s="108"/>
      <c r="H478" s="108"/>
      <c r="I478" s="108"/>
      <c r="J478" s="108"/>
      <c r="K478" s="108"/>
      <c r="L478" s="108"/>
      <c r="M478" s="108"/>
      <c r="N478" s="108"/>
      <c r="O478" s="108"/>
      <c r="P478" s="108"/>
      <c r="Q478" s="108"/>
      <c r="R478" s="108"/>
      <c r="S478" s="108"/>
      <c r="T478" s="108"/>
      <c r="U478" s="108"/>
      <c r="V478" s="108"/>
      <c r="W478" s="108"/>
      <c r="X478" s="108"/>
      <c r="Y478" s="108"/>
      <c r="Z478" s="108"/>
    </row>
    <row r="479" spans="1:26" ht="15.75" customHeight="1">
      <c r="A479" s="56"/>
      <c r="B479" s="521"/>
      <c r="C479" s="56"/>
      <c r="D479" s="56"/>
      <c r="E479" s="346"/>
      <c r="F479" s="672"/>
      <c r="G479" s="108"/>
      <c r="H479" s="108"/>
      <c r="I479" s="108"/>
      <c r="J479" s="108"/>
      <c r="K479" s="108"/>
      <c r="L479" s="108"/>
      <c r="M479" s="108"/>
      <c r="N479" s="108"/>
      <c r="O479" s="108"/>
      <c r="P479" s="108"/>
      <c r="Q479" s="108"/>
      <c r="R479" s="108"/>
      <c r="S479" s="108"/>
      <c r="T479" s="108"/>
      <c r="U479" s="108"/>
      <c r="V479" s="108"/>
      <c r="W479" s="108"/>
      <c r="X479" s="108"/>
      <c r="Y479" s="108"/>
      <c r="Z479" s="108"/>
    </row>
    <row r="480" spans="1:26" ht="15.75" customHeight="1">
      <c r="A480" s="56"/>
      <c r="B480" s="521"/>
      <c r="C480" s="56"/>
      <c r="D480" s="56"/>
      <c r="E480" s="346"/>
      <c r="F480" s="672"/>
      <c r="G480" s="108"/>
      <c r="H480" s="108"/>
      <c r="I480" s="108"/>
      <c r="J480" s="108"/>
      <c r="K480" s="108"/>
      <c r="L480" s="108"/>
      <c r="M480" s="108"/>
      <c r="N480" s="108"/>
      <c r="O480" s="108"/>
      <c r="P480" s="108"/>
      <c r="Q480" s="108"/>
      <c r="R480" s="108"/>
      <c r="S480" s="108"/>
      <c r="T480" s="108"/>
      <c r="U480" s="108"/>
      <c r="V480" s="108"/>
      <c r="W480" s="108"/>
      <c r="X480" s="108"/>
      <c r="Y480" s="108"/>
      <c r="Z480" s="108"/>
    </row>
    <row r="481" spans="1:26" ht="15.75" customHeight="1">
      <c r="A481" s="56"/>
      <c r="B481" s="521"/>
      <c r="C481" s="56"/>
      <c r="D481" s="56"/>
      <c r="E481" s="346"/>
      <c r="F481" s="672"/>
      <c r="G481" s="108"/>
      <c r="H481" s="108"/>
      <c r="I481" s="108"/>
      <c r="J481" s="108"/>
      <c r="K481" s="108"/>
      <c r="L481" s="108"/>
      <c r="M481" s="108"/>
      <c r="N481" s="108"/>
      <c r="O481" s="108"/>
      <c r="P481" s="108"/>
      <c r="Q481" s="108"/>
      <c r="R481" s="108"/>
      <c r="S481" s="108"/>
      <c r="T481" s="108"/>
      <c r="U481" s="108"/>
      <c r="V481" s="108"/>
      <c r="W481" s="108"/>
      <c r="X481" s="108"/>
      <c r="Y481" s="108"/>
      <c r="Z481" s="108"/>
    </row>
    <row r="482" spans="1:26" ht="15.75" customHeight="1">
      <c r="A482" s="56"/>
      <c r="B482" s="521"/>
      <c r="C482" s="56"/>
      <c r="D482" s="56"/>
      <c r="E482" s="346"/>
      <c r="F482" s="672"/>
      <c r="G482" s="108"/>
      <c r="H482" s="108"/>
      <c r="I482" s="108"/>
      <c r="J482" s="108"/>
      <c r="K482" s="108"/>
      <c r="L482" s="108"/>
      <c r="M482" s="108"/>
      <c r="N482" s="108"/>
      <c r="O482" s="108"/>
      <c r="P482" s="108"/>
      <c r="Q482" s="108"/>
      <c r="R482" s="108"/>
      <c r="S482" s="108"/>
      <c r="T482" s="108"/>
      <c r="U482" s="108"/>
      <c r="V482" s="108"/>
      <c r="W482" s="108"/>
      <c r="X482" s="108"/>
      <c r="Y482" s="108"/>
      <c r="Z482" s="108"/>
    </row>
    <row r="483" spans="1:26" ht="15.75" customHeight="1">
      <c r="A483" s="56"/>
      <c r="B483" s="521"/>
      <c r="C483" s="56"/>
      <c r="D483" s="56"/>
      <c r="E483" s="346"/>
      <c r="F483" s="672"/>
      <c r="G483" s="108"/>
      <c r="H483" s="108"/>
      <c r="I483" s="108"/>
      <c r="J483" s="108"/>
      <c r="K483" s="108"/>
      <c r="L483" s="108"/>
      <c r="M483" s="108"/>
      <c r="N483" s="108"/>
      <c r="O483" s="108"/>
      <c r="P483" s="108"/>
      <c r="Q483" s="108"/>
      <c r="R483" s="108"/>
      <c r="S483" s="108"/>
      <c r="T483" s="108"/>
      <c r="U483" s="108"/>
      <c r="V483" s="108"/>
      <c r="W483" s="108"/>
      <c r="X483" s="108"/>
      <c r="Y483" s="108"/>
      <c r="Z483" s="108"/>
    </row>
    <row r="484" spans="1:26" ht="15.75" customHeight="1">
      <c r="A484" s="56"/>
      <c r="B484" s="521"/>
      <c r="C484" s="56"/>
      <c r="D484" s="56"/>
      <c r="E484" s="346"/>
      <c r="F484" s="672"/>
      <c r="G484" s="108"/>
      <c r="H484" s="108"/>
      <c r="I484" s="108"/>
      <c r="J484" s="108"/>
      <c r="K484" s="108"/>
      <c r="L484" s="108"/>
      <c r="M484" s="108"/>
      <c r="N484" s="108"/>
      <c r="O484" s="108"/>
      <c r="P484" s="108"/>
      <c r="Q484" s="108"/>
      <c r="R484" s="108"/>
      <c r="S484" s="108"/>
      <c r="T484" s="108"/>
      <c r="U484" s="108"/>
      <c r="V484" s="108"/>
      <c r="W484" s="108"/>
      <c r="X484" s="108"/>
      <c r="Y484" s="108"/>
      <c r="Z484" s="108"/>
    </row>
    <row r="485" spans="1:26" ht="15.75" customHeight="1">
      <c r="A485" s="56"/>
      <c r="B485" s="521"/>
      <c r="C485" s="56"/>
      <c r="D485" s="56"/>
      <c r="E485" s="346"/>
      <c r="F485" s="672"/>
      <c r="G485" s="108"/>
      <c r="H485" s="108"/>
      <c r="I485" s="108"/>
      <c r="J485" s="108"/>
      <c r="K485" s="108"/>
      <c r="L485" s="108"/>
      <c r="M485" s="108"/>
      <c r="N485" s="108"/>
      <c r="O485" s="108"/>
      <c r="P485" s="108"/>
      <c r="Q485" s="108"/>
      <c r="R485" s="108"/>
      <c r="S485" s="108"/>
      <c r="T485" s="108"/>
      <c r="U485" s="108"/>
      <c r="V485" s="108"/>
      <c r="W485" s="108"/>
      <c r="X485" s="108"/>
      <c r="Y485" s="108"/>
      <c r="Z485" s="108"/>
    </row>
    <row r="486" spans="1:26" ht="15.75" customHeight="1">
      <c r="A486" s="56"/>
      <c r="B486" s="521"/>
      <c r="C486" s="56"/>
      <c r="D486" s="56"/>
      <c r="E486" s="346"/>
      <c r="F486" s="672"/>
      <c r="G486" s="108"/>
      <c r="H486" s="108"/>
      <c r="I486" s="108"/>
      <c r="J486" s="108"/>
      <c r="K486" s="108"/>
      <c r="L486" s="108"/>
      <c r="M486" s="108"/>
      <c r="N486" s="108"/>
      <c r="O486" s="108"/>
      <c r="P486" s="108"/>
      <c r="Q486" s="108"/>
      <c r="R486" s="108"/>
      <c r="S486" s="108"/>
      <c r="T486" s="108"/>
      <c r="U486" s="108"/>
      <c r="V486" s="108"/>
      <c r="W486" s="108"/>
      <c r="X486" s="108"/>
      <c r="Y486" s="108"/>
      <c r="Z486" s="108"/>
    </row>
    <row r="487" spans="1:26" ht="15.75" customHeight="1">
      <c r="A487" s="56"/>
      <c r="B487" s="521"/>
      <c r="C487" s="56"/>
      <c r="D487" s="56"/>
      <c r="E487" s="346"/>
      <c r="F487" s="672"/>
      <c r="G487" s="108"/>
      <c r="H487" s="108"/>
      <c r="I487" s="108"/>
      <c r="J487" s="108"/>
      <c r="K487" s="108"/>
      <c r="L487" s="108"/>
      <c r="M487" s="108"/>
      <c r="N487" s="108"/>
      <c r="O487" s="108"/>
      <c r="P487" s="108"/>
      <c r="Q487" s="108"/>
      <c r="R487" s="108"/>
      <c r="S487" s="108"/>
      <c r="T487" s="108"/>
      <c r="U487" s="108"/>
      <c r="V487" s="108"/>
      <c r="W487" s="108"/>
      <c r="X487" s="108"/>
      <c r="Y487" s="108"/>
      <c r="Z487" s="108"/>
    </row>
    <row r="488" spans="1:26" ht="15.75" customHeight="1">
      <c r="A488" s="56"/>
      <c r="B488" s="521"/>
      <c r="C488" s="56"/>
      <c r="D488" s="56"/>
      <c r="E488" s="346"/>
      <c r="F488" s="672"/>
      <c r="G488" s="108"/>
      <c r="H488" s="108"/>
      <c r="I488" s="108"/>
      <c r="J488" s="108"/>
      <c r="K488" s="108"/>
      <c r="L488" s="108"/>
      <c r="M488" s="108"/>
      <c r="N488" s="108"/>
      <c r="O488" s="108"/>
      <c r="P488" s="108"/>
      <c r="Q488" s="108"/>
      <c r="R488" s="108"/>
      <c r="S488" s="108"/>
      <c r="T488" s="108"/>
      <c r="U488" s="108"/>
      <c r="V488" s="108"/>
      <c r="W488" s="108"/>
      <c r="X488" s="108"/>
      <c r="Y488" s="108"/>
      <c r="Z488" s="108"/>
    </row>
    <row r="489" spans="1:26" ht="15.75" customHeight="1">
      <c r="A489" s="56"/>
      <c r="B489" s="521"/>
      <c r="C489" s="56"/>
      <c r="D489" s="56"/>
      <c r="E489" s="346"/>
      <c r="F489" s="672"/>
      <c r="G489" s="108"/>
      <c r="H489" s="108"/>
      <c r="I489" s="108"/>
      <c r="J489" s="108"/>
      <c r="K489" s="108"/>
      <c r="L489" s="108"/>
      <c r="M489" s="108"/>
      <c r="N489" s="108"/>
      <c r="O489" s="108"/>
      <c r="P489" s="108"/>
      <c r="Q489" s="108"/>
      <c r="R489" s="108"/>
      <c r="S489" s="108"/>
      <c r="T489" s="108"/>
      <c r="U489" s="108"/>
      <c r="V489" s="108"/>
      <c r="W489" s="108"/>
      <c r="X489" s="108"/>
      <c r="Y489" s="108"/>
      <c r="Z489" s="108"/>
    </row>
    <row r="490" spans="1:26" ht="15.75" customHeight="1">
      <c r="A490" s="56"/>
      <c r="B490" s="521"/>
      <c r="C490" s="56"/>
      <c r="D490" s="56"/>
      <c r="E490" s="346"/>
      <c r="F490" s="672"/>
      <c r="G490" s="108"/>
      <c r="H490" s="108"/>
      <c r="I490" s="108"/>
      <c r="J490" s="108"/>
      <c r="K490" s="108"/>
      <c r="L490" s="108"/>
      <c r="M490" s="108"/>
      <c r="N490" s="108"/>
      <c r="O490" s="108"/>
      <c r="P490" s="108"/>
      <c r="Q490" s="108"/>
      <c r="R490" s="108"/>
      <c r="S490" s="108"/>
      <c r="T490" s="108"/>
      <c r="U490" s="108"/>
      <c r="V490" s="108"/>
      <c r="W490" s="108"/>
      <c r="X490" s="108"/>
      <c r="Y490" s="108"/>
      <c r="Z490" s="108"/>
    </row>
    <row r="491" spans="1:26" ht="15.75" customHeight="1">
      <c r="A491" s="56"/>
      <c r="B491" s="521"/>
      <c r="C491" s="56"/>
      <c r="D491" s="56"/>
      <c r="E491" s="346"/>
      <c r="F491" s="672"/>
      <c r="G491" s="108"/>
      <c r="H491" s="108"/>
      <c r="I491" s="108"/>
      <c r="J491" s="108"/>
      <c r="K491" s="108"/>
      <c r="L491" s="108"/>
      <c r="M491" s="108"/>
      <c r="N491" s="108"/>
      <c r="O491" s="108"/>
      <c r="P491" s="108"/>
      <c r="Q491" s="108"/>
      <c r="R491" s="108"/>
      <c r="S491" s="108"/>
      <c r="T491" s="108"/>
      <c r="U491" s="108"/>
      <c r="V491" s="108"/>
      <c r="W491" s="108"/>
      <c r="X491" s="108"/>
      <c r="Y491" s="108"/>
      <c r="Z491" s="108"/>
    </row>
    <row r="492" spans="1:26" ht="15.75" customHeight="1">
      <c r="A492" s="56"/>
      <c r="B492" s="521"/>
      <c r="C492" s="56"/>
      <c r="D492" s="56"/>
      <c r="E492" s="346"/>
      <c r="F492" s="672"/>
      <c r="G492" s="108"/>
      <c r="H492" s="108"/>
      <c r="I492" s="108"/>
      <c r="J492" s="108"/>
      <c r="K492" s="108"/>
      <c r="L492" s="108"/>
      <c r="M492" s="108"/>
      <c r="N492" s="108"/>
      <c r="O492" s="108"/>
      <c r="P492" s="108"/>
      <c r="Q492" s="108"/>
      <c r="R492" s="108"/>
      <c r="S492" s="108"/>
      <c r="T492" s="108"/>
      <c r="U492" s="108"/>
      <c r="V492" s="108"/>
      <c r="W492" s="108"/>
      <c r="X492" s="108"/>
      <c r="Y492" s="108"/>
      <c r="Z492" s="108"/>
    </row>
    <row r="493" spans="1:26" ht="15.75" customHeight="1">
      <c r="A493" s="56"/>
      <c r="B493" s="521"/>
      <c r="C493" s="56"/>
      <c r="D493" s="56"/>
      <c r="E493" s="346"/>
      <c r="F493" s="672"/>
      <c r="G493" s="108"/>
      <c r="H493" s="108"/>
      <c r="I493" s="108"/>
      <c r="J493" s="108"/>
      <c r="K493" s="108"/>
      <c r="L493" s="108"/>
      <c r="M493" s="108"/>
      <c r="N493" s="108"/>
      <c r="O493" s="108"/>
      <c r="P493" s="108"/>
      <c r="Q493" s="108"/>
      <c r="R493" s="108"/>
      <c r="S493" s="108"/>
      <c r="T493" s="108"/>
      <c r="U493" s="108"/>
      <c r="V493" s="108"/>
      <c r="W493" s="108"/>
      <c r="X493" s="108"/>
      <c r="Y493" s="108"/>
      <c r="Z493" s="108"/>
    </row>
    <row r="494" spans="1:26" ht="15.75" customHeight="1">
      <c r="A494" s="56"/>
      <c r="B494" s="521"/>
      <c r="C494" s="56"/>
      <c r="D494" s="56"/>
      <c r="E494" s="346"/>
      <c r="F494" s="672"/>
      <c r="G494" s="108"/>
      <c r="H494" s="108"/>
      <c r="I494" s="108"/>
      <c r="J494" s="108"/>
      <c r="K494" s="108"/>
      <c r="L494" s="108"/>
      <c r="M494" s="108"/>
      <c r="N494" s="108"/>
      <c r="O494" s="108"/>
      <c r="P494" s="108"/>
      <c r="Q494" s="108"/>
      <c r="R494" s="108"/>
      <c r="S494" s="108"/>
      <c r="T494" s="108"/>
      <c r="U494" s="108"/>
      <c r="V494" s="108"/>
      <c r="W494" s="108"/>
      <c r="X494" s="108"/>
      <c r="Y494" s="108"/>
      <c r="Z494" s="108"/>
    </row>
    <row r="495" spans="1:26" ht="15.75" customHeight="1">
      <c r="A495" s="56"/>
      <c r="B495" s="521"/>
      <c r="C495" s="56"/>
      <c r="D495" s="56"/>
      <c r="E495" s="346"/>
      <c r="F495" s="672"/>
      <c r="G495" s="108"/>
      <c r="H495" s="108"/>
      <c r="I495" s="108"/>
      <c r="J495" s="108"/>
      <c r="K495" s="108"/>
      <c r="L495" s="108"/>
      <c r="M495" s="108"/>
      <c r="N495" s="108"/>
      <c r="O495" s="108"/>
      <c r="P495" s="108"/>
      <c r="Q495" s="108"/>
      <c r="R495" s="108"/>
      <c r="S495" s="108"/>
      <c r="T495" s="108"/>
      <c r="U495" s="108"/>
      <c r="V495" s="108"/>
      <c r="W495" s="108"/>
      <c r="X495" s="108"/>
      <c r="Y495" s="108"/>
      <c r="Z495" s="108"/>
    </row>
    <row r="496" spans="1:26" ht="15.75" customHeight="1">
      <c r="A496" s="56"/>
      <c r="B496" s="521"/>
      <c r="C496" s="56"/>
      <c r="D496" s="56"/>
      <c r="E496" s="346"/>
      <c r="F496" s="672"/>
      <c r="G496" s="108"/>
      <c r="H496" s="108"/>
      <c r="I496" s="108"/>
      <c r="J496" s="108"/>
      <c r="K496" s="108"/>
      <c r="L496" s="108"/>
      <c r="M496" s="108"/>
      <c r="N496" s="108"/>
      <c r="O496" s="108"/>
      <c r="P496" s="108"/>
      <c r="Q496" s="108"/>
      <c r="R496" s="108"/>
      <c r="S496" s="108"/>
      <c r="T496" s="108"/>
      <c r="U496" s="108"/>
      <c r="V496" s="108"/>
      <c r="W496" s="108"/>
      <c r="X496" s="108"/>
      <c r="Y496" s="108"/>
      <c r="Z496" s="108"/>
    </row>
    <row r="497" spans="1:26" ht="15.75" customHeight="1">
      <c r="A497" s="56"/>
      <c r="B497" s="521"/>
      <c r="C497" s="56"/>
      <c r="D497" s="56"/>
      <c r="E497" s="346"/>
      <c r="F497" s="672"/>
      <c r="G497" s="108"/>
      <c r="H497" s="108"/>
      <c r="I497" s="108"/>
      <c r="J497" s="108"/>
      <c r="K497" s="108"/>
      <c r="L497" s="108"/>
      <c r="M497" s="108"/>
      <c r="N497" s="108"/>
      <c r="O497" s="108"/>
      <c r="P497" s="108"/>
      <c r="Q497" s="108"/>
      <c r="R497" s="108"/>
      <c r="S497" s="108"/>
      <c r="T497" s="108"/>
      <c r="U497" s="108"/>
      <c r="V497" s="108"/>
      <c r="W497" s="108"/>
      <c r="X497" s="108"/>
      <c r="Y497" s="108"/>
      <c r="Z497" s="108"/>
    </row>
    <row r="498" spans="1:26" ht="15.75" customHeight="1">
      <c r="A498" s="56"/>
      <c r="B498" s="521"/>
      <c r="C498" s="56"/>
      <c r="D498" s="56"/>
      <c r="E498" s="346"/>
      <c r="F498" s="672"/>
      <c r="G498" s="108"/>
      <c r="H498" s="108"/>
      <c r="I498" s="108"/>
      <c r="J498" s="108"/>
      <c r="K498" s="108"/>
      <c r="L498" s="108"/>
      <c r="M498" s="108"/>
      <c r="N498" s="108"/>
      <c r="O498" s="108"/>
      <c r="P498" s="108"/>
      <c r="Q498" s="108"/>
      <c r="R498" s="108"/>
      <c r="S498" s="108"/>
      <c r="T498" s="108"/>
      <c r="U498" s="108"/>
      <c r="V498" s="108"/>
      <c r="W498" s="108"/>
      <c r="X498" s="108"/>
      <c r="Y498" s="108"/>
      <c r="Z498" s="108"/>
    </row>
    <row r="499" spans="1:26" ht="15.75" customHeight="1">
      <c r="A499" s="56"/>
      <c r="B499" s="521"/>
      <c r="C499" s="56"/>
      <c r="D499" s="56"/>
      <c r="E499" s="346"/>
      <c r="F499" s="672"/>
      <c r="G499" s="108"/>
      <c r="H499" s="108"/>
      <c r="I499" s="108"/>
      <c r="J499" s="108"/>
      <c r="K499" s="108"/>
      <c r="L499" s="108"/>
      <c r="M499" s="108"/>
      <c r="N499" s="108"/>
      <c r="O499" s="108"/>
      <c r="P499" s="108"/>
      <c r="Q499" s="108"/>
      <c r="R499" s="108"/>
      <c r="S499" s="108"/>
      <c r="T499" s="108"/>
      <c r="U499" s="108"/>
      <c r="V499" s="108"/>
      <c r="W499" s="108"/>
      <c r="X499" s="108"/>
      <c r="Y499" s="108"/>
      <c r="Z499" s="108"/>
    </row>
    <row r="500" spans="1:26" ht="15.75" customHeight="1">
      <c r="A500" s="56"/>
      <c r="B500" s="521"/>
      <c r="C500" s="56"/>
      <c r="D500" s="56"/>
      <c r="E500" s="346"/>
      <c r="F500" s="672"/>
      <c r="G500" s="108"/>
      <c r="H500" s="108"/>
      <c r="I500" s="108"/>
      <c r="J500" s="108"/>
      <c r="K500" s="108"/>
      <c r="L500" s="108"/>
      <c r="M500" s="108"/>
      <c r="N500" s="108"/>
      <c r="O500" s="108"/>
      <c r="P500" s="108"/>
      <c r="Q500" s="108"/>
      <c r="R500" s="108"/>
      <c r="S500" s="108"/>
      <c r="T500" s="108"/>
      <c r="U500" s="108"/>
      <c r="V500" s="108"/>
      <c r="W500" s="108"/>
      <c r="X500" s="108"/>
      <c r="Y500" s="108"/>
      <c r="Z500" s="108"/>
    </row>
    <row r="501" spans="1:26" ht="15.75" customHeight="1">
      <c r="A501" s="56"/>
      <c r="B501" s="521"/>
      <c r="C501" s="56"/>
      <c r="D501" s="56"/>
      <c r="E501" s="346"/>
      <c r="F501" s="672"/>
      <c r="G501" s="108"/>
      <c r="H501" s="108"/>
      <c r="I501" s="108"/>
      <c r="J501" s="108"/>
      <c r="K501" s="108"/>
      <c r="L501" s="108"/>
      <c r="M501" s="108"/>
      <c r="N501" s="108"/>
      <c r="O501" s="108"/>
      <c r="P501" s="108"/>
      <c r="Q501" s="108"/>
      <c r="R501" s="108"/>
      <c r="S501" s="108"/>
      <c r="T501" s="108"/>
      <c r="U501" s="108"/>
      <c r="V501" s="108"/>
      <c r="W501" s="108"/>
      <c r="X501" s="108"/>
      <c r="Y501" s="108"/>
      <c r="Z501" s="108"/>
    </row>
    <row r="502" spans="1:26" ht="15.75" customHeight="1">
      <c r="A502" s="56"/>
      <c r="B502" s="521"/>
      <c r="C502" s="56"/>
      <c r="D502" s="56"/>
      <c r="E502" s="346"/>
      <c r="F502" s="672"/>
      <c r="G502" s="108"/>
      <c r="H502" s="108"/>
      <c r="I502" s="108"/>
      <c r="J502" s="108"/>
      <c r="K502" s="108"/>
      <c r="L502" s="108"/>
      <c r="M502" s="108"/>
      <c r="N502" s="108"/>
      <c r="O502" s="108"/>
      <c r="P502" s="108"/>
      <c r="Q502" s="108"/>
      <c r="R502" s="108"/>
      <c r="S502" s="108"/>
      <c r="T502" s="108"/>
      <c r="U502" s="108"/>
      <c r="V502" s="108"/>
      <c r="W502" s="108"/>
      <c r="X502" s="108"/>
      <c r="Y502" s="108"/>
      <c r="Z502" s="108"/>
    </row>
    <row r="503" spans="1:26" ht="15.75" customHeight="1">
      <c r="A503" s="56"/>
      <c r="B503" s="521"/>
      <c r="C503" s="56"/>
      <c r="D503" s="56"/>
      <c r="E503" s="346"/>
      <c r="F503" s="672"/>
      <c r="G503" s="108"/>
      <c r="H503" s="108"/>
      <c r="I503" s="108"/>
      <c r="J503" s="108"/>
      <c r="K503" s="108"/>
      <c r="L503" s="108"/>
      <c r="M503" s="108"/>
      <c r="N503" s="108"/>
      <c r="O503" s="108"/>
      <c r="P503" s="108"/>
      <c r="Q503" s="108"/>
      <c r="R503" s="108"/>
      <c r="S503" s="108"/>
      <c r="T503" s="108"/>
      <c r="U503" s="108"/>
      <c r="V503" s="108"/>
      <c r="W503" s="108"/>
      <c r="X503" s="108"/>
      <c r="Y503" s="108"/>
      <c r="Z503" s="108"/>
    </row>
    <row r="504" spans="1:26" ht="15.75" customHeight="1">
      <c r="A504" s="56"/>
      <c r="B504" s="521"/>
      <c r="C504" s="56"/>
      <c r="D504" s="56"/>
      <c r="E504" s="346"/>
      <c r="F504" s="672"/>
      <c r="G504" s="108"/>
      <c r="H504" s="108"/>
      <c r="I504" s="108"/>
      <c r="J504" s="108"/>
      <c r="K504" s="108"/>
      <c r="L504" s="108"/>
      <c r="M504" s="108"/>
      <c r="N504" s="108"/>
      <c r="O504" s="108"/>
      <c r="P504" s="108"/>
      <c r="Q504" s="108"/>
      <c r="R504" s="108"/>
      <c r="S504" s="108"/>
      <c r="T504" s="108"/>
      <c r="U504" s="108"/>
      <c r="V504" s="108"/>
      <c r="W504" s="108"/>
      <c r="X504" s="108"/>
      <c r="Y504" s="108"/>
      <c r="Z504" s="108"/>
    </row>
    <row r="505" spans="1:26" ht="15.75" customHeight="1">
      <c r="A505" s="56"/>
      <c r="B505" s="521"/>
      <c r="C505" s="56"/>
      <c r="D505" s="56"/>
      <c r="E505" s="346"/>
      <c r="F505" s="672"/>
      <c r="G505" s="108"/>
      <c r="H505" s="108"/>
      <c r="I505" s="108"/>
      <c r="J505" s="108"/>
      <c r="K505" s="108"/>
      <c r="L505" s="108"/>
      <c r="M505" s="108"/>
      <c r="N505" s="108"/>
      <c r="O505" s="108"/>
      <c r="P505" s="108"/>
      <c r="Q505" s="108"/>
      <c r="R505" s="108"/>
      <c r="S505" s="108"/>
      <c r="T505" s="108"/>
      <c r="U505" s="108"/>
      <c r="V505" s="108"/>
      <c r="W505" s="108"/>
      <c r="X505" s="108"/>
      <c r="Y505" s="108"/>
      <c r="Z505" s="108"/>
    </row>
    <row r="506" spans="1:26" ht="15.75" customHeight="1">
      <c r="A506" s="56"/>
      <c r="B506" s="521"/>
      <c r="C506" s="56"/>
      <c r="D506" s="56"/>
      <c r="E506" s="346"/>
      <c r="F506" s="672"/>
      <c r="G506" s="108"/>
      <c r="H506" s="108"/>
      <c r="I506" s="108"/>
      <c r="J506" s="108"/>
      <c r="K506" s="108"/>
      <c r="L506" s="108"/>
      <c r="M506" s="108"/>
      <c r="N506" s="108"/>
      <c r="O506" s="108"/>
      <c r="P506" s="108"/>
      <c r="Q506" s="108"/>
      <c r="R506" s="108"/>
      <c r="S506" s="108"/>
      <c r="T506" s="108"/>
      <c r="U506" s="108"/>
      <c r="V506" s="108"/>
      <c r="W506" s="108"/>
      <c r="X506" s="108"/>
      <c r="Y506" s="108"/>
      <c r="Z506" s="108"/>
    </row>
    <row r="507" spans="1:26" ht="15.75" customHeight="1">
      <c r="A507" s="56"/>
      <c r="B507" s="521"/>
      <c r="C507" s="56"/>
      <c r="D507" s="56"/>
      <c r="E507" s="346"/>
      <c r="F507" s="672"/>
      <c r="G507" s="108"/>
      <c r="H507" s="108"/>
      <c r="I507" s="108"/>
      <c r="J507" s="108"/>
      <c r="K507" s="108"/>
      <c r="L507" s="108"/>
      <c r="M507" s="108"/>
      <c r="N507" s="108"/>
      <c r="O507" s="108"/>
      <c r="P507" s="108"/>
      <c r="Q507" s="108"/>
      <c r="R507" s="108"/>
      <c r="S507" s="108"/>
      <c r="T507" s="108"/>
      <c r="U507" s="108"/>
      <c r="V507" s="108"/>
      <c r="W507" s="108"/>
      <c r="X507" s="108"/>
      <c r="Y507" s="108"/>
      <c r="Z507" s="108"/>
    </row>
    <row r="508" spans="1:26" ht="15.75" customHeight="1">
      <c r="A508" s="56"/>
      <c r="B508" s="521"/>
      <c r="C508" s="56"/>
      <c r="D508" s="56"/>
      <c r="E508" s="346"/>
      <c r="F508" s="672"/>
      <c r="G508" s="108"/>
      <c r="H508" s="108"/>
      <c r="I508" s="108"/>
      <c r="J508" s="108"/>
      <c r="K508" s="108"/>
      <c r="L508" s="108"/>
      <c r="M508" s="108"/>
      <c r="N508" s="108"/>
      <c r="O508" s="108"/>
      <c r="P508" s="108"/>
      <c r="Q508" s="108"/>
      <c r="R508" s="108"/>
      <c r="S508" s="108"/>
      <c r="T508" s="108"/>
      <c r="U508" s="108"/>
      <c r="V508" s="108"/>
      <c r="W508" s="108"/>
      <c r="X508" s="108"/>
      <c r="Y508" s="108"/>
      <c r="Z508" s="108"/>
    </row>
    <row r="509" spans="1:26" ht="15.75" customHeight="1">
      <c r="A509" s="56"/>
      <c r="B509" s="521"/>
      <c r="C509" s="56"/>
      <c r="D509" s="56"/>
      <c r="E509" s="346"/>
      <c r="F509" s="672"/>
      <c r="G509" s="108"/>
      <c r="H509" s="108"/>
      <c r="I509" s="108"/>
      <c r="J509" s="108"/>
      <c r="K509" s="108"/>
      <c r="L509" s="108"/>
      <c r="M509" s="108"/>
      <c r="N509" s="108"/>
      <c r="O509" s="108"/>
      <c r="P509" s="108"/>
      <c r="Q509" s="108"/>
      <c r="R509" s="108"/>
      <c r="S509" s="108"/>
      <c r="T509" s="108"/>
      <c r="U509" s="108"/>
      <c r="V509" s="108"/>
      <c r="W509" s="108"/>
      <c r="X509" s="108"/>
      <c r="Y509" s="108"/>
      <c r="Z509" s="108"/>
    </row>
    <row r="510" spans="1:26" ht="15.75" customHeight="1">
      <c r="A510" s="56"/>
      <c r="B510" s="521"/>
      <c r="C510" s="56"/>
      <c r="D510" s="56"/>
      <c r="E510" s="346"/>
      <c r="F510" s="672"/>
      <c r="G510" s="108"/>
      <c r="H510" s="108"/>
      <c r="I510" s="108"/>
      <c r="J510" s="108"/>
      <c r="K510" s="108"/>
      <c r="L510" s="108"/>
      <c r="M510" s="108"/>
      <c r="N510" s="108"/>
      <c r="O510" s="108"/>
      <c r="P510" s="108"/>
      <c r="Q510" s="108"/>
      <c r="R510" s="108"/>
      <c r="S510" s="108"/>
      <c r="T510" s="108"/>
      <c r="U510" s="108"/>
      <c r="V510" s="108"/>
      <c r="W510" s="108"/>
      <c r="X510" s="108"/>
      <c r="Y510" s="108"/>
      <c r="Z510" s="108"/>
    </row>
    <row r="511" spans="1:26" ht="15.75" customHeight="1">
      <c r="A511" s="56"/>
      <c r="B511" s="521"/>
      <c r="C511" s="56"/>
      <c r="D511" s="56"/>
      <c r="E511" s="346"/>
      <c r="F511" s="672"/>
      <c r="G511" s="108"/>
      <c r="H511" s="108"/>
      <c r="I511" s="108"/>
      <c r="J511" s="108"/>
      <c r="K511" s="108"/>
      <c r="L511" s="108"/>
      <c r="M511" s="108"/>
      <c r="N511" s="108"/>
      <c r="O511" s="108"/>
      <c r="P511" s="108"/>
      <c r="Q511" s="108"/>
      <c r="R511" s="108"/>
      <c r="S511" s="108"/>
      <c r="T511" s="108"/>
      <c r="U511" s="108"/>
      <c r="V511" s="108"/>
      <c r="W511" s="108"/>
      <c r="X511" s="108"/>
      <c r="Y511" s="108"/>
      <c r="Z511" s="108"/>
    </row>
    <row r="512" spans="1:26" ht="15.75" customHeight="1">
      <c r="A512" s="56"/>
      <c r="B512" s="521"/>
      <c r="C512" s="56"/>
      <c r="D512" s="56"/>
      <c r="E512" s="346"/>
      <c r="F512" s="672"/>
      <c r="G512" s="108"/>
      <c r="H512" s="108"/>
      <c r="I512" s="108"/>
      <c r="J512" s="108"/>
      <c r="K512" s="108"/>
      <c r="L512" s="108"/>
      <c r="M512" s="108"/>
      <c r="N512" s="108"/>
      <c r="O512" s="108"/>
      <c r="P512" s="108"/>
      <c r="Q512" s="108"/>
      <c r="R512" s="108"/>
      <c r="S512" s="108"/>
      <c r="T512" s="108"/>
      <c r="U512" s="108"/>
      <c r="V512" s="108"/>
      <c r="W512" s="108"/>
      <c r="X512" s="108"/>
      <c r="Y512" s="108"/>
      <c r="Z512" s="108"/>
    </row>
    <row r="513" spans="1:26" ht="15.75" customHeight="1">
      <c r="A513" s="56"/>
      <c r="B513" s="521"/>
      <c r="C513" s="56"/>
      <c r="D513" s="56"/>
      <c r="E513" s="346"/>
      <c r="F513" s="672"/>
      <c r="G513" s="108"/>
      <c r="H513" s="108"/>
      <c r="I513" s="108"/>
      <c r="J513" s="108"/>
      <c r="K513" s="108"/>
      <c r="L513" s="108"/>
      <c r="M513" s="108"/>
      <c r="N513" s="108"/>
      <c r="O513" s="108"/>
      <c r="P513" s="108"/>
      <c r="Q513" s="108"/>
      <c r="R513" s="108"/>
      <c r="S513" s="108"/>
      <c r="T513" s="108"/>
      <c r="U513" s="108"/>
      <c r="V513" s="108"/>
      <c r="W513" s="108"/>
      <c r="X513" s="108"/>
      <c r="Y513" s="108"/>
      <c r="Z513" s="108"/>
    </row>
    <row r="514" spans="1:26" ht="15.75" customHeight="1">
      <c r="A514" s="56"/>
      <c r="B514" s="521"/>
      <c r="C514" s="56"/>
      <c r="D514" s="56"/>
      <c r="E514" s="346"/>
      <c r="F514" s="672"/>
      <c r="G514" s="108"/>
      <c r="H514" s="108"/>
      <c r="I514" s="108"/>
      <c r="J514" s="108"/>
      <c r="K514" s="108"/>
      <c r="L514" s="108"/>
      <c r="M514" s="108"/>
      <c r="N514" s="108"/>
      <c r="O514" s="108"/>
      <c r="P514" s="108"/>
      <c r="Q514" s="108"/>
      <c r="R514" s="108"/>
      <c r="S514" s="108"/>
      <c r="T514" s="108"/>
      <c r="U514" s="108"/>
      <c r="V514" s="108"/>
      <c r="W514" s="108"/>
      <c r="X514" s="108"/>
      <c r="Y514" s="108"/>
      <c r="Z514" s="108"/>
    </row>
    <row r="515" spans="1:26" ht="15.75" customHeight="1">
      <c r="A515" s="56"/>
      <c r="B515" s="521"/>
      <c r="C515" s="56"/>
      <c r="D515" s="56"/>
      <c r="E515" s="346"/>
      <c r="F515" s="672"/>
      <c r="G515" s="108"/>
      <c r="H515" s="108"/>
      <c r="I515" s="108"/>
      <c r="J515" s="108"/>
      <c r="K515" s="108"/>
      <c r="L515" s="108"/>
      <c r="M515" s="108"/>
      <c r="N515" s="108"/>
      <c r="O515" s="108"/>
      <c r="P515" s="108"/>
      <c r="Q515" s="108"/>
      <c r="R515" s="108"/>
      <c r="S515" s="108"/>
      <c r="T515" s="108"/>
      <c r="U515" s="108"/>
      <c r="V515" s="108"/>
      <c r="W515" s="108"/>
      <c r="X515" s="108"/>
      <c r="Y515" s="108"/>
      <c r="Z515" s="108"/>
    </row>
    <row r="516" spans="1:26" ht="15.75" customHeight="1">
      <c r="A516" s="56"/>
      <c r="B516" s="521"/>
      <c r="C516" s="56"/>
      <c r="D516" s="56"/>
      <c r="E516" s="346"/>
      <c r="F516" s="672"/>
      <c r="G516" s="108"/>
      <c r="H516" s="108"/>
      <c r="I516" s="108"/>
      <c r="J516" s="108"/>
      <c r="K516" s="108"/>
      <c r="L516" s="108"/>
      <c r="M516" s="108"/>
      <c r="N516" s="108"/>
      <c r="O516" s="108"/>
      <c r="P516" s="108"/>
      <c r="Q516" s="108"/>
      <c r="R516" s="108"/>
      <c r="S516" s="108"/>
      <c r="T516" s="108"/>
      <c r="U516" s="108"/>
      <c r="V516" s="108"/>
      <c r="W516" s="108"/>
      <c r="X516" s="108"/>
      <c r="Y516" s="108"/>
      <c r="Z516" s="108"/>
    </row>
    <row r="517" spans="1:26" ht="15.75" customHeight="1">
      <c r="A517" s="56"/>
      <c r="B517" s="521"/>
      <c r="C517" s="56"/>
      <c r="D517" s="56"/>
      <c r="E517" s="346"/>
      <c r="F517" s="672"/>
      <c r="G517" s="108"/>
      <c r="H517" s="108"/>
      <c r="I517" s="108"/>
      <c r="J517" s="108"/>
      <c r="K517" s="108"/>
      <c r="L517" s="108"/>
      <c r="M517" s="108"/>
      <c r="N517" s="108"/>
      <c r="O517" s="108"/>
      <c r="P517" s="108"/>
      <c r="Q517" s="108"/>
      <c r="R517" s="108"/>
      <c r="S517" s="108"/>
      <c r="T517" s="108"/>
      <c r="U517" s="108"/>
      <c r="V517" s="108"/>
      <c r="W517" s="108"/>
      <c r="X517" s="108"/>
      <c r="Y517" s="108"/>
      <c r="Z517" s="108"/>
    </row>
    <row r="518" spans="1:26" ht="15.75" customHeight="1">
      <c r="A518" s="56"/>
      <c r="B518" s="521"/>
      <c r="C518" s="56"/>
      <c r="D518" s="56"/>
      <c r="E518" s="346"/>
      <c r="F518" s="672"/>
      <c r="G518" s="108"/>
      <c r="H518" s="108"/>
      <c r="I518" s="108"/>
      <c r="J518" s="108"/>
      <c r="K518" s="108"/>
      <c r="L518" s="108"/>
      <c r="M518" s="108"/>
      <c r="N518" s="108"/>
      <c r="O518" s="108"/>
      <c r="P518" s="108"/>
      <c r="Q518" s="108"/>
      <c r="R518" s="108"/>
      <c r="S518" s="108"/>
      <c r="T518" s="108"/>
      <c r="U518" s="108"/>
      <c r="V518" s="108"/>
      <c r="W518" s="108"/>
      <c r="X518" s="108"/>
      <c r="Y518" s="108"/>
      <c r="Z518" s="108"/>
    </row>
    <row r="519" spans="1:26" ht="15.75" customHeight="1">
      <c r="A519" s="56"/>
      <c r="B519" s="521"/>
      <c r="C519" s="56"/>
      <c r="D519" s="56"/>
      <c r="E519" s="346"/>
      <c r="F519" s="672"/>
      <c r="G519" s="108"/>
      <c r="H519" s="108"/>
      <c r="I519" s="108"/>
      <c r="J519" s="108"/>
      <c r="K519" s="108"/>
      <c r="L519" s="108"/>
      <c r="M519" s="108"/>
      <c r="N519" s="108"/>
      <c r="O519" s="108"/>
      <c r="P519" s="108"/>
      <c r="Q519" s="108"/>
      <c r="R519" s="108"/>
      <c r="S519" s="108"/>
      <c r="T519" s="108"/>
      <c r="U519" s="108"/>
      <c r="V519" s="108"/>
      <c r="W519" s="108"/>
      <c r="X519" s="108"/>
      <c r="Y519" s="108"/>
      <c r="Z519" s="108"/>
    </row>
    <row r="520" spans="1:26" ht="15.75" customHeight="1">
      <c r="A520" s="56"/>
      <c r="B520" s="521"/>
      <c r="C520" s="56"/>
      <c r="D520" s="56"/>
      <c r="E520" s="346"/>
      <c r="F520" s="672"/>
      <c r="G520" s="108"/>
      <c r="H520" s="108"/>
      <c r="I520" s="108"/>
      <c r="J520" s="108"/>
      <c r="K520" s="108"/>
      <c r="L520" s="108"/>
      <c r="M520" s="108"/>
      <c r="N520" s="108"/>
      <c r="O520" s="108"/>
      <c r="P520" s="108"/>
      <c r="Q520" s="108"/>
      <c r="R520" s="108"/>
      <c r="S520" s="108"/>
      <c r="T520" s="108"/>
      <c r="U520" s="108"/>
      <c r="V520" s="108"/>
      <c r="W520" s="108"/>
      <c r="X520" s="108"/>
      <c r="Y520" s="108"/>
      <c r="Z520" s="108"/>
    </row>
    <row r="521" spans="1:26" ht="15.75" customHeight="1">
      <c r="A521" s="56"/>
      <c r="B521" s="521"/>
      <c r="C521" s="56"/>
      <c r="D521" s="56"/>
      <c r="E521" s="346"/>
      <c r="F521" s="672"/>
      <c r="G521" s="108"/>
      <c r="H521" s="108"/>
      <c r="I521" s="108"/>
      <c r="J521" s="108"/>
      <c r="K521" s="108"/>
      <c r="L521" s="108"/>
      <c r="M521" s="108"/>
      <c r="N521" s="108"/>
      <c r="O521" s="108"/>
      <c r="P521" s="108"/>
      <c r="Q521" s="108"/>
      <c r="R521" s="108"/>
      <c r="S521" s="108"/>
      <c r="T521" s="108"/>
      <c r="U521" s="108"/>
      <c r="V521" s="108"/>
      <c r="W521" s="108"/>
      <c r="X521" s="108"/>
      <c r="Y521" s="108"/>
      <c r="Z521" s="108"/>
    </row>
    <row r="522" spans="1:26" ht="15.75" customHeight="1">
      <c r="A522" s="56"/>
      <c r="B522" s="521"/>
      <c r="C522" s="56"/>
      <c r="D522" s="56"/>
      <c r="E522" s="346"/>
      <c r="F522" s="672"/>
      <c r="G522" s="108"/>
      <c r="H522" s="108"/>
      <c r="I522" s="108"/>
      <c r="J522" s="108"/>
      <c r="K522" s="108"/>
      <c r="L522" s="108"/>
      <c r="M522" s="108"/>
      <c r="N522" s="108"/>
      <c r="O522" s="108"/>
      <c r="P522" s="108"/>
      <c r="Q522" s="108"/>
      <c r="R522" s="108"/>
      <c r="S522" s="108"/>
      <c r="T522" s="108"/>
      <c r="U522" s="108"/>
      <c r="V522" s="108"/>
      <c r="W522" s="108"/>
      <c r="X522" s="108"/>
      <c r="Y522" s="108"/>
      <c r="Z522" s="108"/>
    </row>
    <row r="523" spans="1:26" ht="15.75" customHeight="1">
      <c r="A523" s="56"/>
      <c r="B523" s="521"/>
      <c r="C523" s="56"/>
      <c r="D523" s="56"/>
      <c r="E523" s="346"/>
      <c r="F523" s="672"/>
      <c r="G523" s="108"/>
      <c r="H523" s="108"/>
      <c r="I523" s="108"/>
      <c r="J523" s="108"/>
      <c r="K523" s="108"/>
      <c r="L523" s="108"/>
      <c r="M523" s="108"/>
      <c r="N523" s="108"/>
      <c r="O523" s="108"/>
      <c r="P523" s="108"/>
      <c r="Q523" s="108"/>
      <c r="R523" s="108"/>
      <c r="S523" s="108"/>
      <c r="T523" s="108"/>
      <c r="U523" s="108"/>
      <c r="V523" s="108"/>
      <c r="W523" s="108"/>
      <c r="X523" s="108"/>
      <c r="Y523" s="108"/>
      <c r="Z523" s="108"/>
    </row>
    <row r="524" spans="1:26" ht="15.75" customHeight="1">
      <c r="A524" s="56"/>
      <c r="B524" s="521"/>
      <c r="C524" s="56"/>
      <c r="D524" s="56"/>
      <c r="E524" s="346"/>
      <c r="F524" s="672"/>
      <c r="G524" s="108"/>
      <c r="H524" s="108"/>
      <c r="I524" s="108"/>
      <c r="J524" s="108"/>
      <c r="K524" s="108"/>
      <c r="L524" s="108"/>
      <c r="M524" s="108"/>
      <c r="N524" s="108"/>
      <c r="O524" s="108"/>
      <c r="P524" s="108"/>
      <c r="Q524" s="108"/>
      <c r="R524" s="108"/>
      <c r="S524" s="108"/>
      <c r="T524" s="108"/>
      <c r="U524" s="108"/>
      <c r="V524" s="108"/>
      <c r="W524" s="108"/>
      <c r="X524" s="108"/>
      <c r="Y524" s="108"/>
      <c r="Z524" s="108"/>
    </row>
    <row r="525" spans="1:26" ht="15.75" customHeight="1">
      <c r="A525" s="56"/>
      <c r="B525" s="521"/>
      <c r="C525" s="56"/>
      <c r="D525" s="56"/>
      <c r="E525" s="346"/>
      <c r="F525" s="672"/>
      <c r="G525" s="108"/>
      <c r="H525" s="108"/>
      <c r="I525" s="108"/>
      <c r="J525" s="108"/>
      <c r="K525" s="108"/>
      <c r="L525" s="108"/>
      <c r="M525" s="108"/>
      <c r="N525" s="108"/>
      <c r="O525" s="108"/>
      <c r="P525" s="108"/>
      <c r="Q525" s="108"/>
      <c r="R525" s="108"/>
      <c r="S525" s="108"/>
      <c r="T525" s="108"/>
      <c r="U525" s="108"/>
      <c r="V525" s="108"/>
      <c r="W525" s="108"/>
      <c r="X525" s="108"/>
      <c r="Y525" s="108"/>
      <c r="Z525" s="108"/>
    </row>
    <row r="526" spans="1:26" ht="15.75" customHeight="1">
      <c r="A526" s="56"/>
      <c r="B526" s="521"/>
      <c r="C526" s="56"/>
      <c r="D526" s="56"/>
      <c r="E526" s="346"/>
      <c r="F526" s="672"/>
      <c r="G526" s="108"/>
      <c r="H526" s="108"/>
      <c r="I526" s="108"/>
      <c r="J526" s="108"/>
      <c r="K526" s="108"/>
      <c r="L526" s="108"/>
      <c r="M526" s="108"/>
      <c r="N526" s="108"/>
      <c r="O526" s="108"/>
      <c r="P526" s="108"/>
      <c r="Q526" s="108"/>
      <c r="R526" s="108"/>
      <c r="S526" s="108"/>
      <c r="T526" s="108"/>
      <c r="U526" s="108"/>
      <c r="V526" s="108"/>
      <c r="W526" s="108"/>
      <c r="X526" s="108"/>
      <c r="Y526" s="108"/>
      <c r="Z526" s="108"/>
    </row>
    <row r="527" spans="1:26" ht="15.75" customHeight="1">
      <c r="A527" s="56"/>
      <c r="B527" s="521"/>
      <c r="C527" s="56"/>
      <c r="D527" s="56"/>
      <c r="E527" s="346"/>
      <c r="F527" s="672"/>
      <c r="G527" s="108"/>
      <c r="H527" s="108"/>
      <c r="I527" s="108"/>
      <c r="J527" s="108"/>
      <c r="K527" s="108"/>
      <c r="L527" s="108"/>
      <c r="M527" s="108"/>
      <c r="N527" s="108"/>
      <c r="O527" s="108"/>
      <c r="P527" s="108"/>
      <c r="Q527" s="108"/>
      <c r="R527" s="108"/>
      <c r="S527" s="108"/>
      <c r="T527" s="108"/>
      <c r="U527" s="108"/>
      <c r="V527" s="108"/>
      <c r="W527" s="108"/>
      <c r="X527" s="108"/>
      <c r="Y527" s="108"/>
      <c r="Z527" s="108"/>
    </row>
    <row r="528" spans="1:26" ht="15.75" customHeight="1">
      <c r="A528" s="56"/>
      <c r="B528" s="521"/>
      <c r="C528" s="56"/>
      <c r="D528" s="56"/>
      <c r="E528" s="346"/>
      <c r="F528" s="672"/>
      <c r="G528" s="108"/>
      <c r="H528" s="108"/>
      <c r="I528" s="108"/>
      <c r="J528" s="108"/>
      <c r="K528" s="108"/>
      <c r="L528" s="108"/>
      <c r="M528" s="108"/>
      <c r="N528" s="108"/>
      <c r="O528" s="108"/>
      <c r="P528" s="108"/>
      <c r="Q528" s="108"/>
      <c r="R528" s="108"/>
      <c r="S528" s="108"/>
      <c r="T528" s="108"/>
      <c r="U528" s="108"/>
      <c r="V528" s="108"/>
      <c r="W528" s="108"/>
      <c r="X528" s="108"/>
      <c r="Y528" s="108"/>
      <c r="Z528" s="108"/>
    </row>
    <row r="529" spans="1:26" ht="15.75" customHeight="1">
      <c r="A529" s="56"/>
      <c r="B529" s="521"/>
      <c r="C529" s="56"/>
      <c r="D529" s="56"/>
      <c r="E529" s="346"/>
      <c r="F529" s="672"/>
      <c r="G529" s="108"/>
      <c r="H529" s="108"/>
      <c r="I529" s="108"/>
      <c r="J529" s="108"/>
      <c r="K529" s="108"/>
      <c r="L529" s="108"/>
      <c r="M529" s="108"/>
      <c r="N529" s="108"/>
      <c r="O529" s="108"/>
      <c r="P529" s="108"/>
      <c r="Q529" s="108"/>
      <c r="R529" s="108"/>
      <c r="S529" s="108"/>
      <c r="T529" s="108"/>
      <c r="U529" s="108"/>
      <c r="V529" s="108"/>
      <c r="W529" s="108"/>
      <c r="X529" s="108"/>
      <c r="Y529" s="108"/>
      <c r="Z529" s="108"/>
    </row>
    <row r="530" spans="1:26" ht="15.75" customHeight="1">
      <c r="A530" s="56"/>
      <c r="B530" s="521"/>
      <c r="C530" s="56"/>
      <c r="D530" s="56"/>
      <c r="E530" s="346"/>
      <c r="F530" s="672"/>
      <c r="G530" s="108"/>
      <c r="H530" s="108"/>
      <c r="I530" s="108"/>
      <c r="J530" s="108"/>
      <c r="K530" s="108"/>
      <c r="L530" s="108"/>
      <c r="M530" s="108"/>
      <c r="N530" s="108"/>
      <c r="O530" s="108"/>
      <c r="P530" s="108"/>
      <c r="Q530" s="108"/>
      <c r="R530" s="108"/>
      <c r="S530" s="108"/>
      <c r="T530" s="108"/>
      <c r="U530" s="108"/>
      <c r="V530" s="108"/>
      <c r="W530" s="108"/>
      <c r="X530" s="108"/>
      <c r="Y530" s="108"/>
      <c r="Z530" s="108"/>
    </row>
    <row r="531" spans="1:26" ht="15.75" customHeight="1">
      <c r="A531" s="56"/>
      <c r="B531" s="521"/>
      <c r="C531" s="56"/>
      <c r="D531" s="56"/>
      <c r="E531" s="346"/>
      <c r="F531" s="672"/>
      <c r="G531" s="108"/>
      <c r="H531" s="108"/>
      <c r="I531" s="108"/>
      <c r="J531" s="108"/>
      <c r="K531" s="108"/>
      <c r="L531" s="108"/>
      <c r="M531" s="108"/>
      <c r="N531" s="108"/>
      <c r="O531" s="108"/>
      <c r="P531" s="108"/>
      <c r="Q531" s="108"/>
      <c r="R531" s="108"/>
      <c r="S531" s="108"/>
      <c r="T531" s="108"/>
      <c r="U531" s="108"/>
      <c r="V531" s="108"/>
      <c r="W531" s="108"/>
      <c r="X531" s="108"/>
      <c r="Y531" s="108"/>
      <c r="Z531" s="108"/>
    </row>
    <row r="532" spans="1:26" ht="15.75" customHeight="1">
      <c r="A532" s="56"/>
      <c r="B532" s="521"/>
      <c r="C532" s="56"/>
      <c r="D532" s="56"/>
      <c r="E532" s="346"/>
      <c r="F532" s="672"/>
      <c r="G532" s="108"/>
      <c r="H532" s="108"/>
      <c r="I532" s="108"/>
      <c r="J532" s="108"/>
      <c r="K532" s="108"/>
      <c r="L532" s="108"/>
      <c r="M532" s="108"/>
      <c r="N532" s="108"/>
      <c r="O532" s="108"/>
      <c r="P532" s="108"/>
      <c r="Q532" s="108"/>
      <c r="R532" s="108"/>
      <c r="S532" s="108"/>
      <c r="T532" s="108"/>
      <c r="U532" s="108"/>
      <c r="V532" s="108"/>
      <c r="W532" s="108"/>
      <c r="X532" s="108"/>
      <c r="Y532" s="108"/>
      <c r="Z532" s="108"/>
    </row>
    <row r="533" spans="1:26" ht="15.75" customHeight="1">
      <c r="A533" s="56"/>
      <c r="B533" s="521"/>
      <c r="C533" s="56"/>
      <c r="D533" s="56"/>
      <c r="E533" s="346"/>
      <c r="F533" s="672"/>
      <c r="G533" s="108"/>
      <c r="H533" s="108"/>
      <c r="I533" s="108"/>
      <c r="J533" s="108"/>
      <c r="K533" s="108"/>
      <c r="L533" s="108"/>
      <c r="M533" s="108"/>
      <c r="N533" s="108"/>
      <c r="O533" s="108"/>
      <c r="P533" s="108"/>
      <c r="Q533" s="108"/>
      <c r="R533" s="108"/>
      <c r="S533" s="108"/>
      <c r="T533" s="108"/>
      <c r="U533" s="108"/>
      <c r="V533" s="108"/>
      <c r="W533" s="108"/>
      <c r="X533" s="108"/>
      <c r="Y533" s="108"/>
      <c r="Z533" s="108"/>
    </row>
    <row r="534" spans="1:26" ht="15.75" customHeight="1">
      <c r="A534" s="56"/>
      <c r="B534" s="521"/>
      <c r="C534" s="56"/>
      <c r="D534" s="56"/>
      <c r="E534" s="346"/>
      <c r="F534" s="672"/>
      <c r="G534" s="108"/>
      <c r="H534" s="108"/>
      <c r="I534" s="108"/>
      <c r="J534" s="108"/>
      <c r="K534" s="108"/>
      <c r="L534" s="108"/>
      <c r="M534" s="108"/>
      <c r="N534" s="108"/>
      <c r="O534" s="108"/>
      <c r="P534" s="108"/>
      <c r="Q534" s="108"/>
      <c r="R534" s="108"/>
      <c r="S534" s="108"/>
      <c r="T534" s="108"/>
      <c r="U534" s="108"/>
      <c r="V534" s="108"/>
      <c r="W534" s="108"/>
      <c r="X534" s="108"/>
      <c r="Y534" s="108"/>
      <c r="Z534" s="108"/>
    </row>
    <row r="535" spans="1:26" ht="15.75" customHeight="1">
      <c r="A535" s="56"/>
      <c r="B535" s="521"/>
      <c r="C535" s="56"/>
      <c r="D535" s="56"/>
      <c r="E535" s="346"/>
      <c r="F535" s="672"/>
      <c r="G535" s="108"/>
      <c r="H535" s="108"/>
      <c r="I535" s="108"/>
      <c r="J535" s="108"/>
      <c r="K535" s="108"/>
      <c r="L535" s="108"/>
      <c r="M535" s="108"/>
      <c r="N535" s="108"/>
      <c r="O535" s="108"/>
      <c r="P535" s="108"/>
      <c r="Q535" s="108"/>
      <c r="R535" s="108"/>
      <c r="S535" s="108"/>
      <c r="T535" s="108"/>
      <c r="U535" s="108"/>
      <c r="V535" s="108"/>
      <c r="W535" s="108"/>
      <c r="X535" s="108"/>
      <c r="Y535" s="108"/>
      <c r="Z535" s="108"/>
    </row>
    <row r="536" spans="1:26" ht="15.75" customHeight="1">
      <c r="A536" s="56"/>
      <c r="B536" s="521"/>
      <c r="C536" s="56"/>
      <c r="D536" s="56"/>
      <c r="E536" s="346"/>
      <c r="F536" s="672"/>
      <c r="G536" s="108"/>
      <c r="H536" s="108"/>
      <c r="I536" s="108"/>
      <c r="J536" s="108"/>
      <c r="K536" s="108"/>
      <c r="L536" s="108"/>
      <c r="M536" s="108"/>
      <c r="N536" s="108"/>
      <c r="O536" s="108"/>
      <c r="P536" s="108"/>
      <c r="Q536" s="108"/>
      <c r="R536" s="108"/>
      <c r="S536" s="108"/>
      <c r="T536" s="108"/>
      <c r="U536" s="108"/>
      <c r="V536" s="108"/>
      <c r="W536" s="108"/>
      <c r="X536" s="108"/>
      <c r="Y536" s="108"/>
      <c r="Z536" s="108"/>
    </row>
    <row r="537" spans="1:26" ht="15.75" customHeight="1">
      <c r="A537" s="56"/>
      <c r="B537" s="521"/>
      <c r="C537" s="56"/>
      <c r="D537" s="56"/>
      <c r="E537" s="346"/>
      <c r="F537" s="672"/>
      <c r="G537" s="108"/>
      <c r="H537" s="108"/>
      <c r="I537" s="108"/>
      <c r="J537" s="108"/>
      <c r="K537" s="108"/>
      <c r="L537" s="108"/>
      <c r="M537" s="108"/>
      <c r="N537" s="108"/>
      <c r="O537" s="108"/>
      <c r="P537" s="108"/>
      <c r="Q537" s="108"/>
      <c r="R537" s="108"/>
      <c r="S537" s="108"/>
      <c r="T537" s="108"/>
      <c r="U537" s="108"/>
      <c r="V537" s="108"/>
      <c r="W537" s="108"/>
      <c r="X537" s="108"/>
      <c r="Y537" s="108"/>
      <c r="Z537" s="108"/>
    </row>
    <row r="538" spans="1:26" ht="15.75" customHeight="1">
      <c r="A538" s="56"/>
      <c r="B538" s="521"/>
      <c r="C538" s="56"/>
      <c r="D538" s="56"/>
      <c r="E538" s="346"/>
      <c r="F538" s="672"/>
      <c r="G538" s="108"/>
      <c r="H538" s="108"/>
      <c r="I538" s="108"/>
      <c r="J538" s="108"/>
      <c r="K538" s="108"/>
      <c r="L538" s="108"/>
      <c r="M538" s="108"/>
      <c r="N538" s="108"/>
      <c r="O538" s="108"/>
      <c r="P538" s="108"/>
      <c r="Q538" s="108"/>
      <c r="R538" s="108"/>
      <c r="S538" s="108"/>
      <c r="T538" s="108"/>
      <c r="U538" s="108"/>
      <c r="V538" s="108"/>
      <c r="W538" s="108"/>
      <c r="X538" s="108"/>
      <c r="Y538" s="108"/>
      <c r="Z538" s="108"/>
    </row>
    <row r="539" spans="1:26" ht="15.75" customHeight="1">
      <c r="A539" s="56"/>
      <c r="B539" s="521"/>
      <c r="C539" s="56"/>
      <c r="D539" s="56"/>
      <c r="E539" s="346"/>
      <c r="F539" s="672"/>
      <c r="G539" s="108"/>
      <c r="H539" s="108"/>
      <c r="I539" s="108"/>
      <c r="J539" s="108"/>
      <c r="K539" s="108"/>
      <c r="L539" s="108"/>
      <c r="M539" s="108"/>
      <c r="N539" s="108"/>
      <c r="O539" s="108"/>
      <c r="P539" s="108"/>
      <c r="Q539" s="108"/>
      <c r="R539" s="108"/>
      <c r="S539" s="108"/>
      <c r="T539" s="108"/>
      <c r="U539" s="108"/>
      <c r="V539" s="108"/>
      <c r="W539" s="108"/>
      <c r="X539" s="108"/>
      <c r="Y539" s="108"/>
      <c r="Z539" s="108"/>
    </row>
    <row r="540" spans="1:26" ht="15.75" customHeight="1">
      <c r="A540" s="56"/>
      <c r="B540" s="521"/>
      <c r="C540" s="56"/>
      <c r="D540" s="56"/>
      <c r="E540" s="346"/>
      <c r="F540" s="672"/>
      <c r="G540" s="108"/>
      <c r="H540" s="108"/>
      <c r="I540" s="108"/>
      <c r="J540" s="108"/>
      <c r="K540" s="108"/>
      <c r="L540" s="108"/>
      <c r="M540" s="108"/>
      <c r="N540" s="108"/>
      <c r="O540" s="108"/>
      <c r="P540" s="108"/>
      <c r="Q540" s="108"/>
      <c r="R540" s="108"/>
      <c r="S540" s="108"/>
      <c r="T540" s="108"/>
      <c r="U540" s="108"/>
      <c r="V540" s="108"/>
      <c r="W540" s="108"/>
      <c r="X540" s="108"/>
      <c r="Y540" s="108"/>
      <c r="Z540" s="108"/>
    </row>
    <row r="541" spans="1:26" ht="15.75" customHeight="1">
      <c r="A541" s="56"/>
      <c r="B541" s="521"/>
      <c r="C541" s="56"/>
      <c r="D541" s="56"/>
      <c r="E541" s="346"/>
      <c r="F541" s="672"/>
      <c r="G541" s="108"/>
      <c r="H541" s="108"/>
      <c r="I541" s="108"/>
      <c r="J541" s="108"/>
      <c r="K541" s="108"/>
      <c r="L541" s="108"/>
      <c r="M541" s="108"/>
      <c r="N541" s="108"/>
      <c r="O541" s="108"/>
      <c r="P541" s="108"/>
      <c r="Q541" s="108"/>
      <c r="R541" s="108"/>
      <c r="S541" s="108"/>
      <c r="T541" s="108"/>
      <c r="U541" s="108"/>
      <c r="V541" s="108"/>
      <c r="W541" s="108"/>
      <c r="X541" s="108"/>
      <c r="Y541" s="108"/>
      <c r="Z541" s="108"/>
    </row>
    <row r="542" spans="1:26" ht="15.75" customHeight="1">
      <c r="A542" s="56"/>
      <c r="B542" s="521"/>
      <c r="C542" s="56"/>
      <c r="D542" s="56"/>
      <c r="E542" s="346"/>
      <c r="F542" s="672"/>
      <c r="G542" s="108"/>
      <c r="H542" s="108"/>
      <c r="I542" s="108"/>
      <c r="J542" s="108"/>
      <c r="K542" s="108"/>
      <c r="L542" s="108"/>
      <c r="M542" s="108"/>
      <c r="N542" s="108"/>
      <c r="O542" s="108"/>
      <c r="P542" s="108"/>
      <c r="Q542" s="108"/>
      <c r="R542" s="108"/>
      <c r="S542" s="108"/>
      <c r="T542" s="108"/>
      <c r="U542" s="108"/>
      <c r="V542" s="108"/>
      <c r="W542" s="108"/>
      <c r="X542" s="108"/>
      <c r="Y542" s="108"/>
      <c r="Z542" s="108"/>
    </row>
    <row r="543" spans="1:26" ht="15.75" customHeight="1">
      <c r="A543" s="56"/>
      <c r="B543" s="521"/>
      <c r="C543" s="56"/>
      <c r="D543" s="56"/>
      <c r="E543" s="346"/>
      <c r="F543" s="672"/>
      <c r="G543" s="108"/>
      <c r="H543" s="108"/>
      <c r="I543" s="108"/>
      <c r="J543" s="108"/>
      <c r="K543" s="108"/>
      <c r="L543" s="108"/>
      <c r="M543" s="108"/>
      <c r="N543" s="108"/>
      <c r="O543" s="108"/>
      <c r="P543" s="108"/>
      <c r="Q543" s="108"/>
      <c r="R543" s="108"/>
      <c r="S543" s="108"/>
      <c r="T543" s="108"/>
      <c r="U543" s="108"/>
      <c r="V543" s="108"/>
      <c r="W543" s="108"/>
      <c r="X543" s="108"/>
      <c r="Y543" s="108"/>
      <c r="Z543" s="108"/>
    </row>
    <row r="544" spans="1:26" ht="15.75" customHeight="1">
      <c r="A544" s="56"/>
      <c r="B544" s="521"/>
      <c r="C544" s="56"/>
      <c r="D544" s="56"/>
      <c r="E544" s="346"/>
      <c r="F544" s="672"/>
      <c r="G544" s="108"/>
      <c r="H544" s="108"/>
      <c r="I544" s="108"/>
      <c r="J544" s="108"/>
      <c r="K544" s="108"/>
      <c r="L544" s="108"/>
      <c r="M544" s="108"/>
      <c r="N544" s="108"/>
      <c r="O544" s="108"/>
      <c r="P544" s="108"/>
      <c r="Q544" s="108"/>
      <c r="R544" s="108"/>
      <c r="S544" s="108"/>
      <c r="T544" s="108"/>
      <c r="U544" s="108"/>
      <c r="V544" s="108"/>
      <c r="W544" s="108"/>
      <c r="X544" s="108"/>
      <c r="Y544" s="108"/>
      <c r="Z544" s="108"/>
    </row>
    <row r="545" spans="1:26" ht="15.75" customHeight="1">
      <c r="A545" s="56"/>
      <c r="B545" s="521"/>
      <c r="C545" s="56"/>
      <c r="D545" s="56"/>
      <c r="E545" s="346"/>
      <c r="F545" s="672"/>
      <c r="G545" s="108"/>
      <c r="H545" s="108"/>
      <c r="I545" s="108"/>
      <c r="J545" s="108"/>
      <c r="K545" s="108"/>
      <c r="L545" s="108"/>
      <c r="M545" s="108"/>
      <c r="N545" s="108"/>
      <c r="O545" s="108"/>
      <c r="P545" s="108"/>
      <c r="Q545" s="108"/>
      <c r="R545" s="108"/>
      <c r="S545" s="108"/>
      <c r="T545" s="108"/>
      <c r="U545" s="108"/>
      <c r="V545" s="108"/>
      <c r="W545" s="108"/>
      <c r="X545" s="108"/>
      <c r="Y545" s="108"/>
      <c r="Z545" s="108"/>
    </row>
    <row r="546" spans="1:26" ht="15.75" customHeight="1">
      <c r="A546" s="56"/>
      <c r="B546" s="521"/>
      <c r="C546" s="56"/>
      <c r="D546" s="56"/>
      <c r="E546" s="346"/>
      <c r="F546" s="672"/>
      <c r="G546" s="108"/>
      <c r="H546" s="108"/>
      <c r="I546" s="108"/>
      <c r="J546" s="108"/>
      <c r="K546" s="108"/>
      <c r="L546" s="108"/>
      <c r="M546" s="108"/>
      <c r="N546" s="108"/>
      <c r="O546" s="108"/>
      <c r="P546" s="108"/>
      <c r="Q546" s="108"/>
      <c r="R546" s="108"/>
      <c r="S546" s="108"/>
      <c r="T546" s="108"/>
      <c r="U546" s="108"/>
      <c r="V546" s="108"/>
      <c r="W546" s="108"/>
      <c r="X546" s="108"/>
      <c r="Y546" s="108"/>
      <c r="Z546" s="108"/>
    </row>
    <row r="547" spans="1:26" ht="15.75" customHeight="1">
      <c r="A547" s="56"/>
      <c r="B547" s="521"/>
      <c r="C547" s="56"/>
      <c r="D547" s="56"/>
      <c r="E547" s="346"/>
      <c r="F547" s="672"/>
      <c r="G547" s="108"/>
      <c r="H547" s="108"/>
      <c r="I547" s="108"/>
      <c r="J547" s="108"/>
      <c r="K547" s="108"/>
      <c r="L547" s="108"/>
      <c r="M547" s="108"/>
      <c r="N547" s="108"/>
      <c r="O547" s="108"/>
      <c r="P547" s="108"/>
      <c r="Q547" s="108"/>
      <c r="R547" s="108"/>
      <c r="S547" s="108"/>
      <c r="T547" s="108"/>
      <c r="U547" s="108"/>
      <c r="V547" s="108"/>
      <c r="W547" s="108"/>
      <c r="X547" s="108"/>
      <c r="Y547" s="108"/>
      <c r="Z547" s="108"/>
    </row>
    <row r="548" spans="1:26" ht="15.75" customHeight="1">
      <c r="A548" s="56"/>
      <c r="B548" s="521"/>
      <c r="C548" s="56"/>
      <c r="D548" s="56"/>
      <c r="E548" s="346"/>
      <c r="F548" s="672"/>
      <c r="G548" s="108"/>
      <c r="H548" s="108"/>
      <c r="I548" s="108"/>
      <c r="J548" s="108"/>
      <c r="K548" s="108"/>
      <c r="L548" s="108"/>
      <c r="M548" s="108"/>
      <c r="N548" s="108"/>
      <c r="O548" s="108"/>
      <c r="P548" s="108"/>
      <c r="Q548" s="108"/>
      <c r="R548" s="108"/>
      <c r="S548" s="108"/>
      <c r="T548" s="108"/>
      <c r="U548" s="108"/>
      <c r="V548" s="108"/>
      <c r="W548" s="108"/>
      <c r="X548" s="108"/>
      <c r="Y548" s="108"/>
      <c r="Z548" s="108"/>
    </row>
    <row r="549" spans="1:26" ht="15.75" customHeight="1">
      <c r="A549" s="56"/>
      <c r="B549" s="521"/>
      <c r="C549" s="56"/>
      <c r="D549" s="56"/>
      <c r="E549" s="346"/>
      <c r="F549" s="672"/>
      <c r="G549" s="108"/>
      <c r="H549" s="108"/>
      <c r="I549" s="108"/>
      <c r="J549" s="108"/>
      <c r="K549" s="108"/>
      <c r="L549" s="108"/>
      <c r="M549" s="108"/>
      <c r="N549" s="108"/>
      <c r="O549" s="108"/>
      <c r="P549" s="108"/>
      <c r="Q549" s="108"/>
      <c r="R549" s="108"/>
      <c r="S549" s="108"/>
      <c r="T549" s="108"/>
      <c r="U549" s="108"/>
      <c r="V549" s="108"/>
      <c r="W549" s="108"/>
      <c r="X549" s="108"/>
      <c r="Y549" s="108"/>
      <c r="Z549" s="108"/>
    </row>
    <row r="550" spans="1:26" ht="15.75" customHeight="1">
      <c r="A550" s="56"/>
      <c r="B550" s="521"/>
      <c r="C550" s="56"/>
      <c r="D550" s="56"/>
      <c r="E550" s="346"/>
      <c r="F550" s="672"/>
      <c r="G550" s="108"/>
      <c r="H550" s="108"/>
      <c r="I550" s="108"/>
      <c r="J550" s="108"/>
      <c r="K550" s="108"/>
      <c r="L550" s="108"/>
      <c r="M550" s="108"/>
      <c r="N550" s="108"/>
      <c r="O550" s="108"/>
      <c r="P550" s="108"/>
      <c r="Q550" s="108"/>
      <c r="R550" s="108"/>
      <c r="S550" s="108"/>
      <c r="T550" s="108"/>
      <c r="U550" s="108"/>
      <c r="V550" s="108"/>
      <c r="W550" s="108"/>
      <c r="X550" s="108"/>
      <c r="Y550" s="108"/>
      <c r="Z550" s="108"/>
    </row>
    <row r="551" spans="1:26" ht="15.75" customHeight="1">
      <c r="A551" s="56"/>
      <c r="B551" s="521"/>
      <c r="C551" s="56"/>
      <c r="D551" s="56"/>
      <c r="E551" s="346"/>
      <c r="F551" s="672"/>
      <c r="G551" s="108"/>
      <c r="H551" s="108"/>
      <c r="I551" s="108"/>
      <c r="J551" s="108"/>
      <c r="K551" s="108"/>
      <c r="L551" s="108"/>
      <c r="M551" s="108"/>
      <c r="N551" s="108"/>
      <c r="O551" s="108"/>
      <c r="P551" s="108"/>
      <c r="Q551" s="108"/>
      <c r="R551" s="108"/>
      <c r="S551" s="108"/>
      <c r="T551" s="108"/>
      <c r="U551" s="108"/>
      <c r="V551" s="108"/>
      <c r="W551" s="108"/>
      <c r="X551" s="108"/>
      <c r="Y551" s="108"/>
      <c r="Z551" s="108"/>
    </row>
    <row r="552" spans="1:26" ht="15.75" customHeight="1">
      <c r="A552" s="56"/>
      <c r="B552" s="521"/>
      <c r="C552" s="56"/>
      <c r="D552" s="56"/>
      <c r="E552" s="346"/>
      <c r="F552" s="672"/>
      <c r="G552" s="108"/>
      <c r="H552" s="108"/>
      <c r="I552" s="108"/>
      <c r="J552" s="108"/>
      <c r="K552" s="108"/>
      <c r="L552" s="108"/>
      <c r="M552" s="108"/>
      <c r="N552" s="108"/>
      <c r="O552" s="108"/>
      <c r="P552" s="108"/>
      <c r="Q552" s="108"/>
      <c r="R552" s="108"/>
      <c r="S552" s="108"/>
      <c r="T552" s="108"/>
      <c r="U552" s="108"/>
      <c r="V552" s="108"/>
      <c r="W552" s="108"/>
      <c r="X552" s="108"/>
      <c r="Y552" s="108"/>
      <c r="Z552" s="108"/>
    </row>
    <row r="553" spans="1:26" ht="15.75" customHeight="1">
      <c r="A553" s="56"/>
      <c r="B553" s="521"/>
      <c r="C553" s="56"/>
      <c r="D553" s="56"/>
      <c r="E553" s="346"/>
      <c r="F553" s="672"/>
      <c r="G553" s="108"/>
      <c r="H553" s="108"/>
      <c r="I553" s="108"/>
      <c r="J553" s="108"/>
      <c r="K553" s="108"/>
      <c r="L553" s="108"/>
      <c r="M553" s="108"/>
      <c r="N553" s="108"/>
      <c r="O553" s="108"/>
      <c r="P553" s="108"/>
      <c r="Q553" s="108"/>
      <c r="R553" s="108"/>
      <c r="S553" s="108"/>
      <c r="T553" s="108"/>
      <c r="U553" s="108"/>
      <c r="V553" s="108"/>
      <c r="W553" s="108"/>
      <c r="X553" s="108"/>
      <c r="Y553" s="108"/>
      <c r="Z553" s="108"/>
    </row>
    <row r="554" spans="1:26" ht="15.75" customHeight="1">
      <c r="A554" s="56"/>
      <c r="B554" s="521"/>
      <c r="C554" s="56"/>
      <c r="D554" s="56"/>
      <c r="E554" s="346"/>
      <c r="F554" s="672"/>
      <c r="G554" s="108"/>
      <c r="H554" s="108"/>
      <c r="I554" s="108"/>
      <c r="J554" s="108"/>
      <c r="K554" s="108"/>
      <c r="L554" s="108"/>
      <c r="M554" s="108"/>
      <c r="N554" s="108"/>
      <c r="O554" s="108"/>
      <c r="P554" s="108"/>
      <c r="Q554" s="108"/>
      <c r="R554" s="108"/>
      <c r="S554" s="108"/>
      <c r="T554" s="108"/>
      <c r="U554" s="108"/>
      <c r="V554" s="108"/>
      <c r="W554" s="108"/>
      <c r="X554" s="108"/>
      <c r="Y554" s="108"/>
      <c r="Z554" s="108"/>
    </row>
    <row r="555" spans="1:26" ht="15.75" customHeight="1">
      <c r="A555" s="56"/>
      <c r="B555" s="521"/>
      <c r="C555" s="56"/>
      <c r="D555" s="56"/>
      <c r="E555" s="346"/>
      <c r="F555" s="672"/>
      <c r="G555" s="108"/>
      <c r="H555" s="108"/>
      <c r="I555" s="108"/>
      <c r="J555" s="108"/>
      <c r="K555" s="108"/>
      <c r="L555" s="108"/>
      <c r="M555" s="108"/>
      <c r="N555" s="108"/>
      <c r="O555" s="108"/>
      <c r="P555" s="108"/>
      <c r="Q555" s="108"/>
      <c r="R555" s="108"/>
      <c r="S555" s="108"/>
      <c r="T555" s="108"/>
      <c r="U555" s="108"/>
      <c r="V555" s="108"/>
      <c r="W555" s="108"/>
      <c r="X555" s="108"/>
      <c r="Y555" s="108"/>
      <c r="Z555" s="108"/>
    </row>
    <row r="556" spans="1:26" ht="15.75" customHeight="1">
      <c r="A556" s="56"/>
      <c r="B556" s="521"/>
      <c r="C556" s="56"/>
      <c r="D556" s="56"/>
      <c r="E556" s="346"/>
      <c r="F556" s="672"/>
      <c r="G556" s="108"/>
      <c r="H556" s="108"/>
      <c r="I556" s="108"/>
      <c r="J556" s="108"/>
      <c r="K556" s="108"/>
      <c r="L556" s="108"/>
      <c r="M556" s="108"/>
      <c r="N556" s="108"/>
      <c r="O556" s="108"/>
      <c r="P556" s="108"/>
      <c r="Q556" s="108"/>
      <c r="R556" s="108"/>
      <c r="S556" s="108"/>
      <c r="T556" s="108"/>
      <c r="U556" s="108"/>
      <c r="V556" s="108"/>
      <c r="W556" s="108"/>
      <c r="X556" s="108"/>
      <c r="Y556" s="108"/>
      <c r="Z556" s="108"/>
    </row>
    <row r="557" spans="1:26" ht="15.75" customHeight="1">
      <c r="A557" s="56"/>
      <c r="B557" s="521"/>
      <c r="C557" s="56"/>
      <c r="D557" s="56"/>
      <c r="E557" s="346"/>
      <c r="F557" s="672"/>
      <c r="G557" s="108"/>
      <c r="H557" s="108"/>
      <c r="I557" s="108"/>
      <c r="J557" s="108"/>
      <c r="K557" s="108"/>
      <c r="L557" s="108"/>
      <c r="M557" s="108"/>
      <c r="N557" s="108"/>
      <c r="O557" s="108"/>
      <c r="P557" s="108"/>
      <c r="Q557" s="108"/>
      <c r="R557" s="108"/>
      <c r="S557" s="108"/>
      <c r="T557" s="108"/>
      <c r="U557" s="108"/>
      <c r="V557" s="108"/>
      <c r="W557" s="108"/>
      <c r="X557" s="108"/>
      <c r="Y557" s="108"/>
      <c r="Z557" s="108"/>
    </row>
    <row r="558" spans="1:26" ht="15.75" customHeight="1">
      <c r="A558" s="56"/>
      <c r="B558" s="521"/>
      <c r="C558" s="56"/>
      <c r="D558" s="56"/>
      <c r="E558" s="346"/>
      <c r="F558" s="672"/>
      <c r="G558" s="108"/>
      <c r="H558" s="108"/>
      <c r="I558" s="108"/>
      <c r="J558" s="108"/>
      <c r="K558" s="108"/>
      <c r="L558" s="108"/>
      <c r="M558" s="108"/>
      <c r="N558" s="108"/>
      <c r="O558" s="108"/>
      <c r="P558" s="108"/>
      <c r="Q558" s="108"/>
      <c r="R558" s="108"/>
      <c r="S558" s="108"/>
      <c r="T558" s="108"/>
      <c r="U558" s="108"/>
      <c r="V558" s="108"/>
      <c r="W558" s="108"/>
      <c r="X558" s="108"/>
      <c r="Y558" s="108"/>
      <c r="Z558" s="108"/>
    </row>
    <row r="559" spans="1:26" ht="15.75" customHeight="1">
      <c r="A559" s="56"/>
      <c r="B559" s="521"/>
      <c r="C559" s="56"/>
      <c r="D559" s="56"/>
      <c r="E559" s="346"/>
      <c r="F559" s="672"/>
      <c r="G559" s="108"/>
      <c r="H559" s="108"/>
      <c r="I559" s="108"/>
      <c r="J559" s="108"/>
      <c r="K559" s="108"/>
      <c r="L559" s="108"/>
      <c r="M559" s="108"/>
      <c r="N559" s="108"/>
      <c r="O559" s="108"/>
      <c r="P559" s="108"/>
      <c r="Q559" s="108"/>
      <c r="R559" s="108"/>
      <c r="S559" s="108"/>
      <c r="T559" s="108"/>
      <c r="U559" s="108"/>
      <c r="V559" s="108"/>
      <c r="W559" s="108"/>
      <c r="X559" s="108"/>
      <c r="Y559" s="108"/>
      <c r="Z559" s="108"/>
    </row>
    <row r="560" spans="1:26" ht="15.75" customHeight="1">
      <c r="A560" s="56"/>
      <c r="B560" s="521"/>
      <c r="C560" s="56"/>
      <c r="D560" s="56"/>
      <c r="E560" s="346"/>
      <c r="F560" s="672"/>
      <c r="G560" s="108"/>
      <c r="H560" s="108"/>
      <c r="I560" s="108"/>
      <c r="J560" s="108"/>
      <c r="K560" s="108"/>
      <c r="L560" s="108"/>
      <c r="M560" s="108"/>
      <c r="N560" s="108"/>
      <c r="O560" s="108"/>
      <c r="P560" s="108"/>
      <c r="Q560" s="108"/>
      <c r="R560" s="108"/>
      <c r="S560" s="108"/>
      <c r="T560" s="108"/>
      <c r="U560" s="108"/>
      <c r="V560" s="108"/>
      <c r="W560" s="108"/>
      <c r="X560" s="108"/>
      <c r="Y560" s="108"/>
      <c r="Z560" s="108"/>
    </row>
    <row r="561" spans="1:26" ht="15.75" customHeight="1">
      <c r="A561" s="56"/>
      <c r="B561" s="521"/>
      <c r="C561" s="56"/>
      <c r="D561" s="56"/>
      <c r="E561" s="346"/>
      <c r="F561" s="672"/>
      <c r="G561" s="108"/>
      <c r="H561" s="108"/>
      <c r="I561" s="108"/>
      <c r="J561" s="108"/>
      <c r="K561" s="108"/>
      <c r="L561" s="108"/>
      <c r="M561" s="108"/>
      <c r="N561" s="108"/>
      <c r="O561" s="108"/>
      <c r="P561" s="108"/>
      <c r="Q561" s="108"/>
      <c r="R561" s="108"/>
      <c r="S561" s="108"/>
      <c r="T561" s="108"/>
      <c r="U561" s="108"/>
      <c r="V561" s="108"/>
      <c r="W561" s="108"/>
      <c r="X561" s="108"/>
      <c r="Y561" s="108"/>
      <c r="Z561" s="108"/>
    </row>
    <row r="562" spans="1:26" ht="15.75" customHeight="1">
      <c r="A562" s="56"/>
      <c r="B562" s="521"/>
      <c r="C562" s="56"/>
      <c r="D562" s="56"/>
      <c r="E562" s="346"/>
      <c r="F562" s="672"/>
      <c r="G562" s="108"/>
      <c r="H562" s="108"/>
      <c r="I562" s="108"/>
      <c r="J562" s="108"/>
      <c r="K562" s="108"/>
      <c r="L562" s="108"/>
      <c r="M562" s="108"/>
      <c r="N562" s="108"/>
      <c r="O562" s="108"/>
      <c r="P562" s="108"/>
      <c r="Q562" s="108"/>
      <c r="R562" s="108"/>
      <c r="S562" s="108"/>
      <c r="T562" s="108"/>
      <c r="U562" s="108"/>
      <c r="V562" s="108"/>
      <c r="W562" s="108"/>
      <c r="X562" s="108"/>
      <c r="Y562" s="108"/>
      <c r="Z562" s="108"/>
    </row>
    <row r="563" spans="1:26" ht="15.75" customHeight="1">
      <c r="A563" s="56"/>
      <c r="B563" s="521"/>
      <c r="C563" s="56"/>
      <c r="D563" s="56"/>
      <c r="E563" s="346"/>
      <c r="F563" s="672"/>
      <c r="G563" s="108"/>
      <c r="H563" s="108"/>
      <c r="I563" s="108"/>
      <c r="J563" s="108"/>
      <c r="K563" s="108"/>
      <c r="L563" s="108"/>
      <c r="M563" s="108"/>
      <c r="N563" s="108"/>
      <c r="O563" s="108"/>
      <c r="P563" s="108"/>
      <c r="Q563" s="108"/>
      <c r="R563" s="108"/>
      <c r="S563" s="108"/>
      <c r="T563" s="108"/>
      <c r="U563" s="108"/>
      <c r="V563" s="108"/>
      <c r="W563" s="108"/>
      <c r="X563" s="108"/>
      <c r="Y563" s="108"/>
      <c r="Z563" s="108"/>
    </row>
    <row r="564" spans="1:26" ht="15.75" customHeight="1">
      <c r="A564" s="56"/>
      <c r="B564" s="521"/>
      <c r="C564" s="56"/>
      <c r="D564" s="56"/>
      <c r="E564" s="346"/>
      <c r="F564" s="672"/>
      <c r="G564" s="108"/>
      <c r="H564" s="108"/>
      <c r="I564" s="108"/>
      <c r="J564" s="108"/>
      <c r="K564" s="108"/>
      <c r="L564" s="108"/>
      <c r="M564" s="108"/>
      <c r="N564" s="108"/>
      <c r="O564" s="108"/>
      <c r="P564" s="108"/>
      <c r="Q564" s="108"/>
      <c r="R564" s="108"/>
      <c r="S564" s="108"/>
      <c r="T564" s="108"/>
      <c r="U564" s="108"/>
      <c r="V564" s="108"/>
      <c r="W564" s="108"/>
      <c r="X564" s="108"/>
      <c r="Y564" s="108"/>
      <c r="Z564" s="108"/>
    </row>
    <row r="565" spans="1:26" ht="15.75" customHeight="1">
      <c r="A565" s="56"/>
      <c r="B565" s="521"/>
      <c r="C565" s="56"/>
      <c r="D565" s="56"/>
      <c r="E565" s="346"/>
      <c r="F565" s="672"/>
      <c r="G565" s="108"/>
      <c r="H565" s="108"/>
      <c r="I565" s="108"/>
      <c r="J565" s="108"/>
      <c r="K565" s="108"/>
      <c r="L565" s="108"/>
      <c r="M565" s="108"/>
      <c r="N565" s="108"/>
      <c r="O565" s="108"/>
      <c r="P565" s="108"/>
      <c r="Q565" s="108"/>
      <c r="R565" s="108"/>
      <c r="S565" s="108"/>
      <c r="T565" s="108"/>
      <c r="U565" s="108"/>
      <c r="V565" s="108"/>
      <c r="W565" s="108"/>
      <c r="X565" s="108"/>
      <c r="Y565" s="108"/>
      <c r="Z565" s="108"/>
    </row>
    <row r="566" spans="1:26" ht="15.75" customHeight="1">
      <c r="A566" s="56"/>
      <c r="B566" s="521"/>
      <c r="C566" s="56"/>
      <c r="D566" s="56"/>
      <c r="E566" s="346"/>
      <c r="F566" s="672"/>
      <c r="G566" s="108"/>
      <c r="H566" s="108"/>
      <c r="I566" s="108"/>
      <c r="J566" s="108"/>
      <c r="K566" s="108"/>
      <c r="L566" s="108"/>
      <c r="M566" s="108"/>
      <c r="N566" s="108"/>
      <c r="O566" s="108"/>
      <c r="P566" s="108"/>
      <c r="Q566" s="108"/>
      <c r="R566" s="108"/>
      <c r="S566" s="108"/>
      <c r="T566" s="108"/>
      <c r="U566" s="108"/>
      <c r="V566" s="108"/>
      <c r="W566" s="108"/>
      <c r="X566" s="108"/>
      <c r="Y566" s="108"/>
      <c r="Z566" s="108"/>
    </row>
    <row r="567" spans="1:26" ht="15.75" customHeight="1">
      <c r="A567" s="56"/>
      <c r="B567" s="521"/>
      <c r="C567" s="56"/>
      <c r="D567" s="56"/>
      <c r="E567" s="346"/>
      <c r="F567" s="672"/>
      <c r="G567" s="108"/>
      <c r="H567" s="108"/>
      <c r="I567" s="108"/>
      <c r="J567" s="108"/>
      <c r="K567" s="108"/>
      <c r="L567" s="108"/>
      <c r="M567" s="108"/>
      <c r="N567" s="108"/>
      <c r="O567" s="108"/>
      <c r="P567" s="108"/>
      <c r="Q567" s="108"/>
      <c r="R567" s="108"/>
      <c r="S567" s="108"/>
      <c r="T567" s="108"/>
      <c r="U567" s="108"/>
      <c r="V567" s="108"/>
      <c r="W567" s="108"/>
      <c r="X567" s="108"/>
      <c r="Y567" s="108"/>
      <c r="Z567" s="108"/>
    </row>
    <row r="568" spans="1:26" ht="15.75" customHeight="1">
      <c r="A568" s="56"/>
      <c r="B568" s="521"/>
      <c r="C568" s="56"/>
      <c r="D568" s="56"/>
      <c r="E568" s="346"/>
      <c r="F568" s="672"/>
      <c r="G568" s="108"/>
      <c r="H568" s="108"/>
      <c r="I568" s="108"/>
      <c r="J568" s="108"/>
      <c r="K568" s="108"/>
      <c r="L568" s="108"/>
      <c r="M568" s="108"/>
      <c r="N568" s="108"/>
      <c r="O568" s="108"/>
      <c r="P568" s="108"/>
      <c r="Q568" s="108"/>
      <c r="R568" s="108"/>
      <c r="S568" s="108"/>
      <c r="T568" s="108"/>
      <c r="U568" s="108"/>
      <c r="V568" s="108"/>
      <c r="W568" s="108"/>
      <c r="X568" s="108"/>
      <c r="Y568" s="108"/>
      <c r="Z568" s="108"/>
    </row>
    <row r="569" spans="1:26" ht="15.75" customHeight="1">
      <c r="A569" s="56"/>
      <c r="B569" s="521"/>
      <c r="C569" s="56"/>
      <c r="D569" s="56"/>
      <c r="E569" s="346"/>
      <c r="F569" s="672"/>
      <c r="G569" s="108"/>
      <c r="H569" s="108"/>
      <c r="I569" s="108"/>
      <c r="J569" s="108"/>
      <c r="K569" s="108"/>
      <c r="L569" s="108"/>
      <c r="M569" s="108"/>
      <c r="N569" s="108"/>
      <c r="O569" s="108"/>
      <c r="P569" s="108"/>
      <c r="Q569" s="108"/>
      <c r="R569" s="108"/>
      <c r="S569" s="108"/>
      <c r="T569" s="108"/>
      <c r="U569" s="108"/>
      <c r="V569" s="108"/>
      <c r="W569" s="108"/>
      <c r="X569" s="108"/>
      <c r="Y569" s="108"/>
      <c r="Z569" s="108"/>
    </row>
    <row r="570" spans="1:26" ht="15.75" customHeight="1">
      <c r="A570" s="56"/>
      <c r="B570" s="521"/>
      <c r="C570" s="56"/>
      <c r="D570" s="56"/>
      <c r="E570" s="346"/>
      <c r="F570" s="672"/>
      <c r="G570" s="108"/>
      <c r="H570" s="108"/>
      <c r="I570" s="108"/>
      <c r="J570" s="108"/>
      <c r="K570" s="108"/>
      <c r="L570" s="108"/>
      <c r="M570" s="108"/>
      <c r="N570" s="108"/>
      <c r="O570" s="108"/>
      <c r="P570" s="108"/>
      <c r="Q570" s="108"/>
      <c r="R570" s="108"/>
      <c r="S570" s="108"/>
      <c r="T570" s="108"/>
      <c r="U570" s="108"/>
      <c r="V570" s="108"/>
      <c r="W570" s="108"/>
      <c r="X570" s="108"/>
      <c r="Y570" s="108"/>
      <c r="Z570" s="108"/>
    </row>
    <row r="571" spans="1:26" ht="15.75" customHeight="1">
      <c r="A571" s="56"/>
      <c r="B571" s="521"/>
      <c r="C571" s="56"/>
      <c r="D571" s="56"/>
      <c r="E571" s="346"/>
      <c r="F571" s="672"/>
      <c r="G571" s="108"/>
      <c r="H571" s="108"/>
      <c r="I571" s="108"/>
      <c r="J571" s="108"/>
      <c r="K571" s="108"/>
      <c r="L571" s="108"/>
      <c r="M571" s="108"/>
      <c r="N571" s="108"/>
      <c r="O571" s="108"/>
      <c r="P571" s="108"/>
      <c r="Q571" s="108"/>
      <c r="R571" s="108"/>
      <c r="S571" s="108"/>
      <c r="T571" s="108"/>
      <c r="U571" s="108"/>
      <c r="V571" s="108"/>
      <c r="W571" s="108"/>
      <c r="X571" s="108"/>
      <c r="Y571" s="108"/>
      <c r="Z571" s="108"/>
    </row>
    <row r="572" spans="1:26" ht="15.75" customHeight="1">
      <c r="A572" s="56"/>
      <c r="B572" s="521"/>
      <c r="C572" s="56"/>
      <c r="D572" s="56"/>
      <c r="E572" s="346"/>
      <c r="F572" s="672"/>
      <c r="G572" s="108"/>
      <c r="H572" s="108"/>
      <c r="I572" s="108"/>
      <c r="J572" s="108"/>
      <c r="K572" s="108"/>
      <c r="L572" s="108"/>
      <c r="M572" s="108"/>
      <c r="N572" s="108"/>
      <c r="O572" s="108"/>
      <c r="P572" s="108"/>
      <c r="Q572" s="108"/>
      <c r="R572" s="108"/>
      <c r="S572" s="108"/>
      <c r="T572" s="108"/>
      <c r="U572" s="108"/>
      <c r="V572" s="108"/>
      <c r="W572" s="108"/>
      <c r="X572" s="108"/>
      <c r="Y572" s="108"/>
      <c r="Z572" s="108"/>
    </row>
    <row r="573" spans="1:26" ht="15.75" customHeight="1">
      <c r="A573" s="56"/>
      <c r="B573" s="521"/>
      <c r="C573" s="56"/>
      <c r="D573" s="56"/>
      <c r="E573" s="346"/>
      <c r="F573" s="672"/>
      <c r="G573" s="108"/>
      <c r="H573" s="108"/>
      <c r="I573" s="108"/>
      <c r="J573" s="108"/>
      <c r="K573" s="108"/>
      <c r="L573" s="108"/>
      <c r="M573" s="108"/>
      <c r="N573" s="108"/>
      <c r="O573" s="108"/>
      <c r="P573" s="108"/>
      <c r="Q573" s="108"/>
      <c r="R573" s="108"/>
      <c r="S573" s="108"/>
      <c r="T573" s="108"/>
      <c r="U573" s="108"/>
      <c r="V573" s="108"/>
      <c r="W573" s="108"/>
      <c r="X573" s="108"/>
      <c r="Y573" s="108"/>
      <c r="Z573" s="108"/>
    </row>
    <row r="574" spans="1:26" ht="15.75" customHeight="1">
      <c r="A574" s="56"/>
      <c r="B574" s="521"/>
      <c r="C574" s="56"/>
      <c r="D574" s="56"/>
      <c r="E574" s="346"/>
      <c r="F574" s="672"/>
      <c r="G574" s="108"/>
      <c r="H574" s="108"/>
      <c r="I574" s="108"/>
      <c r="J574" s="108"/>
      <c r="K574" s="108"/>
      <c r="L574" s="108"/>
      <c r="M574" s="108"/>
      <c r="N574" s="108"/>
      <c r="O574" s="108"/>
      <c r="P574" s="108"/>
      <c r="Q574" s="108"/>
      <c r="R574" s="108"/>
      <c r="S574" s="108"/>
      <c r="T574" s="108"/>
      <c r="U574" s="108"/>
      <c r="V574" s="108"/>
      <c r="W574" s="108"/>
      <c r="X574" s="108"/>
      <c r="Y574" s="108"/>
      <c r="Z574" s="108"/>
    </row>
    <row r="575" spans="1:26" ht="15.75" customHeight="1">
      <c r="A575" s="56"/>
      <c r="B575" s="521"/>
      <c r="C575" s="56"/>
      <c r="D575" s="56"/>
      <c r="E575" s="346"/>
      <c r="F575" s="672"/>
      <c r="G575" s="108"/>
      <c r="H575" s="108"/>
      <c r="I575" s="108"/>
      <c r="J575" s="108"/>
      <c r="K575" s="108"/>
      <c r="L575" s="108"/>
      <c r="M575" s="108"/>
      <c r="N575" s="108"/>
      <c r="O575" s="108"/>
      <c r="P575" s="108"/>
      <c r="Q575" s="108"/>
      <c r="R575" s="108"/>
      <c r="S575" s="108"/>
      <c r="T575" s="108"/>
      <c r="U575" s="108"/>
      <c r="V575" s="108"/>
      <c r="W575" s="108"/>
      <c r="X575" s="108"/>
      <c r="Y575" s="108"/>
      <c r="Z575" s="108"/>
    </row>
    <row r="576" spans="1:26" ht="15.75" customHeight="1">
      <c r="A576" s="56"/>
      <c r="B576" s="521"/>
      <c r="C576" s="56"/>
      <c r="D576" s="56"/>
      <c r="E576" s="346"/>
      <c r="F576" s="672"/>
      <c r="G576" s="108"/>
      <c r="H576" s="108"/>
      <c r="I576" s="108"/>
      <c r="J576" s="108"/>
      <c r="K576" s="108"/>
      <c r="L576" s="108"/>
      <c r="M576" s="108"/>
      <c r="N576" s="108"/>
      <c r="O576" s="108"/>
      <c r="P576" s="108"/>
      <c r="Q576" s="108"/>
      <c r="R576" s="108"/>
      <c r="S576" s="108"/>
      <c r="T576" s="108"/>
      <c r="U576" s="108"/>
      <c r="V576" s="108"/>
      <c r="W576" s="108"/>
      <c r="X576" s="108"/>
      <c r="Y576" s="108"/>
      <c r="Z576" s="108"/>
    </row>
    <row r="577" spans="1:26" ht="15.75" customHeight="1">
      <c r="A577" s="56"/>
      <c r="B577" s="521"/>
      <c r="C577" s="56"/>
      <c r="D577" s="56"/>
      <c r="E577" s="346"/>
      <c r="F577" s="672"/>
      <c r="G577" s="108"/>
      <c r="H577" s="108"/>
      <c r="I577" s="108"/>
      <c r="J577" s="108"/>
      <c r="K577" s="108"/>
      <c r="L577" s="108"/>
      <c r="M577" s="108"/>
      <c r="N577" s="108"/>
      <c r="O577" s="108"/>
      <c r="P577" s="108"/>
      <c r="Q577" s="108"/>
      <c r="R577" s="108"/>
      <c r="S577" s="108"/>
      <c r="T577" s="108"/>
      <c r="U577" s="108"/>
      <c r="V577" s="108"/>
      <c r="W577" s="108"/>
      <c r="X577" s="108"/>
      <c r="Y577" s="108"/>
      <c r="Z577" s="108"/>
    </row>
    <row r="578" spans="1:26" ht="15.75" customHeight="1">
      <c r="A578" s="56"/>
      <c r="B578" s="521"/>
      <c r="C578" s="56"/>
      <c r="D578" s="56"/>
      <c r="E578" s="346"/>
      <c r="F578" s="672"/>
      <c r="G578" s="108"/>
      <c r="H578" s="108"/>
      <c r="I578" s="108"/>
      <c r="J578" s="108"/>
      <c r="K578" s="108"/>
      <c r="L578" s="108"/>
      <c r="M578" s="108"/>
      <c r="N578" s="108"/>
      <c r="O578" s="108"/>
      <c r="P578" s="108"/>
      <c r="Q578" s="108"/>
      <c r="R578" s="108"/>
      <c r="S578" s="108"/>
      <c r="T578" s="108"/>
      <c r="U578" s="108"/>
      <c r="V578" s="108"/>
      <c r="W578" s="108"/>
      <c r="X578" s="108"/>
      <c r="Y578" s="108"/>
      <c r="Z578" s="108"/>
    </row>
    <row r="579" spans="1:26" ht="15.75" customHeight="1">
      <c r="A579" s="56"/>
      <c r="B579" s="521"/>
      <c r="C579" s="56"/>
      <c r="D579" s="56"/>
      <c r="E579" s="346"/>
      <c r="F579" s="672"/>
      <c r="G579" s="108"/>
      <c r="H579" s="108"/>
      <c r="I579" s="108"/>
      <c r="J579" s="108"/>
      <c r="K579" s="108"/>
      <c r="L579" s="108"/>
      <c r="M579" s="108"/>
      <c r="N579" s="108"/>
      <c r="O579" s="108"/>
      <c r="P579" s="108"/>
      <c r="Q579" s="108"/>
      <c r="R579" s="108"/>
      <c r="S579" s="108"/>
      <c r="T579" s="108"/>
      <c r="U579" s="108"/>
      <c r="V579" s="108"/>
      <c r="W579" s="108"/>
      <c r="X579" s="108"/>
      <c r="Y579" s="108"/>
      <c r="Z579" s="108"/>
    </row>
    <row r="580" spans="1:26" ht="15.75" customHeight="1">
      <c r="A580" s="56"/>
      <c r="B580" s="521"/>
      <c r="C580" s="56"/>
      <c r="D580" s="56"/>
      <c r="E580" s="346"/>
      <c r="F580" s="672"/>
      <c r="G580" s="108"/>
      <c r="H580" s="108"/>
      <c r="I580" s="108"/>
      <c r="J580" s="108"/>
      <c r="K580" s="108"/>
      <c r="L580" s="108"/>
      <c r="M580" s="108"/>
      <c r="N580" s="108"/>
      <c r="O580" s="108"/>
      <c r="P580" s="108"/>
      <c r="Q580" s="108"/>
      <c r="R580" s="108"/>
      <c r="S580" s="108"/>
      <c r="T580" s="108"/>
      <c r="U580" s="108"/>
      <c r="V580" s="108"/>
      <c r="W580" s="108"/>
      <c r="X580" s="108"/>
      <c r="Y580" s="108"/>
      <c r="Z580" s="108"/>
    </row>
    <row r="581" spans="1:26" ht="15.75" customHeight="1">
      <c r="A581" s="56"/>
      <c r="B581" s="521"/>
      <c r="C581" s="56"/>
      <c r="D581" s="56"/>
      <c r="E581" s="346"/>
      <c r="F581" s="672"/>
      <c r="G581" s="108"/>
      <c r="H581" s="108"/>
      <c r="I581" s="108"/>
      <c r="J581" s="108"/>
      <c r="K581" s="108"/>
      <c r="L581" s="108"/>
      <c r="M581" s="108"/>
      <c r="N581" s="108"/>
      <c r="O581" s="108"/>
      <c r="P581" s="108"/>
      <c r="Q581" s="108"/>
      <c r="R581" s="108"/>
      <c r="S581" s="108"/>
      <c r="T581" s="108"/>
      <c r="U581" s="108"/>
      <c r="V581" s="108"/>
      <c r="W581" s="108"/>
      <c r="X581" s="108"/>
      <c r="Y581" s="108"/>
      <c r="Z581" s="108"/>
    </row>
    <row r="582" spans="1:26" ht="15.75" customHeight="1">
      <c r="A582" s="56"/>
      <c r="B582" s="521"/>
      <c r="C582" s="56"/>
      <c r="D582" s="56"/>
      <c r="E582" s="346"/>
      <c r="F582" s="672"/>
      <c r="G582" s="108"/>
      <c r="H582" s="108"/>
      <c r="I582" s="108"/>
      <c r="J582" s="108"/>
      <c r="K582" s="108"/>
      <c r="L582" s="108"/>
      <c r="M582" s="108"/>
      <c r="N582" s="108"/>
      <c r="O582" s="108"/>
      <c r="P582" s="108"/>
      <c r="Q582" s="108"/>
      <c r="R582" s="108"/>
      <c r="S582" s="108"/>
      <c r="T582" s="108"/>
      <c r="U582" s="108"/>
      <c r="V582" s="108"/>
      <c r="W582" s="108"/>
      <c r="X582" s="108"/>
      <c r="Y582" s="108"/>
      <c r="Z582" s="108"/>
    </row>
    <row r="583" spans="1:26" ht="15.75" customHeight="1">
      <c r="A583" s="56"/>
      <c r="B583" s="521"/>
      <c r="C583" s="56"/>
      <c r="D583" s="56"/>
      <c r="E583" s="346"/>
      <c r="F583" s="672"/>
      <c r="G583" s="108"/>
      <c r="H583" s="108"/>
      <c r="I583" s="108"/>
      <c r="J583" s="108"/>
      <c r="K583" s="108"/>
      <c r="L583" s="108"/>
      <c r="M583" s="108"/>
      <c r="N583" s="108"/>
      <c r="O583" s="108"/>
      <c r="P583" s="108"/>
      <c r="Q583" s="108"/>
      <c r="R583" s="108"/>
      <c r="S583" s="108"/>
      <c r="T583" s="108"/>
      <c r="U583" s="108"/>
      <c r="V583" s="108"/>
      <c r="W583" s="108"/>
      <c r="X583" s="108"/>
      <c r="Y583" s="108"/>
      <c r="Z583" s="108"/>
    </row>
    <row r="584" spans="1:26" ht="15.75" customHeight="1">
      <c r="A584" s="56"/>
      <c r="B584" s="521"/>
      <c r="C584" s="56"/>
      <c r="D584" s="56"/>
      <c r="E584" s="346"/>
      <c r="F584" s="672"/>
      <c r="G584" s="108"/>
      <c r="H584" s="108"/>
      <c r="I584" s="108"/>
      <c r="J584" s="108"/>
      <c r="K584" s="108"/>
      <c r="L584" s="108"/>
      <c r="M584" s="108"/>
      <c r="N584" s="108"/>
      <c r="O584" s="108"/>
      <c r="P584" s="108"/>
      <c r="Q584" s="108"/>
      <c r="R584" s="108"/>
      <c r="S584" s="108"/>
      <c r="T584" s="108"/>
      <c r="U584" s="108"/>
      <c r="V584" s="108"/>
      <c r="W584" s="108"/>
      <c r="X584" s="108"/>
      <c r="Y584" s="108"/>
      <c r="Z584" s="108"/>
    </row>
    <row r="585" spans="1:26" ht="15.75" customHeight="1">
      <c r="A585" s="56"/>
      <c r="B585" s="521"/>
      <c r="C585" s="56"/>
      <c r="D585" s="56"/>
      <c r="E585" s="346"/>
      <c r="F585" s="672"/>
      <c r="G585" s="108"/>
      <c r="H585" s="108"/>
      <c r="I585" s="108"/>
      <c r="J585" s="108"/>
      <c r="K585" s="108"/>
      <c r="L585" s="108"/>
      <c r="M585" s="108"/>
      <c r="N585" s="108"/>
      <c r="O585" s="108"/>
      <c r="P585" s="108"/>
      <c r="Q585" s="108"/>
      <c r="R585" s="108"/>
      <c r="S585" s="108"/>
      <c r="T585" s="108"/>
      <c r="U585" s="108"/>
      <c r="V585" s="108"/>
      <c r="W585" s="108"/>
      <c r="X585" s="108"/>
      <c r="Y585" s="108"/>
      <c r="Z585" s="108"/>
    </row>
    <row r="586" spans="1:26" ht="15.75" customHeight="1">
      <c r="A586" s="56"/>
      <c r="B586" s="521"/>
      <c r="C586" s="56"/>
      <c r="D586" s="56"/>
      <c r="E586" s="346"/>
      <c r="F586" s="672"/>
      <c r="G586" s="108"/>
      <c r="H586" s="108"/>
      <c r="I586" s="108"/>
      <c r="J586" s="108"/>
      <c r="K586" s="108"/>
      <c r="L586" s="108"/>
      <c r="M586" s="108"/>
      <c r="N586" s="108"/>
      <c r="O586" s="108"/>
      <c r="P586" s="108"/>
      <c r="Q586" s="108"/>
      <c r="R586" s="108"/>
      <c r="S586" s="108"/>
      <c r="T586" s="108"/>
      <c r="U586" s="108"/>
      <c r="V586" s="108"/>
      <c r="W586" s="108"/>
      <c r="X586" s="108"/>
      <c r="Y586" s="108"/>
      <c r="Z586" s="108"/>
    </row>
    <row r="587" spans="1:26" ht="15.75" customHeight="1">
      <c r="A587" s="56"/>
      <c r="B587" s="521"/>
      <c r="C587" s="56"/>
      <c r="D587" s="56"/>
      <c r="E587" s="346"/>
      <c r="F587" s="672"/>
      <c r="G587" s="108"/>
      <c r="H587" s="108"/>
      <c r="I587" s="108"/>
      <c r="J587" s="108"/>
      <c r="K587" s="108"/>
      <c r="L587" s="108"/>
      <c r="M587" s="108"/>
      <c r="N587" s="108"/>
      <c r="O587" s="108"/>
      <c r="P587" s="108"/>
      <c r="Q587" s="108"/>
      <c r="R587" s="108"/>
      <c r="S587" s="108"/>
      <c r="T587" s="108"/>
      <c r="U587" s="108"/>
      <c r="V587" s="108"/>
      <c r="W587" s="108"/>
      <c r="X587" s="108"/>
      <c r="Y587" s="108"/>
      <c r="Z587" s="108"/>
    </row>
    <row r="588" spans="1:26" ht="15.75" customHeight="1">
      <c r="A588" s="56"/>
      <c r="B588" s="521"/>
      <c r="C588" s="56"/>
      <c r="D588" s="56"/>
      <c r="E588" s="346"/>
      <c r="F588" s="672"/>
      <c r="G588" s="108"/>
      <c r="H588" s="108"/>
      <c r="I588" s="108"/>
      <c r="J588" s="108"/>
      <c r="K588" s="108"/>
      <c r="L588" s="108"/>
      <c r="M588" s="108"/>
      <c r="N588" s="108"/>
      <c r="O588" s="108"/>
      <c r="P588" s="108"/>
      <c r="Q588" s="108"/>
      <c r="R588" s="108"/>
      <c r="S588" s="108"/>
      <c r="T588" s="108"/>
      <c r="U588" s="108"/>
      <c r="V588" s="108"/>
      <c r="W588" s="108"/>
      <c r="X588" s="108"/>
      <c r="Y588" s="108"/>
      <c r="Z588" s="108"/>
    </row>
    <row r="589" spans="1:26" ht="15.75" customHeight="1">
      <c r="A589" s="56"/>
      <c r="B589" s="521"/>
      <c r="C589" s="56"/>
      <c r="D589" s="56"/>
      <c r="E589" s="346"/>
      <c r="F589" s="672"/>
      <c r="G589" s="108"/>
      <c r="H589" s="108"/>
      <c r="I589" s="108"/>
      <c r="J589" s="108"/>
      <c r="K589" s="108"/>
      <c r="L589" s="108"/>
      <c r="M589" s="108"/>
      <c r="N589" s="108"/>
      <c r="O589" s="108"/>
      <c r="P589" s="108"/>
      <c r="Q589" s="108"/>
      <c r="R589" s="108"/>
      <c r="S589" s="108"/>
      <c r="T589" s="108"/>
      <c r="U589" s="108"/>
      <c r="V589" s="108"/>
      <c r="W589" s="108"/>
      <c r="X589" s="108"/>
      <c r="Y589" s="108"/>
      <c r="Z589" s="108"/>
    </row>
    <row r="590" spans="1:26" ht="15.75" customHeight="1">
      <c r="A590" s="56"/>
      <c r="B590" s="521"/>
      <c r="C590" s="56"/>
      <c r="D590" s="56"/>
      <c r="E590" s="346"/>
      <c r="F590" s="672"/>
      <c r="G590" s="108"/>
      <c r="H590" s="108"/>
      <c r="I590" s="108"/>
      <c r="J590" s="108"/>
      <c r="K590" s="108"/>
      <c r="L590" s="108"/>
      <c r="M590" s="108"/>
      <c r="N590" s="108"/>
      <c r="O590" s="108"/>
      <c r="P590" s="108"/>
      <c r="Q590" s="108"/>
      <c r="R590" s="108"/>
      <c r="S590" s="108"/>
      <c r="T590" s="108"/>
      <c r="U590" s="108"/>
      <c r="V590" s="108"/>
      <c r="W590" s="108"/>
      <c r="X590" s="108"/>
      <c r="Y590" s="108"/>
      <c r="Z590" s="108"/>
    </row>
    <row r="591" spans="1:26" ht="15.75" customHeight="1">
      <c r="A591" s="56"/>
      <c r="B591" s="521"/>
      <c r="C591" s="56"/>
      <c r="D591" s="56"/>
      <c r="E591" s="346"/>
      <c r="F591" s="672"/>
      <c r="G591" s="108"/>
      <c r="H591" s="108"/>
      <c r="I591" s="108"/>
      <c r="J591" s="108"/>
      <c r="K591" s="108"/>
      <c r="L591" s="108"/>
      <c r="M591" s="108"/>
      <c r="N591" s="108"/>
      <c r="O591" s="108"/>
      <c r="P591" s="108"/>
      <c r="Q591" s="108"/>
      <c r="R591" s="108"/>
      <c r="S591" s="108"/>
      <c r="T591" s="108"/>
      <c r="U591" s="108"/>
      <c r="V591" s="108"/>
      <c r="W591" s="108"/>
      <c r="X591" s="108"/>
      <c r="Y591" s="108"/>
      <c r="Z591" s="108"/>
    </row>
    <row r="592" spans="1:26" ht="15.75" customHeight="1">
      <c r="A592" s="56"/>
      <c r="B592" s="521"/>
      <c r="C592" s="56"/>
      <c r="D592" s="56"/>
      <c r="E592" s="346"/>
      <c r="F592" s="672"/>
      <c r="G592" s="108"/>
      <c r="H592" s="108"/>
      <c r="I592" s="108"/>
      <c r="J592" s="108"/>
      <c r="K592" s="108"/>
      <c r="L592" s="108"/>
      <c r="M592" s="108"/>
      <c r="N592" s="108"/>
      <c r="O592" s="108"/>
      <c r="P592" s="108"/>
      <c r="Q592" s="108"/>
      <c r="R592" s="108"/>
      <c r="S592" s="108"/>
      <c r="T592" s="108"/>
      <c r="U592" s="108"/>
      <c r="V592" s="108"/>
      <c r="W592" s="108"/>
      <c r="X592" s="108"/>
      <c r="Y592" s="108"/>
      <c r="Z592" s="108"/>
    </row>
    <row r="593" spans="1:26" ht="15.75" customHeight="1">
      <c r="A593" s="56"/>
      <c r="B593" s="521"/>
      <c r="C593" s="56"/>
      <c r="D593" s="56"/>
      <c r="E593" s="346"/>
      <c r="F593" s="672"/>
      <c r="G593" s="108"/>
      <c r="H593" s="108"/>
      <c r="I593" s="108"/>
      <c r="J593" s="108"/>
      <c r="K593" s="108"/>
      <c r="L593" s="108"/>
      <c r="M593" s="108"/>
      <c r="N593" s="108"/>
      <c r="O593" s="108"/>
      <c r="P593" s="108"/>
      <c r="Q593" s="108"/>
      <c r="R593" s="108"/>
      <c r="S593" s="108"/>
      <c r="T593" s="108"/>
      <c r="U593" s="108"/>
      <c r="V593" s="108"/>
      <c r="W593" s="108"/>
      <c r="X593" s="108"/>
      <c r="Y593" s="108"/>
      <c r="Z593" s="108"/>
    </row>
    <row r="594" spans="1:26" ht="15.75" customHeight="1">
      <c r="A594" s="56"/>
      <c r="B594" s="521"/>
      <c r="C594" s="56"/>
      <c r="D594" s="56"/>
      <c r="E594" s="346"/>
      <c r="F594" s="672"/>
      <c r="G594" s="108"/>
      <c r="H594" s="108"/>
      <c r="I594" s="108"/>
      <c r="J594" s="108"/>
      <c r="K594" s="108"/>
      <c r="L594" s="108"/>
      <c r="M594" s="108"/>
      <c r="N594" s="108"/>
      <c r="O594" s="108"/>
      <c r="P594" s="108"/>
      <c r="Q594" s="108"/>
      <c r="R594" s="108"/>
      <c r="S594" s="108"/>
      <c r="T594" s="108"/>
      <c r="U594" s="108"/>
      <c r="V594" s="108"/>
      <c r="W594" s="108"/>
      <c r="X594" s="108"/>
      <c r="Y594" s="108"/>
      <c r="Z594" s="108"/>
    </row>
    <row r="595" spans="1:26" ht="15.75" customHeight="1">
      <c r="A595" s="56"/>
      <c r="B595" s="521"/>
      <c r="C595" s="56"/>
      <c r="D595" s="56"/>
      <c r="E595" s="346"/>
      <c r="F595" s="672"/>
      <c r="G595" s="108"/>
      <c r="H595" s="108"/>
      <c r="I595" s="108"/>
      <c r="J595" s="108"/>
      <c r="K595" s="108"/>
      <c r="L595" s="108"/>
      <c r="M595" s="108"/>
      <c r="N595" s="108"/>
      <c r="O595" s="108"/>
      <c r="P595" s="108"/>
      <c r="Q595" s="108"/>
      <c r="R595" s="108"/>
      <c r="S595" s="108"/>
      <c r="T595" s="108"/>
      <c r="U595" s="108"/>
      <c r="V595" s="108"/>
      <c r="W595" s="108"/>
      <c r="X595" s="108"/>
      <c r="Y595" s="108"/>
      <c r="Z595" s="108"/>
    </row>
    <row r="596" spans="1:26" ht="15.75" customHeight="1">
      <c r="A596" s="56"/>
      <c r="B596" s="521"/>
      <c r="C596" s="56"/>
      <c r="D596" s="56"/>
      <c r="E596" s="346"/>
      <c r="F596" s="672"/>
      <c r="G596" s="108"/>
      <c r="H596" s="108"/>
      <c r="I596" s="108"/>
      <c r="J596" s="108"/>
      <c r="K596" s="108"/>
      <c r="L596" s="108"/>
      <c r="M596" s="108"/>
      <c r="N596" s="108"/>
      <c r="O596" s="108"/>
      <c r="P596" s="108"/>
      <c r="Q596" s="108"/>
      <c r="R596" s="108"/>
      <c r="S596" s="108"/>
      <c r="T596" s="108"/>
      <c r="U596" s="108"/>
      <c r="V596" s="108"/>
      <c r="W596" s="108"/>
      <c r="X596" s="108"/>
      <c r="Y596" s="108"/>
      <c r="Z596" s="108"/>
    </row>
    <row r="597" spans="1:26" ht="15.75" customHeight="1">
      <c r="A597" s="56"/>
      <c r="B597" s="521"/>
      <c r="C597" s="56"/>
      <c r="D597" s="56"/>
      <c r="E597" s="346"/>
      <c r="F597" s="672"/>
      <c r="G597" s="108"/>
      <c r="H597" s="108"/>
      <c r="I597" s="108"/>
      <c r="J597" s="108"/>
      <c r="K597" s="108"/>
      <c r="L597" s="108"/>
      <c r="M597" s="108"/>
      <c r="N597" s="108"/>
      <c r="O597" s="108"/>
      <c r="P597" s="108"/>
      <c r="Q597" s="108"/>
      <c r="R597" s="108"/>
      <c r="S597" s="108"/>
      <c r="T597" s="108"/>
      <c r="U597" s="108"/>
      <c r="V597" s="108"/>
      <c r="W597" s="108"/>
      <c r="X597" s="108"/>
      <c r="Y597" s="108"/>
      <c r="Z597" s="108"/>
    </row>
    <row r="598" spans="1:26" ht="15.75" customHeight="1">
      <c r="A598" s="56"/>
      <c r="B598" s="521"/>
      <c r="C598" s="56"/>
      <c r="D598" s="56"/>
      <c r="E598" s="346"/>
      <c r="F598" s="672"/>
      <c r="G598" s="108"/>
      <c r="H598" s="108"/>
      <c r="I598" s="108"/>
      <c r="J598" s="108"/>
      <c r="K598" s="108"/>
      <c r="L598" s="108"/>
      <c r="M598" s="108"/>
      <c r="N598" s="108"/>
      <c r="O598" s="108"/>
      <c r="P598" s="108"/>
      <c r="Q598" s="108"/>
      <c r="R598" s="108"/>
      <c r="S598" s="108"/>
      <c r="T598" s="108"/>
      <c r="U598" s="108"/>
      <c r="V598" s="108"/>
      <c r="W598" s="108"/>
      <c r="X598" s="108"/>
      <c r="Y598" s="108"/>
      <c r="Z598" s="108"/>
    </row>
    <row r="599" spans="1:26" ht="15.75" customHeight="1">
      <c r="A599" s="56"/>
      <c r="B599" s="521"/>
      <c r="C599" s="56"/>
      <c r="D599" s="56"/>
      <c r="E599" s="346"/>
      <c r="F599" s="672"/>
      <c r="G599" s="108"/>
      <c r="H599" s="108"/>
      <c r="I599" s="108"/>
      <c r="J599" s="108"/>
      <c r="K599" s="108"/>
      <c r="L599" s="108"/>
      <c r="M599" s="108"/>
      <c r="N599" s="108"/>
      <c r="O599" s="108"/>
      <c r="P599" s="108"/>
      <c r="Q599" s="108"/>
      <c r="R599" s="108"/>
      <c r="S599" s="108"/>
      <c r="T599" s="108"/>
      <c r="U599" s="108"/>
      <c r="V599" s="108"/>
      <c r="W599" s="108"/>
      <c r="X599" s="108"/>
      <c r="Y599" s="108"/>
      <c r="Z599" s="108"/>
    </row>
    <row r="600" spans="1:26" ht="15.75" customHeight="1">
      <c r="A600" s="56"/>
      <c r="B600" s="521"/>
      <c r="C600" s="56"/>
      <c r="D600" s="56"/>
      <c r="E600" s="346"/>
      <c r="F600" s="672"/>
      <c r="G600" s="108"/>
      <c r="H600" s="108"/>
      <c r="I600" s="108"/>
      <c r="J600" s="108"/>
      <c r="K600" s="108"/>
      <c r="L600" s="108"/>
      <c r="M600" s="108"/>
      <c r="N600" s="108"/>
      <c r="O600" s="108"/>
      <c r="P600" s="108"/>
      <c r="Q600" s="108"/>
      <c r="R600" s="108"/>
      <c r="S600" s="108"/>
      <c r="T600" s="108"/>
      <c r="U600" s="108"/>
      <c r="V600" s="108"/>
      <c r="W600" s="108"/>
      <c r="X600" s="108"/>
      <c r="Y600" s="108"/>
      <c r="Z600" s="108"/>
    </row>
    <row r="601" spans="1:26" ht="15.75" customHeight="1">
      <c r="A601" s="56"/>
      <c r="B601" s="521"/>
      <c r="C601" s="56"/>
      <c r="D601" s="56"/>
      <c r="E601" s="346"/>
      <c r="F601" s="672"/>
      <c r="G601" s="108"/>
      <c r="H601" s="108"/>
      <c r="I601" s="108"/>
      <c r="J601" s="108"/>
      <c r="K601" s="108"/>
      <c r="L601" s="108"/>
      <c r="M601" s="108"/>
      <c r="N601" s="108"/>
      <c r="O601" s="108"/>
      <c r="P601" s="108"/>
      <c r="Q601" s="108"/>
      <c r="R601" s="108"/>
      <c r="S601" s="108"/>
      <c r="T601" s="108"/>
      <c r="U601" s="108"/>
      <c r="V601" s="108"/>
      <c r="W601" s="108"/>
      <c r="X601" s="108"/>
      <c r="Y601" s="108"/>
      <c r="Z601" s="108"/>
    </row>
    <row r="602" spans="1:26" ht="15.75" customHeight="1">
      <c r="A602" s="56"/>
      <c r="B602" s="521"/>
      <c r="C602" s="56"/>
      <c r="D602" s="56"/>
      <c r="E602" s="346"/>
      <c r="F602" s="672"/>
      <c r="G602" s="108"/>
      <c r="H602" s="108"/>
      <c r="I602" s="108"/>
      <c r="J602" s="108"/>
      <c r="K602" s="108"/>
      <c r="L602" s="108"/>
      <c r="M602" s="108"/>
      <c r="N602" s="108"/>
      <c r="O602" s="108"/>
      <c r="P602" s="108"/>
      <c r="Q602" s="108"/>
      <c r="R602" s="108"/>
      <c r="S602" s="108"/>
      <c r="T602" s="108"/>
      <c r="U602" s="108"/>
      <c r="V602" s="108"/>
      <c r="W602" s="108"/>
      <c r="X602" s="108"/>
      <c r="Y602" s="108"/>
      <c r="Z602" s="108"/>
    </row>
    <row r="603" spans="1:26" ht="15.75" customHeight="1">
      <c r="A603" s="56"/>
      <c r="B603" s="521"/>
      <c r="C603" s="56"/>
      <c r="D603" s="56"/>
      <c r="E603" s="346"/>
      <c r="F603" s="672"/>
      <c r="G603" s="108"/>
      <c r="H603" s="108"/>
      <c r="I603" s="108"/>
      <c r="J603" s="108"/>
      <c r="K603" s="108"/>
      <c r="L603" s="108"/>
      <c r="M603" s="108"/>
      <c r="N603" s="108"/>
      <c r="O603" s="108"/>
      <c r="P603" s="108"/>
      <c r="Q603" s="108"/>
      <c r="R603" s="108"/>
      <c r="S603" s="108"/>
      <c r="T603" s="108"/>
      <c r="U603" s="108"/>
      <c r="V603" s="108"/>
      <c r="W603" s="108"/>
      <c r="X603" s="108"/>
      <c r="Y603" s="108"/>
      <c r="Z603" s="108"/>
    </row>
    <row r="604" spans="1:26" ht="15.75" customHeight="1">
      <c r="A604" s="56"/>
      <c r="B604" s="521"/>
      <c r="C604" s="56"/>
      <c r="D604" s="56"/>
      <c r="E604" s="346"/>
      <c r="F604" s="672"/>
      <c r="G604" s="108"/>
      <c r="H604" s="108"/>
      <c r="I604" s="108"/>
      <c r="J604" s="108"/>
      <c r="K604" s="108"/>
      <c r="L604" s="108"/>
      <c r="M604" s="108"/>
      <c r="N604" s="108"/>
      <c r="O604" s="108"/>
      <c r="P604" s="108"/>
      <c r="Q604" s="108"/>
      <c r="R604" s="108"/>
      <c r="S604" s="108"/>
      <c r="T604" s="108"/>
      <c r="U604" s="108"/>
      <c r="V604" s="108"/>
      <c r="W604" s="108"/>
      <c r="X604" s="108"/>
      <c r="Y604" s="108"/>
      <c r="Z604" s="108"/>
    </row>
    <row r="605" spans="1:26" ht="15.75" customHeight="1">
      <c r="A605" s="56"/>
      <c r="B605" s="521"/>
      <c r="C605" s="56"/>
      <c r="D605" s="56"/>
      <c r="E605" s="346"/>
      <c r="F605" s="672"/>
      <c r="G605" s="108"/>
      <c r="H605" s="108"/>
      <c r="I605" s="108"/>
      <c r="J605" s="108"/>
      <c r="K605" s="108"/>
      <c r="L605" s="108"/>
      <c r="M605" s="108"/>
      <c r="N605" s="108"/>
      <c r="O605" s="108"/>
      <c r="P605" s="108"/>
      <c r="Q605" s="108"/>
      <c r="R605" s="108"/>
      <c r="S605" s="108"/>
      <c r="T605" s="108"/>
      <c r="U605" s="108"/>
      <c r="V605" s="108"/>
      <c r="W605" s="108"/>
      <c r="X605" s="108"/>
      <c r="Y605" s="108"/>
      <c r="Z605" s="108"/>
    </row>
    <row r="606" spans="1:26" ht="15.75" customHeight="1">
      <c r="A606" s="56"/>
      <c r="B606" s="521"/>
      <c r="C606" s="56"/>
      <c r="D606" s="56"/>
      <c r="E606" s="346"/>
      <c r="F606" s="672"/>
      <c r="G606" s="108"/>
      <c r="H606" s="108"/>
      <c r="I606" s="108"/>
      <c r="J606" s="108"/>
      <c r="K606" s="108"/>
      <c r="L606" s="108"/>
      <c r="M606" s="108"/>
      <c r="N606" s="108"/>
      <c r="O606" s="108"/>
      <c r="P606" s="108"/>
      <c r="Q606" s="108"/>
      <c r="R606" s="108"/>
      <c r="S606" s="108"/>
      <c r="T606" s="108"/>
      <c r="U606" s="108"/>
      <c r="V606" s="108"/>
      <c r="W606" s="108"/>
      <c r="X606" s="108"/>
      <c r="Y606" s="108"/>
      <c r="Z606" s="108"/>
    </row>
    <row r="607" spans="1:26" ht="15.75" customHeight="1">
      <c r="A607" s="56"/>
      <c r="B607" s="521"/>
      <c r="C607" s="56"/>
      <c r="D607" s="56"/>
      <c r="E607" s="346"/>
      <c r="F607" s="672"/>
      <c r="G607" s="108"/>
      <c r="H607" s="108"/>
      <c r="I607" s="108"/>
      <c r="J607" s="108"/>
      <c r="K607" s="108"/>
      <c r="L607" s="108"/>
      <c r="M607" s="108"/>
      <c r="N607" s="108"/>
      <c r="O607" s="108"/>
      <c r="P607" s="108"/>
      <c r="Q607" s="108"/>
      <c r="R607" s="108"/>
      <c r="S607" s="108"/>
      <c r="T607" s="108"/>
      <c r="U607" s="108"/>
      <c r="V607" s="108"/>
      <c r="W607" s="108"/>
      <c r="X607" s="108"/>
      <c r="Y607" s="108"/>
      <c r="Z607" s="108"/>
    </row>
    <row r="608" spans="1:26" ht="15.75" customHeight="1">
      <c r="A608" s="56"/>
      <c r="B608" s="521"/>
      <c r="C608" s="56"/>
      <c r="D608" s="56"/>
      <c r="E608" s="346"/>
      <c r="F608" s="672"/>
      <c r="G608" s="108"/>
      <c r="H608" s="108"/>
      <c r="I608" s="108"/>
      <c r="J608" s="108"/>
      <c r="K608" s="108"/>
      <c r="L608" s="108"/>
      <c r="M608" s="108"/>
      <c r="N608" s="108"/>
      <c r="O608" s="108"/>
      <c r="P608" s="108"/>
      <c r="Q608" s="108"/>
      <c r="R608" s="108"/>
      <c r="S608" s="108"/>
      <c r="T608" s="108"/>
      <c r="U608" s="108"/>
      <c r="V608" s="108"/>
      <c r="W608" s="108"/>
      <c r="X608" s="108"/>
      <c r="Y608" s="108"/>
      <c r="Z608" s="108"/>
    </row>
    <row r="609" spans="1:26" ht="15.75" customHeight="1">
      <c r="A609" s="56"/>
      <c r="B609" s="521"/>
      <c r="C609" s="56"/>
      <c r="D609" s="56"/>
      <c r="E609" s="346"/>
      <c r="F609" s="672"/>
      <c r="G609" s="108"/>
      <c r="H609" s="108"/>
      <c r="I609" s="108"/>
      <c r="J609" s="108"/>
      <c r="K609" s="108"/>
      <c r="L609" s="108"/>
      <c r="M609" s="108"/>
      <c r="N609" s="108"/>
      <c r="O609" s="108"/>
      <c r="P609" s="108"/>
      <c r="Q609" s="108"/>
      <c r="R609" s="108"/>
      <c r="S609" s="108"/>
      <c r="T609" s="108"/>
      <c r="U609" s="108"/>
      <c r="V609" s="108"/>
      <c r="W609" s="108"/>
      <c r="X609" s="108"/>
      <c r="Y609" s="108"/>
      <c r="Z609" s="108"/>
    </row>
    <row r="610" spans="1:26" ht="15.75" customHeight="1">
      <c r="A610" s="56"/>
      <c r="B610" s="521"/>
      <c r="C610" s="56"/>
      <c r="D610" s="56"/>
      <c r="E610" s="346"/>
      <c r="F610" s="672"/>
      <c r="G610" s="108"/>
      <c r="H610" s="108"/>
      <c r="I610" s="108"/>
      <c r="J610" s="108"/>
      <c r="K610" s="108"/>
      <c r="L610" s="108"/>
      <c r="M610" s="108"/>
      <c r="N610" s="108"/>
      <c r="O610" s="108"/>
      <c r="P610" s="108"/>
      <c r="Q610" s="108"/>
      <c r="R610" s="108"/>
      <c r="S610" s="108"/>
      <c r="T610" s="108"/>
      <c r="U610" s="108"/>
      <c r="V610" s="108"/>
      <c r="W610" s="108"/>
      <c r="X610" s="108"/>
      <c r="Y610" s="108"/>
      <c r="Z610" s="108"/>
    </row>
    <row r="611" spans="1:26" ht="15.75" customHeight="1">
      <c r="A611" s="56"/>
      <c r="B611" s="521"/>
      <c r="C611" s="56"/>
      <c r="D611" s="56"/>
      <c r="E611" s="346"/>
      <c r="F611" s="672"/>
      <c r="G611" s="108"/>
      <c r="H611" s="108"/>
      <c r="I611" s="108"/>
      <c r="J611" s="108"/>
      <c r="K611" s="108"/>
      <c r="L611" s="108"/>
      <c r="M611" s="108"/>
      <c r="N611" s="108"/>
      <c r="O611" s="108"/>
      <c r="P611" s="108"/>
      <c r="Q611" s="108"/>
      <c r="R611" s="108"/>
      <c r="S611" s="108"/>
      <c r="T611" s="108"/>
      <c r="U611" s="108"/>
      <c r="V611" s="108"/>
      <c r="W611" s="108"/>
      <c r="X611" s="108"/>
      <c r="Y611" s="108"/>
      <c r="Z611" s="108"/>
    </row>
    <row r="612" spans="1:26" ht="15.75" customHeight="1">
      <c r="A612" s="56"/>
      <c r="B612" s="521"/>
      <c r="C612" s="56"/>
      <c r="D612" s="56"/>
      <c r="E612" s="346"/>
      <c r="F612" s="672"/>
      <c r="G612" s="108"/>
      <c r="H612" s="108"/>
      <c r="I612" s="108"/>
      <c r="J612" s="108"/>
      <c r="K612" s="108"/>
      <c r="L612" s="108"/>
      <c r="M612" s="108"/>
      <c r="N612" s="108"/>
      <c r="O612" s="108"/>
      <c r="P612" s="108"/>
      <c r="Q612" s="108"/>
      <c r="R612" s="108"/>
      <c r="S612" s="108"/>
      <c r="T612" s="108"/>
      <c r="U612" s="108"/>
      <c r="V612" s="108"/>
      <c r="W612" s="108"/>
      <c r="X612" s="108"/>
      <c r="Y612" s="108"/>
      <c r="Z612" s="108"/>
    </row>
    <row r="613" spans="1:26" ht="15.75" customHeight="1">
      <c r="A613" s="56"/>
      <c r="B613" s="521"/>
      <c r="C613" s="56"/>
      <c r="D613" s="56"/>
      <c r="E613" s="346"/>
      <c r="F613" s="672"/>
      <c r="G613" s="108"/>
      <c r="H613" s="108"/>
      <c r="I613" s="108"/>
      <c r="J613" s="108"/>
      <c r="K613" s="108"/>
      <c r="L613" s="108"/>
      <c r="M613" s="108"/>
      <c r="N613" s="108"/>
      <c r="O613" s="108"/>
      <c r="P613" s="108"/>
      <c r="Q613" s="108"/>
      <c r="R613" s="108"/>
      <c r="S613" s="108"/>
      <c r="T613" s="108"/>
      <c r="U613" s="108"/>
      <c r="V613" s="108"/>
      <c r="W613" s="108"/>
      <c r="X613" s="108"/>
      <c r="Y613" s="108"/>
      <c r="Z613" s="108"/>
    </row>
    <row r="614" spans="1:26" ht="15.75" customHeight="1">
      <c r="A614" s="56"/>
      <c r="B614" s="521"/>
      <c r="C614" s="56"/>
      <c r="D614" s="56"/>
      <c r="E614" s="346"/>
      <c r="F614" s="672"/>
      <c r="G614" s="108"/>
      <c r="H614" s="108"/>
      <c r="I614" s="108"/>
      <c r="J614" s="108"/>
      <c r="K614" s="108"/>
      <c r="L614" s="108"/>
      <c r="M614" s="108"/>
      <c r="N614" s="108"/>
      <c r="O614" s="108"/>
      <c r="P614" s="108"/>
      <c r="Q614" s="108"/>
      <c r="R614" s="108"/>
      <c r="S614" s="108"/>
      <c r="T614" s="108"/>
      <c r="U614" s="108"/>
      <c r="V614" s="108"/>
      <c r="W614" s="108"/>
      <c r="X614" s="108"/>
      <c r="Y614" s="108"/>
      <c r="Z614" s="108"/>
    </row>
    <row r="615" spans="1:26" ht="15.75" customHeight="1">
      <c r="A615" s="56"/>
      <c r="B615" s="521"/>
      <c r="C615" s="56"/>
      <c r="D615" s="56"/>
      <c r="E615" s="346"/>
      <c r="F615" s="672"/>
      <c r="G615" s="108"/>
      <c r="H615" s="108"/>
      <c r="I615" s="108"/>
      <c r="J615" s="108"/>
      <c r="K615" s="108"/>
      <c r="L615" s="108"/>
      <c r="M615" s="108"/>
      <c r="N615" s="108"/>
      <c r="O615" s="108"/>
      <c r="P615" s="108"/>
      <c r="Q615" s="108"/>
      <c r="R615" s="108"/>
      <c r="S615" s="108"/>
      <c r="T615" s="108"/>
      <c r="U615" s="108"/>
      <c r="V615" s="108"/>
      <c r="W615" s="108"/>
      <c r="X615" s="108"/>
      <c r="Y615" s="108"/>
      <c r="Z615" s="108"/>
    </row>
    <row r="616" spans="1:26" ht="15.75" customHeight="1">
      <c r="A616" s="56"/>
      <c r="B616" s="521"/>
      <c r="C616" s="56"/>
      <c r="D616" s="56"/>
      <c r="E616" s="346"/>
      <c r="F616" s="672"/>
      <c r="G616" s="108"/>
      <c r="H616" s="108"/>
      <c r="I616" s="108"/>
      <c r="J616" s="108"/>
      <c r="K616" s="108"/>
      <c r="L616" s="108"/>
      <c r="M616" s="108"/>
      <c r="N616" s="108"/>
      <c r="O616" s="108"/>
      <c r="P616" s="108"/>
      <c r="Q616" s="108"/>
      <c r="R616" s="108"/>
      <c r="S616" s="108"/>
      <c r="T616" s="108"/>
      <c r="U616" s="108"/>
      <c r="V616" s="108"/>
      <c r="W616" s="108"/>
      <c r="X616" s="108"/>
      <c r="Y616" s="108"/>
      <c r="Z616" s="108"/>
    </row>
    <row r="617" spans="1:26" ht="15.75" customHeight="1">
      <c r="A617" s="56"/>
      <c r="B617" s="521"/>
      <c r="C617" s="56"/>
      <c r="D617" s="56"/>
      <c r="E617" s="346"/>
      <c r="F617" s="672"/>
      <c r="G617" s="108"/>
      <c r="H617" s="108"/>
      <c r="I617" s="108"/>
      <c r="J617" s="108"/>
      <c r="K617" s="108"/>
      <c r="L617" s="108"/>
      <c r="M617" s="108"/>
      <c r="N617" s="108"/>
      <c r="O617" s="108"/>
      <c r="P617" s="108"/>
      <c r="Q617" s="108"/>
      <c r="R617" s="108"/>
      <c r="S617" s="108"/>
      <c r="T617" s="108"/>
      <c r="U617" s="108"/>
      <c r="V617" s="108"/>
      <c r="W617" s="108"/>
      <c r="X617" s="108"/>
      <c r="Y617" s="108"/>
      <c r="Z617" s="108"/>
    </row>
    <row r="618" spans="1:26" ht="15.75" customHeight="1">
      <c r="A618" s="56"/>
      <c r="B618" s="521"/>
      <c r="C618" s="56"/>
      <c r="D618" s="56"/>
      <c r="E618" s="346"/>
      <c r="F618" s="672"/>
      <c r="G618" s="108"/>
      <c r="H618" s="108"/>
      <c r="I618" s="108"/>
      <c r="J618" s="108"/>
      <c r="K618" s="108"/>
      <c r="L618" s="108"/>
      <c r="M618" s="108"/>
      <c r="N618" s="108"/>
      <c r="O618" s="108"/>
      <c r="P618" s="108"/>
      <c r="Q618" s="108"/>
      <c r="R618" s="108"/>
      <c r="S618" s="108"/>
      <c r="T618" s="108"/>
      <c r="U618" s="108"/>
      <c r="V618" s="108"/>
      <c r="W618" s="108"/>
      <c r="X618" s="108"/>
      <c r="Y618" s="108"/>
      <c r="Z618" s="108"/>
    </row>
    <row r="619" spans="1:26" ht="15.75" customHeight="1">
      <c r="A619" s="56"/>
      <c r="B619" s="521"/>
      <c r="C619" s="56"/>
      <c r="D619" s="56"/>
      <c r="E619" s="346"/>
      <c r="F619" s="672"/>
      <c r="G619" s="108"/>
      <c r="H619" s="108"/>
      <c r="I619" s="108"/>
      <c r="J619" s="108"/>
      <c r="K619" s="108"/>
      <c r="L619" s="108"/>
      <c r="M619" s="108"/>
      <c r="N619" s="108"/>
      <c r="O619" s="108"/>
      <c r="P619" s="108"/>
      <c r="Q619" s="108"/>
      <c r="R619" s="108"/>
      <c r="S619" s="108"/>
      <c r="T619" s="108"/>
      <c r="U619" s="108"/>
      <c r="V619" s="108"/>
      <c r="W619" s="108"/>
      <c r="X619" s="108"/>
      <c r="Y619" s="108"/>
      <c r="Z619" s="108"/>
    </row>
    <row r="620" spans="1:26" ht="15.75" customHeight="1">
      <c r="A620" s="56"/>
      <c r="B620" s="521"/>
      <c r="C620" s="56"/>
      <c r="D620" s="56"/>
      <c r="E620" s="346"/>
      <c r="F620" s="672"/>
      <c r="G620" s="108"/>
      <c r="H620" s="108"/>
      <c r="I620" s="108"/>
      <c r="J620" s="108"/>
      <c r="K620" s="108"/>
      <c r="L620" s="108"/>
      <c r="M620" s="108"/>
      <c r="N620" s="108"/>
      <c r="O620" s="108"/>
      <c r="P620" s="108"/>
      <c r="Q620" s="108"/>
      <c r="R620" s="108"/>
      <c r="S620" s="108"/>
      <c r="T620" s="108"/>
      <c r="U620" s="108"/>
      <c r="V620" s="108"/>
      <c r="W620" s="108"/>
      <c r="X620" s="108"/>
      <c r="Y620" s="108"/>
      <c r="Z620" s="108"/>
    </row>
    <row r="621" spans="1:26" ht="15.75" customHeight="1">
      <c r="A621" s="56"/>
      <c r="B621" s="521"/>
      <c r="C621" s="56"/>
      <c r="D621" s="56"/>
      <c r="E621" s="346"/>
      <c r="F621" s="672"/>
      <c r="G621" s="108"/>
      <c r="H621" s="108"/>
      <c r="I621" s="108"/>
      <c r="J621" s="108"/>
      <c r="K621" s="108"/>
      <c r="L621" s="108"/>
      <c r="M621" s="108"/>
      <c r="N621" s="108"/>
      <c r="O621" s="108"/>
      <c r="P621" s="108"/>
      <c r="Q621" s="108"/>
      <c r="R621" s="108"/>
      <c r="S621" s="108"/>
      <c r="T621" s="108"/>
      <c r="U621" s="108"/>
      <c r="V621" s="108"/>
      <c r="W621" s="108"/>
      <c r="X621" s="108"/>
      <c r="Y621" s="108"/>
      <c r="Z621" s="108"/>
    </row>
    <row r="622" spans="1:26" ht="15.75" customHeight="1">
      <c r="A622" s="56"/>
      <c r="B622" s="521"/>
      <c r="C622" s="56"/>
      <c r="D622" s="56"/>
      <c r="E622" s="346"/>
      <c r="F622" s="672"/>
      <c r="G622" s="108"/>
      <c r="H622" s="108"/>
      <c r="I622" s="108"/>
      <c r="J622" s="108"/>
      <c r="K622" s="108"/>
      <c r="L622" s="108"/>
      <c r="M622" s="108"/>
      <c r="N622" s="108"/>
      <c r="O622" s="108"/>
      <c r="P622" s="108"/>
      <c r="Q622" s="108"/>
      <c r="R622" s="108"/>
      <c r="S622" s="108"/>
      <c r="T622" s="108"/>
      <c r="U622" s="108"/>
      <c r="V622" s="108"/>
      <c r="W622" s="108"/>
      <c r="X622" s="108"/>
      <c r="Y622" s="108"/>
      <c r="Z622" s="108"/>
    </row>
    <row r="623" spans="1:26" ht="15.75" customHeight="1">
      <c r="A623" s="56"/>
      <c r="B623" s="521"/>
      <c r="C623" s="56"/>
      <c r="D623" s="56"/>
      <c r="E623" s="346"/>
      <c r="F623" s="672"/>
      <c r="G623" s="108"/>
      <c r="H623" s="108"/>
      <c r="I623" s="108"/>
      <c r="J623" s="108"/>
      <c r="K623" s="108"/>
      <c r="L623" s="108"/>
      <c r="M623" s="108"/>
      <c r="N623" s="108"/>
      <c r="O623" s="108"/>
      <c r="P623" s="108"/>
      <c r="Q623" s="108"/>
      <c r="R623" s="108"/>
      <c r="S623" s="108"/>
      <c r="T623" s="108"/>
      <c r="U623" s="108"/>
      <c r="V623" s="108"/>
      <c r="W623" s="108"/>
      <c r="X623" s="108"/>
      <c r="Y623" s="108"/>
      <c r="Z623" s="108"/>
    </row>
    <row r="624" spans="1:26" ht="15.75" customHeight="1">
      <c r="A624" s="56"/>
      <c r="B624" s="521"/>
      <c r="C624" s="56"/>
      <c r="D624" s="56"/>
      <c r="E624" s="346"/>
      <c r="F624" s="672"/>
      <c r="G624" s="108"/>
      <c r="H624" s="108"/>
      <c r="I624" s="108"/>
      <c r="J624" s="108"/>
      <c r="K624" s="108"/>
      <c r="L624" s="108"/>
      <c r="M624" s="108"/>
      <c r="N624" s="108"/>
      <c r="O624" s="108"/>
      <c r="P624" s="108"/>
      <c r="Q624" s="108"/>
      <c r="R624" s="108"/>
      <c r="S624" s="108"/>
      <c r="T624" s="108"/>
      <c r="U624" s="108"/>
      <c r="V624" s="108"/>
      <c r="W624" s="108"/>
      <c r="X624" s="108"/>
      <c r="Y624" s="108"/>
      <c r="Z624" s="108"/>
    </row>
    <row r="625" spans="1:26" ht="15.75" customHeight="1">
      <c r="A625" s="56"/>
      <c r="B625" s="521"/>
      <c r="C625" s="56"/>
      <c r="D625" s="56"/>
      <c r="E625" s="346"/>
      <c r="F625" s="672"/>
      <c r="G625" s="108"/>
      <c r="H625" s="108"/>
      <c r="I625" s="108"/>
      <c r="J625" s="108"/>
      <c r="K625" s="108"/>
      <c r="L625" s="108"/>
      <c r="M625" s="108"/>
      <c r="N625" s="108"/>
      <c r="O625" s="108"/>
      <c r="P625" s="108"/>
      <c r="Q625" s="108"/>
      <c r="R625" s="108"/>
      <c r="S625" s="108"/>
      <c r="T625" s="108"/>
      <c r="U625" s="108"/>
      <c r="V625" s="108"/>
      <c r="W625" s="108"/>
      <c r="X625" s="108"/>
      <c r="Y625" s="108"/>
      <c r="Z625" s="108"/>
    </row>
    <row r="626" spans="1:26" ht="15.75" customHeight="1">
      <c r="A626" s="56"/>
      <c r="B626" s="521"/>
      <c r="C626" s="56"/>
      <c r="D626" s="56"/>
      <c r="E626" s="346"/>
      <c r="F626" s="672"/>
      <c r="G626" s="108"/>
      <c r="H626" s="108"/>
      <c r="I626" s="108"/>
      <c r="J626" s="108"/>
      <c r="K626" s="108"/>
      <c r="L626" s="108"/>
      <c r="M626" s="108"/>
      <c r="N626" s="108"/>
      <c r="O626" s="108"/>
      <c r="P626" s="108"/>
      <c r="Q626" s="108"/>
      <c r="R626" s="108"/>
      <c r="S626" s="108"/>
      <c r="T626" s="108"/>
      <c r="U626" s="108"/>
      <c r="V626" s="108"/>
      <c r="W626" s="108"/>
      <c r="X626" s="108"/>
      <c r="Y626" s="108"/>
      <c r="Z626" s="108"/>
    </row>
    <row r="627" spans="1:26" ht="15.75" customHeight="1">
      <c r="A627" s="56"/>
      <c r="B627" s="521"/>
      <c r="C627" s="56"/>
      <c r="D627" s="56"/>
      <c r="E627" s="346"/>
      <c r="F627" s="672"/>
      <c r="G627" s="108"/>
      <c r="H627" s="108"/>
      <c r="I627" s="108"/>
      <c r="J627" s="108"/>
      <c r="K627" s="108"/>
      <c r="L627" s="108"/>
      <c r="M627" s="108"/>
      <c r="N627" s="108"/>
      <c r="O627" s="108"/>
      <c r="P627" s="108"/>
      <c r="Q627" s="108"/>
      <c r="R627" s="108"/>
      <c r="S627" s="108"/>
      <c r="T627" s="108"/>
      <c r="U627" s="108"/>
      <c r="V627" s="108"/>
      <c r="W627" s="108"/>
      <c r="X627" s="108"/>
      <c r="Y627" s="108"/>
      <c r="Z627" s="108"/>
    </row>
    <row r="628" spans="1:26" ht="15.75" customHeight="1">
      <c r="A628" s="56"/>
      <c r="B628" s="521"/>
      <c r="C628" s="56"/>
      <c r="D628" s="56"/>
      <c r="E628" s="346"/>
      <c r="F628" s="672"/>
      <c r="G628" s="108"/>
      <c r="H628" s="108"/>
      <c r="I628" s="108"/>
      <c r="J628" s="108"/>
      <c r="K628" s="108"/>
      <c r="L628" s="108"/>
      <c r="M628" s="108"/>
      <c r="N628" s="108"/>
      <c r="O628" s="108"/>
      <c r="P628" s="108"/>
      <c r="Q628" s="108"/>
      <c r="R628" s="108"/>
      <c r="S628" s="108"/>
      <c r="T628" s="108"/>
      <c r="U628" s="108"/>
      <c r="V628" s="108"/>
      <c r="W628" s="108"/>
      <c r="X628" s="108"/>
      <c r="Y628" s="108"/>
      <c r="Z628" s="108"/>
    </row>
    <row r="629" spans="1:26" ht="15.75" customHeight="1">
      <c r="A629" s="56"/>
      <c r="B629" s="521"/>
      <c r="C629" s="56"/>
      <c r="D629" s="56"/>
      <c r="E629" s="346"/>
      <c r="F629" s="672"/>
      <c r="G629" s="108"/>
      <c r="H629" s="108"/>
      <c r="I629" s="108"/>
      <c r="J629" s="108"/>
      <c r="K629" s="108"/>
      <c r="L629" s="108"/>
      <c r="M629" s="108"/>
      <c r="N629" s="108"/>
      <c r="O629" s="108"/>
      <c r="P629" s="108"/>
      <c r="Q629" s="108"/>
      <c r="R629" s="108"/>
      <c r="S629" s="108"/>
      <c r="T629" s="108"/>
      <c r="U629" s="108"/>
      <c r="V629" s="108"/>
      <c r="W629" s="108"/>
      <c r="X629" s="108"/>
      <c r="Y629" s="108"/>
      <c r="Z629" s="108"/>
    </row>
    <row r="630" spans="1:26" ht="15.75" customHeight="1">
      <c r="A630" s="56"/>
      <c r="B630" s="521"/>
      <c r="C630" s="56"/>
      <c r="D630" s="56"/>
      <c r="E630" s="346"/>
      <c r="F630" s="672"/>
      <c r="G630" s="108"/>
      <c r="H630" s="108"/>
      <c r="I630" s="108"/>
      <c r="J630" s="108"/>
      <c r="K630" s="108"/>
      <c r="L630" s="108"/>
      <c r="M630" s="108"/>
      <c r="N630" s="108"/>
      <c r="O630" s="108"/>
      <c r="P630" s="108"/>
      <c r="Q630" s="108"/>
      <c r="R630" s="108"/>
      <c r="S630" s="108"/>
      <c r="T630" s="108"/>
      <c r="U630" s="108"/>
      <c r="V630" s="108"/>
      <c r="W630" s="108"/>
      <c r="X630" s="108"/>
      <c r="Y630" s="108"/>
      <c r="Z630" s="108"/>
    </row>
    <row r="631" spans="1:26" ht="15.75" customHeight="1">
      <c r="A631" s="56"/>
      <c r="B631" s="521"/>
      <c r="C631" s="56"/>
      <c r="D631" s="56"/>
      <c r="E631" s="346"/>
      <c r="F631" s="672"/>
      <c r="G631" s="108"/>
      <c r="H631" s="108"/>
      <c r="I631" s="108"/>
      <c r="J631" s="108"/>
      <c r="K631" s="108"/>
      <c r="L631" s="108"/>
      <c r="M631" s="108"/>
      <c r="N631" s="108"/>
      <c r="O631" s="108"/>
      <c r="P631" s="108"/>
      <c r="Q631" s="108"/>
      <c r="R631" s="108"/>
      <c r="S631" s="108"/>
      <c r="T631" s="108"/>
      <c r="U631" s="108"/>
      <c r="V631" s="108"/>
      <c r="W631" s="108"/>
      <c r="X631" s="108"/>
      <c r="Y631" s="108"/>
      <c r="Z631" s="108"/>
    </row>
    <row r="632" spans="1:26" ht="15.75" customHeight="1">
      <c r="A632" s="56"/>
      <c r="B632" s="521"/>
      <c r="C632" s="56"/>
      <c r="D632" s="56"/>
      <c r="E632" s="346"/>
      <c r="F632" s="672"/>
      <c r="G632" s="108"/>
      <c r="H632" s="108"/>
      <c r="I632" s="108"/>
      <c r="J632" s="108"/>
      <c r="K632" s="108"/>
      <c r="L632" s="108"/>
      <c r="M632" s="108"/>
      <c r="N632" s="108"/>
      <c r="O632" s="108"/>
      <c r="P632" s="108"/>
      <c r="Q632" s="108"/>
      <c r="R632" s="108"/>
      <c r="S632" s="108"/>
      <c r="T632" s="108"/>
      <c r="U632" s="108"/>
      <c r="V632" s="108"/>
      <c r="W632" s="108"/>
      <c r="X632" s="108"/>
      <c r="Y632" s="108"/>
      <c r="Z632" s="108"/>
    </row>
    <row r="633" spans="1:26" ht="15.75" customHeight="1">
      <c r="A633" s="56"/>
      <c r="B633" s="521"/>
      <c r="C633" s="56"/>
      <c r="D633" s="56"/>
      <c r="E633" s="346"/>
      <c r="F633" s="672"/>
      <c r="G633" s="108"/>
      <c r="H633" s="108"/>
      <c r="I633" s="108"/>
      <c r="J633" s="108"/>
      <c r="K633" s="108"/>
      <c r="L633" s="108"/>
      <c r="M633" s="108"/>
      <c r="N633" s="108"/>
      <c r="O633" s="108"/>
      <c r="P633" s="108"/>
      <c r="Q633" s="108"/>
      <c r="R633" s="108"/>
      <c r="S633" s="108"/>
      <c r="T633" s="108"/>
      <c r="U633" s="108"/>
      <c r="V633" s="108"/>
      <c r="W633" s="108"/>
      <c r="X633" s="108"/>
      <c r="Y633" s="108"/>
      <c r="Z633" s="108"/>
    </row>
    <row r="634" spans="1:26" ht="15.75" customHeight="1">
      <c r="A634" s="56"/>
      <c r="B634" s="521"/>
      <c r="C634" s="56"/>
      <c r="D634" s="56"/>
      <c r="E634" s="346"/>
      <c r="F634" s="672"/>
      <c r="G634" s="108"/>
      <c r="H634" s="108"/>
      <c r="I634" s="108"/>
      <c r="J634" s="108"/>
      <c r="K634" s="108"/>
      <c r="L634" s="108"/>
      <c r="M634" s="108"/>
      <c r="N634" s="108"/>
      <c r="O634" s="108"/>
      <c r="P634" s="108"/>
      <c r="Q634" s="108"/>
      <c r="R634" s="108"/>
      <c r="S634" s="108"/>
      <c r="T634" s="108"/>
      <c r="U634" s="108"/>
      <c r="V634" s="108"/>
      <c r="W634" s="108"/>
      <c r="X634" s="108"/>
      <c r="Y634" s="108"/>
      <c r="Z634" s="108"/>
    </row>
    <row r="635" spans="1:26" ht="15.75" customHeight="1">
      <c r="A635" s="56"/>
      <c r="B635" s="521"/>
      <c r="C635" s="56"/>
      <c r="D635" s="56"/>
      <c r="E635" s="346"/>
      <c r="F635" s="672"/>
      <c r="G635" s="108"/>
      <c r="H635" s="108"/>
      <c r="I635" s="108"/>
      <c r="J635" s="108"/>
      <c r="K635" s="108"/>
      <c r="L635" s="108"/>
      <c r="M635" s="108"/>
      <c r="N635" s="108"/>
      <c r="O635" s="108"/>
      <c r="P635" s="108"/>
      <c r="Q635" s="108"/>
      <c r="R635" s="108"/>
      <c r="S635" s="108"/>
      <c r="T635" s="108"/>
      <c r="U635" s="108"/>
      <c r="V635" s="108"/>
      <c r="W635" s="108"/>
      <c r="X635" s="108"/>
      <c r="Y635" s="108"/>
      <c r="Z635" s="108"/>
    </row>
    <row r="636" spans="1:26" ht="15.75" customHeight="1">
      <c r="A636" s="56"/>
      <c r="B636" s="521"/>
      <c r="C636" s="56"/>
      <c r="D636" s="56"/>
      <c r="E636" s="346"/>
      <c r="F636" s="672"/>
      <c r="G636" s="108"/>
      <c r="H636" s="108"/>
      <c r="I636" s="108"/>
      <c r="J636" s="108"/>
      <c r="K636" s="108"/>
      <c r="L636" s="108"/>
      <c r="M636" s="108"/>
      <c r="N636" s="108"/>
      <c r="O636" s="108"/>
      <c r="P636" s="108"/>
      <c r="Q636" s="108"/>
      <c r="R636" s="108"/>
      <c r="S636" s="108"/>
      <c r="T636" s="108"/>
      <c r="U636" s="108"/>
      <c r="V636" s="108"/>
      <c r="W636" s="108"/>
      <c r="X636" s="108"/>
      <c r="Y636" s="108"/>
      <c r="Z636" s="108"/>
    </row>
    <row r="637" spans="1:26" ht="15.75" customHeight="1">
      <c r="A637" s="56"/>
      <c r="B637" s="521"/>
      <c r="C637" s="56"/>
      <c r="D637" s="56"/>
      <c r="E637" s="346"/>
      <c r="F637" s="672"/>
      <c r="G637" s="108"/>
      <c r="H637" s="108"/>
      <c r="I637" s="108"/>
      <c r="J637" s="108"/>
      <c r="K637" s="108"/>
      <c r="L637" s="108"/>
      <c r="M637" s="108"/>
      <c r="N637" s="108"/>
      <c r="O637" s="108"/>
      <c r="P637" s="108"/>
      <c r="Q637" s="108"/>
      <c r="R637" s="108"/>
      <c r="S637" s="108"/>
      <c r="T637" s="108"/>
      <c r="U637" s="108"/>
      <c r="V637" s="108"/>
      <c r="W637" s="108"/>
      <c r="X637" s="108"/>
      <c r="Y637" s="108"/>
      <c r="Z637" s="108"/>
    </row>
    <row r="638" spans="1:26" ht="15.75" customHeight="1">
      <c r="A638" s="56"/>
      <c r="B638" s="521"/>
      <c r="C638" s="56"/>
      <c r="D638" s="56"/>
      <c r="E638" s="346"/>
      <c r="F638" s="672"/>
      <c r="G638" s="108"/>
      <c r="H638" s="108"/>
      <c r="I638" s="108"/>
      <c r="J638" s="108"/>
      <c r="K638" s="108"/>
      <c r="L638" s="108"/>
      <c r="M638" s="108"/>
      <c r="N638" s="108"/>
      <c r="O638" s="108"/>
      <c r="P638" s="108"/>
      <c r="Q638" s="108"/>
      <c r="R638" s="108"/>
      <c r="S638" s="108"/>
      <c r="T638" s="108"/>
      <c r="U638" s="108"/>
      <c r="V638" s="108"/>
      <c r="W638" s="108"/>
      <c r="X638" s="108"/>
      <c r="Y638" s="108"/>
      <c r="Z638" s="108"/>
    </row>
    <row r="639" spans="1:26" ht="15.75" customHeight="1">
      <c r="A639" s="56"/>
      <c r="B639" s="521"/>
      <c r="C639" s="56"/>
      <c r="D639" s="56"/>
      <c r="E639" s="346"/>
      <c r="F639" s="672"/>
      <c r="G639" s="108"/>
      <c r="H639" s="108"/>
      <c r="I639" s="108"/>
      <c r="J639" s="108"/>
      <c r="K639" s="108"/>
      <c r="L639" s="108"/>
      <c r="M639" s="108"/>
      <c r="N639" s="108"/>
      <c r="O639" s="108"/>
      <c r="P639" s="108"/>
      <c r="Q639" s="108"/>
      <c r="R639" s="108"/>
      <c r="S639" s="108"/>
      <c r="T639" s="108"/>
      <c r="U639" s="108"/>
      <c r="V639" s="108"/>
      <c r="W639" s="108"/>
      <c r="X639" s="108"/>
      <c r="Y639" s="108"/>
      <c r="Z639" s="108"/>
    </row>
    <row r="640" spans="1:26" ht="15.75" customHeight="1">
      <c r="A640" s="56"/>
      <c r="B640" s="521"/>
      <c r="C640" s="56"/>
      <c r="D640" s="56"/>
      <c r="E640" s="346"/>
      <c r="F640" s="672"/>
      <c r="G640" s="108"/>
      <c r="H640" s="108"/>
      <c r="I640" s="108"/>
      <c r="J640" s="108"/>
      <c r="K640" s="108"/>
      <c r="L640" s="108"/>
      <c r="M640" s="108"/>
      <c r="N640" s="108"/>
      <c r="O640" s="108"/>
      <c r="P640" s="108"/>
      <c r="Q640" s="108"/>
      <c r="R640" s="108"/>
      <c r="S640" s="108"/>
      <c r="T640" s="108"/>
      <c r="U640" s="108"/>
      <c r="V640" s="108"/>
      <c r="W640" s="108"/>
      <c r="X640" s="108"/>
      <c r="Y640" s="108"/>
      <c r="Z640" s="108"/>
    </row>
    <row r="641" spans="1:26" ht="15.75" customHeight="1">
      <c r="A641" s="56"/>
      <c r="B641" s="521"/>
      <c r="C641" s="56"/>
      <c r="D641" s="56"/>
      <c r="E641" s="346"/>
      <c r="F641" s="672"/>
      <c r="G641" s="108"/>
      <c r="H641" s="108"/>
      <c r="I641" s="108"/>
      <c r="J641" s="108"/>
      <c r="K641" s="108"/>
      <c r="L641" s="108"/>
      <c r="M641" s="108"/>
      <c r="N641" s="108"/>
      <c r="O641" s="108"/>
      <c r="P641" s="108"/>
      <c r="Q641" s="108"/>
      <c r="R641" s="108"/>
      <c r="S641" s="108"/>
      <c r="T641" s="108"/>
      <c r="U641" s="108"/>
      <c r="V641" s="108"/>
      <c r="W641" s="108"/>
      <c r="X641" s="108"/>
      <c r="Y641" s="108"/>
      <c r="Z641" s="108"/>
    </row>
    <row r="642" spans="1:26" ht="15.75" customHeight="1">
      <c r="A642" s="56"/>
      <c r="B642" s="521"/>
      <c r="C642" s="56"/>
      <c r="D642" s="56"/>
      <c r="E642" s="346"/>
      <c r="F642" s="672"/>
      <c r="G642" s="108"/>
      <c r="H642" s="108"/>
      <c r="I642" s="108"/>
      <c r="J642" s="108"/>
      <c r="K642" s="108"/>
      <c r="L642" s="108"/>
      <c r="M642" s="108"/>
      <c r="N642" s="108"/>
      <c r="O642" s="108"/>
      <c r="P642" s="108"/>
      <c r="Q642" s="108"/>
      <c r="R642" s="108"/>
      <c r="S642" s="108"/>
      <c r="T642" s="108"/>
      <c r="U642" s="108"/>
      <c r="V642" s="108"/>
      <c r="W642" s="108"/>
      <c r="X642" s="108"/>
      <c r="Y642" s="108"/>
      <c r="Z642" s="108"/>
    </row>
    <row r="643" spans="1:26" ht="15.75" customHeight="1">
      <c r="A643" s="56"/>
      <c r="B643" s="521"/>
      <c r="C643" s="56"/>
      <c r="D643" s="56"/>
      <c r="E643" s="346"/>
      <c r="F643" s="672"/>
      <c r="G643" s="108"/>
      <c r="H643" s="108"/>
      <c r="I643" s="108"/>
      <c r="J643" s="108"/>
      <c r="K643" s="108"/>
      <c r="L643" s="108"/>
      <c r="M643" s="108"/>
      <c r="N643" s="108"/>
      <c r="O643" s="108"/>
      <c r="P643" s="108"/>
      <c r="Q643" s="108"/>
      <c r="R643" s="108"/>
      <c r="S643" s="108"/>
      <c r="T643" s="108"/>
      <c r="U643" s="108"/>
      <c r="V643" s="108"/>
      <c r="W643" s="108"/>
      <c r="X643" s="108"/>
      <c r="Y643" s="108"/>
      <c r="Z643" s="108"/>
    </row>
    <row r="644" spans="1:26" ht="15.75" customHeight="1">
      <c r="A644" s="56"/>
      <c r="B644" s="521"/>
      <c r="C644" s="56"/>
      <c r="D644" s="56"/>
      <c r="E644" s="346"/>
      <c r="F644" s="672"/>
      <c r="G644" s="108"/>
      <c r="H644" s="108"/>
      <c r="I644" s="108"/>
      <c r="J644" s="108"/>
      <c r="K644" s="108"/>
      <c r="L644" s="108"/>
      <c r="M644" s="108"/>
      <c r="N644" s="108"/>
      <c r="O644" s="108"/>
      <c r="P644" s="108"/>
      <c r="Q644" s="108"/>
      <c r="R644" s="108"/>
      <c r="S644" s="108"/>
      <c r="T644" s="108"/>
      <c r="U644" s="108"/>
      <c r="V644" s="108"/>
      <c r="W644" s="108"/>
      <c r="X644" s="108"/>
      <c r="Y644" s="108"/>
      <c r="Z644" s="108"/>
    </row>
    <row r="645" spans="1:26" ht="15.75" customHeight="1">
      <c r="A645" s="56"/>
      <c r="B645" s="521"/>
      <c r="C645" s="56"/>
      <c r="D645" s="56"/>
      <c r="E645" s="346"/>
      <c r="F645" s="672"/>
      <c r="G645" s="108"/>
      <c r="H645" s="108"/>
      <c r="I645" s="108"/>
      <c r="J645" s="108"/>
      <c r="K645" s="108"/>
      <c r="L645" s="108"/>
      <c r="M645" s="108"/>
      <c r="N645" s="108"/>
      <c r="O645" s="108"/>
      <c r="P645" s="108"/>
      <c r="Q645" s="108"/>
      <c r="R645" s="108"/>
      <c r="S645" s="108"/>
      <c r="T645" s="108"/>
      <c r="U645" s="108"/>
      <c r="V645" s="108"/>
      <c r="W645" s="108"/>
      <c r="X645" s="108"/>
      <c r="Y645" s="108"/>
      <c r="Z645" s="108"/>
    </row>
    <row r="646" spans="1:26" ht="15.75" customHeight="1">
      <c r="A646" s="56"/>
      <c r="B646" s="521"/>
      <c r="C646" s="56"/>
      <c r="D646" s="56"/>
      <c r="E646" s="346"/>
      <c r="F646" s="672"/>
      <c r="G646" s="108"/>
      <c r="H646" s="108"/>
      <c r="I646" s="108"/>
      <c r="J646" s="108"/>
      <c r="K646" s="108"/>
      <c r="L646" s="108"/>
      <c r="M646" s="108"/>
      <c r="N646" s="108"/>
      <c r="O646" s="108"/>
      <c r="P646" s="108"/>
      <c r="Q646" s="108"/>
      <c r="R646" s="108"/>
      <c r="S646" s="108"/>
      <c r="T646" s="108"/>
      <c r="U646" s="108"/>
      <c r="V646" s="108"/>
      <c r="W646" s="108"/>
      <c r="X646" s="108"/>
      <c r="Y646" s="108"/>
      <c r="Z646" s="108"/>
    </row>
    <row r="647" spans="1:26" ht="15.75" customHeight="1">
      <c r="A647" s="56"/>
      <c r="B647" s="521"/>
      <c r="C647" s="56"/>
      <c r="D647" s="56"/>
      <c r="E647" s="346"/>
      <c r="F647" s="672"/>
      <c r="G647" s="108"/>
      <c r="H647" s="108"/>
      <c r="I647" s="108"/>
      <c r="J647" s="108"/>
      <c r="K647" s="108"/>
      <c r="L647" s="108"/>
      <c r="M647" s="108"/>
      <c r="N647" s="108"/>
      <c r="O647" s="108"/>
      <c r="P647" s="108"/>
      <c r="Q647" s="108"/>
      <c r="R647" s="108"/>
      <c r="S647" s="108"/>
      <c r="T647" s="108"/>
      <c r="U647" s="108"/>
      <c r="V647" s="108"/>
      <c r="W647" s="108"/>
      <c r="X647" s="108"/>
      <c r="Y647" s="108"/>
      <c r="Z647" s="108"/>
    </row>
    <row r="648" spans="1:26" ht="15.75" customHeight="1">
      <c r="A648" s="56"/>
      <c r="B648" s="521"/>
      <c r="C648" s="56"/>
      <c r="D648" s="56"/>
      <c r="E648" s="346"/>
      <c r="F648" s="672"/>
      <c r="G648" s="108"/>
      <c r="H648" s="108"/>
      <c r="I648" s="108"/>
      <c r="J648" s="108"/>
      <c r="K648" s="108"/>
      <c r="L648" s="108"/>
      <c r="M648" s="108"/>
      <c r="N648" s="108"/>
      <c r="O648" s="108"/>
      <c r="P648" s="108"/>
      <c r="Q648" s="108"/>
      <c r="R648" s="108"/>
      <c r="S648" s="108"/>
      <c r="T648" s="108"/>
      <c r="U648" s="108"/>
      <c r="V648" s="108"/>
      <c r="W648" s="108"/>
      <c r="X648" s="108"/>
      <c r="Y648" s="108"/>
      <c r="Z648" s="108"/>
    </row>
    <row r="649" spans="1:26" ht="15.75" customHeight="1">
      <c r="A649" s="56"/>
      <c r="B649" s="521"/>
      <c r="C649" s="56"/>
      <c r="D649" s="56"/>
      <c r="E649" s="346"/>
      <c r="F649" s="672"/>
      <c r="G649" s="108"/>
      <c r="H649" s="108"/>
      <c r="I649" s="108"/>
      <c r="J649" s="108"/>
      <c r="K649" s="108"/>
      <c r="L649" s="108"/>
      <c r="M649" s="108"/>
      <c r="N649" s="108"/>
      <c r="O649" s="108"/>
      <c r="P649" s="108"/>
      <c r="Q649" s="108"/>
      <c r="R649" s="108"/>
      <c r="S649" s="108"/>
      <c r="T649" s="108"/>
      <c r="U649" s="108"/>
      <c r="V649" s="108"/>
      <c r="W649" s="108"/>
      <c r="X649" s="108"/>
      <c r="Y649" s="108"/>
      <c r="Z649" s="108"/>
    </row>
    <row r="650" spans="1:26" ht="15.75" customHeight="1">
      <c r="A650" s="56"/>
      <c r="B650" s="521"/>
      <c r="C650" s="56"/>
      <c r="D650" s="56"/>
      <c r="E650" s="346"/>
      <c r="F650" s="672"/>
      <c r="G650" s="108"/>
      <c r="H650" s="108"/>
      <c r="I650" s="108"/>
      <c r="J650" s="108"/>
      <c r="K650" s="108"/>
      <c r="L650" s="108"/>
      <c r="M650" s="108"/>
      <c r="N650" s="108"/>
      <c r="O650" s="108"/>
      <c r="P650" s="108"/>
      <c r="Q650" s="108"/>
      <c r="R650" s="108"/>
      <c r="S650" s="108"/>
      <c r="T650" s="108"/>
      <c r="U650" s="108"/>
      <c r="V650" s="108"/>
      <c r="W650" s="108"/>
      <c r="X650" s="108"/>
      <c r="Y650" s="108"/>
      <c r="Z650" s="108"/>
    </row>
    <row r="651" spans="1:26" ht="15.75" customHeight="1">
      <c r="A651" s="56"/>
      <c r="B651" s="521"/>
      <c r="C651" s="56"/>
      <c r="D651" s="56"/>
      <c r="E651" s="346"/>
      <c r="F651" s="672"/>
      <c r="G651" s="108"/>
      <c r="H651" s="108"/>
      <c r="I651" s="108"/>
      <c r="J651" s="108"/>
      <c r="K651" s="108"/>
      <c r="L651" s="108"/>
      <c r="M651" s="108"/>
      <c r="N651" s="108"/>
      <c r="O651" s="108"/>
      <c r="P651" s="108"/>
      <c r="Q651" s="108"/>
      <c r="R651" s="108"/>
      <c r="S651" s="108"/>
      <c r="T651" s="108"/>
      <c r="U651" s="108"/>
      <c r="V651" s="108"/>
      <c r="W651" s="108"/>
      <c r="X651" s="108"/>
      <c r="Y651" s="108"/>
      <c r="Z651" s="108"/>
    </row>
    <row r="652" spans="1:26" ht="15.75" customHeight="1">
      <c r="A652" s="56"/>
      <c r="B652" s="521"/>
      <c r="C652" s="56"/>
      <c r="D652" s="56"/>
      <c r="E652" s="346"/>
      <c r="F652" s="672"/>
      <c r="G652" s="108"/>
      <c r="H652" s="108"/>
      <c r="I652" s="108"/>
      <c r="J652" s="108"/>
      <c r="K652" s="108"/>
      <c r="L652" s="108"/>
      <c r="M652" s="108"/>
      <c r="N652" s="108"/>
      <c r="O652" s="108"/>
      <c r="P652" s="108"/>
      <c r="Q652" s="108"/>
      <c r="R652" s="108"/>
      <c r="S652" s="108"/>
      <c r="T652" s="108"/>
      <c r="U652" s="108"/>
      <c r="V652" s="108"/>
      <c r="W652" s="108"/>
      <c r="X652" s="108"/>
      <c r="Y652" s="108"/>
      <c r="Z652" s="108"/>
    </row>
    <row r="653" spans="1:26" ht="15.75" customHeight="1">
      <c r="A653" s="56"/>
      <c r="B653" s="521"/>
      <c r="C653" s="56"/>
      <c r="D653" s="56"/>
      <c r="E653" s="346"/>
      <c r="F653" s="672"/>
      <c r="G653" s="108"/>
      <c r="H653" s="108"/>
      <c r="I653" s="108"/>
      <c r="J653" s="108"/>
      <c r="K653" s="108"/>
      <c r="L653" s="108"/>
      <c r="M653" s="108"/>
      <c r="N653" s="108"/>
      <c r="O653" s="108"/>
      <c r="P653" s="108"/>
      <c r="Q653" s="108"/>
      <c r="R653" s="108"/>
      <c r="S653" s="108"/>
      <c r="T653" s="108"/>
      <c r="U653" s="108"/>
      <c r="V653" s="108"/>
      <c r="W653" s="108"/>
      <c r="X653" s="108"/>
      <c r="Y653" s="108"/>
      <c r="Z653" s="108"/>
    </row>
    <row r="654" spans="1:26" ht="15.75" customHeight="1">
      <c r="A654" s="56"/>
      <c r="B654" s="521"/>
      <c r="C654" s="56"/>
      <c r="D654" s="56"/>
      <c r="E654" s="346"/>
      <c r="F654" s="672"/>
      <c r="G654" s="108"/>
      <c r="H654" s="108"/>
      <c r="I654" s="108"/>
      <c r="J654" s="108"/>
      <c r="K654" s="108"/>
      <c r="L654" s="108"/>
      <c r="M654" s="108"/>
      <c r="N654" s="108"/>
      <c r="O654" s="108"/>
      <c r="P654" s="108"/>
      <c r="Q654" s="108"/>
      <c r="R654" s="108"/>
      <c r="S654" s="108"/>
      <c r="T654" s="108"/>
      <c r="U654" s="108"/>
      <c r="V654" s="108"/>
      <c r="W654" s="108"/>
      <c r="X654" s="108"/>
      <c r="Y654" s="108"/>
      <c r="Z654" s="108"/>
    </row>
    <row r="655" spans="1:26" ht="15.75" customHeight="1">
      <c r="A655" s="56"/>
      <c r="B655" s="521"/>
      <c r="C655" s="56"/>
      <c r="D655" s="56"/>
      <c r="E655" s="346"/>
      <c r="F655" s="672"/>
      <c r="G655" s="108"/>
      <c r="H655" s="108"/>
      <c r="I655" s="108"/>
      <c r="J655" s="108"/>
      <c r="K655" s="108"/>
      <c r="L655" s="108"/>
      <c r="M655" s="108"/>
      <c r="N655" s="108"/>
      <c r="O655" s="108"/>
      <c r="P655" s="108"/>
      <c r="Q655" s="108"/>
      <c r="R655" s="108"/>
      <c r="S655" s="108"/>
      <c r="T655" s="108"/>
      <c r="U655" s="108"/>
      <c r="V655" s="108"/>
      <c r="W655" s="108"/>
      <c r="X655" s="108"/>
      <c r="Y655" s="108"/>
      <c r="Z655" s="108"/>
    </row>
    <row r="656" spans="1:26" ht="15.75" customHeight="1">
      <c r="A656" s="56"/>
      <c r="B656" s="521"/>
      <c r="C656" s="56"/>
      <c r="D656" s="56"/>
      <c r="E656" s="346"/>
      <c r="F656" s="672"/>
      <c r="G656" s="108"/>
      <c r="H656" s="108"/>
      <c r="I656" s="108"/>
      <c r="J656" s="108"/>
      <c r="K656" s="108"/>
      <c r="L656" s="108"/>
      <c r="M656" s="108"/>
      <c r="N656" s="108"/>
      <c r="O656" s="108"/>
      <c r="P656" s="108"/>
      <c r="Q656" s="108"/>
      <c r="R656" s="108"/>
      <c r="S656" s="108"/>
      <c r="T656" s="108"/>
      <c r="U656" s="108"/>
      <c r="V656" s="108"/>
      <c r="W656" s="108"/>
      <c r="X656" s="108"/>
      <c r="Y656" s="108"/>
      <c r="Z656" s="108"/>
    </row>
    <row r="657" spans="1:26" ht="15.75" customHeight="1">
      <c r="A657" s="56"/>
      <c r="B657" s="521"/>
      <c r="C657" s="56"/>
      <c r="D657" s="56"/>
      <c r="E657" s="346"/>
      <c r="F657" s="672"/>
      <c r="G657" s="108"/>
      <c r="H657" s="108"/>
      <c r="I657" s="108"/>
      <c r="J657" s="108"/>
      <c r="K657" s="108"/>
      <c r="L657" s="108"/>
      <c r="M657" s="108"/>
      <c r="N657" s="108"/>
      <c r="O657" s="108"/>
      <c r="P657" s="108"/>
      <c r="Q657" s="108"/>
      <c r="R657" s="108"/>
      <c r="S657" s="108"/>
      <c r="T657" s="108"/>
      <c r="U657" s="108"/>
      <c r="V657" s="108"/>
      <c r="W657" s="108"/>
      <c r="X657" s="108"/>
      <c r="Y657" s="108"/>
      <c r="Z657" s="108"/>
    </row>
    <row r="658" spans="1:26" ht="15.75" customHeight="1">
      <c r="A658" s="56"/>
      <c r="B658" s="521"/>
      <c r="C658" s="56"/>
      <c r="D658" s="56"/>
      <c r="E658" s="346"/>
      <c r="F658" s="672"/>
      <c r="G658" s="108"/>
      <c r="H658" s="108"/>
      <c r="I658" s="108"/>
      <c r="J658" s="108"/>
      <c r="K658" s="108"/>
      <c r="L658" s="108"/>
      <c r="M658" s="108"/>
      <c r="N658" s="108"/>
      <c r="O658" s="108"/>
      <c r="P658" s="108"/>
      <c r="Q658" s="108"/>
      <c r="R658" s="108"/>
      <c r="S658" s="108"/>
      <c r="T658" s="108"/>
      <c r="U658" s="108"/>
      <c r="V658" s="108"/>
      <c r="W658" s="108"/>
      <c r="X658" s="108"/>
      <c r="Y658" s="108"/>
      <c r="Z658" s="108"/>
    </row>
    <row r="659" spans="1:26" ht="15.75" customHeight="1">
      <c r="A659" s="56"/>
      <c r="B659" s="521"/>
      <c r="C659" s="56"/>
      <c r="D659" s="56"/>
      <c r="E659" s="346"/>
      <c r="F659" s="672"/>
      <c r="G659" s="108"/>
      <c r="H659" s="108"/>
      <c r="I659" s="108"/>
      <c r="J659" s="108"/>
      <c r="K659" s="108"/>
      <c r="L659" s="108"/>
      <c r="M659" s="108"/>
      <c r="N659" s="108"/>
      <c r="O659" s="108"/>
      <c r="P659" s="108"/>
      <c r="Q659" s="108"/>
      <c r="R659" s="108"/>
      <c r="S659" s="108"/>
      <c r="T659" s="108"/>
      <c r="U659" s="108"/>
      <c r="V659" s="108"/>
      <c r="W659" s="108"/>
      <c r="X659" s="108"/>
      <c r="Y659" s="108"/>
      <c r="Z659" s="108"/>
    </row>
    <row r="660" spans="1:26" ht="15.75" customHeight="1">
      <c r="A660" s="56"/>
      <c r="B660" s="521"/>
      <c r="C660" s="56"/>
      <c r="D660" s="56"/>
      <c r="E660" s="346"/>
      <c r="F660" s="672"/>
      <c r="G660" s="108"/>
      <c r="H660" s="108"/>
      <c r="I660" s="108"/>
      <c r="J660" s="108"/>
      <c r="K660" s="108"/>
      <c r="L660" s="108"/>
      <c r="M660" s="108"/>
      <c r="N660" s="108"/>
      <c r="O660" s="108"/>
      <c r="P660" s="108"/>
      <c r="Q660" s="108"/>
      <c r="R660" s="108"/>
      <c r="S660" s="108"/>
      <c r="T660" s="108"/>
      <c r="U660" s="108"/>
      <c r="V660" s="108"/>
      <c r="W660" s="108"/>
      <c r="X660" s="108"/>
      <c r="Y660" s="108"/>
      <c r="Z660" s="108"/>
    </row>
    <row r="661" spans="1:26" ht="15.75" customHeight="1">
      <c r="A661" s="56"/>
      <c r="B661" s="521"/>
      <c r="C661" s="56"/>
      <c r="D661" s="56"/>
      <c r="E661" s="346"/>
      <c r="F661" s="672"/>
      <c r="G661" s="108"/>
      <c r="H661" s="108"/>
      <c r="I661" s="108"/>
      <c r="J661" s="108"/>
      <c r="K661" s="108"/>
      <c r="L661" s="108"/>
      <c r="M661" s="108"/>
      <c r="N661" s="108"/>
      <c r="O661" s="108"/>
      <c r="P661" s="108"/>
      <c r="Q661" s="108"/>
      <c r="R661" s="108"/>
      <c r="S661" s="108"/>
      <c r="T661" s="108"/>
      <c r="U661" s="108"/>
      <c r="V661" s="108"/>
      <c r="W661" s="108"/>
      <c r="X661" s="108"/>
      <c r="Y661" s="108"/>
      <c r="Z661" s="108"/>
    </row>
    <row r="662" spans="1:26" ht="15.75" customHeight="1">
      <c r="A662" s="56"/>
      <c r="B662" s="521"/>
      <c r="C662" s="56"/>
      <c r="D662" s="56"/>
      <c r="E662" s="346"/>
      <c r="F662" s="672"/>
      <c r="G662" s="108"/>
      <c r="H662" s="108"/>
      <c r="I662" s="108"/>
      <c r="J662" s="108"/>
      <c r="K662" s="108"/>
      <c r="L662" s="108"/>
      <c r="M662" s="108"/>
      <c r="N662" s="108"/>
      <c r="O662" s="108"/>
      <c r="P662" s="108"/>
      <c r="Q662" s="108"/>
      <c r="R662" s="108"/>
      <c r="S662" s="108"/>
      <c r="T662" s="108"/>
      <c r="U662" s="108"/>
      <c r="V662" s="108"/>
      <c r="W662" s="108"/>
      <c r="X662" s="108"/>
      <c r="Y662" s="108"/>
      <c r="Z662" s="108"/>
    </row>
    <row r="663" spans="1:26" ht="15.75" customHeight="1">
      <c r="A663" s="56"/>
      <c r="B663" s="521"/>
      <c r="C663" s="56"/>
      <c r="D663" s="56"/>
      <c r="E663" s="346"/>
      <c r="F663" s="672"/>
      <c r="G663" s="108"/>
      <c r="H663" s="108"/>
      <c r="I663" s="108"/>
      <c r="J663" s="108"/>
      <c r="K663" s="108"/>
      <c r="L663" s="108"/>
      <c r="M663" s="108"/>
      <c r="N663" s="108"/>
      <c r="O663" s="108"/>
      <c r="P663" s="108"/>
      <c r="Q663" s="108"/>
      <c r="R663" s="108"/>
      <c r="S663" s="108"/>
      <c r="T663" s="108"/>
      <c r="U663" s="108"/>
      <c r="V663" s="108"/>
      <c r="W663" s="108"/>
      <c r="X663" s="108"/>
      <c r="Y663" s="108"/>
      <c r="Z663" s="108"/>
    </row>
    <row r="664" spans="1:26" ht="15.75" customHeight="1">
      <c r="A664" s="56"/>
      <c r="B664" s="521"/>
      <c r="C664" s="56"/>
      <c r="D664" s="56"/>
      <c r="E664" s="346"/>
      <c r="F664" s="672"/>
      <c r="G664" s="108"/>
      <c r="H664" s="108"/>
      <c r="I664" s="108"/>
      <c r="J664" s="108"/>
      <c r="K664" s="108"/>
      <c r="L664" s="108"/>
      <c r="M664" s="108"/>
      <c r="N664" s="108"/>
      <c r="O664" s="108"/>
      <c r="P664" s="108"/>
      <c r="Q664" s="108"/>
      <c r="R664" s="108"/>
      <c r="S664" s="108"/>
      <c r="T664" s="108"/>
      <c r="U664" s="108"/>
      <c r="V664" s="108"/>
      <c r="W664" s="108"/>
      <c r="X664" s="108"/>
      <c r="Y664" s="108"/>
      <c r="Z664" s="108"/>
    </row>
    <row r="665" spans="1:26" ht="15.75" customHeight="1">
      <c r="A665" s="56"/>
      <c r="B665" s="521"/>
      <c r="C665" s="56"/>
      <c r="D665" s="56"/>
      <c r="E665" s="346"/>
      <c r="F665" s="672"/>
      <c r="G665" s="108"/>
      <c r="H665" s="108"/>
      <c r="I665" s="108"/>
      <c r="J665" s="108"/>
      <c r="K665" s="108"/>
      <c r="L665" s="108"/>
      <c r="M665" s="108"/>
      <c r="N665" s="108"/>
      <c r="O665" s="108"/>
      <c r="P665" s="108"/>
      <c r="Q665" s="108"/>
      <c r="R665" s="108"/>
      <c r="S665" s="108"/>
      <c r="T665" s="108"/>
      <c r="U665" s="108"/>
      <c r="V665" s="108"/>
      <c r="W665" s="108"/>
      <c r="X665" s="108"/>
      <c r="Y665" s="108"/>
      <c r="Z665" s="108"/>
    </row>
    <row r="666" spans="1:26" ht="15.75" customHeight="1">
      <c r="A666" s="56"/>
      <c r="B666" s="521"/>
      <c r="C666" s="56"/>
      <c r="D666" s="56"/>
      <c r="E666" s="346"/>
      <c r="F666" s="672"/>
      <c r="G666" s="108"/>
      <c r="H666" s="108"/>
      <c r="I666" s="108"/>
      <c r="J666" s="108"/>
      <c r="K666" s="108"/>
      <c r="L666" s="108"/>
      <c r="M666" s="108"/>
      <c r="N666" s="108"/>
      <c r="O666" s="108"/>
      <c r="P666" s="108"/>
      <c r="Q666" s="108"/>
      <c r="R666" s="108"/>
      <c r="S666" s="108"/>
      <c r="T666" s="108"/>
      <c r="U666" s="108"/>
      <c r="V666" s="108"/>
      <c r="W666" s="108"/>
      <c r="X666" s="108"/>
      <c r="Y666" s="108"/>
      <c r="Z666" s="108"/>
    </row>
    <row r="667" spans="1:26" ht="15.75" customHeight="1">
      <c r="A667" s="56"/>
      <c r="B667" s="521"/>
      <c r="C667" s="56"/>
      <c r="D667" s="56"/>
      <c r="E667" s="346"/>
      <c r="F667" s="672"/>
      <c r="G667" s="108"/>
      <c r="H667" s="108"/>
      <c r="I667" s="108"/>
      <c r="J667" s="108"/>
      <c r="K667" s="108"/>
      <c r="L667" s="108"/>
      <c r="M667" s="108"/>
      <c r="N667" s="108"/>
      <c r="O667" s="108"/>
      <c r="P667" s="108"/>
      <c r="Q667" s="108"/>
      <c r="R667" s="108"/>
      <c r="S667" s="108"/>
      <c r="T667" s="108"/>
      <c r="U667" s="108"/>
      <c r="V667" s="108"/>
      <c r="W667" s="108"/>
      <c r="X667" s="108"/>
      <c r="Y667" s="108"/>
      <c r="Z667" s="108"/>
    </row>
    <row r="668" spans="1:26" ht="15.75" customHeight="1">
      <c r="A668" s="56"/>
      <c r="B668" s="521"/>
      <c r="C668" s="56"/>
      <c r="D668" s="56"/>
      <c r="E668" s="346"/>
      <c r="F668" s="672"/>
      <c r="G668" s="108"/>
      <c r="H668" s="108"/>
      <c r="I668" s="108"/>
      <c r="J668" s="108"/>
      <c r="K668" s="108"/>
      <c r="L668" s="108"/>
      <c r="M668" s="108"/>
      <c r="N668" s="108"/>
      <c r="O668" s="108"/>
      <c r="P668" s="108"/>
      <c r="Q668" s="108"/>
      <c r="R668" s="108"/>
      <c r="S668" s="108"/>
      <c r="T668" s="108"/>
      <c r="U668" s="108"/>
      <c r="V668" s="108"/>
      <c r="W668" s="108"/>
      <c r="X668" s="108"/>
      <c r="Y668" s="108"/>
      <c r="Z668" s="108"/>
    </row>
    <row r="669" spans="1:26" ht="15.75" customHeight="1">
      <c r="A669" s="56"/>
      <c r="B669" s="521"/>
      <c r="C669" s="56"/>
      <c r="D669" s="56"/>
      <c r="E669" s="346"/>
      <c r="F669" s="672"/>
      <c r="G669" s="108"/>
      <c r="H669" s="108"/>
      <c r="I669" s="108"/>
      <c r="J669" s="108"/>
      <c r="K669" s="108"/>
      <c r="L669" s="108"/>
      <c r="M669" s="108"/>
      <c r="N669" s="108"/>
      <c r="O669" s="108"/>
      <c r="P669" s="108"/>
      <c r="Q669" s="108"/>
      <c r="R669" s="108"/>
      <c r="S669" s="108"/>
      <c r="T669" s="108"/>
      <c r="U669" s="108"/>
      <c r="V669" s="108"/>
      <c r="W669" s="108"/>
      <c r="X669" s="108"/>
      <c r="Y669" s="108"/>
      <c r="Z669" s="108"/>
    </row>
    <row r="670" spans="1:26" ht="15.75" customHeight="1">
      <c r="A670" s="56"/>
      <c r="B670" s="521"/>
      <c r="C670" s="56"/>
      <c r="D670" s="56"/>
      <c r="E670" s="346"/>
      <c r="F670" s="672"/>
      <c r="G670" s="108"/>
      <c r="H670" s="108"/>
      <c r="I670" s="108"/>
      <c r="J670" s="108"/>
      <c r="K670" s="108"/>
      <c r="L670" s="108"/>
      <c r="M670" s="108"/>
      <c r="N670" s="108"/>
      <c r="O670" s="108"/>
      <c r="P670" s="108"/>
      <c r="Q670" s="108"/>
      <c r="R670" s="108"/>
      <c r="S670" s="108"/>
      <c r="T670" s="108"/>
      <c r="U670" s="108"/>
      <c r="V670" s="108"/>
      <c r="W670" s="108"/>
      <c r="X670" s="108"/>
      <c r="Y670" s="108"/>
      <c r="Z670" s="108"/>
    </row>
    <row r="671" spans="1:26" ht="15.75" customHeight="1">
      <c r="A671" s="56"/>
      <c r="B671" s="521"/>
      <c r="C671" s="56"/>
      <c r="D671" s="56"/>
      <c r="E671" s="346"/>
      <c r="F671" s="672"/>
      <c r="G671" s="108"/>
      <c r="H671" s="108"/>
      <c r="I671" s="108"/>
      <c r="J671" s="108"/>
      <c r="K671" s="108"/>
      <c r="L671" s="108"/>
      <c r="M671" s="108"/>
      <c r="N671" s="108"/>
      <c r="O671" s="108"/>
      <c r="P671" s="108"/>
      <c r="Q671" s="108"/>
      <c r="R671" s="108"/>
      <c r="S671" s="108"/>
      <c r="T671" s="108"/>
      <c r="U671" s="108"/>
      <c r="V671" s="108"/>
      <c r="W671" s="108"/>
      <c r="X671" s="108"/>
      <c r="Y671" s="108"/>
      <c r="Z671" s="108"/>
    </row>
    <row r="672" spans="1:26" ht="15.75" customHeight="1">
      <c r="A672" s="56"/>
      <c r="B672" s="521"/>
      <c r="C672" s="56"/>
      <c r="D672" s="56"/>
      <c r="E672" s="346"/>
      <c r="F672" s="672"/>
      <c r="G672" s="108"/>
      <c r="H672" s="108"/>
      <c r="I672" s="108"/>
      <c r="J672" s="108"/>
      <c r="K672" s="108"/>
      <c r="L672" s="108"/>
      <c r="M672" s="108"/>
      <c r="N672" s="108"/>
      <c r="O672" s="108"/>
      <c r="P672" s="108"/>
      <c r="Q672" s="108"/>
      <c r="R672" s="108"/>
      <c r="S672" s="108"/>
      <c r="T672" s="108"/>
      <c r="U672" s="108"/>
      <c r="V672" s="108"/>
      <c r="W672" s="108"/>
      <c r="X672" s="108"/>
      <c r="Y672" s="108"/>
      <c r="Z672" s="108"/>
    </row>
    <row r="673" spans="1:26" ht="15.75" customHeight="1">
      <c r="A673" s="56"/>
      <c r="B673" s="521"/>
      <c r="C673" s="56"/>
      <c r="D673" s="56"/>
      <c r="E673" s="346"/>
      <c r="F673" s="672"/>
      <c r="G673" s="108"/>
      <c r="H673" s="108"/>
      <c r="I673" s="108"/>
      <c r="J673" s="108"/>
      <c r="K673" s="108"/>
      <c r="L673" s="108"/>
      <c r="M673" s="108"/>
      <c r="N673" s="108"/>
      <c r="O673" s="108"/>
      <c r="P673" s="108"/>
      <c r="Q673" s="108"/>
      <c r="R673" s="108"/>
      <c r="S673" s="108"/>
      <c r="T673" s="108"/>
      <c r="U673" s="108"/>
      <c r="V673" s="108"/>
      <c r="W673" s="108"/>
      <c r="X673" s="108"/>
      <c r="Y673" s="108"/>
      <c r="Z673" s="108"/>
    </row>
    <row r="674" spans="1:26" ht="15.75" customHeight="1">
      <c r="A674" s="56"/>
      <c r="B674" s="521"/>
      <c r="C674" s="56"/>
      <c r="D674" s="56"/>
      <c r="E674" s="346"/>
      <c r="F674" s="672"/>
      <c r="G674" s="108"/>
      <c r="H674" s="108"/>
      <c r="I674" s="108"/>
      <c r="J674" s="108"/>
      <c r="K674" s="108"/>
      <c r="L674" s="108"/>
      <c r="M674" s="108"/>
      <c r="N674" s="108"/>
      <c r="O674" s="108"/>
      <c r="P674" s="108"/>
      <c r="Q674" s="108"/>
      <c r="R674" s="108"/>
      <c r="S674" s="108"/>
      <c r="T674" s="108"/>
      <c r="U674" s="108"/>
      <c r="V674" s="108"/>
      <c r="W674" s="108"/>
      <c r="X674" s="108"/>
      <c r="Y674" s="108"/>
      <c r="Z674" s="108"/>
    </row>
    <row r="675" spans="1:26" ht="15.75" customHeight="1">
      <c r="A675" s="56"/>
      <c r="B675" s="521"/>
      <c r="C675" s="56"/>
      <c r="D675" s="56"/>
      <c r="E675" s="346"/>
      <c r="F675" s="672"/>
      <c r="G675" s="108"/>
      <c r="H675" s="108"/>
      <c r="I675" s="108"/>
      <c r="J675" s="108"/>
      <c r="K675" s="108"/>
      <c r="L675" s="108"/>
      <c r="M675" s="108"/>
      <c r="N675" s="108"/>
      <c r="O675" s="108"/>
      <c r="P675" s="108"/>
      <c r="Q675" s="108"/>
      <c r="R675" s="108"/>
      <c r="S675" s="108"/>
      <c r="T675" s="108"/>
      <c r="U675" s="108"/>
      <c r="V675" s="108"/>
      <c r="W675" s="108"/>
      <c r="X675" s="108"/>
      <c r="Y675" s="108"/>
      <c r="Z675" s="108"/>
    </row>
    <row r="676" spans="1:26" ht="15.75" customHeight="1">
      <c r="A676" s="56"/>
      <c r="B676" s="521"/>
      <c r="C676" s="56"/>
      <c r="D676" s="56"/>
      <c r="E676" s="346"/>
      <c r="F676" s="672"/>
      <c r="G676" s="108"/>
      <c r="H676" s="108"/>
      <c r="I676" s="108"/>
      <c r="J676" s="108"/>
      <c r="K676" s="108"/>
      <c r="L676" s="108"/>
      <c r="M676" s="108"/>
      <c r="N676" s="108"/>
      <c r="O676" s="108"/>
      <c r="P676" s="108"/>
      <c r="Q676" s="108"/>
      <c r="R676" s="108"/>
      <c r="S676" s="108"/>
      <c r="T676" s="108"/>
      <c r="U676" s="108"/>
      <c r="V676" s="108"/>
      <c r="W676" s="108"/>
      <c r="X676" s="108"/>
      <c r="Y676" s="108"/>
      <c r="Z676" s="108"/>
    </row>
    <row r="677" spans="1:26" ht="15.75" customHeight="1">
      <c r="A677" s="56"/>
      <c r="B677" s="521"/>
      <c r="C677" s="56"/>
      <c r="D677" s="56"/>
      <c r="E677" s="346"/>
      <c r="F677" s="672"/>
      <c r="G677" s="108"/>
      <c r="H677" s="108"/>
      <c r="I677" s="108"/>
      <c r="J677" s="108"/>
      <c r="K677" s="108"/>
      <c r="L677" s="108"/>
      <c r="M677" s="108"/>
      <c r="N677" s="108"/>
      <c r="O677" s="108"/>
      <c r="P677" s="108"/>
      <c r="Q677" s="108"/>
      <c r="R677" s="108"/>
      <c r="S677" s="108"/>
      <c r="T677" s="108"/>
      <c r="U677" s="108"/>
      <c r="V677" s="108"/>
      <c r="W677" s="108"/>
      <c r="X677" s="108"/>
      <c r="Y677" s="108"/>
      <c r="Z677" s="108"/>
    </row>
    <row r="678" spans="1:26" ht="15.75" customHeight="1">
      <c r="A678" s="56"/>
      <c r="B678" s="521"/>
      <c r="C678" s="56"/>
      <c r="D678" s="56"/>
      <c r="E678" s="346"/>
      <c r="F678" s="672"/>
      <c r="G678" s="108"/>
      <c r="H678" s="108"/>
      <c r="I678" s="108"/>
      <c r="J678" s="108"/>
      <c r="K678" s="108"/>
      <c r="L678" s="108"/>
      <c r="M678" s="108"/>
      <c r="N678" s="108"/>
      <c r="O678" s="108"/>
      <c r="P678" s="108"/>
      <c r="Q678" s="108"/>
      <c r="R678" s="108"/>
      <c r="S678" s="108"/>
      <c r="T678" s="108"/>
      <c r="U678" s="108"/>
      <c r="V678" s="108"/>
      <c r="W678" s="108"/>
      <c r="X678" s="108"/>
      <c r="Y678" s="108"/>
      <c r="Z678" s="108"/>
    </row>
    <row r="679" spans="1:26" ht="15.75" customHeight="1">
      <c r="A679" s="56"/>
      <c r="B679" s="521"/>
      <c r="C679" s="56"/>
      <c r="D679" s="56"/>
      <c r="E679" s="346"/>
      <c r="F679" s="672"/>
      <c r="G679" s="108"/>
      <c r="H679" s="108"/>
      <c r="I679" s="108"/>
      <c r="J679" s="108"/>
      <c r="K679" s="108"/>
      <c r="L679" s="108"/>
      <c r="M679" s="108"/>
      <c r="N679" s="108"/>
      <c r="O679" s="108"/>
      <c r="P679" s="108"/>
      <c r="Q679" s="108"/>
      <c r="R679" s="108"/>
      <c r="S679" s="108"/>
      <c r="T679" s="108"/>
      <c r="U679" s="108"/>
      <c r="V679" s="108"/>
      <c r="W679" s="108"/>
      <c r="X679" s="108"/>
      <c r="Y679" s="108"/>
      <c r="Z679" s="108"/>
    </row>
    <row r="680" spans="1:26" ht="15.75" customHeight="1">
      <c r="A680" s="56"/>
      <c r="B680" s="521"/>
      <c r="C680" s="56"/>
      <c r="D680" s="56"/>
      <c r="E680" s="346"/>
      <c r="F680" s="672"/>
      <c r="G680" s="108"/>
      <c r="H680" s="108"/>
      <c r="I680" s="108"/>
      <c r="J680" s="108"/>
      <c r="K680" s="108"/>
      <c r="L680" s="108"/>
      <c r="M680" s="108"/>
      <c r="N680" s="108"/>
      <c r="O680" s="108"/>
      <c r="P680" s="108"/>
      <c r="Q680" s="108"/>
      <c r="R680" s="108"/>
      <c r="S680" s="108"/>
      <c r="T680" s="108"/>
      <c r="U680" s="108"/>
      <c r="V680" s="108"/>
      <c r="W680" s="108"/>
      <c r="X680" s="108"/>
      <c r="Y680" s="108"/>
      <c r="Z680" s="108"/>
    </row>
    <row r="681" spans="1:26" ht="15.75" customHeight="1">
      <c r="A681" s="56"/>
      <c r="B681" s="521"/>
      <c r="C681" s="56"/>
      <c r="D681" s="56"/>
      <c r="E681" s="346"/>
      <c r="F681" s="672"/>
      <c r="G681" s="108"/>
      <c r="H681" s="108"/>
      <c r="I681" s="108"/>
      <c r="J681" s="108"/>
      <c r="K681" s="108"/>
      <c r="L681" s="108"/>
      <c r="M681" s="108"/>
      <c r="N681" s="108"/>
      <c r="O681" s="108"/>
      <c r="P681" s="108"/>
      <c r="Q681" s="108"/>
      <c r="R681" s="108"/>
      <c r="S681" s="108"/>
      <c r="T681" s="108"/>
      <c r="U681" s="108"/>
      <c r="V681" s="108"/>
      <c r="W681" s="108"/>
      <c r="X681" s="108"/>
      <c r="Y681" s="108"/>
      <c r="Z681" s="108"/>
    </row>
    <row r="682" spans="1:26" ht="15.75" customHeight="1">
      <c r="A682" s="56"/>
      <c r="B682" s="521"/>
      <c r="C682" s="56"/>
      <c r="D682" s="56"/>
      <c r="E682" s="346"/>
      <c r="F682" s="672"/>
      <c r="G682" s="108"/>
      <c r="H682" s="108"/>
      <c r="I682" s="108"/>
      <c r="J682" s="108"/>
      <c r="K682" s="108"/>
      <c r="L682" s="108"/>
      <c r="M682" s="108"/>
      <c r="N682" s="108"/>
      <c r="O682" s="108"/>
      <c r="P682" s="108"/>
      <c r="Q682" s="108"/>
      <c r="R682" s="108"/>
      <c r="S682" s="108"/>
      <c r="T682" s="108"/>
      <c r="U682" s="108"/>
      <c r="V682" s="108"/>
      <c r="W682" s="108"/>
      <c r="X682" s="108"/>
      <c r="Y682" s="108"/>
      <c r="Z682" s="108"/>
    </row>
    <row r="683" spans="1:26" ht="15.75" customHeight="1">
      <c r="A683" s="56"/>
      <c r="B683" s="521"/>
      <c r="C683" s="56"/>
      <c r="D683" s="56"/>
      <c r="E683" s="346"/>
      <c r="F683" s="672"/>
      <c r="G683" s="108"/>
      <c r="H683" s="108"/>
      <c r="I683" s="108"/>
      <c r="J683" s="108"/>
      <c r="K683" s="108"/>
      <c r="L683" s="108"/>
      <c r="M683" s="108"/>
      <c r="N683" s="108"/>
      <c r="O683" s="108"/>
      <c r="P683" s="108"/>
      <c r="Q683" s="108"/>
      <c r="R683" s="108"/>
      <c r="S683" s="108"/>
      <c r="T683" s="108"/>
      <c r="U683" s="108"/>
      <c r="V683" s="108"/>
      <c r="W683" s="108"/>
      <c r="X683" s="108"/>
      <c r="Y683" s="108"/>
      <c r="Z683" s="108"/>
    </row>
    <row r="684" spans="1:26" ht="15.75" customHeight="1">
      <c r="A684" s="56"/>
      <c r="B684" s="521"/>
      <c r="C684" s="56"/>
      <c r="D684" s="56"/>
      <c r="E684" s="346"/>
      <c r="F684" s="672"/>
      <c r="G684" s="108"/>
      <c r="H684" s="108"/>
      <c r="I684" s="108"/>
      <c r="J684" s="108"/>
      <c r="K684" s="108"/>
      <c r="L684" s="108"/>
      <c r="M684" s="108"/>
      <c r="N684" s="108"/>
      <c r="O684" s="108"/>
      <c r="P684" s="108"/>
      <c r="Q684" s="108"/>
      <c r="R684" s="108"/>
      <c r="S684" s="108"/>
      <c r="T684" s="108"/>
      <c r="U684" s="108"/>
      <c r="V684" s="108"/>
      <c r="W684" s="108"/>
      <c r="X684" s="108"/>
      <c r="Y684" s="108"/>
      <c r="Z684" s="108"/>
    </row>
    <row r="685" spans="1:26" ht="15.75" customHeight="1">
      <c r="A685" s="56"/>
      <c r="B685" s="521"/>
      <c r="C685" s="56"/>
      <c r="D685" s="56"/>
      <c r="E685" s="346"/>
      <c r="F685" s="672"/>
      <c r="G685" s="108"/>
      <c r="H685" s="108"/>
      <c r="I685" s="108"/>
      <c r="J685" s="108"/>
      <c r="K685" s="108"/>
      <c r="L685" s="108"/>
      <c r="M685" s="108"/>
      <c r="N685" s="108"/>
      <c r="O685" s="108"/>
      <c r="P685" s="108"/>
      <c r="Q685" s="108"/>
      <c r="R685" s="108"/>
      <c r="S685" s="108"/>
      <c r="T685" s="108"/>
      <c r="U685" s="108"/>
      <c r="V685" s="108"/>
      <c r="W685" s="108"/>
      <c r="X685" s="108"/>
      <c r="Y685" s="108"/>
      <c r="Z685" s="108"/>
    </row>
    <row r="686" spans="1:26" ht="15.75" customHeight="1">
      <c r="A686" s="56"/>
      <c r="B686" s="521"/>
      <c r="C686" s="56"/>
      <c r="D686" s="56"/>
      <c r="E686" s="346"/>
      <c r="F686" s="672"/>
      <c r="G686" s="108"/>
      <c r="H686" s="108"/>
      <c r="I686" s="108"/>
      <c r="J686" s="108"/>
      <c r="K686" s="108"/>
      <c r="L686" s="108"/>
      <c r="M686" s="108"/>
      <c r="N686" s="108"/>
      <c r="O686" s="108"/>
      <c r="P686" s="108"/>
      <c r="Q686" s="108"/>
      <c r="R686" s="108"/>
      <c r="S686" s="108"/>
      <c r="T686" s="108"/>
      <c r="U686" s="108"/>
      <c r="V686" s="108"/>
      <c r="W686" s="108"/>
      <c r="X686" s="108"/>
      <c r="Y686" s="108"/>
      <c r="Z686" s="108"/>
    </row>
    <row r="687" spans="1:26" ht="15.75" customHeight="1">
      <c r="A687" s="56"/>
      <c r="B687" s="521"/>
      <c r="C687" s="56"/>
      <c r="D687" s="56"/>
      <c r="E687" s="346"/>
      <c r="F687" s="672"/>
      <c r="G687" s="108"/>
      <c r="H687" s="108"/>
      <c r="I687" s="108"/>
      <c r="J687" s="108"/>
      <c r="K687" s="108"/>
      <c r="L687" s="108"/>
      <c r="M687" s="108"/>
      <c r="N687" s="108"/>
      <c r="O687" s="108"/>
      <c r="P687" s="108"/>
      <c r="Q687" s="108"/>
      <c r="R687" s="108"/>
      <c r="S687" s="108"/>
      <c r="T687" s="108"/>
      <c r="U687" s="108"/>
      <c r="V687" s="108"/>
      <c r="W687" s="108"/>
      <c r="X687" s="108"/>
      <c r="Y687" s="108"/>
      <c r="Z687" s="108"/>
    </row>
    <row r="688" spans="1:26" ht="15.75" customHeight="1">
      <c r="A688" s="56"/>
      <c r="B688" s="521"/>
      <c r="C688" s="56"/>
      <c r="D688" s="56"/>
      <c r="E688" s="346"/>
      <c r="F688" s="672"/>
      <c r="G688" s="108"/>
      <c r="H688" s="108"/>
      <c r="I688" s="108"/>
      <c r="J688" s="108"/>
      <c r="K688" s="108"/>
      <c r="L688" s="108"/>
      <c r="M688" s="108"/>
      <c r="N688" s="108"/>
      <c r="O688" s="108"/>
      <c r="P688" s="108"/>
      <c r="Q688" s="108"/>
      <c r="R688" s="108"/>
      <c r="S688" s="108"/>
      <c r="T688" s="108"/>
      <c r="U688" s="108"/>
      <c r="V688" s="108"/>
      <c r="W688" s="108"/>
      <c r="X688" s="108"/>
      <c r="Y688" s="108"/>
      <c r="Z688" s="108"/>
    </row>
    <row r="689" spans="1:26" ht="15.75" customHeight="1">
      <c r="A689" s="56"/>
      <c r="B689" s="521"/>
      <c r="C689" s="56"/>
      <c r="D689" s="56"/>
      <c r="E689" s="346"/>
      <c r="F689" s="672"/>
      <c r="G689" s="108"/>
      <c r="H689" s="108"/>
      <c r="I689" s="108"/>
      <c r="J689" s="108"/>
      <c r="K689" s="108"/>
      <c r="L689" s="108"/>
      <c r="M689" s="108"/>
      <c r="N689" s="108"/>
      <c r="O689" s="108"/>
      <c r="P689" s="108"/>
      <c r="Q689" s="108"/>
      <c r="R689" s="108"/>
      <c r="S689" s="108"/>
      <c r="T689" s="108"/>
      <c r="U689" s="108"/>
      <c r="V689" s="108"/>
      <c r="W689" s="108"/>
      <c r="X689" s="108"/>
      <c r="Y689" s="108"/>
      <c r="Z689" s="108"/>
    </row>
    <row r="690" spans="1:26" ht="15.75" customHeight="1">
      <c r="A690" s="56"/>
      <c r="B690" s="521"/>
      <c r="C690" s="56"/>
      <c r="D690" s="56"/>
      <c r="E690" s="346"/>
      <c r="F690" s="672"/>
      <c r="G690" s="108"/>
      <c r="H690" s="108"/>
      <c r="I690" s="108"/>
      <c r="J690" s="108"/>
      <c r="K690" s="108"/>
      <c r="L690" s="108"/>
      <c r="M690" s="108"/>
      <c r="N690" s="108"/>
      <c r="O690" s="108"/>
      <c r="P690" s="108"/>
      <c r="Q690" s="108"/>
      <c r="R690" s="108"/>
      <c r="S690" s="108"/>
      <c r="T690" s="108"/>
      <c r="U690" s="108"/>
      <c r="V690" s="108"/>
      <c r="W690" s="108"/>
      <c r="X690" s="108"/>
      <c r="Y690" s="108"/>
      <c r="Z690" s="108"/>
    </row>
    <row r="691" spans="1:26" ht="15.75" customHeight="1">
      <c r="A691" s="56"/>
      <c r="B691" s="521"/>
      <c r="C691" s="56"/>
      <c r="D691" s="56"/>
      <c r="E691" s="346"/>
      <c r="F691" s="672"/>
      <c r="G691" s="108"/>
      <c r="H691" s="108"/>
      <c r="I691" s="108"/>
      <c r="J691" s="108"/>
      <c r="K691" s="108"/>
      <c r="L691" s="108"/>
      <c r="M691" s="108"/>
      <c r="N691" s="108"/>
      <c r="O691" s="108"/>
      <c r="P691" s="108"/>
      <c r="Q691" s="108"/>
      <c r="R691" s="108"/>
      <c r="S691" s="108"/>
      <c r="T691" s="108"/>
      <c r="U691" s="108"/>
      <c r="V691" s="108"/>
      <c r="W691" s="108"/>
      <c r="X691" s="108"/>
      <c r="Y691" s="108"/>
      <c r="Z691" s="108"/>
    </row>
    <row r="692" spans="1:26" ht="15.75" customHeight="1">
      <c r="A692" s="56"/>
      <c r="B692" s="521"/>
      <c r="C692" s="56"/>
      <c r="D692" s="56"/>
      <c r="E692" s="346"/>
      <c r="F692" s="672"/>
      <c r="G692" s="108"/>
      <c r="H692" s="108"/>
      <c r="I692" s="108"/>
      <c r="J692" s="108"/>
      <c r="K692" s="108"/>
      <c r="L692" s="108"/>
      <c r="M692" s="108"/>
      <c r="N692" s="108"/>
      <c r="O692" s="108"/>
      <c r="P692" s="108"/>
      <c r="Q692" s="108"/>
      <c r="R692" s="108"/>
      <c r="S692" s="108"/>
      <c r="T692" s="108"/>
      <c r="U692" s="108"/>
      <c r="V692" s="108"/>
      <c r="W692" s="108"/>
      <c r="X692" s="108"/>
      <c r="Y692" s="108"/>
      <c r="Z692" s="108"/>
    </row>
    <row r="693" spans="1:26" ht="15.75" customHeight="1">
      <c r="A693" s="56"/>
      <c r="B693" s="521"/>
      <c r="C693" s="56"/>
      <c r="D693" s="56"/>
      <c r="E693" s="346"/>
      <c r="F693" s="672"/>
      <c r="G693" s="108"/>
      <c r="H693" s="108"/>
      <c r="I693" s="108"/>
      <c r="J693" s="108"/>
      <c r="K693" s="108"/>
      <c r="L693" s="108"/>
      <c r="M693" s="108"/>
      <c r="N693" s="108"/>
      <c r="O693" s="108"/>
      <c r="P693" s="108"/>
      <c r="Q693" s="108"/>
      <c r="R693" s="108"/>
      <c r="S693" s="108"/>
      <c r="T693" s="108"/>
      <c r="U693" s="108"/>
      <c r="V693" s="108"/>
      <c r="W693" s="108"/>
      <c r="X693" s="108"/>
      <c r="Y693" s="108"/>
      <c r="Z693" s="108"/>
    </row>
    <row r="694" spans="1:26" ht="15.75" customHeight="1">
      <c r="A694" s="56"/>
      <c r="B694" s="521"/>
      <c r="C694" s="56"/>
      <c r="D694" s="56"/>
      <c r="E694" s="346"/>
      <c r="F694" s="672"/>
      <c r="G694" s="108"/>
      <c r="H694" s="108"/>
      <c r="I694" s="108"/>
      <c r="J694" s="108"/>
      <c r="K694" s="108"/>
      <c r="L694" s="108"/>
      <c r="M694" s="108"/>
      <c r="N694" s="108"/>
      <c r="O694" s="108"/>
      <c r="P694" s="108"/>
      <c r="Q694" s="108"/>
      <c r="R694" s="108"/>
      <c r="S694" s="108"/>
      <c r="T694" s="108"/>
      <c r="U694" s="108"/>
      <c r="V694" s="108"/>
      <c r="W694" s="108"/>
      <c r="X694" s="108"/>
      <c r="Y694" s="108"/>
      <c r="Z694" s="108"/>
    </row>
    <row r="695" spans="1:26" ht="15.75" customHeight="1">
      <c r="A695" s="56"/>
      <c r="B695" s="521"/>
      <c r="C695" s="56"/>
      <c r="D695" s="56"/>
      <c r="E695" s="346"/>
      <c r="F695" s="672"/>
      <c r="G695" s="108"/>
      <c r="H695" s="108"/>
      <c r="I695" s="108"/>
      <c r="J695" s="108"/>
      <c r="K695" s="108"/>
      <c r="L695" s="108"/>
      <c r="M695" s="108"/>
      <c r="N695" s="108"/>
      <c r="O695" s="108"/>
      <c r="P695" s="108"/>
      <c r="Q695" s="108"/>
      <c r="R695" s="108"/>
      <c r="S695" s="108"/>
      <c r="T695" s="108"/>
      <c r="U695" s="108"/>
      <c r="V695" s="108"/>
      <c r="W695" s="108"/>
      <c r="X695" s="108"/>
      <c r="Y695" s="108"/>
      <c r="Z695" s="108"/>
    </row>
    <row r="696" spans="1:26" ht="15.75" customHeight="1">
      <c r="A696" s="56"/>
      <c r="B696" s="521"/>
      <c r="C696" s="56"/>
      <c r="D696" s="56"/>
      <c r="E696" s="346"/>
      <c r="F696" s="672"/>
      <c r="G696" s="108"/>
      <c r="H696" s="108"/>
      <c r="I696" s="108"/>
      <c r="J696" s="108"/>
      <c r="K696" s="108"/>
      <c r="L696" s="108"/>
      <c r="M696" s="108"/>
      <c r="N696" s="108"/>
      <c r="O696" s="108"/>
      <c r="P696" s="108"/>
      <c r="Q696" s="108"/>
      <c r="R696" s="108"/>
      <c r="S696" s="108"/>
      <c r="T696" s="108"/>
      <c r="U696" s="108"/>
      <c r="V696" s="108"/>
      <c r="W696" s="108"/>
      <c r="X696" s="108"/>
      <c r="Y696" s="108"/>
      <c r="Z696" s="108"/>
    </row>
    <row r="697" spans="1:26" ht="15.75" customHeight="1">
      <c r="A697" s="56"/>
      <c r="B697" s="521"/>
      <c r="C697" s="56"/>
      <c r="D697" s="56"/>
      <c r="E697" s="346"/>
      <c r="F697" s="672"/>
      <c r="G697" s="108"/>
      <c r="H697" s="108"/>
      <c r="I697" s="108"/>
      <c r="J697" s="108"/>
      <c r="K697" s="108"/>
      <c r="L697" s="108"/>
      <c r="M697" s="108"/>
      <c r="N697" s="108"/>
      <c r="O697" s="108"/>
      <c r="P697" s="108"/>
      <c r="Q697" s="108"/>
      <c r="R697" s="108"/>
      <c r="S697" s="108"/>
      <c r="T697" s="108"/>
      <c r="U697" s="108"/>
      <c r="V697" s="108"/>
      <c r="W697" s="108"/>
      <c r="X697" s="108"/>
      <c r="Y697" s="108"/>
      <c r="Z697" s="108"/>
    </row>
    <row r="698" spans="1:26" ht="15.75" customHeight="1">
      <c r="A698" s="56"/>
      <c r="B698" s="521"/>
      <c r="C698" s="56"/>
      <c r="D698" s="56"/>
      <c r="E698" s="346"/>
      <c r="F698" s="672"/>
      <c r="G698" s="108"/>
      <c r="H698" s="108"/>
      <c r="I698" s="108"/>
      <c r="J698" s="108"/>
      <c r="K698" s="108"/>
      <c r="L698" s="108"/>
      <c r="M698" s="108"/>
      <c r="N698" s="108"/>
      <c r="O698" s="108"/>
      <c r="P698" s="108"/>
      <c r="Q698" s="108"/>
      <c r="R698" s="108"/>
      <c r="S698" s="108"/>
      <c r="T698" s="108"/>
      <c r="U698" s="108"/>
      <c r="V698" s="108"/>
      <c r="W698" s="108"/>
      <c r="X698" s="108"/>
      <c r="Y698" s="108"/>
      <c r="Z698" s="108"/>
    </row>
    <row r="699" spans="1:26" ht="15.75" customHeight="1">
      <c r="A699" s="56"/>
      <c r="B699" s="521"/>
      <c r="C699" s="56"/>
      <c r="D699" s="56"/>
      <c r="E699" s="346"/>
      <c r="F699" s="672"/>
      <c r="G699" s="108"/>
      <c r="H699" s="108"/>
      <c r="I699" s="108"/>
      <c r="J699" s="108"/>
      <c r="K699" s="108"/>
      <c r="L699" s="108"/>
      <c r="M699" s="108"/>
      <c r="N699" s="108"/>
      <c r="O699" s="108"/>
      <c r="P699" s="108"/>
      <c r="Q699" s="108"/>
      <c r="R699" s="108"/>
      <c r="S699" s="108"/>
      <c r="T699" s="108"/>
      <c r="U699" s="108"/>
      <c r="V699" s="108"/>
      <c r="W699" s="108"/>
      <c r="X699" s="108"/>
      <c r="Y699" s="108"/>
      <c r="Z699" s="108"/>
    </row>
    <row r="700" spans="1:26" ht="15.75" customHeight="1">
      <c r="A700" s="56"/>
      <c r="B700" s="521"/>
      <c r="C700" s="56"/>
      <c r="D700" s="56"/>
      <c r="E700" s="346"/>
      <c r="F700" s="672"/>
      <c r="G700" s="108"/>
      <c r="H700" s="108"/>
      <c r="I700" s="108"/>
      <c r="J700" s="108"/>
      <c r="K700" s="108"/>
      <c r="L700" s="108"/>
      <c r="M700" s="108"/>
      <c r="N700" s="108"/>
      <c r="O700" s="108"/>
      <c r="P700" s="108"/>
      <c r="Q700" s="108"/>
      <c r="R700" s="108"/>
      <c r="S700" s="108"/>
      <c r="T700" s="108"/>
      <c r="U700" s="108"/>
      <c r="V700" s="108"/>
      <c r="W700" s="108"/>
      <c r="X700" s="108"/>
      <c r="Y700" s="108"/>
      <c r="Z700" s="108"/>
    </row>
    <row r="701" spans="1:26" ht="15.75" customHeight="1">
      <c r="A701" s="56"/>
      <c r="B701" s="521"/>
      <c r="C701" s="56"/>
      <c r="D701" s="56"/>
      <c r="E701" s="346"/>
      <c r="F701" s="672"/>
      <c r="G701" s="108"/>
      <c r="H701" s="108"/>
      <c r="I701" s="108"/>
      <c r="J701" s="108"/>
      <c r="K701" s="108"/>
      <c r="L701" s="108"/>
      <c r="M701" s="108"/>
      <c r="N701" s="108"/>
      <c r="O701" s="108"/>
      <c r="P701" s="108"/>
      <c r="Q701" s="108"/>
      <c r="R701" s="108"/>
      <c r="S701" s="108"/>
      <c r="T701" s="108"/>
      <c r="U701" s="108"/>
      <c r="V701" s="108"/>
      <c r="W701" s="108"/>
      <c r="X701" s="108"/>
      <c r="Y701" s="108"/>
      <c r="Z701" s="108"/>
    </row>
    <row r="702" spans="1:26" ht="15.75" customHeight="1">
      <c r="A702" s="56"/>
      <c r="B702" s="521"/>
      <c r="C702" s="56"/>
      <c r="D702" s="56"/>
      <c r="E702" s="346"/>
      <c r="F702" s="672"/>
      <c r="G702" s="108"/>
      <c r="H702" s="108"/>
      <c r="I702" s="108"/>
      <c r="J702" s="108"/>
      <c r="K702" s="108"/>
      <c r="L702" s="108"/>
      <c r="M702" s="108"/>
      <c r="N702" s="108"/>
      <c r="O702" s="108"/>
      <c r="P702" s="108"/>
      <c r="Q702" s="108"/>
      <c r="R702" s="108"/>
      <c r="S702" s="108"/>
      <c r="T702" s="108"/>
      <c r="U702" s="108"/>
      <c r="V702" s="108"/>
      <c r="W702" s="108"/>
      <c r="X702" s="108"/>
      <c r="Y702" s="108"/>
      <c r="Z702" s="108"/>
    </row>
    <row r="703" spans="1:26" ht="15.75" customHeight="1">
      <c r="A703" s="56"/>
      <c r="B703" s="521"/>
      <c r="C703" s="56"/>
      <c r="D703" s="56"/>
      <c r="E703" s="346"/>
      <c r="F703" s="672"/>
      <c r="G703" s="108"/>
      <c r="H703" s="108"/>
      <c r="I703" s="108"/>
      <c r="J703" s="108"/>
      <c r="K703" s="108"/>
      <c r="L703" s="108"/>
      <c r="M703" s="108"/>
      <c r="N703" s="108"/>
      <c r="O703" s="108"/>
      <c r="P703" s="108"/>
      <c r="Q703" s="108"/>
      <c r="R703" s="108"/>
      <c r="S703" s="108"/>
      <c r="T703" s="108"/>
      <c r="U703" s="108"/>
      <c r="V703" s="108"/>
      <c r="W703" s="108"/>
      <c r="X703" s="108"/>
      <c r="Y703" s="108"/>
      <c r="Z703" s="108"/>
    </row>
    <row r="704" spans="1:26" ht="15.75" customHeight="1">
      <c r="A704" s="56"/>
      <c r="B704" s="521"/>
      <c r="C704" s="56"/>
      <c r="D704" s="56"/>
      <c r="E704" s="346"/>
      <c r="F704" s="672"/>
      <c r="G704" s="108"/>
      <c r="H704" s="108"/>
      <c r="I704" s="108"/>
      <c r="J704" s="108"/>
      <c r="K704" s="108"/>
      <c r="L704" s="108"/>
      <c r="M704" s="108"/>
      <c r="N704" s="108"/>
      <c r="O704" s="108"/>
      <c r="P704" s="108"/>
      <c r="Q704" s="108"/>
      <c r="R704" s="108"/>
      <c r="S704" s="108"/>
      <c r="T704" s="108"/>
      <c r="U704" s="108"/>
      <c r="V704" s="108"/>
      <c r="W704" s="108"/>
      <c r="X704" s="108"/>
      <c r="Y704" s="108"/>
      <c r="Z704" s="108"/>
    </row>
    <row r="705" spans="1:26" ht="15.75" customHeight="1">
      <c r="A705" s="56"/>
      <c r="B705" s="521"/>
      <c r="C705" s="56"/>
      <c r="D705" s="56"/>
      <c r="E705" s="346"/>
      <c r="F705" s="672"/>
      <c r="G705" s="108"/>
      <c r="H705" s="108"/>
      <c r="I705" s="108"/>
      <c r="J705" s="108"/>
      <c r="K705" s="108"/>
      <c r="L705" s="108"/>
      <c r="M705" s="108"/>
      <c r="N705" s="108"/>
      <c r="O705" s="108"/>
      <c r="P705" s="108"/>
      <c r="Q705" s="108"/>
      <c r="R705" s="108"/>
      <c r="S705" s="108"/>
      <c r="T705" s="108"/>
      <c r="U705" s="108"/>
      <c r="V705" s="108"/>
      <c r="W705" s="108"/>
      <c r="X705" s="108"/>
      <c r="Y705" s="108"/>
      <c r="Z705" s="108"/>
    </row>
    <row r="706" spans="1:26" ht="15.75" customHeight="1">
      <c r="A706" s="56"/>
      <c r="B706" s="521"/>
      <c r="C706" s="56"/>
      <c r="D706" s="56"/>
      <c r="E706" s="346"/>
      <c r="F706" s="672"/>
      <c r="G706" s="108"/>
      <c r="H706" s="108"/>
      <c r="I706" s="108"/>
      <c r="J706" s="108"/>
      <c r="K706" s="108"/>
      <c r="L706" s="108"/>
      <c r="M706" s="108"/>
      <c r="N706" s="108"/>
      <c r="O706" s="108"/>
      <c r="P706" s="108"/>
      <c r="Q706" s="108"/>
      <c r="R706" s="108"/>
      <c r="S706" s="108"/>
      <c r="T706" s="108"/>
      <c r="U706" s="108"/>
      <c r="V706" s="108"/>
      <c r="W706" s="108"/>
      <c r="X706" s="108"/>
      <c r="Y706" s="108"/>
      <c r="Z706" s="108"/>
    </row>
    <row r="707" spans="1:26" ht="15.75" customHeight="1">
      <c r="A707" s="56"/>
      <c r="B707" s="521"/>
      <c r="C707" s="56"/>
      <c r="D707" s="56"/>
      <c r="E707" s="346"/>
      <c r="F707" s="672"/>
      <c r="G707" s="108"/>
      <c r="H707" s="108"/>
      <c r="I707" s="108"/>
      <c r="J707" s="108"/>
      <c r="K707" s="108"/>
      <c r="L707" s="108"/>
      <c r="M707" s="108"/>
      <c r="N707" s="108"/>
      <c r="O707" s="108"/>
      <c r="P707" s="108"/>
      <c r="Q707" s="108"/>
      <c r="R707" s="108"/>
      <c r="S707" s="108"/>
      <c r="T707" s="108"/>
      <c r="U707" s="108"/>
      <c r="V707" s="108"/>
      <c r="W707" s="108"/>
      <c r="X707" s="108"/>
      <c r="Y707" s="108"/>
      <c r="Z707" s="108"/>
    </row>
    <row r="708" spans="1:26" ht="15.75" customHeight="1">
      <c r="A708" s="56"/>
      <c r="B708" s="521"/>
      <c r="C708" s="56"/>
      <c r="D708" s="56"/>
      <c r="E708" s="346"/>
      <c r="F708" s="672"/>
      <c r="G708" s="108"/>
      <c r="H708" s="108"/>
      <c r="I708" s="108"/>
      <c r="J708" s="108"/>
      <c r="K708" s="108"/>
      <c r="L708" s="108"/>
      <c r="M708" s="108"/>
      <c r="N708" s="108"/>
      <c r="O708" s="108"/>
      <c r="P708" s="108"/>
      <c r="Q708" s="108"/>
      <c r="R708" s="108"/>
      <c r="S708" s="108"/>
      <c r="T708" s="108"/>
      <c r="U708" s="108"/>
      <c r="V708" s="108"/>
      <c r="W708" s="108"/>
      <c r="X708" s="108"/>
      <c r="Y708" s="108"/>
      <c r="Z708" s="108"/>
    </row>
    <row r="709" spans="1:26" ht="15.75" customHeight="1">
      <c r="A709" s="56"/>
      <c r="B709" s="521"/>
      <c r="C709" s="56"/>
      <c r="D709" s="56"/>
      <c r="E709" s="346"/>
      <c r="F709" s="672"/>
      <c r="G709" s="108"/>
      <c r="H709" s="108"/>
      <c r="I709" s="108"/>
      <c r="J709" s="108"/>
      <c r="K709" s="108"/>
      <c r="L709" s="108"/>
      <c r="M709" s="108"/>
      <c r="N709" s="108"/>
      <c r="O709" s="108"/>
      <c r="P709" s="108"/>
      <c r="Q709" s="108"/>
      <c r="R709" s="108"/>
      <c r="S709" s="108"/>
      <c r="T709" s="108"/>
      <c r="U709" s="108"/>
      <c r="V709" s="108"/>
      <c r="W709" s="108"/>
      <c r="X709" s="108"/>
      <c r="Y709" s="108"/>
      <c r="Z709" s="108"/>
    </row>
    <row r="710" spans="1:26" ht="15.75" customHeight="1">
      <c r="A710" s="56"/>
      <c r="B710" s="521"/>
      <c r="C710" s="56"/>
      <c r="D710" s="56"/>
      <c r="E710" s="346"/>
      <c r="F710" s="672"/>
      <c r="G710" s="108"/>
      <c r="H710" s="108"/>
      <c r="I710" s="108"/>
      <c r="J710" s="108"/>
      <c r="K710" s="108"/>
      <c r="L710" s="108"/>
      <c r="M710" s="108"/>
      <c r="N710" s="108"/>
      <c r="O710" s="108"/>
      <c r="P710" s="108"/>
      <c r="Q710" s="108"/>
      <c r="R710" s="108"/>
      <c r="S710" s="108"/>
      <c r="T710" s="108"/>
      <c r="U710" s="108"/>
      <c r="V710" s="108"/>
      <c r="W710" s="108"/>
      <c r="X710" s="108"/>
      <c r="Y710" s="108"/>
      <c r="Z710" s="108"/>
    </row>
    <row r="711" spans="1:26" ht="15.75" customHeight="1">
      <c r="A711" s="56"/>
      <c r="B711" s="521"/>
      <c r="C711" s="56"/>
      <c r="D711" s="56"/>
      <c r="E711" s="346"/>
      <c r="F711" s="672"/>
      <c r="G711" s="108"/>
      <c r="H711" s="108"/>
      <c r="I711" s="108"/>
      <c r="J711" s="108"/>
      <c r="K711" s="108"/>
      <c r="L711" s="108"/>
      <c r="M711" s="108"/>
      <c r="N711" s="108"/>
      <c r="O711" s="108"/>
      <c r="P711" s="108"/>
      <c r="Q711" s="108"/>
      <c r="R711" s="108"/>
      <c r="S711" s="108"/>
      <c r="T711" s="108"/>
      <c r="U711" s="108"/>
      <c r="V711" s="108"/>
      <c r="W711" s="108"/>
      <c r="X711" s="108"/>
      <c r="Y711" s="108"/>
      <c r="Z711" s="108"/>
    </row>
    <row r="712" spans="1:26" ht="15.75" customHeight="1">
      <c r="A712" s="56"/>
      <c r="B712" s="521"/>
      <c r="C712" s="56"/>
      <c r="D712" s="56"/>
      <c r="E712" s="346"/>
      <c r="F712" s="672"/>
      <c r="G712" s="108"/>
      <c r="H712" s="108"/>
      <c r="I712" s="108"/>
      <c r="J712" s="108"/>
      <c r="K712" s="108"/>
      <c r="L712" s="108"/>
      <c r="M712" s="108"/>
      <c r="N712" s="108"/>
      <c r="O712" s="108"/>
      <c r="P712" s="108"/>
      <c r="Q712" s="108"/>
      <c r="R712" s="108"/>
      <c r="S712" s="108"/>
      <c r="T712" s="108"/>
      <c r="U712" s="108"/>
      <c r="V712" s="108"/>
      <c r="W712" s="108"/>
      <c r="X712" s="108"/>
      <c r="Y712" s="108"/>
      <c r="Z712" s="108"/>
    </row>
    <row r="713" spans="1:26" ht="15.75" customHeight="1">
      <c r="A713" s="56"/>
      <c r="B713" s="521"/>
      <c r="C713" s="56"/>
      <c r="D713" s="56"/>
      <c r="E713" s="346"/>
      <c r="F713" s="672"/>
      <c r="G713" s="108"/>
      <c r="H713" s="108"/>
      <c r="I713" s="108"/>
      <c r="J713" s="108"/>
      <c r="K713" s="108"/>
      <c r="L713" s="108"/>
      <c r="M713" s="108"/>
      <c r="N713" s="108"/>
      <c r="O713" s="108"/>
      <c r="P713" s="108"/>
      <c r="Q713" s="108"/>
      <c r="R713" s="108"/>
      <c r="S713" s="108"/>
      <c r="T713" s="108"/>
      <c r="U713" s="108"/>
      <c r="V713" s="108"/>
      <c r="W713" s="108"/>
      <c r="X713" s="108"/>
      <c r="Y713" s="108"/>
      <c r="Z713" s="108"/>
    </row>
    <row r="714" spans="1:26" ht="15.75" customHeight="1">
      <c r="A714" s="56"/>
      <c r="B714" s="521"/>
      <c r="C714" s="56"/>
      <c r="D714" s="56"/>
      <c r="E714" s="346"/>
      <c r="F714" s="672"/>
      <c r="G714" s="108"/>
      <c r="H714" s="108"/>
      <c r="I714" s="108"/>
      <c r="J714" s="108"/>
      <c r="K714" s="108"/>
      <c r="L714" s="108"/>
      <c r="M714" s="108"/>
      <c r="N714" s="108"/>
      <c r="O714" s="108"/>
      <c r="P714" s="108"/>
      <c r="Q714" s="108"/>
      <c r="R714" s="108"/>
      <c r="S714" s="108"/>
      <c r="T714" s="108"/>
      <c r="U714" s="108"/>
      <c r="V714" s="108"/>
      <c r="W714" s="108"/>
      <c r="X714" s="108"/>
      <c r="Y714" s="108"/>
      <c r="Z714" s="108"/>
    </row>
    <row r="715" spans="1:26" ht="15.75" customHeight="1">
      <c r="A715" s="56"/>
      <c r="B715" s="521"/>
      <c r="C715" s="56"/>
      <c r="D715" s="56"/>
      <c r="E715" s="346"/>
      <c r="F715" s="672"/>
      <c r="G715" s="108"/>
      <c r="H715" s="108"/>
      <c r="I715" s="108"/>
      <c r="J715" s="108"/>
      <c r="K715" s="108"/>
      <c r="L715" s="108"/>
      <c r="M715" s="108"/>
      <c r="N715" s="108"/>
      <c r="O715" s="108"/>
      <c r="P715" s="108"/>
      <c r="Q715" s="108"/>
      <c r="R715" s="108"/>
      <c r="S715" s="108"/>
      <c r="T715" s="108"/>
      <c r="U715" s="108"/>
      <c r="V715" s="108"/>
      <c r="W715" s="108"/>
      <c r="X715" s="108"/>
      <c r="Y715" s="108"/>
      <c r="Z715" s="108"/>
    </row>
    <row r="716" spans="1:26" ht="15.75" customHeight="1">
      <c r="A716" s="56"/>
      <c r="B716" s="521"/>
      <c r="C716" s="56"/>
      <c r="D716" s="56"/>
      <c r="E716" s="346"/>
      <c r="F716" s="672"/>
      <c r="G716" s="108"/>
      <c r="H716" s="108"/>
      <c r="I716" s="108"/>
      <c r="J716" s="108"/>
      <c r="K716" s="108"/>
      <c r="L716" s="108"/>
      <c r="M716" s="108"/>
      <c r="N716" s="108"/>
      <c r="O716" s="108"/>
      <c r="P716" s="108"/>
      <c r="Q716" s="108"/>
      <c r="R716" s="108"/>
      <c r="S716" s="108"/>
      <c r="T716" s="108"/>
      <c r="U716" s="108"/>
      <c r="V716" s="108"/>
      <c r="W716" s="108"/>
      <c r="X716" s="108"/>
      <c r="Y716" s="108"/>
      <c r="Z716" s="108"/>
    </row>
    <row r="717" spans="1:26" ht="15.75" customHeight="1">
      <c r="A717" s="56"/>
      <c r="B717" s="521"/>
      <c r="C717" s="56"/>
      <c r="D717" s="56"/>
      <c r="E717" s="346"/>
      <c r="F717" s="672"/>
      <c r="G717" s="108"/>
      <c r="H717" s="108"/>
      <c r="I717" s="108"/>
      <c r="J717" s="108"/>
      <c r="K717" s="108"/>
      <c r="L717" s="108"/>
      <c r="M717" s="108"/>
      <c r="N717" s="108"/>
      <c r="O717" s="108"/>
      <c r="P717" s="108"/>
      <c r="Q717" s="108"/>
      <c r="R717" s="108"/>
      <c r="S717" s="108"/>
      <c r="T717" s="108"/>
      <c r="U717" s="108"/>
      <c r="V717" s="108"/>
      <c r="W717" s="108"/>
      <c r="X717" s="108"/>
      <c r="Y717" s="108"/>
      <c r="Z717" s="108"/>
    </row>
    <row r="718" spans="1:26" ht="15.75" customHeight="1">
      <c r="A718" s="56"/>
      <c r="B718" s="521"/>
      <c r="C718" s="56"/>
      <c r="D718" s="56"/>
      <c r="E718" s="346"/>
      <c r="F718" s="672"/>
      <c r="G718" s="108"/>
      <c r="H718" s="108"/>
      <c r="I718" s="108"/>
      <c r="J718" s="108"/>
      <c r="K718" s="108"/>
      <c r="L718" s="108"/>
      <c r="M718" s="108"/>
      <c r="N718" s="108"/>
      <c r="O718" s="108"/>
      <c r="P718" s="108"/>
      <c r="Q718" s="108"/>
      <c r="R718" s="108"/>
      <c r="S718" s="108"/>
      <c r="T718" s="108"/>
      <c r="U718" s="108"/>
      <c r="V718" s="108"/>
      <c r="W718" s="108"/>
      <c r="X718" s="108"/>
      <c r="Y718" s="108"/>
      <c r="Z718" s="108"/>
    </row>
    <row r="719" spans="1:26" ht="15.75" customHeight="1">
      <c r="A719" s="56"/>
      <c r="B719" s="521"/>
      <c r="C719" s="56"/>
      <c r="D719" s="56"/>
      <c r="E719" s="346"/>
      <c r="F719" s="672"/>
      <c r="G719" s="108"/>
      <c r="H719" s="108"/>
      <c r="I719" s="108"/>
      <c r="J719" s="108"/>
      <c r="K719" s="108"/>
      <c r="L719" s="108"/>
      <c r="M719" s="108"/>
      <c r="N719" s="108"/>
      <c r="O719" s="108"/>
      <c r="P719" s="108"/>
      <c r="Q719" s="108"/>
      <c r="R719" s="108"/>
      <c r="S719" s="108"/>
      <c r="T719" s="108"/>
      <c r="U719" s="108"/>
      <c r="V719" s="108"/>
      <c r="W719" s="108"/>
      <c r="X719" s="108"/>
      <c r="Y719" s="108"/>
      <c r="Z719" s="108"/>
    </row>
    <row r="720" spans="1:26" ht="15.75" customHeight="1">
      <c r="A720" s="56"/>
      <c r="B720" s="521"/>
      <c r="C720" s="56"/>
      <c r="D720" s="56"/>
      <c r="E720" s="346"/>
      <c r="F720" s="672"/>
      <c r="G720" s="108"/>
      <c r="H720" s="108"/>
      <c r="I720" s="108"/>
      <c r="J720" s="108"/>
      <c r="K720" s="108"/>
      <c r="L720" s="108"/>
      <c r="M720" s="108"/>
      <c r="N720" s="108"/>
      <c r="O720" s="108"/>
      <c r="P720" s="108"/>
      <c r="Q720" s="108"/>
      <c r="R720" s="108"/>
      <c r="S720" s="108"/>
      <c r="T720" s="108"/>
      <c r="U720" s="108"/>
      <c r="V720" s="108"/>
      <c r="W720" s="108"/>
      <c r="X720" s="108"/>
      <c r="Y720" s="108"/>
      <c r="Z720" s="108"/>
    </row>
    <row r="721" spans="1:26" ht="15.75" customHeight="1">
      <c r="A721" s="56"/>
      <c r="B721" s="521"/>
      <c r="C721" s="56"/>
      <c r="D721" s="56"/>
      <c r="E721" s="346"/>
      <c r="F721" s="672"/>
      <c r="G721" s="108"/>
      <c r="H721" s="108"/>
      <c r="I721" s="108"/>
      <c r="J721" s="108"/>
      <c r="K721" s="108"/>
      <c r="L721" s="108"/>
      <c r="M721" s="108"/>
      <c r="N721" s="108"/>
      <c r="O721" s="108"/>
      <c r="P721" s="108"/>
      <c r="Q721" s="108"/>
      <c r="R721" s="108"/>
      <c r="S721" s="108"/>
      <c r="T721" s="108"/>
      <c r="U721" s="108"/>
      <c r="V721" s="108"/>
      <c r="W721" s="108"/>
      <c r="X721" s="108"/>
      <c r="Y721" s="108"/>
      <c r="Z721" s="108"/>
    </row>
    <row r="722" spans="1:26" ht="15.75" customHeight="1">
      <c r="A722" s="56"/>
      <c r="B722" s="521"/>
      <c r="C722" s="56"/>
      <c r="D722" s="56"/>
      <c r="E722" s="346"/>
      <c r="F722" s="672"/>
      <c r="G722" s="108"/>
      <c r="H722" s="108"/>
      <c r="I722" s="108"/>
      <c r="J722" s="108"/>
      <c r="K722" s="108"/>
      <c r="L722" s="108"/>
      <c r="M722" s="108"/>
      <c r="N722" s="108"/>
      <c r="O722" s="108"/>
      <c r="P722" s="108"/>
      <c r="Q722" s="108"/>
      <c r="R722" s="108"/>
      <c r="S722" s="108"/>
      <c r="T722" s="108"/>
      <c r="U722" s="108"/>
      <c r="V722" s="108"/>
      <c r="W722" s="108"/>
      <c r="X722" s="108"/>
      <c r="Y722" s="108"/>
      <c r="Z722" s="108"/>
    </row>
    <row r="723" spans="1:26" ht="15.75" customHeight="1">
      <c r="A723" s="56"/>
      <c r="B723" s="521"/>
      <c r="C723" s="56"/>
      <c r="D723" s="56"/>
      <c r="E723" s="346"/>
      <c r="F723" s="672"/>
      <c r="G723" s="108"/>
      <c r="H723" s="108"/>
      <c r="I723" s="108"/>
      <c r="J723" s="108"/>
      <c r="K723" s="108"/>
      <c r="L723" s="108"/>
      <c r="M723" s="108"/>
      <c r="N723" s="108"/>
      <c r="O723" s="108"/>
      <c r="P723" s="108"/>
      <c r="Q723" s="108"/>
      <c r="R723" s="108"/>
      <c r="S723" s="108"/>
      <c r="T723" s="108"/>
      <c r="U723" s="108"/>
      <c r="V723" s="108"/>
      <c r="W723" s="108"/>
      <c r="X723" s="108"/>
      <c r="Y723" s="108"/>
      <c r="Z723" s="108"/>
    </row>
    <row r="724" spans="1:26" ht="15.75" customHeight="1">
      <c r="A724" s="56"/>
      <c r="B724" s="521"/>
      <c r="C724" s="56"/>
      <c r="D724" s="56"/>
      <c r="E724" s="346"/>
      <c r="F724" s="672"/>
      <c r="G724" s="108"/>
      <c r="H724" s="108"/>
      <c r="I724" s="108"/>
      <c r="J724" s="108"/>
      <c r="K724" s="108"/>
      <c r="L724" s="108"/>
      <c r="M724" s="108"/>
      <c r="N724" s="108"/>
      <c r="O724" s="108"/>
      <c r="P724" s="108"/>
      <c r="Q724" s="108"/>
      <c r="R724" s="108"/>
      <c r="S724" s="108"/>
      <c r="T724" s="108"/>
      <c r="U724" s="108"/>
      <c r="V724" s="108"/>
      <c r="W724" s="108"/>
      <c r="X724" s="108"/>
      <c r="Y724" s="108"/>
      <c r="Z724" s="108"/>
    </row>
    <row r="725" spans="1:26" ht="15.75" customHeight="1">
      <c r="A725" s="56"/>
      <c r="B725" s="521"/>
      <c r="C725" s="56"/>
      <c r="D725" s="56"/>
      <c r="E725" s="346"/>
      <c r="F725" s="672"/>
      <c r="G725" s="108"/>
      <c r="H725" s="108"/>
      <c r="I725" s="108"/>
      <c r="J725" s="108"/>
      <c r="K725" s="108"/>
      <c r="L725" s="108"/>
      <c r="M725" s="108"/>
      <c r="N725" s="108"/>
      <c r="O725" s="108"/>
      <c r="P725" s="108"/>
      <c r="Q725" s="108"/>
      <c r="R725" s="108"/>
      <c r="S725" s="108"/>
      <c r="T725" s="108"/>
      <c r="U725" s="108"/>
      <c r="V725" s="108"/>
      <c r="W725" s="108"/>
      <c r="X725" s="108"/>
      <c r="Y725" s="108"/>
      <c r="Z725" s="108"/>
    </row>
    <row r="726" spans="1:26" ht="15.75" customHeight="1">
      <c r="A726" s="56"/>
      <c r="B726" s="521"/>
      <c r="C726" s="56"/>
      <c r="D726" s="56"/>
      <c r="E726" s="346"/>
      <c r="F726" s="672"/>
      <c r="G726" s="108"/>
      <c r="H726" s="108"/>
      <c r="I726" s="108"/>
      <c r="J726" s="108"/>
      <c r="K726" s="108"/>
      <c r="L726" s="108"/>
      <c r="M726" s="108"/>
      <c r="N726" s="108"/>
      <c r="O726" s="108"/>
      <c r="P726" s="108"/>
      <c r="Q726" s="108"/>
      <c r="R726" s="108"/>
      <c r="S726" s="108"/>
      <c r="T726" s="108"/>
      <c r="U726" s="108"/>
      <c r="V726" s="108"/>
      <c r="W726" s="108"/>
      <c r="X726" s="108"/>
      <c r="Y726" s="108"/>
      <c r="Z726" s="108"/>
    </row>
    <row r="727" spans="1:26" ht="15.75" customHeight="1">
      <c r="A727" s="56"/>
      <c r="B727" s="521"/>
      <c r="C727" s="56"/>
      <c r="D727" s="56"/>
      <c r="E727" s="346"/>
      <c r="F727" s="672"/>
      <c r="G727" s="108"/>
      <c r="H727" s="108"/>
      <c r="I727" s="108"/>
      <c r="J727" s="108"/>
      <c r="K727" s="108"/>
      <c r="L727" s="108"/>
      <c r="M727" s="108"/>
      <c r="N727" s="108"/>
      <c r="O727" s="108"/>
      <c r="P727" s="108"/>
      <c r="Q727" s="108"/>
      <c r="R727" s="108"/>
      <c r="S727" s="108"/>
      <c r="T727" s="108"/>
      <c r="U727" s="108"/>
      <c r="V727" s="108"/>
      <c r="W727" s="108"/>
      <c r="X727" s="108"/>
      <c r="Y727" s="108"/>
      <c r="Z727" s="108"/>
    </row>
    <row r="728" spans="1:26" ht="15.75" customHeight="1">
      <c r="A728" s="56"/>
      <c r="B728" s="521"/>
      <c r="C728" s="56"/>
      <c r="D728" s="56"/>
      <c r="E728" s="346"/>
      <c r="F728" s="672"/>
      <c r="G728" s="108"/>
      <c r="H728" s="108"/>
      <c r="I728" s="108"/>
      <c r="J728" s="108"/>
      <c r="K728" s="108"/>
      <c r="L728" s="108"/>
      <c r="M728" s="108"/>
      <c r="N728" s="108"/>
      <c r="O728" s="108"/>
      <c r="P728" s="108"/>
      <c r="Q728" s="108"/>
      <c r="R728" s="108"/>
      <c r="S728" s="108"/>
      <c r="T728" s="108"/>
      <c r="U728" s="108"/>
      <c r="V728" s="108"/>
      <c r="W728" s="108"/>
      <c r="X728" s="108"/>
      <c r="Y728" s="108"/>
      <c r="Z728" s="108"/>
    </row>
    <row r="729" spans="1:26" ht="15.75" customHeight="1">
      <c r="A729" s="56"/>
      <c r="B729" s="521"/>
      <c r="C729" s="56"/>
      <c r="D729" s="56"/>
      <c r="E729" s="346"/>
      <c r="F729" s="672"/>
      <c r="G729" s="108"/>
      <c r="H729" s="108"/>
      <c r="I729" s="108"/>
      <c r="J729" s="108"/>
      <c r="K729" s="108"/>
      <c r="L729" s="108"/>
      <c r="M729" s="108"/>
      <c r="N729" s="108"/>
      <c r="O729" s="108"/>
      <c r="P729" s="108"/>
      <c r="Q729" s="108"/>
      <c r="R729" s="108"/>
      <c r="S729" s="108"/>
      <c r="T729" s="108"/>
      <c r="U729" s="108"/>
      <c r="V729" s="108"/>
      <c r="W729" s="108"/>
      <c r="X729" s="108"/>
      <c r="Y729" s="108"/>
      <c r="Z729" s="108"/>
    </row>
    <row r="730" spans="1:26" ht="15.75" customHeight="1">
      <c r="A730" s="56"/>
      <c r="B730" s="521"/>
      <c r="C730" s="56"/>
      <c r="D730" s="56"/>
      <c r="E730" s="346"/>
      <c r="F730" s="672"/>
      <c r="G730" s="108"/>
      <c r="H730" s="108"/>
      <c r="I730" s="108"/>
      <c r="J730" s="108"/>
      <c r="K730" s="108"/>
      <c r="L730" s="108"/>
      <c r="M730" s="108"/>
      <c r="N730" s="108"/>
      <c r="O730" s="108"/>
      <c r="P730" s="108"/>
      <c r="Q730" s="108"/>
      <c r="R730" s="108"/>
      <c r="S730" s="108"/>
      <c r="T730" s="108"/>
      <c r="U730" s="108"/>
      <c r="V730" s="108"/>
      <c r="W730" s="108"/>
      <c r="X730" s="108"/>
      <c r="Y730" s="108"/>
      <c r="Z730" s="108"/>
    </row>
    <row r="731" spans="1:26" ht="15.75" customHeight="1">
      <c r="A731" s="56"/>
      <c r="B731" s="521"/>
      <c r="C731" s="56"/>
      <c r="D731" s="56"/>
      <c r="E731" s="346"/>
      <c r="F731" s="672"/>
      <c r="G731" s="108"/>
      <c r="H731" s="108"/>
      <c r="I731" s="108"/>
      <c r="J731" s="108"/>
      <c r="K731" s="108"/>
      <c r="L731" s="108"/>
      <c r="M731" s="108"/>
      <c r="N731" s="108"/>
      <c r="O731" s="108"/>
      <c r="P731" s="108"/>
      <c r="Q731" s="108"/>
      <c r="R731" s="108"/>
      <c r="S731" s="108"/>
      <c r="T731" s="108"/>
      <c r="U731" s="108"/>
      <c r="V731" s="108"/>
      <c r="W731" s="108"/>
      <c r="X731" s="108"/>
      <c r="Y731" s="108"/>
      <c r="Z731" s="108"/>
    </row>
    <row r="732" spans="1:26" ht="15.75" customHeight="1">
      <c r="A732" s="56"/>
      <c r="B732" s="521"/>
      <c r="C732" s="56"/>
      <c r="D732" s="56"/>
      <c r="E732" s="346"/>
      <c r="F732" s="672"/>
      <c r="G732" s="108"/>
      <c r="H732" s="108"/>
      <c r="I732" s="108"/>
      <c r="J732" s="108"/>
      <c r="K732" s="108"/>
      <c r="L732" s="108"/>
      <c r="M732" s="108"/>
      <c r="N732" s="108"/>
      <c r="O732" s="108"/>
      <c r="P732" s="108"/>
      <c r="Q732" s="108"/>
      <c r="R732" s="108"/>
      <c r="S732" s="108"/>
      <c r="T732" s="108"/>
      <c r="U732" s="108"/>
      <c r="V732" s="108"/>
      <c r="W732" s="108"/>
      <c r="X732" s="108"/>
      <c r="Y732" s="108"/>
      <c r="Z732" s="108"/>
    </row>
    <row r="733" spans="1:26" ht="15.75" customHeight="1">
      <c r="A733" s="56"/>
      <c r="B733" s="521"/>
      <c r="C733" s="56"/>
      <c r="D733" s="56"/>
      <c r="E733" s="346"/>
      <c r="F733" s="672"/>
      <c r="G733" s="108"/>
      <c r="H733" s="108"/>
      <c r="I733" s="108"/>
      <c r="J733" s="108"/>
      <c r="K733" s="108"/>
      <c r="L733" s="108"/>
      <c r="M733" s="108"/>
      <c r="N733" s="108"/>
      <c r="O733" s="108"/>
      <c r="P733" s="108"/>
      <c r="Q733" s="108"/>
      <c r="R733" s="108"/>
      <c r="S733" s="108"/>
      <c r="T733" s="108"/>
      <c r="U733" s="108"/>
      <c r="V733" s="108"/>
      <c r="W733" s="108"/>
      <c r="X733" s="108"/>
      <c r="Y733" s="108"/>
      <c r="Z733" s="108"/>
    </row>
    <row r="734" spans="1:26" ht="15.75" customHeight="1">
      <c r="A734" s="56"/>
      <c r="B734" s="521"/>
      <c r="C734" s="56"/>
      <c r="D734" s="56"/>
      <c r="E734" s="346"/>
      <c r="F734" s="672"/>
      <c r="G734" s="108"/>
      <c r="H734" s="108"/>
      <c r="I734" s="108"/>
      <c r="J734" s="108"/>
      <c r="K734" s="108"/>
      <c r="L734" s="108"/>
      <c r="M734" s="108"/>
      <c r="N734" s="108"/>
      <c r="O734" s="108"/>
      <c r="P734" s="108"/>
      <c r="Q734" s="108"/>
      <c r="R734" s="108"/>
      <c r="S734" s="108"/>
      <c r="T734" s="108"/>
      <c r="U734" s="108"/>
      <c r="V734" s="108"/>
      <c r="W734" s="108"/>
      <c r="X734" s="108"/>
      <c r="Y734" s="108"/>
      <c r="Z734" s="108"/>
    </row>
    <row r="735" spans="1:26" ht="15.75" customHeight="1">
      <c r="A735" s="56"/>
      <c r="B735" s="521"/>
      <c r="C735" s="56"/>
      <c r="D735" s="56"/>
      <c r="E735" s="346"/>
      <c r="F735" s="672"/>
      <c r="G735" s="108"/>
      <c r="H735" s="108"/>
      <c r="I735" s="108"/>
      <c r="J735" s="108"/>
      <c r="K735" s="108"/>
      <c r="L735" s="108"/>
      <c r="M735" s="108"/>
      <c r="N735" s="108"/>
      <c r="O735" s="108"/>
      <c r="P735" s="108"/>
      <c r="Q735" s="108"/>
      <c r="R735" s="108"/>
      <c r="S735" s="108"/>
      <c r="T735" s="108"/>
      <c r="U735" s="108"/>
      <c r="V735" s="108"/>
      <c r="W735" s="108"/>
      <c r="X735" s="108"/>
      <c r="Y735" s="108"/>
      <c r="Z735" s="108"/>
    </row>
    <row r="736" spans="1:26" ht="15.75" customHeight="1">
      <c r="A736" s="56"/>
      <c r="B736" s="521"/>
      <c r="C736" s="56"/>
      <c r="D736" s="56"/>
      <c r="E736" s="346"/>
      <c r="F736" s="672"/>
      <c r="G736" s="108"/>
      <c r="H736" s="108"/>
      <c r="I736" s="108"/>
      <c r="J736" s="108"/>
      <c r="K736" s="108"/>
      <c r="L736" s="108"/>
      <c r="M736" s="108"/>
      <c r="N736" s="108"/>
      <c r="O736" s="108"/>
      <c r="P736" s="108"/>
      <c r="Q736" s="108"/>
      <c r="R736" s="108"/>
      <c r="S736" s="108"/>
      <c r="T736" s="108"/>
      <c r="U736" s="108"/>
      <c r="V736" s="108"/>
      <c r="W736" s="108"/>
      <c r="X736" s="108"/>
      <c r="Y736" s="108"/>
      <c r="Z736" s="108"/>
    </row>
    <row r="737" spans="1:26" ht="15.75" customHeight="1">
      <c r="A737" s="56"/>
      <c r="B737" s="521"/>
      <c r="C737" s="56"/>
      <c r="D737" s="56"/>
      <c r="E737" s="346"/>
      <c r="F737" s="672"/>
      <c r="G737" s="108"/>
      <c r="H737" s="108"/>
      <c r="I737" s="108"/>
      <c r="J737" s="108"/>
      <c r="K737" s="108"/>
      <c r="L737" s="108"/>
      <c r="M737" s="108"/>
      <c r="N737" s="108"/>
      <c r="O737" s="108"/>
      <c r="P737" s="108"/>
      <c r="Q737" s="108"/>
      <c r="R737" s="108"/>
      <c r="S737" s="108"/>
      <c r="T737" s="108"/>
      <c r="U737" s="108"/>
      <c r="V737" s="108"/>
      <c r="W737" s="108"/>
      <c r="X737" s="108"/>
      <c r="Y737" s="108"/>
      <c r="Z737" s="108"/>
    </row>
    <row r="738" spans="1:26" ht="15.75" customHeight="1">
      <c r="A738" s="56"/>
      <c r="B738" s="521"/>
      <c r="C738" s="56"/>
      <c r="D738" s="56"/>
      <c r="E738" s="346"/>
      <c r="F738" s="672"/>
      <c r="G738" s="108"/>
      <c r="H738" s="108"/>
      <c r="I738" s="108"/>
      <c r="J738" s="108"/>
      <c r="K738" s="108"/>
      <c r="L738" s="108"/>
      <c r="M738" s="108"/>
      <c r="N738" s="108"/>
      <c r="O738" s="108"/>
      <c r="P738" s="108"/>
      <c r="Q738" s="108"/>
      <c r="R738" s="108"/>
      <c r="S738" s="108"/>
      <c r="T738" s="108"/>
      <c r="U738" s="108"/>
      <c r="V738" s="108"/>
      <c r="W738" s="108"/>
      <c r="X738" s="108"/>
      <c r="Y738" s="108"/>
      <c r="Z738" s="108"/>
    </row>
    <row r="739" spans="1:26" ht="15.75" customHeight="1">
      <c r="A739" s="56"/>
      <c r="B739" s="521"/>
      <c r="C739" s="56"/>
      <c r="D739" s="56"/>
      <c r="E739" s="346"/>
      <c r="F739" s="672"/>
      <c r="G739" s="108"/>
      <c r="H739" s="108"/>
      <c r="I739" s="108"/>
      <c r="J739" s="108"/>
      <c r="K739" s="108"/>
      <c r="L739" s="108"/>
      <c r="M739" s="108"/>
      <c r="N739" s="108"/>
      <c r="O739" s="108"/>
      <c r="P739" s="108"/>
      <c r="Q739" s="108"/>
      <c r="R739" s="108"/>
      <c r="S739" s="108"/>
      <c r="T739" s="108"/>
      <c r="U739" s="108"/>
      <c r="V739" s="108"/>
      <c r="W739" s="108"/>
      <c r="X739" s="108"/>
      <c r="Y739" s="108"/>
      <c r="Z739" s="108"/>
    </row>
    <row r="740" spans="1:26" ht="15.75" customHeight="1">
      <c r="A740" s="56"/>
      <c r="B740" s="521"/>
      <c r="C740" s="56"/>
      <c r="D740" s="56"/>
      <c r="E740" s="346"/>
      <c r="F740" s="672"/>
      <c r="G740" s="108"/>
      <c r="H740" s="108"/>
      <c r="I740" s="108"/>
      <c r="J740" s="108"/>
      <c r="K740" s="108"/>
      <c r="L740" s="108"/>
      <c r="M740" s="108"/>
      <c r="N740" s="108"/>
      <c r="O740" s="108"/>
      <c r="P740" s="108"/>
      <c r="Q740" s="108"/>
      <c r="R740" s="108"/>
      <c r="S740" s="108"/>
      <c r="T740" s="108"/>
      <c r="U740" s="108"/>
      <c r="V740" s="108"/>
      <c r="W740" s="108"/>
      <c r="X740" s="108"/>
      <c r="Y740" s="108"/>
      <c r="Z740" s="108"/>
    </row>
    <row r="741" spans="1:26" ht="15.75" customHeight="1">
      <c r="A741" s="56"/>
      <c r="B741" s="521"/>
      <c r="C741" s="56"/>
      <c r="D741" s="56"/>
      <c r="E741" s="346"/>
      <c r="F741" s="672"/>
      <c r="G741" s="108"/>
      <c r="H741" s="108"/>
      <c r="I741" s="108"/>
      <c r="J741" s="108"/>
      <c r="K741" s="108"/>
      <c r="L741" s="108"/>
      <c r="M741" s="108"/>
      <c r="N741" s="108"/>
      <c r="O741" s="108"/>
      <c r="P741" s="108"/>
      <c r="Q741" s="108"/>
      <c r="R741" s="108"/>
      <c r="S741" s="108"/>
      <c r="T741" s="108"/>
      <c r="U741" s="108"/>
      <c r="V741" s="108"/>
      <c r="W741" s="108"/>
      <c r="X741" s="108"/>
      <c r="Y741" s="108"/>
      <c r="Z741" s="108"/>
    </row>
    <row r="742" spans="1:26" ht="15.75" customHeight="1">
      <c r="A742" s="56"/>
      <c r="B742" s="521"/>
      <c r="C742" s="56"/>
      <c r="D742" s="56"/>
      <c r="E742" s="346"/>
      <c r="F742" s="672"/>
      <c r="G742" s="108"/>
      <c r="H742" s="108"/>
      <c r="I742" s="108"/>
      <c r="J742" s="108"/>
      <c r="K742" s="108"/>
      <c r="L742" s="108"/>
      <c r="M742" s="108"/>
      <c r="N742" s="108"/>
      <c r="O742" s="108"/>
      <c r="P742" s="108"/>
      <c r="Q742" s="108"/>
      <c r="R742" s="108"/>
      <c r="S742" s="108"/>
      <c r="T742" s="108"/>
      <c r="U742" s="108"/>
      <c r="V742" s="108"/>
      <c r="W742" s="108"/>
      <c r="X742" s="108"/>
      <c r="Y742" s="108"/>
      <c r="Z742" s="108"/>
    </row>
    <row r="743" spans="1:26" ht="15.75" customHeight="1">
      <c r="A743" s="56"/>
      <c r="B743" s="521"/>
      <c r="C743" s="56"/>
      <c r="D743" s="56"/>
      <c r="E743" s="346"/>
      <c r="F743" s="672"/>
      <c r="G743" s="108"/>
      <c r="H743" s="108"/>
      <c r="I743" s="108"/>
      <c r="J743" s="108"/>
      <c r="K743" s="108"/>
      <c r="L743" s="108"/>
      <c r="M743" s="108"/>
      <c r="N743" s="108"/>
      <c r="O743" s="108"/>
      <c r="P743" s="108"/>
      <c r="Q743" s="108"/>
      <c r="R743" s="108"/>
      <c r="S743" s="108"/>
      <c r="T743" s="108"/>
      <c r="U743" s="108"/>
      <c r="V743" s="108"/>
      <c r="W743" s="108"/>
      <c r="X743" s="108"/>
      <c r="Y743" s="108"/>
      <c r="Z743" s="108"/>
    </row>
    <row r="744" spans="1:26" ht="15.75" customHeight="1">
      <c r="A744" s="56"/>
      <c r="B744" s="521"/>
      <c r="C744" s="56"/>
      <c r="D744" s="56"/>
      <c r="E744" s="346"/>
      <c r="F744" s="672"/>
      <c r="G744" s="108"/>
      <c r="H744" s="108"/>
      <c r="I744" s="108"/>
      <c r="J744" s="108"/>
      <c r="K744" s="108"/>
      <c r="L744" s="108"/>
      <c r="M744" s="108"/>
      <c r="N744" s="108"/>
      <c r="O744" s="108"/>
      <c r="P744" s="108"/>
      <c r="Q744" s="108"/>
      <c r="R744" s="108"/>
      <c r="S744" s="108"/>
      <c r="T744" s="108"/>
      <c r="U744" s="108"/>
      <c r="V744" s="108"/>
      <c r="W744" s="108"/>
      <c r="X744" s="108"/>
      <c r="Y744" s="108"/>
      <c r="Z744" s="108"/>
    </row>
    <row r="745" spans="1:26" ht="15.75" customHeight="1">
      <c r="A745" s="56"/>
      <c r="B745" s="521"/>
      <c r="C745" s="56"/>
      <c r="D745" s="56"/>
      <c r="E745" s="346"/>
      <c r="F745" s="672"/>
      <c r="G745" s="108"/>
      <c r="H745" s="108"/>
      <c r="I745" s="108"/>
      <c r="J745" s="108"/>
      <c r="K745" s="108"/>
      <c r="L745" s="108"/>
      <c r="M745" s="108"/>
      <c r="N745" s="108"/>
      <c r="O745" s="108"/>
      <c r="P745" s="108"/>
      <c r="Q745" s="108"/>
      <c r="R745" s="108"/>
      <c r="S745" s="108"/>
      <c r="T745" s="108"/>
      <c r="U745" s="108"/>
      <c r="V745" s="108"/>
      <c r="W745" s="108"/>
      <c r="X745" s="108"/>
      <c r="Y745" s="108"/>
      <c r="Z745" s="108"/>
    </row>
    <row r="746" spans="1:26" ht="15.75" customHeight="1">
      <c r="A746" s="56"/>
      <c r="B746" s="521"/>
      <c r="C746" s="56"/>
      <c r="D746" s="56"/>
      <c r="E746" s="346"/>
      <c r="F746" s="672"/>
      <c r="G746" s="108"/>
      <c r="H746" s="108"/>
      <c r="I746" s="108"/>
      <c r="J746" s="108"/>
      <c r="K746" s="108"/>
      <c r="L746" s="108"/>
      <c r="M746" s="108"/>
      <c r="N746" s="108"/>
      <c r="O746" s="108"/>
      <c r="P746" s="108"/>
      <c r="Q746" s="108"/>
      <c r="R746" s="108"/>
      <c r="S746" s="108"/>
      <c r="T746" s="108"/>
      <c r="U746" s="108"/>
      <c r="V746" s="108"/>
      <c r="W746" s="108"/>
      <c r="X746" s="108"/>
      <c r="Y746" s="108"/>
      <c r="Z746" s="108"/>
    </row>
    <row r="747" spans="1:26" ht="15.75" customHeight="1">
      <c r="A747" s="56"/>
      <c r="B747" s="521"/>
      <c r="C747" s="56"/>
      <c r="D747" s="56"/>
      <c r="E747" s="346"/>
      <c r="F747" s="672"/>
      <c r="G747" s="108"/>
      <c r="H747" s="108"/>
      <c r="I747" s="108"/>
      <c r="J747" s="108"/>
      <c r="K747" s="108"/>
      <c r="L747" s="108"/>
      <c r="M747" s="108"/>
      <c r="N747" s="108"/>
      <c r="O747" s="108"/>
      <c r="P747" s="108"/>
      <c r="Q747" s="108"/>
      <c r="R747" s="108"/>
      <c r="S747" s="108"/>
      <c r="T747" s="108"/>
      <c r="U747" s="108"/>
      <c r="V747" s="108"/>
      <c r="W747" s="108"/>
      <c r="X747" s="108"/>
      <c r="Y747" s="108"/>
      <c r="Z747" s="108"/>
    </row>
    <row r="748" spans="1:26" ht="15.75" customHeight="1">
      <c r="A748" s="56"/>
      <c r="B748" s="521"/>
      <c r="C748" s="56"/>
      <c r="D748" s="56"/>
      <c r="E748" s="346"/>
      <c r="F748" s="672"/>
      <c r="G748" s="108"/>
      <c r="H748" s="108"/>
      <c r="I748" s="108"/>
      <c r="J748" s="108"/>
      <c r="K748" s="108"/>
      <c r="L748" s="108"/>
      <c r="M748" s="108"/>
      <c r="N748" s="108"/>
      <c r="O748" s="108"/>
      <c r="P748" s="108"/>
      <c r="Q748" s="108"/>
      <c r="R748" s="108"/>
      <c r="S748" s="108"/>
      <c r="T748" s="108"/>
      <c r="U748" s="108"/>
      <c r="V748" s="108"/>
      <c r="W748" s="108"/>
      <c r="X748" s="108"/>
      <c r="Y748" s="108"/>
      <c r="Z748" s="108"/>
    </row>
    <row r="749" spans="1:26" ht="15.75" customHeight="1">
      <c r="A749" s="56"/>
      <c r="B749" s="521"/>
      <c r="C749" s="56"/>
      <c r="D749" s="56"/>
      <c r="E749" s="346"/>
      <c r="F749" s="672"/>
      <c r="G749" s="108"/>
      <c r="H749" s="108"/>
      <c r="I749" s="108"/>
      <c r="J749" s="108"/>
      <c r="K749" s="108"/>
      <c r="L749" s="108"/>
      <c r="M749" s="108"/>
      <c r="N749" s="108"/>
      <c r="O749" s="108"/>
      <c r="P749" s="108"/>
      <c r="Q749" s="108"/>
      <c r="R749" s="108"/>
      <c r="S749" s="108"/>
      <c r="T749" s="108"/>
      <c r="U749" s="108"/>
      <c r="V749" s="108"/>
      <c r="W749" s="108"/>
      <c r="X749" s="108"/>
      <c r="Y749" s="108"/>
      <c r="Z749" s="108"/>
    </row>
    <row r="750" spans="1:26" ht="15.75" customHeight="1">
      <c r="A750" s="56"/>
      <c r="B750" s="521"/>
      <c r="C750" s="56"/>
      <c r="D750" s="56"/>
      <c r="E750" s="346"/>
      <c r="F750" s="672"/>
      <c r="G750" s="108"/>
      <c r="H750" s="108"/>
      <c r="I750" s="108"/>
      <c r="J750" s="108"/>
      <c r="K750" s="108"/>
      <c r="L750" s="108"/>
      <c r="M750" s="108"/>
      <c r="N750" s="108"/>
      <c r="O750" s="108"/>
      <c r="P750" s="108"/>
      <c r="Q750" s="108"/>
      <c r="R750" s="108"/>
      <c r="S750" s="108"/>
      <c r="T750" s="108"/>
      <c r="U750" s="108"/>
      <c r="V750" s="108"/>
      <c r="W750" s="108"/>
      <c r="X750" s="108"/>
      <c r="Y750" s="108"/>
      <c r="Z750" s="108"/>
    </row>
    <row r="751" spans="1:26" ht="15.75" customHeight="1">
      <c r="A751" s="56"/>
      <c r="B751" s="521"/>
      <c r="C751" s="56"/>
      <c r="D751" s="56"/>
      <c r="E751" s="346"/>
      <c r="F751" s="672"/>
      <c r="G751" s="108"/>
      <c r="H751" s="108"/>
      <c r="I751" s="108"/>
      <c r="J751" s="108"/>
      <c r="K751" s="108"/>
      <c r="L751" s="108"/>
      <c r="M751" s="108"/>
      <c r="N751" s="108"/>
      <c r="O751" s="108"/>
      <c r="P751" s="108"/>
      <c r="Q751" s="108"/>
      <c r="R751" s="108"/>
      <c r="S751" s="108"/>
      <c r="T751" s="108"/>
      <c r="U751" s="108"/>
      <c r="V751" s="108"/>
      <c r="W751" s="108"/>
      <c r="X751" s="108"/>
      <c r="Y751" s="108"/>
      <c r="Z751" s="108"/>
    </row>
    <row r="752" spans="1:26" ht="15.75" customHeight="1">
      <c r="A752" s="56"/>
      <c r="B752" s="521"/>
      <c r="C752" s="56"/>
      <c r="D752" s="56"/>
      <c r="E752" s="346"/>
      <c r="F752" s="672"/>
      <c r="G752" s="108"/>
      <c r="H752" s="108"/>
      <c r="I752" s="108"/>
      <c r="J752" s="108"/>
      <c r="K752" s="108"/>
      <c r="L752" s="108"/>
      <c r="M752" s="108"/>
      <c r="N752" s="108"/>
      <c r="O752" s="108"/>
      <c r="P752" s="108"/>
      <c r="Q752" s="108"/>
      <c r="R752" s="108"/>
      <c r="S752" s="108"/>
      <c r="T752" s="108"/>
      <c r="U752" s="108"/>
      <c r="V752" s="108"/>
      <c r="W752" s="108"/>
      <c r="X752" s="108"/>
      <c r="Y752" s="108"/>
      <c r="Z752" s="108"/>
    </row>
    <row r="753" spans="1:26" ht="15.75" customHeight="1">
      <c r="A753" s="56"/>
      <c r="B753" s="521"/>
      <c r="C753" s="56"/>
      <c r="D753" s="56"/>
      <c r="E753" s="346"/>
      <c r="F753" s="672"/>
      <c r="G753" s="108"/>
      <c r="H753" s="108"/>
      <c r="I753" s="108"/>
      <c r="J753" s="108"/>
      <c r="K753" s="108"/>
      <c r="L753" s="108"/>
      <c r="M753" s="108"/>
      <c r="N753" s="108"/>
      <c r="O753" s="108"/>
      <c r="P753" s="108"/>
      <c r="Q753" s="108"/>
      <c r="R753" s="108"/>
      <c r="S753" s="108"/>
      <c r="T753" s="108"/>
      <c r="U753" s="108"/>
      <c r="V753" s="108"/>
      <c r="W753" s="108"/>
      <c r="X753" s="108"/>
      <c r="Y753" s="108"/>
      <c r="Z753" s="108"/>
    </row>
    <row r="754" spans="1:26" ht="15.75" customHeight="1">
      <c r="A754" s="56"/>
      <c r="B754" s="521"/>
      <c r="C754" s="56"/>
      <c r="D754" s="56"/>
      <c r="E754" s="346"/>
      <c r="F754" s="672"/>
      <c r="G754" s="108"/>
      <c r="H754" s="108"/>
      <c r="I754" s="108"/>
      <c r="J754" s="108"/>
      <c r="K754" s="108"/>
      <c r="L754" s="108"/>
      <c r="M754" s="108"/>
      <c r="N754" s="108"/>
      <c r="O754" s="108"/>
      <c r="P754" s="108"/>
      <c r="Q754" s="108"/>
      <c r="R754" s="108"/>
      <c r="S754" s="108"/>
      <c r="T754" s="108"/>
      <c r="U754" s="108"/>
      <c r="V754" s="108"/>
      <c r="W754" s="108"/>
      <c r="X754" s="108"/>
      <c r="Y754" s="108"/>
      <c r="Z754" s="108"/>
    </row>
    <row r="755" spans="1:26" ht="15.75" customHeight="1">
      <c r="A755" s="56"/>
      <c r="B755" s="521"/>
      <c r="C755" s="56"/>
      <c r="D755" s="56"/>
      <c r="E755" s="346"/>
      <c r="F755" s="672"/>
      <c r="G755" s="108"/>
      <c r="H755" s="108"/>
      <c r="I755" s="108"/>
      <c r="J755" s="108"/>
      <c r="K755" s="108"/>
      <c r="L755" s="108"/>
      <c r="M755" s="108"/>
      <c r="N755" s="108"/>
      <c r="O755" s="108"/>
      <c r="P755" s="108"/>
      <c r="Q755" s="108"/>
      <c r="R755" s="108"/>
      <c r="S755" s="108"/>
      <c r="T755" s="108"/>
      <c r="U755" s="108"/>
      <c r="V755" s="108"/>
      <c r="W755" s="108"/>
      <c r="X755" s="108"/>
      <c r="Y755" s="108"/>
      <c r="Z755" s="108"/>
    </row>
    <row r="756" spans="1:26" ht="15.75" customHeight="1">
      <c r="A756" s="56"/>
      <c r="B756" s="521"/>
      <c r="C756" s="56"/>
      <c r="D756" s="56"/>
      <c r="E756" s="346"/>
      <c r="F756" s="672"/>
      <c r="G756" s="108"/>
      <c r="H756" s="108"/>
      <c r="I756" s="108"/>
      <c r="J756" s="108"/>
      <c r="K756" s="108"/>
      <c r="L756" s="108"/>
      <c r="M756" s="108"/>
      <c r="N756" s="108"/>
      <c r="O756" s="108"/>
      <c r="P756" s="108"/>
      <c r="Q756" s="108"/>
      <c r="R756" s="108"/>
      <c r="S756" s="108"/>
      <c r="T756" s="108"/>
      <c r="U756" s="108"/>
      <c r="V756" s="108"/>
      <c r="W756" s="108"/>
      <c r="X756" s="108"/>
      <c r="Y756" s="108"/>
      <c r="Z756" s="108"/>
    </row>
    <row r="757" spans="1:26" ht="15.75" customHeight="1">
      <c r="A757" s="56"/>
      <c r="B757" s="521"/>
      <c r="C757" s="56"/>
      <c r="D757" s="56"/>
      <c r="E757" s="346"/>
      <c r="F757" s="672"/>
      <c r="G757" s="108"/>
      <c r="H757" s="108"/>
      <c r="I757" s="108"/>
      <c r="J757" s="108"/>
      <c r="K757" s="108"/>
      <c r="L757" s="108"/>
      <c r="M757" s="108"/>
      <c r="N757" s="108"/>
      <c r="O757" s="108"/>
      <c r="P757" s="108"/>
      <c r="Q757" s="108"/>
      <c r="R757" s="108"/>
      <c r="S757" s="108"/>
      <c r="T757" s="108"/>
      <c r="U757" s="108"/>
      <c r="V757" s="108"/>
      <c r="W757" s="108"/>
      <c r="X757" s="108"/>
      <c r="Y757" s="108"/>
      <c r="Z757" s="108"/>
    </row>
    <row r="758" spans="1:26" ht="15.75" customHeight="1">
      <c r="A758" s="56"/>
      <c r="B758" s="521"/>
      <c r="C758" s="56"/>
      <c r="D758" s="56"/>
      <c r="E758" s="346"/>
      <c r="F758" s="672"/>
      <c r="G758" s="108"/>
      <c r="H758" s="108"/>
      <c r="I758" s="108"/>
      <c r="J758" s="108"/>
      <c r="K758" s="108"/>
      <c r="L758" s="108"/>
      <c r="M758" s="108"/>
      <c r="N758" s="108"/>
      <c r="O758" s="108"/>
      <c r="P758" s="108"/>
      <c r="Q758" s="108"/>
      <c r="R758" s="108"/>
      <c r="S758" s="108"/>
      <c r="T758" s="108"/>
      <c r="U758" s="108"/>
      <c r="V758" s="108"/>
      <c r="W758" s="108"/>
      <c r="X758" s="108"/>
      <c r="Y758" s="108"/>
      <c r="Z758" s="108"/>
    </row>
    <row r="759" spans="1:26" ht="15.75" customHeight="1">
      <c r="A759" s="56"/>
      <c r="B759" s="521"/>
      <c r="C759" s="56"/>
      <c r="D759" s="56"/>
      <c r="E759" s="346"/>
      <c r="F759" s="672"/>
      <c r="G759" s="108"/>
      <c r="H759" s="108"/>
      <c r="I759" s="108"/>
      <c r="J759" s="108"/>
      <c r="K759" s="108"/>
      <c r="L759" s="108"/>
      <c r="M759" s="108"/>
      <c r="N759" s="108"/>
      <c r="O759" s="108"/>
      <c r="P759" s="108"/>
      <c r="Q759" s="108"/>
      <c r="R759" s="108"/>
      <c r="S759" s="108"/>
      <c r="T759" s="108"/>
      <c r="U759" s="108"/>
      <c r="V759" s="108"/>
      <c r="W759" s="108"/>
      <c r="X759" s="108"/>
      <c r="Y759" s="108"/>
      <c r="Z759" s="108"/>
    </row>
    <row r="760" spans="1:26" ht="15.75" customHeight="1">
      <c r="A760" s="56"/>
      <c r="B760" s="521"/>
      <c r="C760" s="56"/>
      <c r="D760" s="56"/>
      <c r="E760" s="346"/>
      <c r="F760" s="672"/>
      <c r="G760" s="108"/>
      <c r="H760" s="108"/>
      <c r="I760" s="108"/>
      <c r="J760" s="108"/>
      <c r="K760" s="108"/>
      <c r="L760" s="108"/>
      <c r="M760" s="108"/>
      <c r="N760" s="108"/>
      <c r="O760" s="108"/>
      <c r="P760" s="108"/>
      <c r="Q760" s="108"/>
      <c r="R760" s="108"/>
      <c r="S760" s="108"/>
      <c r="T760" s="108"/>
      <c r="U760" s="108"/>
      <c r="V760" s="108"/>
      <c r="W760" s="108"/>
      <c r="X760" s="108"/>
      <c r="Y760" s="108"/>
      <c r="Z760" s="108"/>
    </row>
    <row r="761" spans="1:26" ht="15.75" customHeight="1">
      <c r="A761" s="56"/>
      <c r="B761" s="521"/>
      <c r="C761" s="56"/>
      <c r="D761" s="56"/>
      <c r="E761" s="346"/>
      <c r="F761" s="672"/>
      <c r="G761" s="108"/>
      <c r="H761" s="108"/>
      <c r="I761" s="108"/>
      <c r="J761" s="108"/>
      <c r="K761" s="108"/>
      <c r="L761" s="108"/>
      <c r="M761" s="108"/>
      <c r="N761" s="108"/>
      <c r="O761" s="108"/>
      <c r="P761" s="108"/>
      <c r="Q761" s="108"/>
      <c r="R761" s="108"/>
      <c r="S761" s="108"/>
      <c r="T761" s="108"/>
      <c r="U761" s="108"/>
      <c r="V761" s="108"/>
      <c r="W761" s="108"/>
      <c r="X761" s="108"/>
      <c r="Y761" s="108"/>
      <c r="Z761" s="108"/>
    </row>
    <row r="762" spans="1:26" ht="15.75" customHeight="1">
      <c r="A762" s="56"/>
      <c r="B762" s="521"/>
      <c r="C762" s="56"/>
      <c r="D762" s="56"/>
      <c r="E762" s="346"/>
      <c r="F762" s="672"/>
      <c r="G762" s="108"/>
      <c r="H762" s="108"/>
      <c r="I762" s="108"/>
      <c r="J762" s="108"/>
      <c r="K762" s="108"/>
      <c r="L762" s="108"/>
      <c r="M762" s="108"/>
      <c r="N762" s="108"/>
      <c r="O762" s="108"/>
      <c r="P762" s="108"/>
      <c r="Q762" s="108"/>
      <c r="R762" s="108"/>
      <c r="S762" s="108"/>
      <c r="T762" s="108"/>
      <c r="U762" s="108"/>
      <c r="V762" s="108"/>
      <c r="W762" s="108"/>
      <c r="X762" s="108"/>
      <c r="Y762" s="108"/>
      <c r="Z762" s="108"/>
    </row>
    <row r="763" spans="1:26" ht="15.75" customHeight="1">
      <c r="A763" s="56"/>
      <c r="B763" s="521"/>
      <c r="C763" s="56"/>
      <c r="D763" s="56"/>
      <c r="E763" s="346"/>
      <c r="F763" s="672"/>
      <c r="G763" s="108"/>
      <c r="H763" s="108"/>
      <c r="I763" s="108"/>
      <c r="J763" s="108"/>
      <c r="K763" s="108"/>
      <c r="L763" s="108"/>
      <c r="M763" s="108"/>
      <c r="N763" s="108"/>
      <c r="O763" s="108"/>
      <c r="P763" s="108"/>
      <c r="Q763" s="108"/>
      <c r="R763" s="108"/>
      <c r="S763" s="108"/>
      <c r="T763" s="108"/>
      <c r="U763" s="108"/>
      <c r="V763" s="108"/>
      <c r="W763" s="108"/>
      <c r="X763" s="108"/>
      <c r="Y763" s="108"/>
      <c r="Z763" s="108"/>
    </row>
    <row r="764" spans="1:26" ht="15.75" customHeight="1">
      <c r="A764" s="56"/>
      <c r="B764" s="521"/>
      <c r="C764" s="56"/>
      <c r="D764" s="56"/>
      <c r="E764" s="346"/>
      <c r="F764" s="672"/>
      <c r="G764" s="108"/>
      <c r="H764" s="108"/>
      <c r="I764" s="108"/>
      <c r="J764" s="108"/>
      <c r="K764" s="108"/>
      <c r="L764" s="108"/>
      <c r="M764" s="108"/>
      <c r="N764" s="108"/>
      <c r="O764" s="108"/>
      <c r="P764" s="108"/>
      <c r="Q764" s="108"/>
      <c r="R764" s="108"/>
      <c r="S764" s="108"/>
      <c r="T764" s="108"/>
      <c r="U764" s="108"/>
      <c r="V764" s="108"/>
      <c r="W764" s="108"/>
      <c r="X764" s="108"/>
      <c r="Y764" s="108"/>
      <c r="Z764" s="108"/>
    </row>
    <row r="765" spans="1:26" ht="15.75" customHeight="1">
      <c r="A765" s="56"/>
      <c r="B765" s="521"/>
      <c r="C765" s="56"/>
      <c r="D765" s="56"/>
      <c r="E765" s="346"/>
      <c r="F765" s="672"/>
      <c r="G765" s="108"/>
      <c r="H765" s="108"/>
      <c r="I765" s="108"/>
      <c r="J765" s="108"/>
      <c r="K765" s="108"/>
      <c r="L765" s="108"/>
      <c r="M765" s="108"/>
      <c r="N765" s="108"/>
      <c r="O765" s="108"/>
      <c r="P765" s="108"/>
      <c r="Q765" s="108"/>
      <c r="R765" s="108"/>
      <c r="S765" s="108"/>
      <c r="T765" s="108"/>
      <c r="U765" s="108"/>
      <c r="V765" s="108"/>
      <c r="W765" s="108"/>
      <c r="X765" s="108"/>
      <c r="Y765" s="108"/>
      <c r="Z765" s="108"/>
    </row>
    <row r="766" spans="1:26" ht="15.75" customHeight="1">
      <c r="A766" s="56"/>
      <c r="B766" s="521"/>
      <c r="C766" s="56"/>
      <c r="D766" s="56"/>
      <c r="E766" s="346"/>
      <c r="F766" s="672"/>
      <c r="G766" s="108"/>
      <c r="H766" s="108"/>
      <c r="I766" s="108"/>
      <c r="J766" s="108"/>
      <c r="K766" s="108"/>
      <c r="L766" s="108"/>
      <c r="M766" s="108"/>
      <c r="N766" s="108"/>
      <c r="O766" s="108"/>
      <c r="P766" s="108"/>
      <c r="Q766" s="108"/>
      <c r="R766" s="108"/>
      <c r="S766" s="108"/>
      <c r="T766" s="108"/>
      <c r="U766" s="108"/>
      <c r="V766" s="108"/>
      <c r="W766" s="108"/>
      <c r="X766" s="108"/>
      <c r="Y766" s="108"/>
      <c r="Z766" s="108"/>
    </row>
    <row r="767" spans="1:26" ht="15.75" customHeight="1">
      <c r="A767" s="56"/>
      <c r="B767" s="521"/>
      <c r="C767" s="56"/>
      <c r="D767" s="56"/>
      <c r="E767" s="346"/>
      <c r="F767" s="672"/>
      <c r="G767" s="108"/>
      <c r="H767" s="108"/>
      <c r="I767" s="108"/>
      <c r="J767" s="108"/>
      <c r="K767" s="108"/>
      <c r="L767" s="108"/>
      <c r="M767" s="108"/>
      <c r="N767" s="108"/>
      <c r="O767" s="108"/>
      <c r="P767" s="108"/>
      <c r="Q767" s="108"/>
      <c r="R767" s="108"/>
      <c r="S767" s="108"/>
      <c r="T767" s="108"/>
      <c r="U767" s="108"/>
      <c r="V767" s="108"/>
      <c r="W767" s="108"/>
      <c r="X767" s="108"/>
      <c r="Y767" s="108"/>
      <c r="Z767" s="108"/>
    </row>
    <row r="768" spans="1:26" ht="15.75" customHeight="1">
      <c r="A768" s="56"/>
      <c r="B768" s="521"/>
      <c r="C768" s="56"/>
      <c r="D768" s="56"/>
      <c r="E768" s="346"/>
      <c r="F768" s="672"/>
      <c r="G768" s="108"/>
      <c r="H768" s="108"/>
      <c r="I768" s="108"/>
      <c r="J768" s="108"/>
      <c r="K768" s="108"/>
      <c r="L768" s="108"/>
      <c r="M768" s="108"/>
      <c r="N768" s="108"/>
      <c r="O768" s="108"/>
      <c r="P768" s="108"/>
      <c r="Q768" s="108"/>
      <c r="R768" s="108"/>
      <c r="S768" s="108"/>
      <c r="T768" s="108"/>
      <c r="U768" s="108"/>
      <c r="V768" s="108"/>
      <c r="W768" s="108"/>
      <c r="X768" s="108"/>
      <c r="Y768" s="108"/>
      <c r="Z768" s="108"/>
    </row>
    <row r="769" spans="1:26" ht="15.75" customHeight="1">
      <c r="A769" s="56"/>
      <c r="B769" s="521"/>
      <c r="C769" s="56"/>
      <c r="D769" s="56"/>
      <c r="E769" s="346"/>
      <c r="F769" s="672"/>
      <c r="G769" s="108"/>
      <c r="H769" s="108"/>
      <c r="I769" s="108"/>
      <c r="J769" s="108"/>
      <c r="K769" s="108"/>
      <c r="L769" s="108"/>
      <c r="M769" s="108"/>
      <c r="N769" s="108"/>
      <c r="O769" s="108"/>
      <c r="P769" s="108"/>
      <c r="Q769" s="108"/>
      <c r="R769" s="108"/>
      <c r="S769" s="108"/>
      <c r="T769" s="108"/>
      <c r="U769" s="108"/>
      <c r="V769" s="108"/>
      <c r="W769" s="108"/>
      <c r="X769" s="108"/>
      <c r="Y769" s="108"/>
      <c r="Z769" s="108"/>
    </row>
    <row r="770" spans="1:26" ht="15.75" customHeight="1">
      <c r="A770" s="56"/>
      <c r="B770" s="521"/>
      <c r="C770" s="56"/>
      <c r="D770" s="56"/>
      <c r="E770" s="346"/>
      <c r="F770" s="672"/>
      <c r="G770" s="108"/>
      <c r="H770" s="108"/>
      <c r="I770" s="108"/>
      <c r="J770" s="108"/>
      <c r="K770" s="108"/>
      <c r="L770" s="108"/>
      <c r="M770" s="108"/>
      <c r="N770" s="108"/>
      <c r="O770" s="108"/>
      <c r="P770" s="108"/>
      <c r="Q770" s="108"/>
      <c r="R770" s="108"/>
      <c r="S770" s="108"/>
      <c r="T770" s="108"/>
      <c r="U770" s="108"/>
      <c r="V770" s="108"/>
      <c r="W770" s="108"/>
      <c r="X770" s="108"/>
      <c r="Y770" s="108"/>
      <c r="Z770" s="108"/>
    </row>
    <row r="771" spans="1:26" ht="15.75" customHeight="1">
      <c r="A771" s="56"/>
      <c r="B771" s="521"/>
      <c r="C771" s="56"/>
      <c r="D771" s="56"/>
      <c r="E771" s="346"/>
      <c r="F771" s="672"/>
      <c r="G771" s="108"/>
      <c r="H771" s="108"/>
      <c r="I771" s="108"/>
      <c r="J771" s="108"/>
      <c r="K771" s="108"/>
      <c r="L771" s="108"/>
      <c r="M771" s="108"/>
      <c r="N771" s="108"/>
      <c r="O771" s="108"/>
      <c r="P771" s="108"/>
      <c r="Q771" s="108"/>
      <c r="R771" s="108"/>
      <c r="S771" s="108"/>
      <c r="T771" s="108"/>
      <c r="U771" s="108"/>
      <c r="V771" s="108"/>
      <c r="W771" s="108"/>
      <c r="X771" s="108"/>
      <c r="Y771" s="108"/>
      <c r="Z771" s="108"/>
    </row>
    <row r="772" spans="1:26" ht="15.75" customHeight="1">
      <c r="A772" s="56"/>
      <c r="B772" s="521"/>
      <c r="C772" s="56"/>
      <c r="D772" s="56"/>
      <c r="E772" s="346"/>
      <c r="F772" s="672"/>
      <c r="G772" s="108"/>
      <c r="H772" s="108"/>
      <c r="I772" s="108"/>
      <c r="J772" s="108"/>
      <c r="K772" s="108"/>
      <c r="L772" s="108"/>
      <c r="M772" s="108"/>
      <c r="N772" s="108"/>
      <c r="O772" s="108"/>
      <c r="P772" s="108"/>
      <c r="Q772" s="108"/>
      <c r="R772" s="108"/>
      <c r="S772" s="108"/>
      <c r="T772" s="108"/>
      <c r="U772" s="108"/>
      <c r="V772" s="108"/>
      <c r="W772" s="108"/>
      <c r="X772" s="108"/>
      <c r="Y772" s="108"/>
      <c r="Z772" s="108"/>
    </row>
    <row r="773" spans="1:26" ht="15.75" customHeight="1">
      <c r="A773" s="56"/>
      <c r="B773" s="521"/>
      <c r="C773" s="56"/>
      <c r="D773" s="56"/>
      <c r="E773" s="346"/>
      <c r="F773" s="672"/>
      <c r="G773" s="108"/>
      <c r="H773" s="108"/>
      <c r="I773" s="108"/>
      <c r="J773" s="108"/>
      <c r="K773" s="108"/>
      <c r="L773" s="108"/>
      <c r="M773" s="108"/>
      <c r="N773" s="108"/>
      <c r="O773" s="108"/>
      <c r="P773" s="108"/>
      <c r="Q773" s="108"/>
      <c r="R773" s="108"/>
      <c r="S773" s="108"/>
      <c r="T773" s="108"/>
      <c r="U773" s="108"/>
      <c r="V773" s="108"/>
      <c r="W773" s="108"/>
      <c r="X773" s="108"/>
      <c r="Y773" s="108"/>
      <c r="Z773" s="108"/>
    </row>
    <row r="774" spans="1:26" ht="15.75" customHeight="1">
      <c r="A774" s="56"/>
      <c r="B774" s="521"/>
      <c r="C774" s="56"/>
      <c r="D774" s="56"/>
      <c r="E774" s="346"/>
      <c r="F774" s="672"/>
      <c r="G774" s="108"/>
      <c r="H774" s="108"/>
      <c r="I774" s="108"/>
      <c r="J774" s="108"/>
      <c r="K774" s="108"/>
      <c r="L774" s="108"/>
      <c r="M774" s="108"/>
      <c r="N774" s="108"/>
      <c r="O774" s="108"/>
      <c r="P774" s="108"/>
      <c r="Q774" s="108"/>
      <c r="R774" s="108"/>
      <c r="S774" s="108"/>
      <c r="T774" s="108"/>
      <c r="U774" s="108"/>
      <c r="V774" s="108"/>
      <c r="W774" s="108"/>
      <c r="X774" s="108"/>
      <c r="Y774" s="108"/>
      <c r="Z774" s="108"/>
    </row>
    <row r="775" spans="1:26" ht="15.75" customHeight="1">
      <c r="A775" s="56"/>
      <c r="B775" s="521"/>
      <c r="C775" s="56"/>
      <c r="D775" s="56"/>
      <c r="E775" s="346"/>
      <c r="F775" s="672"/>
      <c r="G775" s="108"/>
      <c r="H775" s="108"/>
      <c r="I775" s="108"/>
      <c r="J775" s="108"/>
      <c r="K775" s="108"/>
      <c r="L775" s="108"/>
      <c r="M775" s="108"/>
      <c r="N775" s="108"/>
      <c r="O775" s="108"/>
      <c r="P775" s="108"/>
      <c r="Q775" s="108"/>
      <c r="R775" s="108"/>
      <c r="S775" s="108"/>
      <c r="T775" s="108"/>
      <c r="U775" s="108"/>
      <c r="V775" s="108"/>
      <c r="W775" s="108"/>
      <c r="X775" s="108"/>
      <c r="Y775" s="108"/>
      <c r="Z775" s="108"/>
    </row>
    <row r="776" spans="1:26" ht="15.75" customHeight="1">
      <c r="A776" s="56"/>
      <c r="B776" s="521"/>
      <c r="C776" s="56"/>
      <c r="D776" s="56"/>
      <c r="E776" s="346"/>
      <c r="F776" s="672"/>
      <c r="G776" s="108"/>
      <c r="H776" s="108"/>
      <c r="I776" s="108"/>
      <c r="J776" s="108"/>
      <c r="K776" s="108"/>
      <c r="L776" s="108"/>
      <c r="M776" s="108"/>
      <c r="N776" s="108"/>
      <c r="O776" s="108"/>
      <c r="P776" s="108"/>
      <c r="Q776" s="108"/>
      <c r="R776" s="108"/>
      <c r="S776" s="108"/>
      <c r="T776" s="108"/>
      <c r="U776" s="108"/>
      <c r="V776" s="108"/>
      <c r="W776" s="108"/>
      <c r="X776" s="108"/>
      <c r="Y776" s="108"/>
      <c r="Z776" s="108"/>
    </row>
    <row r="777" spans="1:26" ht="15.75" customHeight="1">
      <c r="A777" s="56"/>
      <c r="B777" s="521"/>
      <c r="C777" s="56"/>
      <c r="D777" s="56"/>
      <c r="E777" s="346"/>
      <c r="F777" s="672"/>
      <c r="G777" s="108"/>
      <c r="H777" s="108"/>
      <c r="I777" s="108"/>
      <c r="J777" s="108"/>
      <c r="K777" s="108"/>
      <c r="L777" s="108"/>
      <c r="M777" s="108"/>
      <c r="N777" s="108"/>
      <c r="O777" s="108"/>
      <c r="P777" s="108"/>
      <c r="Q777" s="108"/>
      <c r="R777" s="108"/>
      <c r="S777" s="108"/>
      <c r="T777" s="108"/>
      <c r="U777" s="108"/>
      <c r="V777" s="108"/>
      <c r="W777" s="108"/>
      <c r="X777" s="108"/>
      <c r="Y777" s="108"/>
      <c r="Z777" s="108"/>
    </row>
    <row r="778" spans="1:26" ht="15.75" customHeight="1">
      <c r="A778" s="56"/>
      <c r="B778" s="521"/>
      <c r="C778" s="56"/>
      <c r="D778" s="56"/>
      <c r="E778" s="346"/>
      <c r="F778" s="672"/>
      <c r="G778" s="108"/>
      <c r="H778" s="108"/>
      <c r="I778" s="108"/>
      <c r="J778" s="108"/>
      <c r="K778" s="108"/>
      <c r="L778" s="108"/>
      <c r="M778" s="108"/>
      <c r="N778" s="108"/>
      <c r="O778" s="108"/>
      <c r="P778" s="108"/>
      <c r="Q778" s="108"/>
      <c r="R778" s="108"/>
      <c r="S778" s="108"/>
      <c r="T778" s="108"/>
      <c r="U778" s="108"/>
      <c r="V778" s="108"/>
      <c r="W778" s="108"/>
      <c r="X778" s="108"/>
      <c r="Y778" s="108"/>
      <c r="Z778" s="108"/>
    </row>
    <row r="779" spans="1:26" ht="15.75" customHeight="1">
      <c r="A779" s="56"/>
      <c r="B779" s="521"/>
      <c r="C779" s="56"/>
      <c r="D779" s="56"/>
      <c r="E779" s="346"/>
      <c r="F779" s="672"/>
      <c r="G779" s="108"/>
      <c r="H779" s="108"/>
      <c r="I779" s="108"/>
      <c r="J779" s="108"/>
      <c r="K779" s="108"/>
      <c r="L779" s="108"/>
      <c r="M779" s="108"/>
      <c r="N779" s="108"/>
      <c r="O779" s="108"/>
      <c r="P779" s="108"/>
      <c r="Q779" s="108"/>
      <c r="R779" s="108"/>
      <c r="S779" s="108"/>
      <c r="T779" s="108"/>
      <c r="U779" s="108"/>
      <c r="V779" s="108"/>
      <c r="W779" s="108"/>
      <c r="X779" s="108"/>
      <c r="Y779" s="108"/>
      <c r="Z779" s="108"/>
    </row>
    <row r="780" spans="1:26" ht="15.75" customHeight="1">
      <c r="A780" s="56"/>
      <c r="B780" s="521"/>
      <c r="C780" s="56"/>
      <c r="D780" s="56"/>
      <c r="E780" s="346"/>
      <c r="F780" s="672"/>
      <c r="G780" s="108"/>
      <c r="H780" s="108"/>
      <c r="I780" s="108"/>
      <c r="J780" s="108"/>
      <c r="K780" s="108"/>
      <c r="L780" s="108"/>
      <c r="M780" s="108"/>
      <c r="N780" s="108"/>
      <c r="O780" s="108"/>
      <c r="P780" s="108"/>
      <c r="Q780" s="108"/>
      <c r="R780" s="108"/>
      <c r="S780" s="108"/>
      <c r="T780" s="108"/>
      <c r="U780" s="108"/>
      <c r="V780" s="108"/>
      <c r="W780" s="108"/>
      <c r="X780" s="108"/>
      <c r="Y780" s="108"/>
      <c r="Z780" s="108"/>
    </row>
    <row r="781" spans="1:26" ht="15.75" customHeight="1">
      <c r="A781" s="56"/>
      <c r="B781" s="521"/>
      <c r="C781" s="56"/>
      <c r="D781" s="56"/>
      <c r="E781" s="346"/>
      <c r="F781" s="672"/>
      <c r="G781" s="108"/>
      <c r="H781" s="108"/>
      <c r="I781" s="108"/>
      <c r="J781" s="108"/>
      <c r="K781" s="108"/>
      <c r="L781" s="108"/>
      <c r="M781" s="108"/>
      <c r="N781" s="108"/>
      <c r="O781" s="108"/>
      <c r="P781" s="108"/>
      <c r="Q781" s="108"/>
      <c r="R781" s="108"/>
      <c r="S781" s="108"/>
      <c r="T781" s="108"/>
      <c r="U781" s="108"/>
      <c r="V781" s="108"/>
      <c r="W781" s="108"/>
      <c r="X781" s="108"/>
      <c r="Y781" s="108"/>
      <c r="Z781" s="108"/>
    </row>
    <row r="782" spans="1:26" ht="15.75" customHeight="1">
      <c r="A782" s="56"/>
      <c r="B782" s="521"/>
      <c r="C782" s="56"/>
      <c r="D782" s="56"/>
      <c r="E782" s="346"/>
      <c r="F782" s="672"/>
      <c r="G782" s="108"/>
      <c r="H782" s="108"/>
      <c r="I782" s="108"/>
      <c r="J782" s="108"/>
      <c r="K782" s="108"/>
      <c r="L782" s="108"/>
      <c r="M782" s="108"/>
      <c r="N782" s="108"/>
      <c r="O782" s="108"/>
      <c r="P782" s="108"/>
      <c r="Q782" s="108"/>
      <c r="R782" s="108"/>
      <c r="S782" s="108"/>
      <c r="T782" s="108"/>
      <c r="U782" s="108"/>
      <c r="V782" s="108"/>
      <c r="W782" s="108"/>
      <c r="X782" s="108"/>
      <c r="Y782" s="108"/>
      <c r="Z782" s="108"/>
    </row>
    <row r="783" spans="1:26" ht="15.75" customHeight="1">
      <c r="A783" s="56"/>
      <c r="B783" s="521"/>
      <c r="C783" s="56"/>
      <c r="D783" s="56"/>
      <c r="E783" s="346"/>
      <c r="F783" s="672"/>
      <c r="G783" s="108"/>
      <c r="H783" s="108"/>
      <c r="I783" s="108"/>
      <c r="J783" s="108"/>
      <c r="K783" s="108"/>
      <c r="L783" s="108"/>
      <c r="M783" s="108"/>
      <c r="N783" s="108"/>
      <c r="O783" s="108"/>
      <c r="P783" s="108"/>
      <c r="Q783" s="108"/>
      <c r="R783" s="108"/>
      <c r="S783" s="108"/>
      <c r="T783" s="108"/>
      <c r="U783" s="108"/>
      <c r="V783" s="108"/>
      <c r="W783" s="108"/>
      <c r="X783" s="108"/>
      <c r="Y783" s="108"/>
      <c r="Z783" s="108"/>
    </row>
    <row r="784" spans="1:26" ht="15.75" customHeight="1">
      <c r="A784" s="56"/>
      <c r="B784" s="521"/>
      <c r="C784" s="56"/>
      <c r="D784" s="56"/>
      <c r="E784" s="346"/>
      <c r="F784" s="672"/>
      <c r="G784" s="108"/>
      <c r="H784" s="108"/>
      <c r="I784" s="108"/>
      <c r="J784" s="108"/>
      <c r="K784" s="108"/>
      <c r="L784" s="108"/>
      <c r="M784" s="108"/>
      <c r="N784" s="108"/>
      <c r="O784" s="108"/>
      <c r="P784" s="108"/>
      <c r="Q784" s="108"/>
      <c r="R784" s="108"/>
      <c r="S784" s="108"/>
      <c r="T784" s="108"/>
      <c r="U784" s="108"/>
      <c r="V784" s="108"/>
      <c r="W784" s="108"/>
      <c r="X784" s="108"/>
      <c r="Y784" s="108"/>
      <c r="Z784" s="108"/>
    </row>
    <row r="785" spans="1:26" ht="15.75" customHeight="1">
      <c r="A785" s="56"/>
      <c r="B785" s="521"/>
      <c r="C785" s="56"/>
      <c r="D785" s="56"/>
      <c r="E785" s="346"/>
      <c r="F785" s="672"/>
      <c r="G785" s="108"/>
      <c r="H785" s="108"/>
      <c r="I785" s="108"/>
      <c r="J785" s="108"/>
      <c r="K785" s="108"/>
      <c r="L785" s="108"/>
      <c r="M785" s="108"/>
      <c r="N785" s="108"/>
      <c r="O785" s="108"/>
      <c r="P785" s="108"/>
      <c r="Q785" s="108"/>
      <c r="R785" s="108"/>
      <c r="S785" s="108"/>
      <c r="T785" s="108"/>
      <c r="U785" s="108"/>
      <c r="V785" s="108"/>
      <c r="W785" s="108"/>
      <c r="X785" s="108"/>
      <c r="Y785" s="108"/>
      <c r="Z785" s="108"/>
    </row>
    <row r="786" spans="1:26" ht="15.75" customHeight="1">
      <c r="A786" s="56"/>
      <c r="B786" s="521"/>
      <c r="C786" s="56"/>
      <c r="D786" s="56"/>
      <c r="E786" s="346"/>
      <c r="F786" s="672"/>
      <c r="G786" s="108"/>
      <c r="H786" s="108"/>
      <c r="I786" s="108"/>
      <c r="J786" s="108"/>
      <c r="K786" s="108"/>
      <c r="L786" s="108"/>
      <c r="M786" s="108"/>
      <c r="N786" s="108"/>
      <c r="O786" s="108"/>
      <c r="P786" s="108"/>
      <c r="Q786" s="108"/>
      <c r="R786" s="108"/>
      <c r="S786" s="108"/>
      <c r="T786" s="108"/>
      <c r="U786" s="108"/>
      <c r="V786" s="108"/>
      <c r="W786" s="108"/>
      <c r="X786" s="108"/>
      <c r="Y786" s="108"/>
      <c r="Z786" s="108"/>
    </row>
    <row r="787" spans="1:26" ht="15.75" customHeight="1">
      <c r="A787" s="56"/>
      <c r="B787" s="521"/>
      <c r="C787" s="56"/>
      <c r="D787" s="56"/>
      <c r="E787" s="346"/>
      <c r="F787" s="672"/>
      <c r="G787" s="108"/>
      <c r="H787" s="108"/>
      <c r="I787" s="108"/>
      <c r="J787" s="108"/>
      <c r="K787" s="108"/>
      <c r="L787" s="108"/>
      <c r="M787" s="108"/>
      <c r="N787" s="108"/>
      <c r="O787" s="108"/>
      <c r="P787" s="108"/>
      <c r="Q787" s="108"/>
      <c r="R787" s="108"/>
      <c r="S787" s="108"/>
      <c r="T787" s="108"/>
      <c r="U787" s="108"/>
      <c r="V787" s="108"/>
      <c r="W787" s="108"/>
      <c r="X787" s="108"/>
      <c r="Y787" s="108"/>
      <c r="Z787" s="108"/>
    </row>
    <row r="788" spans="1:26" ht="15.75" customHeight="1">
      <c r="A788" s="56"/>
      <c r="B788" s="521"/>
      <c r="C788" s="56"/>
      <c r="D788" s="56"/>
      <c r="E788" s="346"/>
      <c r="F788" s="672"/>
      <c r="G788" s="108"/>
      <c r="H788" s="108"/>
      <c r="I788" s="108"/>
      <c r="J788" s="108"/>
      <c r="K788" s="108"/>
      <c r="L788" s="108"/>
      <c r="M788" s="108"/>
      <c r="N788" s="108"/>
      <c r="O788" s="108"/>
      <c r="P788" s="108"/>
      <c r="Q788" s="108"/>
      <c r="R788" s="108"/>
      <c r="S788" s="108"/>
      <c r="T788" s="108"/>
      <c r="U788" s="108"/>
      <c r="V788" s="108"/>
      <c r="W788" s="108"/>
      <c r="X788" s="108"/>
      <c r="Y788" s="108"/>
      <c r="Z788" s="108"/>
    </row>
    <row r="789" spans="1:26" ht="15.75" customHeight="1">
      <c r="A789" s="56"/>
      <c r="B789" s="521"/>
      <c r="C789" s="56"/>
      <c r="D789" s="56"/>
      <c r="E789" s="346"/>
      <c r="F789" s="672"/>
      <c r="G789" s="108"/>
      <c r="H789" s="108"/>
      <c r="I789" s="108"/>
      <c r="J789" s="108"/>
      <c r="K789" s="108"/>
      <c r="L789" s="108"/>
      <c r="M789" s="108"/>
      <c r="N789" s="108"/>
      <c r="O789" s="108"/>
      <c r="P789" s="108"/>
      <c r="Q789" s="108"/>
      <c r="R789" s="108"/>
      <c r="S789" s="108"/>
      <c r="T789" s="108"/>
      <c r="U789" s="108"/>
      <c r="V789" s="108"/>
      <c r="W789" s="108"/>
      <c r="X789" s="108"/>
      <c r="Y789" s="108"/>
      <c r="Z789" s="108"/>
    </row>
    <row r="790" spans="1:26" ht="15.75" customHeight="1">
      <c r="A790" s="56"/>
      <c r="B790" s="521"/>
      <c r="C790" s="56"/>
      <c r="D790" s="56"/>
      <c r="E790" s="346"/>
      <c r="F790" s="672"/>
      <c r="G790" s="108"/>
      <c r="H790" s="108"/>
      <c r="I790" s="108"/>
      <c r="J790" s="108"/>
      <c r="K790" s="108"/>
      <c r="L790" s="108"/>
      <c r="M790" s="108"/>
      <c r="N790" s="108"/>
      <c r="O790" s="108"/>
      <c r="P790" s="108"/>
      <c r="Q790" s="108"/>
      <c r="R790" s="108"/>
      <c r="S790" s="108"/>
      <c r="T790" s="108"/>
      <c r="U790" s="108"/>
      <c r="V790" s="108"/>
      <c r="W790" s="108"/>
      <c r="X790" s="108"/>
      <c r="Y790" s="108"/>
      <c r="Z790" s="108"/>
    </row>
    <row r="791" spans="1:26" ht="15.75" customHeight="1">
      <c r="A791" s="56"/>
      <c r="B791" s="521"/>
      <c r="C791" s="56"/>
      <c r="D791" s="56"/>
      <c r="E791" s="346"/>
      <c r="F791" s="672"/>
      <c r="G791" s="108"/>
      <c r="H791" s="108"/>
      <c r="I791" s="108"/>
      <c r="J791" s="108"/>
      <c r="K791" s="108"/>
      <c r="L791" s="108"/>
      <c r="M791" s="108"/>
      <c r="N791" s="108"/>
      <c r="O791" s="108"/>
      <c r="P791" s="108"/>
      <c r="Q791" s="108"/>
      <c r="R791" s="108"/>
      <c r="S791" s="108"/>
      <c r="T791" s="108"/>
      <c r="U791" s="108"/>
      <c r="V791" s="108"/>
      <c r="W791" s="108"/>
      <c r="X791" s="108"/>
      <c r="Y791" s="108"/>
      <c r="Z791" s="108"/>
    </row>
    <row r="792" spans="1:26" ht="15.75" customHeight="1">
      <c r="A792" s="56"/>
      <c r="B792" s="521"/>
      <c r="C792" s="56"/>
      <c r="D792" s="56"/>
      <c r="E792" s="346"/>
      <c r="F792" s="672"/>
      <c r="G792" s="108"/>
      <c r="H792" s="108"/>
      <c r="I792" s="108"/>
      <c r="J792" s="108"/>
      <c r="K792" s="108"/>
      <c r="L792" s="108"/>
      <c r="M792" s="108"/>
      <c r="N792" s="108"/>
      <c r="O792" s="108"/>
      <c r="P792" s="108"/>
      <c r="Q792" s="108"/>
      <c r="R792" s="108"/>
      <c r="S792" s="108"/>
      <c r="T792" s="108"/>
      <c r="U792" s="108"/>
      <c r="V792" s="108"/>
      <c r="W792" s="108"/>
      <c r="X792" s="108"/>
      <c r="Y792" s="108"/>
      <c r="Z792" s="108"/>
    </row>
    <row r="793" spans="1:26" ht="15.75" customHeight="1">
      <c r="A793" s="56"/>
      <c r="B793" s="521"/>
      <c r="C793" s="56"/>
      <c r="D793" s="56"/>
      <c r="E793" s="346"/>
      <c r="F793" s="672"/>
      <c r="G793" s="108"/>
      <c r="H793" s="108"/>
      <c r="I793" s="108"/>
      <c r="J793" s="108"/>
      <c r="K793" s="108"/>
      <c r="L793" s="108"/>
      <c r="M793" s="108"/>
      <c r="N793" s="108"/>
      <c r="O793" s="108"/>
      <c r="P793" s="108"/>
      <c r="Q793" s="108"/>
      <c r="R793" s="108"/>
      <c r="S793" s="108"/>
      <c r="T793" s="108"/>
      <c r="U793" s="108"/>
      <c r="V793" s="108"/>
      <c r="W793" s="108"/>
      <c r="X793" s="108"/>
      <c r="Y793" s="108"/>
      <c r="Z793" s="108"/>
    </row>
    <row r="794" spans="1:26" ht="15.75" customHeight="1">
      <c r="A794" s="56"/>
      <c r="B794" s="521"/>
      <c r="C794" s="56"/>
      <c r="D794" s="56"/>
      <c r="E794" s="346"/>
      <c r="F794" s="672"/>
      <c r="G794" s="108"/>
      <c r="H794" s="108"/>
      <c r="I794" s="108"/>
      <c r="J794" s="108"/>
      <c r="K794" s="108"/>
      <c r="L794" s="108"/>
      <c r="M794" s="108"/>
      <c r="N794" s="108"/>
      <c r="O794" s="108"/>
      <c r="P794" s="108"/>
      <c r="Q794" s="108"/>
      <c r="R794" s="108"/>
      <c r="S794" s="108"/>
      <c r="T794" s="108"/>
      <c r="U794" s="108"/>
      <c r="V794" s="108"/>
      <c r="W794" s="108"/>
      <c r="X794" s="108"/>
      <c r="Y794" s="108"/>
      <c r="Z794" s="108"/>
    </row>
    <row r="795" spans="1:26" ht="15.75" customHeight="1">
      <c r="A795" s="56"/>
      <c r="B795" s="521"/>
      <c r="C795" s="56"/>
      <c r="D795" s="56"/>
      <c r="E795" s="346"/>
      <c r="F795" s="672"/>
      <c r="G795" s="108"/>
      <c r="H795" s="108"/>
      <c r="I795" s="108"/>
      <c r="J795" s="108"/>
      <c r="K795" s="108"/>
      <c r="L795" s="108"/>
      <c r="M795" s="108"/>
      <c r="N795" s="108"/>
      <c r="O795" s="108"/>
      <c r="P795" s="108"/>
      <c r="Q795" s="108"/>
      <c r="R795" s="108"/>
      <c r="S795" s="108"/>
      <c r="T795" s="108"/>
      <c r="U795" s="108"/>
      <c r="V795" s="108"/>
      <c r="W795" s="108"/>
      <c r="X795" s="108"/>
      <c r="Y795" s="108"/>
      <c r="Z795" s="108"/>
    </row>
    <row r="796" spans="1:26" ht="15.75" customHeight="1">
      <c r="A796" s="56"/>
      <c r="B796" s="521"/>
      <c r="C796" s="56"/>
      <c r="D796" s="56"/>
      <c r="E796" s="346"/>
      <c r="F796" s="672"/>
      <c r="G796" s="108"/>
      <c r="H796" s="108"/>
      <c r="I796" s="108"/>
      <c r="J796" s="108"/>
      <c r="K796" s="108"/>
      <c r="L796" s="108"/>
      <c r="M796" s="108"/>
      <c r="N796" s="108"/>
      <c r="O796" s="108"/>
      <c r="P796" s="108"/>
      <c r="Q796" s="108"/>
      <c r="R796" s="108"/>
      <c r="S796" s="108"/>
      <c r="T796" s="108"/>
      <c r="U796" s="108"/>
      <c r="V796" s="108"/>
      <c r="W796" s="108"/>
      <c r="X796" s="108"/>
      <c r="Y796" s="108"/>
      <c r="Z796" s="108"/>
    </row>
    <row r="797" spans="1:26" ht="15.75" customHeight="1">
      <c r="A797" s="56"/>
      <c r="B797" s="521"/>
      <c r="C797" s="56"/>
      <c r="D797" s="56"/>
      <c r="E797" s="346"/>
      <c r="F797" s="672"/>
      <c r="G797" s="108"/>
      <c r="H797" s="108"/>
      <c r="I797" s="108"/>
      <c r="J797" s="108"/>
      <c r="K797" s="108"/>
      <c r="L797" s="108"/>
      <c r="M797" s="108"/>
      <c r="N797" s="108"/>
      <c r="O797" s="108"/>
      <c r="P797" s="108"/>
      <c r="Q797" s="108"/>
      <c r="R797" s="108"/>
      <c r="S797" s="108"/>
      <c r="T797" s="108"/>
      <c r="U797" s="108"/>
      <c r="V797" s="108"/>
      <c r="W797" s="108"/>
      <c r="X797" s="108"/>
      <c r="Y797" s="108"/>
      <c r="Z797" s="108"/>
    </row>
    <row r="798" spans="1:26" ht="15.75" customHeight="1">
      <c r="A798" s="56"/>
      <c r="B798" s="521"/>
      <c r="C798" s="56"/>
      <c r="D798" s="56"/>
      <c r="E798" s="346"/>
      <c r="F798" s="672"/>
      <c r="G798" s="108"/>
      <c r="H798" s="108"/>
      <c r="I798" s="108"/>
      <c r="J798" s="108"/>
      <c r="K798" s="108"/>
      <c r="L798" s="108"/>
      <c r="M798" s="108"/>
      <c r="N798" s="108"/>
      <c r="O798" s="108"/>
      <c r="P798" s="108"/>
      <c r="Q798" s="108"/>
      <c r="R798" s="108"/>
      <c r="S798" s="108"/>
      <c r="T798" s="108"/>
      <c r="U798" s="108"/>
      <c r="V798" s="108"/>
      <c r="W798" s="108"/>
      <c r="X798" s="108"/>
      <c r="Y798" s="108"/>
      <c r="Z798" s="108"/>
    </row>
    <row r="799" spans="1:26" ht="15.75" customHeight="1">
      <c r="A799" s="56"/>
      <c r="B799" s="521"/>
      <c r="C799" s="56"/>
      <c r="D799" s="56"/>
      <c r="E799" s="346"/>
      <c r="F799" s="672"/>
      <c r="G799" s="108"/>
      <c r="H799" s="108"/>
      <c r="I799" s="108"/>
      <c r="J799" s="108"/>
      <c r="K799" s="108"/>
      <c r="L799" s="108"/>
      <c r="M799" s="108"/>
      <c r="N799" s="108"/>
      <c r="O799" s="108"/>
      <c r="P799" s="108"/>
      <c r="Q799" s="108"/>
      <c r="R799" s="108"/>
      <c r="S799" s="108"/>
      <c r="T799" s="108"/>
      <c r="U799" s="108"/>
      <c r="V799" s="108"/>
      <c r="W799" s="108"/>
      <c r="X799" s="108"/>
      <c r="Y799" s="108"/>
      <c r="Z799" s="108"/>
    </row>
    <row r="800" spans="1:26" ht="15.75" customHeight="1">
      <c r="A800" s="56"/>
      <c r="B800" s="521"/>
      <c r="C800" s="56"/>
      <c r="D800" s="56"/>
      <c r="E800" s="346"/>
      <c r="F800" s="672"/>
      <c r="G800" s="108"/>
      <c r="H800" s="108"/>
      <c r="I800" s="108"/>
      <c r="J800" s="108"/>
      <c r="K800" s="108"/>
      <c r="L800" s="108"/>
      <c r="M800" s="108"/>
      <c r="N800" s="108"/>
      <c r="O800" s="108"/>
      <c r="P800" s="108"/>
      <c r="Q800" s="108"/>
      <c r="R800" s="108"/>
      <c r="S800" s="108"/>
      <c r="T800" s="108"/>
      <c r="U800" s="108"/>
      <c r="V800" s="108"/>
      <c r="W800" s="108"/>
      <c r="X800" s="108"/>
      <c r="Y800" s="108"/>
      <c r="Z800" s="108"/>
    </row>
    <row r="801" spans="1:26" ht="15.75" customHeight="1">
      <c r="A801" s="56"/>
      <c r="B801" s="521"/>
      <c r="C801" s="56"/>
      <c r="D801" s="56"/>
      <c r="E801" s="346"/>
      <c r="F801" s="672"/>
      <c r="G801" s="108"/>
      <c r="H801" s="108"/>
      <c r="I801" s="108"/>
      <c r="J801" s="108"/>
      <c r="K801" s="108"/>
      <c r="L801" s="108"/>
      <c r="M801" s="108"/>
      <c r="N801" s="108"/>
      <c r="O801" s="108"/>
      <c r="P801" s="108"/>
      <c r="Q801" s="108"/>
      <c r="R801" s="108"/>
      <c r="S801" s="108"/>
      <c r="T801" s="108"/>
      <c r="U801" s="108"/>
      <c r="V801" s="108"/>
      <c r="W801" s="108"/>
      <c r="X801" s="108"/>
      <c r="Y801" s="108"/>
      <c r="Z801" s="108"/>
    </row>
    <row r="802" spans="1:26" ht="15.75" customHeight="1">
      <c r="A802" s="56"/>
      <c r="B802" s="521"/>
      <c r="C802" s="56"/>
      <c r="D802" s="56"/>
      <c r="E802" s="346"/>
      <c r="F802" s="672"/>
      <c r="G802" s="108"/>
      <c r="H802" s="108"/>
      <c r="I802" s="108"/>
      <c r="J802" s="108"/>
      <c r="K802" s="108"/>
      <c r="L802" s="108"/>
      <c r="M802" s="108"/>
      <c r="N802" s="108"/>
      <c r="O802" s="108"/>
      <c r="P802" s="108"/>
      <c r="Q802" s="108"/>
      <c r="R802" s="108"/>
      <c r="S802" s="108"/>
      <c r="T802" s="108"/>
      <c r="U802" s="108"/>
      <c r="V802" s="108"/>
      <c r="W802" s="108"/>
      <c r="X802" s="108"/>
      <c r="Y802" s="108"/>
      <c r="Z802" s="108"/>
    </row>
    <row r="803" spans="1:26" ht="15.75" customHeight="1">
      <c r="A803" s="56"/>
      <c r="B803" s="521"/>
      <c r="C803" s="56"/>
      <c r="D803" s="56"/>
      <c r="E803" s="346"/>
      <c r="F803" s="672"/>
      <c r="G803" s="108"/>
      <c r="H803" s="108"/>
      <c r="I803" s="108"/>
      <c r="J803" s="108"/>
      <c r="K803" s="108"/>
      <c r="L803" s="108"/>
      <c r="M803" s="108"/>
      <c r="N803" s="108"/>
      <c r="O803" s="108"/>
      <c r="P803" s="108"/>
      <c r="Q803" s="108"/>
      <c r="R803" s="108"/>
      <c r="S803" s="108"/>
      <c r="T803" s="108"/>
      <c r="U803" s="108"/>
      <c r="V803" s="108"/>
      <c r="W803" s="108"/>
      <c r="X803" s="108"/>
      <c r="Y803" s="108"/>
      <c r="Z803" s="108"/>
    </row>
    <row r="804" spans="1:26" ht="15.75" customHeight="1">
      <c r="A804" s="56"/>
      <c r="B804" s="521"/>
      <c r="C804" s="56"/>
      <c r="D804" s="56"/>
      <c r="E804" s="346"/>
      <c r="F804" s="672"/>
      <c r="G804" s="108"/>
      <c r="H804" s="108"/>
      <c r="I804" s="108"/>
      <c r="J804" s="108"/>
      <c r="K804" s="108"/>
      <c r="L804" s="108"/>
      <c r="M804" s="108"/>
      <c r="N804" s="108"/>
      <c r="O804" s="108"/>
      <c r="P804" s="108"/>
      <c r="Q804" s="108"/>
      <c r="R804" s="108"/>
      <c r="S804" s="108"/>
      <c r="T804" s="108"/>
      <c r="U804" s="108"/>
      <c r="V804" s="108"/>
      <c r="W804" s="108"/>
      <c r="X804" s="108"/>
      <c r="Y804" s="108"/>
      <c r="Z804" s="108"/>
    </row>
    <row r="805" spans="1:26" ht="15.75" customHeight="1">
      <c r="A805" s="56"/>
      <c r="B805" s="521"/>
      <c r="C805" s="56"/>
      <c r="D805" s="56"/>
      <c r="E805" s="346"/>
      <c r="F805" s="672"/>
      <c r="G805" s="108"/>
      <c r="H805" s="108"/>
      <c r="I805" s="108"/>
      <c r="J805" s="108"/>
      <c r="K805" s="108"/>
      <c r="L805" s="108"/>
      <c r="M805" s="108"/>
      <c r="N805" s="108"/>
      <c r="O805" s="108"/>
      <c r="P805" s="108"/>
      <c r="Q805" s="108"/>
      <c r="R805" s="108"/>
      <c r="S805" s="108"/>
      <c r="T805" s="108"/>
      <c r="U805" s="108"/>
      <c r="V805" s="108"/>
      <c r="W805" s="108"/>
      <c r="X805" s="108"/>
      <c r="Y805" s="108"/>
      <c r="Z805" s="108"/>
    </row>
    <row r="806" spans="1:26" ht="15.75" customHeight="1">
      <c r="A806" s="56"/>
      <c r="B806" s="521"/>
      <c r="C806" s="56"/>
      <c r="D806" s="56"/>
      <c r="E806" s="346"/>
      <c r="F806" s="672"/>
      <c r="G806" s="108"/>
      <c r="H806" s="108"/>
      <c r="I806" s="108"/>
      <c r="J806" s="108"/>
      <c r="K806" s="108"/>
      <c r="L806" s="108"/>
      <c r="M806" s="108"/>
      <c r="N806" s="108"/>
      <c r="O806" s="108"/>
      <c r="P806" s="108"/>
      <c r="Q806" s="108"/>
      <c r="R806" s="108"/>
      <c r="S806" s="108"/>
      <c r="T806" s="108"/>
      <c r="U806" s="108"/>
      <c r="V806" s="108"/>
      <c r="W806" s="108"/>
      <c r="X806" s="108"/>
      <c r="Y806" s="108"/>
      <c r="Z806" s="108"/>
    </row>
    <row r="807" spans="1:26" ht="15.75" customHeight="1">
      <c r="A807" s="56"/>
      <c r="B807" s="521"/>
      <c r="C807" s="56"/>
      <c r="D807" s="56"/>
      <c r="E807" s="346"/>
      <c r="F807" s="672"/>
      <c r="G807" s="108"/>
      <c r="H807" s="108"/>
      <c r="I807" s="108"/>
      <c r="J807" s="108"/>
      <c r="K807" s="108"/>
      <c r="L807" s="108"/>
      <c r="M807" s="108"/>
      <c r="N807" s="108"/>
      <c r="O807" s="108"/>
      <c r="P807" s="108"/>
      <c r="Q807" s="108"/>
      <c r="R807" s="108"/>
      <c r="S807" s="108"/>
      <c r="T807" s="108"/>
      <c r="U807" s="108"/>
      <c r="V807" s="108"/>
      <c r="W807" s="108"/>
      <c r="X807" s="108"/>
      <c r="Y807" s="108"/>
      <c r="Z807" s="108"/>
    </row>
    <row r="808" spans="1:26" ht="15.75" customHeight="1">
      <c r="A808" s="56"/>
      <c r="B808" s="521"/>
      <c r="C808" s="56"/>
      <c r="D808" s="56"/>
      <c r="E808" s="346"/>
      <c r="F808" s="672"/>
      <c r="G808" s="108"/>
      <c r="H808" s="108"/>
      <c r="I808" s="108"/>
      <c r="J808" s="108"/>
      <c r="K808" s="108"/>
      <c r="L808" s="108"/>
      <c r="M808" s="108"/>
      <c r="N808" s="108"/>
      <c r="O808" s="108"/>
      <c r="P808" s="108"/>
      <c r="Q808" s="108"/>
      <c r="R808" s="108"/>
      <c r="S808" s="108"/>
      <c r="T808" s="108"/>
      <c r="U808" s="108"/>
      <c r="V808" s="108"/>
      <c r="W808" s="108"/>
      <c r="X808" s="108"/>
      <c r="Y808" s="108"/>
      <c r="Z808" s="108"/>
    </row>
    <row r="809" spans="1:26" ht="15.75" customHeight="1">
      <c r="A809" s="56"/>
      <c r="B809" s="521"/>
      <c r="C809" s="56"/>
      <c r="D809" s="56"/>
      <c r="E809" s="346"/>
      <c r="F809" s="672"/>
      <c r="G809" s="108"/>
      <c r="H809" s="108"/>
      <c r="I809" s="108"/>
      <c r="J809" s="108"/>
      <c r="K809" s="108"/>
      <c r="L809" s="108"/>
      <c r="M809" s="108"/>
      <c r="N809" s="108"/>
      <c r="O809" s="108"/>
      <c r="P809" s="108"/>
      <c r="Q809" s="108"/>
      <c r="R809" s="108"/>
      <c r="S809" s="108"/>
      <c r="T809" s="108"/>
      <c r="U809" s="108"/>
      <c r="V809" s="108"/>
      <c r="W809" s="108"/>
      <c r="X809" s="108"/>
      <c r="Y809" s="108"/>
      <c r="Z809" s="108"/>
    </row>
    <row r="810" spans="1:26" ht="15.75" customHeight="1">
      <c r="A810" s="56"/>
      <c r="B810" s="521"/>
      <c r="C810" s="56"/>
      <c r="D810" s="56"/>
      <c r="E810" s="346"/>
      <c r="F810" s="672"/>
      <c r="G810" s="108"/>
      <c r="H810" s="108"/>
      <c r="I810" s="108"/>
      <c r="J810" s="108"/>
      <c r="K810" s="108"/>
      <c r="L810" s="108"/>
      <c r="M810" s="108"/>
      <c r="N810" s="108"/>
      <c r="O810" s="108"/>
      <c r="P810" s="108"/>
      <c r="Q810" s="108"/>
      <c r="R810" s="108"/>
      <c r="S810" s="108"/>
      <c r="T810" s="108"/>
      <c r="U810" s="108"/>
      <c r="V810" s="108"/>
      <c r="W810" s="108"/>
      <c r="X810" s="108"/>
      <c r="Y810" s="108"/>
      <c r="Z810" s="108"/>
    </row>
    <row r="811" spans="1:26" ht="15.75" customHeight="1">
      <c r="A811" s="56"/>
      <c r="B811" s="521"/>
      <c r="C811" s="56"/>
      <c r="D811" s="56"/>
      <c r="E811" s="346"/>
      <c r="F811" s="672"/>
      <c r="G811" s="108"/>
      <c r="H811" s="108"/>
      <c r="I811" s="108"/>
      <c r="J811" s="108"/>
      <c r="K811" s="108"/>
      <c r="L811" s="108"/>
      <c r="M811" s="108"/>
      <c r="N811" s="108"/>
      <c r="O811" s="108"/>
      <c r="P811" s="108"/>
      <c r="Q811" s="108"/>
      <c r="R811" s="108"/>
      <c r="S811" s="108"/>
      <c r="T811" s="108"/>
      <c r="U811" s="108"/>
      <c r="V811" s="108"/>
      <c r="W811" s="108"/>
      <c r="X811" s="108"/>
      <c r="Y811" s="108"/>
      <c r="Z811" s="108"/>
    </row>
    <row r="812" spans="1:26" ht="15.75" customHeight="1">
      <c r="A812" s="56"/>
      <c r="B812" s="521"/>
      <c r="C812" s="56"/>
      <c r="D812" s="56"/>
      <c r="E812" s="346"/>
      <c r="F812" s="672"/>
      <c r="G812" s="108"/>
      <c r="H812" s="108"/>
      <c r="I812" s="108"/>
      <c r="J812" s="108"/>
      <c r="K812" s="108"/>
      <c r="L812" s="108"/>
      <c r="M812" s="108"/>
      <c r="N812" s="108"/>
      <c r="O812" s="108"/>
      <c r="P812" s="108"/>
      <c r="Q812" s="108"/>
      <c r="R812" s="108"/>
      <c r="S812" s="108"/>
      <c r="T812" s="108"/>
      <c r="U812" s="108"/>
      <c r="V812" s="108"/>
      <c r="W812" s="108"/>
      <c r="X812" s="108"/>
      <c r="Y812" s="108"/>
      <c r="Z812" s="108"/>
    </row>
    <row r="813" spans="1:26" ht="15.75" customHeight="1">
      <c r="A813" s="56"/>
      <c r="B813" s="521"/>
      <c r="C813" s="56"/>
      <c r="D813" s="56"/>
      <c r="E813" s="346"/>
      <c r="F813" s="672"/>
      <c r="G813" s="108"/>
      <c r="H813" s="108"/>
      <c r="I813" s="108"/>
      <c r="J813" s="108"/>
      <c r="K813" s="108"/>
      <c r="L813" s="108"/>
      <c r="M813" s="108"/>
      <c r="N813" s="108"/>
      <c r="O813" s="108"/>
      <c r="P813" s="108"/>
      <c r="Q813" s="108"/>
      <c r="R813" s="108"/>
      <c r="S813" s="108"/>
      <c r="T813" s="108"/>
      <c r="U813" s="108"/>
      <c r="V813" s="108"/>
      <c r="W813" s="108"/>
      <c r="X813" s="108"/>
      <c r="Y813" s="108"/>
      <c r="Z813" s="108"/>
    </row>
    <row r="814" spans="1:26" ht="15.75" customHeight="1">
      <c r="A814" s="56"/>
      <c r="B814" s="521"/>
      <c r="C814" s="56"/>
      <c r="D814" s="56"/>
      <c r="E814" s="346"/>
      <c r="F814" s="672"/>
      <c r="G814" s="108"/>
      <c r="H814" s="108"/>
      <c r="I814" s="108"/>
      <c r="J814" s="108"/>
      <c r="K814" s="108"/>
      <c r="L814" s="108"/>
      <c r="M814" s="108"/>
      <c r="N814" s="108"/>
      <c r="O814" s="108"/>
      <c r="P814" s="108"/>
      <c r="Q814" s="108"/>
      <c r="R814" s="108"/>
      <c r="S814" s="108"/>
      <c r="T814" s="108"/>
      <c r="U814" s="108"/>
      <c r="V814" s="108"/>
      <c r="W814" s="108"/>
      <c r="X814" s="108"/>
      <c r="Y814" s="108"/>
      <c r="Z814" s="108"/>
    </row>
    <row r="815" spans="1:26" ht="15.75" customHeight="1">
      <c r="A815" s="56"/>
      <c r="B815" s="521"/>
      <c r="C815" s="56"/>
      <c r="D815" s="56"/>
      <c r="E815" s="346"/>
      <c r="F815" s="672"/>
      <c r="G815" s="108"/>
      <c r="H815" s="108"/>
      <c r="I815" s="108"/>
      <c r="J815" s="108"/>
      <c r="K815" s="108"/>
      <c r="L815" s="108"/>
      <c r="M815" s="108"/>
      <c r="N815" s="108"/>
      <c r="O815" s="108"/>
      <c r="P815" s="108"/>
      <c r="Q815" s="108"/>
      <c r="R815" s="108"/>
      <c r="S815" s="108"/>
      <c r="T815" s="108"/>
      <c r="U815" s="108"/>
      <c r="V815" s="108"/>
      <c r="W815" s="108"/>
      <c r="X815" s="108"/>
      <c r="Y815" s="108"/>
      <c r="Z815" s="108"/>
    </row>
    <row r="816" spans="1:26" ht="15.75" customHeight="1">
      <c r="A816" s="56"/>
      <c r="B816" s="521"/>
      <c r="C816" s="56"/>
      <c r="D816" s="56"/>
      <c r="E816" s="346"/>
      <c r="F816" s="672"/>
      <c r="G816" s="108"/>
      <c r="H816" s="108"/>
      <c r="I816" s="108"/>
      <c r="J816" s="108"/>
      <c r="K816" s="108"/>
      <c r="L816" s="108"/>
      <c r="M816" s="108"/>
      <c r="N816" s="108"/>
      <c r="O816" s="108"/>
      <c r="P816" s="108"/>
      <c r="Q816" s="108"/>
      <c r="R816" s="108"/>
      <c r="S816" s="108"/>
      <c r="T816" s="108"/>
      <c r="U816" s="108"/>
      <c r="V816" s="108"/>
      <c r="W816" s="108"/>
      <c r="X816" s="108"/>
      <c r="Y816" s="108"/>
      <c r="Z816" s="108"/>
    </row>
    <row r="817" spans="1:26" ht="15.75" customHeight="1">
      <c r="A817" s="56"/>
      <c r="B817" s="521"/>
      <c r="C817" s="56"/>
      <c r="D817" s="56"/>
      <c r="E817" s="346"/>
      <c r="F817" s="672"/>
      <c r="G817" s="108"/>
      <c r="H817" s="108"/>
      <c r="I817" s="108"/>
      <c r="J817" s="108"/>
      <c r="K817" s="108"/>
      <c r="L817" s="108"/>
      <c r="M817" s="108"/>
      <c r="N817" s="108"/>
      <c r="O817" s="108"/>
      <c r="P817" s="108"/>
      <c r="Q817" s="108"/>
      <c r="R817" s="108"/>
      <c r="S817" s="108"/>
      <c r="T817" s="108"/>
      <c r="U817" s="108"/>
      <c r="V817" s="108"/>
      <c r="W817" s="108"/>
      <c r="X817" s="108"/>
      <c r="Y817" s="108"/>
      <c r="Z817" s="108"/>
    </row>
    <row r="818" spans="1:26" ht="15.75" customHeight="1">
      <c r="A818" s="56"/>
      <c r="B818" s="521"/>
      <c r="C818" s="56"/>
      <c r="D818" s="56"/>
      <c r="E818" s="346"/>
      <c r="F818" s="672"/>
      <c r="G818" s="108"/>
      <c r="H818" s="108"/>
      <c r="I818" s="108"/>
      <c r="J818" s="108"/>
      <c r="K818" s="108"/>
      <c r="L818" s="108"/>
      <c r="M818" s="108"/>
      <c r="N818" s="108"/>
      <c r="O818" s="108"/>
      <c r="P818" s="108"/>
      <c r="Q818" s="108"/>
      <c r="R818" s="108"/>
      <c r="S818" s="108"/>
      <c r="T818" s="108"/>
      <c r="U818" s="108"/>
      <c r="V818" s="108"/>
      <c r="W818" s="108"/>
      <c r="X818" s="108"/>
      <c r="Y818" s="108"/>
      <c r="Z818" s="108"/>
    </row>
    <row r="819" spans="1:26" ht="15.75" customHeight="1">
      <c r="A819" s="56"/>
      <c r="B819" s="521"/>
      <c r="C819" s="56"/>
      <c r="D819" s="56"/>
      <c r="E819" s="346"/>
      <c r="F819" s="672"/>
      <c r="G819" s="108"/>
      <c r="H819" s="108"/>
      <c r="I819" s="108"/>
      <c r="J819" s="108"/>
      <c r="K819" s="108"/>
      <c r="L819" s="108"/>
      <c r="M819" s="108"/>
      <c r="N819" s="108"/>
      <c r="O819" s="108"/>
      <c r="P819" s="108"/>
      <c r="Q819" s="108"/>
      <c r="R819" s="108"/>
      <c r="S819" s="108"/>
      <c r="T819" s="108"/>
      <c r="U819" s="108"/>
      <c r="V819" s="108"/>
      <c r="W819" s="108"/>
      <c r="X819" s="108"/>
      <c r="Y819" s="108"/>
      <c r="Z819" s="108"/>
    </row>
    <row r="820" spans="1:26" ht="15.75" customHeight="1">
      <c r="A820" s="56"/>
      <c r="B820" s="521"/>
      <c r="C820" s="56"/>
      <c r="D820" s="56"/>
      <c r="E820" s="346"/>
      <c r="F820" s="672"/>
      <c r="G820" s="108"/>
      <c r="H820" s="108"/>
      <c r="I820" s="108"/>
      <c r="J820" s="108"/>
      <c r="K820" s="108"/>
      <c r="L820" s="108"/>
      <c r="M820" s="108"/>
      <c r="N820" s="108"/>
      <c r="O820" s="108"/>
      <c r="P820" s="108"/>
      <c r="Q820" s="108"/>
      <c r="R820" s="108"/>
      <c r="S820" s="108"/>
      <c r="T820" s="108"/>
      <c r="U820" s="108"/>
      <c r="V820" s="108"/>
      <c r="W820" s="108"/>
      <c r="X820" s="108"/>
      <c r="Y820" s="108"/>
      <c r="Z820" s="108"/>
    </row>
    <row r="821" spans="1:26" ht="15.75" customHeight="1">
      <c r="A821" s="56"/>
      <c r="B821" s="521"/>
      <c r="C821" s="56"/>
      <c r="D821" s="56"/>
      <c r="E821" s="346"/>
      <c r="F821" s="672"/>
      <c r="G821" s="108"/>
      <c r="H821" s="108"/>
      <c r="I821" s="108"/>
      <c r="J821" s="108"/>
      <c r="K821" s="108"/>
      <c r="L821" s="108"/>
      <c r="M821" s="108"/>
      <c r="N821" s="108"/>
      <c r="O821" s="108"/>
      <c r="P821" s="108"/>
      <c r="Q821" s="108"/>
      <c r="R821" s="108"/>
      <c r="S821" s="108"/>
      <c r="T821" s="108"/>
      <c r="U821" s="108"/>
      <c r="V821" s="108"/>
      <c r="W821" s="108"/>
      <c r="X821" s="108"/>
      <c r="Y821" s="108"/>
      <c r="Z821" s="108"/>
    </row>
    <row r="822" spans="1:26" ht="15.75" customHeight="1">
      <c r="A822" s="56"/>
      <c r="B822" s="521"/>
      <c r="C822" s="56"/>
      <c r="D822" s="56"/>
      <c r="E822" s="346"/>
      <c r="F822" s="672"/>
      <c r="G822" s="108"/>
      <c r="H822" s="108"/>
      <c r="I822" s="108"/>
      <c r="J822" s="108"/>
      <c r="K822" s="108"/>
      <c r="L822" s="108"/>
      <c r="M822" s="108"/>
      <c r="N822" s="108"/>
      <c r="O822" s="108"/>
      <c r="P822" s="108"/>
      <c r="Q822" s="108"/>
      <c r="R822" s="108"/>
      <c r="S822" s="108"/>
      <c r="T822" s="108"/>
      <c r="U822" s="108"/>
      <c r="V822" s="108"/>
      <c r="W822" s="108"/>
      <c r="X822" s="108"/>
      <c r="Y822" s="108"/>
      <c r="Z822" s="108"/>
    </row>
    <row r="823" spans="1:26" ht="15.75" customHeight="1">
      <c r="A823" s="56"/>
      <c r="B823" s="521"/>
      <c r="C823" s="56"/>
      <c r="D823" s="56"/>
      <c r="E823" s="346"/>
      <c r="F823" s="672"/>
      <c r="G823" s="108"/>
      <c r="H823" s="108"/>
      <c r="I823" s="108"/>
      <c r="J823" s="108"/>
      <c r="K823" s="108"/>
      <c r="L823" s="108"/>
      <c r="M823" s="108"/>
      <c r="N823" s="108"/>
      <c r="O823" s="108"/>
      <c r="P823" s="108"/>
      <c r="Q823" s="108"/>
      <c r="R823" s="108"/>
      <c r="S823" s="108"/>
      <c r="T823" s="108"/>
      <c r="U823" s="108"/>
      <c r="V823" s="108"/>
      <c r="W823" s="108"/>
      <c r="X823" s="108"/>
      <c r="Y823" s="108"/>
      <c r="Z823" s="108"/>
    </row>
    <row r="824" spans="1:26" ht="15.75" customHeight="1">
      <c r="A824" s="56"/>
      <c r="B824" s="521"/>
      <c r="C824" s="56"/>
      <c r="D824" s="56"/>
      <c r="E824" s="346"/>
      <c r="F824" s="672"/>
      <c r="G824" s="108"/>
      <c r="H824" s="108"/>
      <c r="I824" s="108"/>
      <c r="J824" s="108"/>
      <c r="K824" s="108"/>
      <c r="L824" s="108"/>
      <c r="M824" s="108"/>
      <c r="N824" s="108"/>
      <c r="O824" s="108"/>
      <c r="P824" s="108"/>
      <c r="Q824" s="108"/>
      <c r="R824" s="108"/>
      <c r="S824" s="108"/>
      <c r="T824" s="108"/>
      <c r="U824" s="108"/>
      <c r="V824" s="108"/>
      <c r="W824" s="108"/>
      <c r="X824" s="108"/>
      <c r="Y824" s="108"/>
      <c r="Z824" s="108"/>
    </row>
    <row r="825" spans="1:26" ht="15.75" customHeight="1">
      <c r="A825" s="56"/>
      <c r="B825" s="521"/>
      <c r="C825" s="56"/>
      <c r="D825" s="56"/>
      <c r="E825" s="346"/>
      <c r="F825" s="672"/>
      <c r="G825" s="108"/>
      <c r="H825" s="108"/>
      <c r="I825" s="108"/>
      <c r="J825" s="108"/>
      <c r="K825" s="108"/>
      <c r="L825" s="108"/>
      <c r="M825" s="108"/>
      <c r="N825" s="108"/>
      <c r="O825" s="108"/>
      <c r="P825" s="108"/>
      <c r="Q825" s="108"/>
      <c r="R825" s="108"/>
      <c r="S825" s="108"/>
      <c r="T825" s="108"/>
      <c r="U825" s="108"/>
      <c r="V825" s="108"/>
      <c r="W825" s="108"/>
      <c r="X825" s="108"/>
      <c r="Y825" s="108"/>
      <c r="Z825" s="108"/>
    </row>
    <row r="826" spans="1:26" ht="15.75" customHeight="1">
      <c r="A826" s="56"/>
      <c r="B826" s="521"/>
      <c r="C826" s="56"/>
      <c r="D826" s="56"/>
      <c r="E826" s="346"/>
      <c r="F826" s="672"/>
      <c r="G826" s="108"/>
      <c r="H826" s="108"/>
      <c r="I826" s="108"/>
      <c r="J826" s="108"/>
      <c r="K826" s="108"/>
      <c r="L826" s="108"/>
      <c r="M826" s="108"/>
      <c r="N826" s="108"/>
      <c r="O826" s="108"/>
      <c r="P826" s="108"/>
      <c r="Q826" s="108"/>
      <c r="R826" s="108"/>
      <c r="S826" s="108"/>
      <c r="T826" s="108"/>
      <c r="U826" s="108"/>
      <c r="V826" s="108"/>
      <c r="W826" s="108"/>
      <c r="X826" s="108"/>
      <c r="Y826" s="108"/>
      <c r="Z826" s="108"/>
    </row>
    <row r="827" spans="1:26" ht="15.75" customHeight="1">
      <c r="A827" s="56"/>
      <c r="B827" s="521"/>
      <c r="C827" s="56"/>
      <c r="D827" s="56"/>
      <c r="E827" s="346"/>
      <c r="F827" s="672"/>
      <c r="G827" s="108"/>
      <c r="H827" s="108"/>
      <c r="I827" s="108"/>
      <c r="J827" s="108"/>
      <c r="K827" s="108"/>
      <c r="L827" s="108"/>
      <c r="M827" s="108"/>
      <c r="N827" s="108"/>
      <c r="O827" s="108"/>
      <c r="P827" s="108"/>
      <c r="Q827" s="108"/>
      <c r="R827" s="108"/>
      <c r="S827" s="108"/>
      <c r="T827" s="108"/>
      <c r="U827" s="108"/>
      <c r="V827" s="108"/>
      <c r="W827" s="108"/>
      <c r="X827" s="108"/>
      <c r="Y827" s="108"/>
      <c r="Z827" s="108"/>
    </row>
    <row r="828" spans="1:26" ht="15.75" customHeight="1">
      <c r="A828" s="56"/>
      <c r="B828" s="521"/>
      <c r="C828" s="56"/>
      <c r="D828" s="56"/>
      <c r="E828" s="346"/>
      <c r="F828" s="672"/>
      <c r="G828" s="108"/>
      <c r="H828" s="108"/>
      <c r="I828" s="108"/>
      <c r="J828" s="108"/>
      <c r="K828" s="108"/>
      <c r="L828" s="108"/>
      <c r="M828" s="108"/>
      <c r="N828" s="108"/>
      <c r="O828" s="108"/>
      <c r="P828" s="108"/>
      <c r="Q828" s="108"/>
      <c r="R828" s="108"/>
      <c r="S828" s="108"/>
      <c r="T828" s="108"/>
      <c r="U828" s="108"/>
      <c r="V828" s="108"/>
      <c r="W828" s="108"/>
      <c r="X828" s="108"/>
      <c r="Y828" s="108"/>
      <c r="Z828" s="108"/>
    </row>
    <row r="829" spans="1:26" ht="15.75" customHeight="1">
      <c r="A829" s="56"/>
      <c r="B829" s="521"/>
      <c r="C829" s="56"/>
      <c r="D829" s="56"/>
      <c r="E829" s="346"/>
      <c r="F829" s="672"/>
      <c r="G829" s="108"/>
      <c r="H829" s="108"/>
      <c r="I829" s="108"/>
      <c r="J829" s="108"/>
      <c r="K829" s="108"/>
      <c r="L829" s="108"/>
      <c r="M829" s="108"/>
      <c r="N829" s="108"/>
      <c r="O829" s="108"/>
      <c r="P829" s="108"/>
      <c r="Q829" s="108"/>
      <c r="R829" s="108"/>
      <c r="S829" s="108"/>
      <c r="T829" s="108"/>
      <c r="U829" s="108"/>
      <c r="V829" s="108"/>
      <c r="W829" s="108"/>
      <c r="X829" s="108"/>
      <c r="Y829" s="108"/>
      <c r="Z829" s="108"/>
    </row>
    <row r="830" spans="1:26" ht="15.75" customHeight="1">
      <c r="A830" s="56"/>
      <c r="B830" s="521"/>
      <c r="C830" s="56"/>
      <c r="D830" s="56"/>
      <c r="E830" s="346"/>
      <c r="F830" s="672"/>
      <c r="G830" s="108"/>
      <c r="H830" s="108"/>
      <c r="I830" s="108"/>
      <c r="J830" s="108"/>
      <c r="K830" s="108"/>
      <c r="L830" s="108"/>
      <c r="M830" s="108"/>
      <c r="N830" s="108"/>
      <c r="O830" s="108"/>
      <c r="P830" s="108"/>
      <c r="Q830" s="108"/>
      <c r="R830" s="108"/>
      <c r="S830" s="108"/>
      <c r="T830" s="108"/>
      <c r="U830" s="108"/>
      <c r="V830" s="108"/>
      <c r="W830" s="108"/>
      <c r="X830" s="108"/>
      <c r="Y830" s="108"/>
      <c r="Z830" s="108"/>
    </row>
    <row r="831" spans="1:26" ht="15.75" customHeight="1">
      <c r="A831" s="56"/>
      <c r="B831" s="521"/>
      <c r="C831" s="56"/>
      <c r="D831" s="56"/>
      <c r="E831" s="346"/>
      <c r="F831" s="672"/>
      <c r="G831" s="108"/>
      <c r="H831" s="108"/>
      <c r="I831" s="108"/>
      <c r="J831" s="108"/>
      <c r="K831" s="108"/>
      <c r="L831" s="108"/>
      <c r="M831" s="108"/>
      <c r="N831" s="108"/>
      <c r="O831" s="108"/>
      <c r="P831" s="108"/>
      <c r="Q831" s="108"/>
      <c r="R831" s="108"/>
      <c r="S831" s="108"/>
      <c r="T831" s="108"/>
      <c r="U831" s="108"/>
      <c r="V831" s="108"/>
      <c r="W831" s="108"/>
      <c r="X831" s="108"/>
      <c r="Y831" s="108"/>
      <c r="Z831" s="108"/>
    </row>
    <row r="832" spans="1:26" ht="15.75" customHeight="1">
      <c r="A832" s="56"/>
      <c r="B832" s="521"/>
      <c r="C832" s="56"/>
      <c r="D832" s="56"/>
      <c r="E832" s="346"/>
      <c r="F832" s="672"/>
      <c r="G832" s="108"/>
      <c r="H832" s="108"/>
      <c r="I832" s="108"/>
      <c r="J832" s="108"/>
      <c r="K832" s="108"/>
      <c r="L832" s="108"/>
      <c r="M832" s="108"/>
      <c r="N832" s="108"/>
      <c r="O832" s="108"/>
      <c r="P832" s="108"/>
      <c r="Q832" s="108"/>
      <c r="R832" s="108"/>
      <c r="S832" s="108"/>
      <c r="T832" s="108"/>
      <c r="U832" s="108"/>
      <c r="V832" s="108"/>
      <c r="W832" s="108"/>
      <c r="X832" s="108"/>
      <c r="Y832" s="108"/>
      <c r="Z832" s="108"/>
    </row>
    <row r="833" spans="1:26" ht="15.75" customHeight="1">
      <c r="A833" s="56"/>
      <c r="B833" s="521"/>
      <c r="C833" s="56"/>
      <c r="D833" s="56"/>
      <c r="E833" s="346"/>
      <c r="F833" s="672"/>
      <c r="G833" s="108"/>
      <c r="H833" s="108"/>
      <c r="I833" s="108"/>
      <c r="J833" s="108"/>
      <c r="K833" s="108"/>
      <c r="L833" s="108"/>
      <c r="M833" s="108"/>
      <c r="N833" s="108"/>
      <c r="O833" s="108"/>
      <c r="P833" s="108"/>
      <c r="Q833" s="108"/>
      <c r="R833" s="108"/>
      <c r="S833" s="108"/>
      <c r="T833" s="108"/>
      <c r="U833" s="108"/>
      <c r="V833" s="108"/>
      <c r="W833" s="108"/>
      <c r="X833" s="108"/>
      <c r="Y833" s="108"/>
      <c r="Z833" s="108"/>
    </row>
    <row r="834" spans="1:26" ht="15.75" customHeight="1">
      <c r="A834" s="56"/>
      <c r="B834" s="521"/>
      <c r="C834" s="56"/>
      <c r="D834" s="56"/>
      <c r="E834" s="346"/>
      <c r="F834" s="672"/>
      <c r="G834" s="108"/>
      <c r="H834" s="108"/>
      <c r="I834" s="108"/>
      <c r="J834" s="108"/>
      <c r="K834" s="108"/>
      <c r="L834" s="108"/>
      <c r="M834" s="108"/>
      <c r="N834" s="108"/>
      <c r="O834" s="108"/>
      <c r="P834" s="108"/>
      <c r="Q834" s="108"/>
      <c r="R834" s="108"/>
      <c r="S834" s="108"/>
      <c r="T834" s="108"/>
      <c r="U834" s="108"/>
      <c r="V834" s="108"/>
      <c r="W834" s="108"/>
      <c r="X834" s="108"/>
      <c r="Y834" s="108"/>
      <c r="Z834" s="108"/>
    </row>
    <row r="835" spans="1:26" ht="15.75" customHeight="1">
      <c r="A835" s="56"/>
      <c r="B835" s="521"/>
      <c r="C835" s="56"/>
      <c r="D835" s="56"/>
      <c r="E835" s="346"/>
      <c r="F835" s="672"/>
      <c r="G835" s="108"/>
      <c r="H835" s="108"/>
      <c r="I835" s="108"/>
      <c r="J835" s="108"/>
      <c r="K835" s="108"/>
      <c r="L835" s="108"/>
      <c r="M835" s="108"/>
      <c r="N835" s="108"/>
      <c r="O835" s="108"/>
      <c r="P835" s="108"/>
      <c r="Q835" s="108"/>
      <c r="R835" s="108"/>
      <c r="S835" s="108"/>
      <c r="T835" s="108"/>
      <c r="U835" s="108"/>
      <c r="V835" s="108"/>
      <c r="W835" s="108"/>
      <c r="X835" s="108"/>
      <c r="Y835" s="108"/>
      <c r="Z835" s="108"/>
    </row>
    <row r="836" spans="1:26" ht="15.75" customHeight="1">
      <c r="A836" s="56"/>
      <c r="B836" s="521"/>
      <c r="C836" s="56"/>
      <c r="D836" s="56"/>
      <c r="E836" s="346"/>
      <c r="F836" s="672"/>
      <c r="G836" s="108"/>
      <c r="H836" s="108"/>
      <c r="I836" s="108"/>
      <c r="J836" s="108"/>
      <c r="K836" s="108"/>
      <c r="L836" s="108"/>
      <c r="M836" s="108"/>
      <c r="N836" s="108"/>
      <c r="O836" s="108"/>
      <c r="P836" s="108"/>
      <c r="Q836" s="108"/>
      <c r="R836" s="108"/>
      <c r="S836" s="108"/>
      <c r="T836" s="108"/>
      <c r="U836" s="108"/>
      <c r="V836" s="108"/>
      <c r="W836" s="108"/>
      <c r="X836" s="108"/>
      <c r="Y836" s="108"/>
      <c r="Z836" s="108"/>
    </row>
    <row r="837" spans="1:26" ht="15.75" customHeight="1">
      <c r="A837" s="56"/>
      <c r="B837" s="521"/>
      <c r="C837" s="56"/>
      <c r="D837" s="56"/>
      <c r="E837" s="346"/>
      <c r="F837" s="672"/>
      <c r="G837" s="108"/>
      <c r="H837" s="108"/>
      <c r="I837" s="108"/>
      <c r="J837" s="108"/>
      <c r="K837" s="108"/>
      <c r="L837" s="108"/>
      <c r="M837" s="108"/>
      <c r="N837" s="108"/>
      <c r="O837" s="108"/>
      <c r="P837" s="108"/>
      <c r="Q837" s="108"/>
      <c r="R837" s="108"/>
      <c r="S837" s="108"/>
      <c r="T837" s="108"/>
      <c r="U837" s="108"/>
      <c r="V837" s="108"/>
      <c r="W837" s="108"/>
      <c r="X837" s="108"/>
      <c r="Y837" s="108"/>
      <c r="Z837" s="108"/>
    </row>
    <row r="838" spans="1:26" ht="15.75" customHeight="1">
      <c r="A838" s="56"/>
      <c r="B838" s="521"/>
      <c r="C838" s="56"/>
      <c r="D838" s="56"/>
      <c r="E838" s="346"/>
      <c r="F838" s="672"/>
      <c r="G838" s="108"/>
      <c r="H838" s="108"/>
      <c r="I838" s="108"/>
      <c r="J838" s="108"/>
      <c r="K838" s="108"/>
      <c r="L838" s="108"/>
      <c r="M838" s="108"/>
      <c r="N838" s="108"/>
      <c r="O838" s="108"/>
      <c r="P838" s="108"/>
      <c r="Q838" s="108"/>
      <c r="R838" s="108"/>
      <c r="S838" s="108"/>
      <c r="T838" s="108"/>
      <c r="U838" s="108"/>
      <c r="V838" s="108"/>
      <c r="W838" s="108"/>
      <c r="X838" s="108"/>
      <c r="Y838" s="108"/>
      <c r="Z838" s="108"/>
    </row>
    <row r="839" spans="1:26" ht="15.75" customHeight="1">
      <c r="A839" s="56"/>
      <c r="B839" s="521"/>
      <c r="C839" s="56"/>
      <c r="D839" s="56"/>
      <c r="E839" s="346"/>
      <c r="F839" s="672"/>
      <c r="G839" s="108"/>
      <c r="H839" s="108"/>
      <c r="I839" s="108"/>
      <c r="J839" s="108"/>
      <c r="K839" s="108"/>
      <c r="L839" s="108"/>
      <c r="M839" s="108"/>
      <c r="N839" s="108"/>
      <c r="O839" s="108"/>
      <c r="P839" s="108"/>
      <c r="Q839" s="108"/>
      <c r="R839" s="108"/>
      <c r="S839" s="108"/>
      <c r="T839" s="108"/>
      <c r="U839" s="108"/>
      <c r="V839" s="108"/>
      <c r="W839" s="108"/>
      <c r="X839" s="108"/>
      <c r="Y839" s="108"/>
      <c r="Z839" s="108"/>
    </row>
    <row r="840" spans="1:26" ht="15.75" customHeight="1">
      <c r="A840" s="56"/>
      <c r="B840" s="521"/>
      <c r="C840" s="56"/>
      <c r="D840" s="56"/>
      <c r="E840" s="346"/>
      <c r="F840" s="672"/>
      <c r="G840" s="108"/>
      <c r="H840" s="108"/>
      <c r="I840" s="108"/>
      <c r="J840" s="108"/>
      <c r="K840" s="108"/>
      <c r="L840" s="108"/>
      <c r="M840" s="108"/>
      <c r="N840" s="108"/>
      <c r="O840" s="108"/>
      <c r="P840" s="108"/>
      <c r="Q840" s="108"/>
      <c r="R840" s="108"/>
      <c r="S840" s="108"/>
      <c r="T840" s="108"/>
      <c r="U840" s="108"/>
      <c r="V840" s="108"/>
      <c r="W840" s="108"/>
      <c r="X840" s="108"/>
      <c r="Y840" s="108"/>
      <c r="Z840" s="108"/>
    </row>
    <row r="841" spans="1:26" ht="15.75" customHeight="1">
      <c r="A841" s="56"/>
      <c r="B841" s="521"/>
      <c r="C841" s="56"/>
      <c r="D841" s="56"/>
      <c r="E841" s="346"/>
      <c r="F841" s="672"/>
      <c r="G841" s="108"/>
      <c r="H841" s="108"/>
      <c r="I841" s="108"/>
      <c r="J841" s="108"/>
      <c r="K841" s="108"/>
      <c r="L841" s="108"/>
      <c r="M841" s="108"/>
      <c r="N841" s="108"/>
      <c r="O841" s="108"/>
      <c r="P841" s="108"/>
      <c r="Q841" s="108"/>
      <c r="R841" s="108"/>
      <c r="S841" s="108"/>
      <c r="T841" s="108"/>
      <c r="U841" s="108"/>
      <c r="V841" s="108"/>
      <c r="W841" s="108"/>
      <c r="X841" s="108"/>
      <c r="Y841" s="108"/>
      <c r="Z841" s="108"/>
    </row>
    <row r="842" spans="1:26" ht="15.75" customHeight="1">
      <c r="A842" s="56"/>
      <c r="B842" s="521"/>
      <c r="C842" s="56"/>
      <c r="D842" s="56"/>
      <c r="E842" s="346"/>
      <c r="F842" s="672"/>
      <c r="G842" s="108"/>
      <c r="H842" s="108"/>
      <c r="I842" s="108"/>
      <c r="J842" s="108"/>
      <c r="K842" s="108"/>
      <c r="L842" s="108"/>
      <c r="M842" s="108"/>
      <c r="N842" s="108"/>
      <c r="O842" s="108"/>
      <c r="P842" s="108"/>
      <c r="Q842" s="108"/>
      <c r="R842" s="108"/>
      <c r="S842" s="108"/>
      <c r="T842" s="108"/>
      <c r="U842" s="108"/>
      <c r="V842" s="108"/>
      <c r="W842" s="108"/>
      <c r="X842" s="108"/>
      <c r="Y842" s="108"/>
      <c r="Z842" s="108"/>
    </row>
    <row r="843" spans="1:26" ht="15.75" customHeight="1">
      <c r="A843" s="56"/>
      <c r="B843" s="521"/>
      <c r="C843" s="56"/>
      <c r="D843" s="56"/>
      <c r="E843" s="346"/>
      <c r="F843" s="672"/>
      <c r="G843" s="108"/>
      <c r="H843" s="108"/>
      <c r="I843" s="108"/>
      <c r="J843" s="108"/>
      <c r="K843" s="108"/>
      <c r="L843" s="108"/>
      <c r="M843" s="108"/>
      <c r="N843" s="108"/>
      <c r="O843" s="108"/>
      <c r="P843" s="108"/>
      <c r="Q843" s="108"/>
      <c r="R843" s="108"/>
      <c r="S843" s="108"/>
      <c r="T843" s="108"/>
      <c r="U843" s="108"/>
      <c r="V843" s="108"/>
      <c r="W843" s="108"/>
      <c r="X843" s="108"/>
      <c r="Y843" s="108"/>
      <c r="Z843" s="108"/>
    </row>
    <row r="844" spans="1:26" ht="15.75" customHeight="1">
      <c r="A844" s="56"/>
      <c r="B844" s="521"/>
      <c r="C844" s="56"/>
      <c r="D844" s="56"/>
      <c r="E844" s="346"/>
      <c r="F844" s="672"/>
      <c r="G844" s="108"/>
      <c r="H844" s="108"/>
      <c r="I844" s="108"/>
      <c r="J844" s="108"/>
      <c r="K844" s="108"/>
      <c r="L844" s="108"/>
      <c r="M844" s="108"/>
      <c r="N844" s="108"/>
      <c r="O844" s="108"/>
      <c r="P844" s="108"/>
      <c r="Q844" s="108"/>
      <c r="R844" s="108"/>
      <c r="S844" s="108"/>
      <c r="T844" s="108"/>
      <c r="U844" s="108"/>
      <c r="V844" s="108"/>
      <c r="W844" s="108"/>
      <c r="X844" s="108"/>
      <c r="Y844" s="108"/>
      <c r="Z844" s="108"/>
    </row>
    <row r="845" spans="1:26" ht="15.75" customHeight="1">
      <c r="A845" s="56"/>
      <c r="B845" s="521"/>
      <c r="C845" s="56"/>
      <c r="D845" s="56"/>
      <c r="E845" s="346"/>
      <c r="F845" s="672"/>
      <c r="G845" s="108"/>
      <c r="H845" s="108"/>
      <c r="I845" s="108"/>
      <c r="J845" s="108"/>
      <c r="K845" s="108"/>
      <c r="L845" s="108"/>
      <c r="M845" s="108"/>
      <c r="N845" s="108"/>
      <c r="O845" s="108"/>
      <c r="P845" s="108"/>
      <c r="Q845" s="108"/>
      <c r="R845" s="108"/>
      <c r="S845" s="108"/>
      <c r="T845" s="108"/>
      <c r="U845" s="108"/>
      <c r="V845" s="108"/>
      <c r="W845" s="108"/>
      <c r="X845" s="108"/>
      <c r="Y845" s="108"/>
      <c r="Z845" s="108"/>
    </row>
    <row r="846" spans="1:26" ht="15.75" customHeight="1">
      <c r="A846" s="56"/>
      <c r="B846" s="521"/>
      <c r="C846" s="56"/>
      <c r="D846" s="56"/>
      <c r="E846" s="346"/>
      <c r="F846" s="672"/>
      <c r="G846" s="108"/>
      <c r="H846" s="108"/>
      <c r="I846" s="108"/>
      <c r="J846" s="108"/>
      <c r="K846" s="108"/>
      <c r="L846" s="108"/>
      <c r="M846" s="108"/>
      <c r="N846" s="108"/>
      <c r="O846" s="108"/>
      <c r="P846" s="108"/>
      <c r="Q846" s="108"/>
      <c r="R846" s="108"/>
      <c r="S846" s="108"/>
      <c r="T846" s="108"/>
      <c r="U846" s="108"/>
      <c r="V846" s="108"/>
      <c r="W846" s="108"/>
      <c r="X846" s="108"/>
      <c r="Y846" s="108"/>
      <c r="Z846" s="108"/>
    </row>
    <row r="847" spans="1:26" ht="15.75" customHeight="1">
      <c r="A847" s="56"/>
      <c r="B847" s="521"/>
      <c r="C847" s="56"/>
      <c r="D847" s="56"/>
      <c r="E847" s="346"/>
      <c r="F847" s="672"/>
      <c r="G847" s="108"/>
      <c r="H847" s="108"/>
      <c r="I847" s="108"/>
      <c r="J847" s="108"/>
      <c r="K847" s="108"/>
      <c r="L847" s="108"/>
      <c r="M847" s="108"/>
      <c r="N847" s="108"/>
      <c r="O847" s="108"/>
      <c r="P847" s="108"/>
      <c r="Q847" s="108"/>
      <c r="R847" s="108"/>
      <c r="S847" s="108"/>
      <c r="T847" s="108"/>
      <c r="U847" s="108"/>
      <c r="V847" s="108"/>
      <c r="W847" s="108"/>
      <c r="X847" s="108"/>
      <c r="Y847" s="108"/>
      <c r="Z847" s="108"/>
    </row>
    <row r="848" spans="1:26" ht="15.75" customHeight="1">
      <c r="A848" s="56"/>
      <c r="B848" s="521"/>
      <c r="C848" s="56"/>
      <c r="D848" s="56"/>
      <c r="E848" s="346"/>
      <c r="F848" s="672"/>
      <c r="G848" s="108"/>
      <c r="H848" s="108"/>
      <c r="I848" s="108"/>
      <c r="J848" s="108"/>
      <c r="K848" s="108"/>
      <c r="L848" s="108"/>
      <c r="M848" s="108"/>
      <c r="N848" s="108"/>
      <c r="O848" s="108"/>
      <c r="P848" s="108"/>
      <c r="Q848" s="108"/>
      <c r="R848" s="108"/>
      <c r="S848" s="108"/>
      <c r="T848" s="108"/>
      <c r="U848" s="108"/>
      <c r="V848" s="108"/>
      <c r="W848" s="108"/>
      <c r="X848" s="108"/>
      <c r="Y848" s="108"/>
      <c r="Z848" s="108"/>
    </row>
    <row r="849" spans="1:26" ht="15.75" customHeight="1">
      <c r="A849" s="56"/>
      <c r="B849" s="521"/>
      <c r="C849" s="56"/>
      <c r="D849" s="56"/>
      <c r="E849" s="346"/>
      <c r="F849" s="672"/>
      <c r="G849" s="108"/>
      <c r="H849" s="108"/>
      <c r="I849" s="108"/>
      <c r="J849" s="108"/>
      <c r="K849" s="108"/>
      <c r="L849" s="108"/>
      <c r="M849" s="108"/>
      <c r="N849" s="108"/>
      <c r="O849" s="108"/>
      <c r="P849" s="108"/>
      <c r="Q849" s="108"/>
      <c r="R849" s="108"/>
      <c r="S849" s="108"/>
      <c r="T849" s="108"/>
      <c r="U849" s="108"/>
      <c r="V849" s="108"/>
      <c r="W849" s="108"/>
      <c r="X849" s="108"/>
      <c r="Y849" s="108"/>
      <c r="Z849" s="108"/>
    </row>
    <row r="850" spans="1:26" ht="15.75" customHeight="1">
      <c r="A850" s="56"/>
      <c r="B850" s="521"/>
      <c r="C850" s="56"/>
      <c r="D850" s="56"/>
      <c r="E850" s="346"/>
      <c r="F850" s="672"/>
      <c r="G850" s="108"/>
      <c r="H850" s="108"/>
      <c r="I850" s="108"/>
      <c r="J850" s="108"/>
      <c r="K850" s="108"/>
      <c r="L850" s="108"/>
      <c r="M850" s="108"/>
      <c r="N850" s="108"/>
      <c r="O850" s="108"/>
      <c r="P850" s="108"/>
      <c r="Q850" s="108"/>
      <c r="R850" s="108"/>
      <c r="S850" s="108"/>
      <c r="T850" s="108"/>
      <c r="U850" s="108"/>
      <c r="V850" s="108"/>
      <c r="W850" s="108"/>
      <c r="X850" s="108"/>
      <c r="Y850" s="108"/>
      <c r="Z850" s="108"/>
    </row>
    <row r="851" spans="1:26" ht="15.75" customHeight="1">
      <c r="A851" s="56"/>
      <c r="B851" s="521"/>
      <c r="C851" s="56"/>
      <c r="D851" s="56"/>
      <c r="E851" s="346"/>
      <c r="F851" s="672"/>
      <c r="G851" s="108"/>
      <c r="H851" s="108"/>
      <c r="I851" s="108"/>
      <c r="J851" s="108"/>
      <c r="K851" s="108"/>
      <c r="L851" s="108"/>
      <c r="M851" s="108"/>
      <c r="N851" s="108"/>
      <c r="O851" s="108"/>
      <c r="P851" s="108"/>
      <c r="Q851" s="108"/>
      <c r="R851" s="108"/>
      <c r="S851" s="108"/>
      <c r="T851" s="108"/>
      <c r="U851" s="108"/>
      <c r="V851" s="108"/>
      <c r="W851" s="108"/>
      <c r="X851" s="108"/>
      <c r="Y851" s="108"/>
      <c r="Z851" s="108"/>
    </row>
    <row r="852" spans="1:26" ht="15.75" customHeight="1">
      <c r="A852" s="56"/>
      <c r="B852" s="521"/>
      <c r="C852" s="56"/>
      <c r="D852" s="56"/>
      <c r="E852" s="346"/>
      <c r="F852" s="672"/>
      <c r="G852" s="108"/>
      <c r="H852" s="108"/>
      <c r="I852" s="108"/>
      <c r="J852" s="108"/>
      <c r="K852" s="108"/>
      <c r="L852" s="108"/>
      <c r="M852" s="108"/>
      <c r="N852" s="108"/>
      <c r="O852" s="108"/>
      <c r="P852" s="108"/>
      <c r="Q852" s="108"/>
      <c r="R852" s="108"/>
      <c r="S852" s="108"/>
      <c r="T852" s="108"/>
      <c r="U852" s="108"/>
      <c r="V852" s="108"/>
      <c r="W852" s="108"/>
      <c r="X852" s="108"/>
      <c r="Y852" s="108"/>
      <c r="Z852" s="108"/>
    </row>
    <row r="853" spans="1:26" ht="15.75" customHeight="1">
      <c r="A853" s="56"/>
      <c r="B853" s="521"/>
      <c r="C853" s="56"/>
      <c r="D853" s="56"/>
      <c r="E853" s="346"/>
      <c r="F853" s="672"/>
      <c r="G853" s="108"/>
      <c r="H853" s="108"/>
      <c r="I853" s="108"/>
      <c r="J853" s="108"/>
      <c r="K853" s="108"/>
      <c r="L853" s="108"/>
      <c r="M853" s="108"/>
      <c r="N853" s="108"/>
      <c r="O853" s="108"/>
      <c r="P853" s="108"/>
      <c r="Q853" s="108"/>
      <c r="R853" s="108"/>
      <c r="S853" s="108"/>
      <c r="T853" s="108"/>
      <c r="U853" s="108"/>
      <c r="V853" s="108"/>
      <c r="W853" s="108"/>
      <c r="X853" s="108"/>
      <c r="Y853" s="108"/>
      <c r="Z853" s="108"/>
    </row>
    <row r="854" spans="1:26" ht="15.75" customHeight="1">
      <c r="A854" s="56"/>
      <c r="B854" s="521"/>
      <c r="C854" s="56"/>
      <c r="D854" s="56"/>
      <c r="E854" s="346"/>
      <c r="F854" s="672"/>
      <c r="G854" s="108"/>
      <c r="H854" s="108"/>
      <c r="I854" s="108"/>
      <c r="J854" s="108"/>
      <c r="K854" s="108"/>
      <c r="L854" s="108"/>
      <c r="M854" s="108"/>
      <c r="N854" s="108"/>
      <c r="O854" s="108"/>
      <c r="P854" s="108"/>
      <c r="Q854" s="108"/>
      <c r="R854" s="108"/>
      <c r="S854" s="108"/>
      <c r="T854" s="108"/>
      <c r="U854" s="108"/>
      <c r="V854" s="108"/>
      <c r="W854" s="108"/>
      <c r="X854" s="108"/>
      <c r="Y854" s="108"/>
      <c r="Z854" s="108"/>
    </row>
    <row r="855" spans="1:26" ht="15.75" customHeight="1">
      <c r="A855" s="56"/>
      <c r="B855" s="521"/>
      <c r="C855" s="56"/>
      <c r="D855" s="56"/>
      <c r="E855" s="346"/>
      <c r="F855" s="672"/>
      <c r="G855" s="108"/>
      <c r="H855" s="108"/>
      <c r="I855" s="108"/>
      <c r="J855" s="108"/>
      <c r="K855" s="108"/>
      <c r="L855" s="108"/>
      <c r="M855" s="108"/>
      <c r="N855" s="108"/>
      <c r="O855" s="108"/>
      <c r="P855" s="108"/>
      <c r="Q855" s="108"/>
      <c r="R855" s="108"/>
      <c r="S855" s="108"/>
      <c r="T855" s="108"/>
      <c r="U855" s="108"/>
      <c r="V855" s="108"/>
      <c r="W855" s="108"/>
      <c r="X855" s="108"/>
      <c r="Y855" s="108"/>
      <c r="Z855" s="108"/>
    </row>
    <row r="856" spans="1:26" ht="15.75" customHeight="1">
      <c r="A856" s="56"/>
      <c r="B856" s="521"/>
      <c r="C856" s="56"/>
      <c r="D856" s="56"/>
      <c r="E856" s="346"/>
      <c r="F856" s="672"/>
      <c r="G856" s="108"/>
      <c r="H856" s="108"/>
      <c r="I856" s="108"/>
      <c r="J856" s="108"/>
      <c r="K856" s="108"/>
      <c r="L856" s="108"/>
      <c r="M856" s="108"/>
      <c r="N856" s="108"/>
      <c r="O856" s="108"/>
      <c r="P856" s="108"/>
      <c r="Q856" s="108"/>
      <c r="R856" s="108"/>
      <c r="S856" s="108"/>
      <c r="T856" s="108"/>
      <c r="U856" s="108"/>
      <c r="V856" s="108"/>
      <c r="W856" s="108"/>
      <c r="X856" s="108"/>
      <c r="Y856" s="108"/>
      <c r="Z856" s="108"/>
    </row>
    <row r="857" spans="1:26" ht="15.75" customHeight="1">
      <c r="A857" s="56"/>
      <c r="B857" s="521"/>
      <c r="C857" s="56"/>
      <c r="D857" s="56"/>
      <c r="E857" s="346"/>
      <c r="F857" s="672"/>
      <c r="G857" s="108"/>
      <c r="H857" s="108"/>
      <c r="I857" s="108"/>
      <c r="J857" s="108"/>
      <c r="K857" s="108"/>
      <c r="L857" s="108"/>
      <c r="M857" s="108"/>
      <c r="N857" s="108"/>
      <c r="O857" s="108"/>
      <c r="P857" s="108"/>
      <c r="Q857" s="108"/>
      <c r="R857" s="108"/>
      <c r="S857" s="108"/>
      <c r="T857" s="108"/>
      <c r="U857" s="108"/>
      <c r="V857" s="108"/>
      <c r="W857" s="108"/>
      <c r="X857" s="108"/>
      <c r="Y857" s="108"/>
      <c r="Z857" s="108"/>
    </row>
    <row r="858" spans="1:26" ht="15.75" customHeight="1">
      <c r="A858" s="56"/>
      <c r="B858" s="521"/>
      <c r="C858" s="56"/>
      <c r="D858" s="56"/>
      <c r="E858" s="346"/>
      <c r="F858" s="672"/>
      <c r="G858" s="108"/>
      <c r="H858" s="108"/>
      <c r="I858" s="108"/>
      <c r="J858" s="108"/>
      <c r="K858" s="108"/>
      <c r="L858" s="108"/>
      <c r="M858" s="108"/>
      <c r="N858" s="108"/>
      <c r="O858" s="108"/>
      <c r="P858" s="108"/>
      <c r="Q858" s="108"/>
      <c r="R858" s="108"/>
      <c r="S858" s="108"/>
      <c r="T858" s="108"/>
      <c r="U858" s="108"/>
      <c r="V858" s="108"/>
      <c r="W858" s="108"/>
      <c r="X858" s="108"/>
      <c r="Y858" s="108"/>
      <c r="Z858" s="108"/>
    </row>
    <row r="859" spans="1:26" ht="15.75" customHeight="1">
      <c r="A859" s="56"/>
      <c r="B859" s="521"/>
      <c r="C859" s="56"/>
      <c r="D859" s="56"/>
      <c r="E859" s="346"/>
      <c r="F859" s="672"/>
      <c r="G859" s="108"/>
      <c r="H859" s="108"/>
      <c r="I859" s="108"/>
      <c r="J859" s="108"/>
      <c r="K859" s="108"/>
      <c r="L859" s="108"/>
      <c r="M859" s="108"/>
      <c r="N859" s="108"/>
      <c r="O859" s="108"/>
      <c r="P859" s="108"/>
      <c r="Q859" s="108"/>
      <c r="R859" s="108"/>
      <c r="S859" s="108"/>
      <c r="T859" s="108"/>
      <c r="U859" s="108"/>
      <c r="V859" s="108"/>
      <c r="W859" s="108"/>
      <c r="X859" s="108"/>
      <c r="Y859" s="108"/>
      <c r="Z859" s="108"/>
    </row>
    <row r="860" spans="1:26" ht="15.75" customHeight="1">
      <c r="A860" s="56"/>
      <c r="B860" s="521"/>
      <c r="C860" s="56"/>
      <c r="D860" s="56"/>
      <c r="E860" s="346"/>
      <c r="F860" s="672"/>
      <c r="G860" s="108"/>
      <c r="H860" s="108"/>
      <c r="I860" s="108"/>
      <c r="J860" s="108"/>
      <c r="K860" s="108"/>
      <c r="L860" s="108"/>
      <c r="M860" s="108"/>
      <c r="N860" s="108"/>
      <c r="O860" s="108"/>
      <c r="P860" s="108"/>
      <c r="Q860" s="108"/>
      <c r="R860" s="108"/>
      <c r="S860" s="108"/>
      <c r="T860" s="108"/>
      <c r="U860" s="108"/>
      <c r="V860" s="108"/>
      <c r="W860" s="108"/>
      <c r="X860" s="108"/>
      <c r="Y860" s="108"/>
      <c r="Z860" s="108"/>
    </row>
    <row r="861" spans="1:26" ht="15.75" customHeight="1">
      <c r="A861" s="56"/>
      <c r="B861" s="521"/>
      <c r="C861" s="56"/>
      <c r="D861" s="56"/>
      <c r="E861" s="346"/>
      <c r="F861" s="672"/>
      <c r="G861" s="108"/>
      <c r="H861" s="108"/>
      <c r="I861" s="108"/>
      <c r="J861" s="108"/>
      <c r="K861" s="108"/>
      <c r="L861" s="108"/>
      <c r="M861" s="108"/>
      <c r="N861" s="108"/>
      <c r="O861" s="108"/>
      <c r="P861" s="108"/>
      <c r="Q861" s="108"/>
      <c r="R861" s="108"/>
      <c r="S861" s="108"/>
      <c r="T861" s="108"/>
      <c r="U861" s="108"/>
      <c r="V861" s="108"/>
      <c r="W861" s="108"/>
      <c r="X861" s="108"/>
      <c r="Y861" s="108"/>
      <c r="Z861" s="108"/>
    </row>
    <row r="862" spans="1:26" ht="15.75" customHeight="1">
      <c r="A862" s="56"/>
      <c r="B862" s="521"/>
      <c r="C862" s="56"/>
      <c r="D862" s="56"/>
      <c r="E862" s="346"/>
      <c r="F862" s="672"/>
      <c r="G862" s="108"/>
      <c r="H862" s="108"/>
      <c r="I862" s="108"/>
      <c r="J862" s="108"/>
      <c r="K862" s="108"/>
      <c r="L862" s="108"/>
      <c r="M862" s="108"/>
      <c r="N862" s="108"/>
      <c r="O862" s="108"/>
      <c r="P862" s="108"/>
      <c r="Q862" s="108"/>
      <c r="R862" s="108"/>
      <c r="S862" s="108"/>
      <c r="T862" s="108"/>
      <c r="U862" s="108"/>
      <c r="V862" s="108"/>
      <c r="W862" s="108"/>
      <c r="X862" s="108"/>
      <c r="Y862" s="108"/>
      <c r="Z862" s="108"/>
    </row>
    <row r="863" spans="1:26" ht="15.75" customHeight="1">
      <c r="A863" s="56"/>
      <c r="B863" s="521"/>
      <c r="C863" s="56"/>
      <c r="D863" s="56"/>
      <c r="E863" s="346"/>
      <c r="F863" s="672"/>
      <c r="G863" s="108"/>
      <c r="H863" s="108"/>
      <c r="I863" s="108"/>
      <c r="J863" s="108"/>
      <c r="K863" s="108"/>
      <c r="L863" s="108"/>
      <c r="M863" s="108"/>
      <c r="N863" s="108"/>
      <c r="O863" s="108"/>
      <c r="P863" s="108"/>
      <c r="Q863" s="108"/>
      <c r="R863" s="108"/>
      <c r="S863" s="108"/>
      <c r="T863" s="108"/>
      <c r="U863" s="108"/>
      <c r="V863" s="108"/>
      <c r="W863" s="108"/>
      <c r="X863" s="108"/>
      <c r="Y863" s="108"/>
      <c r="Z863" s="108"/>
    </row>
    <row r="864" spans="1:26" ht="15.75" customHeight="1">
      <c r="A864" s="56"/>
      <c r="B864" s="521"/>
      <c r="C864" s="56"/>
      <c r="D864" s="56"/>
      <c r="E864" s="346"/>
      <c r="F864" s="672"/>
      <c r="G864" s="108"/>
      <c r="H864" s="108"/>
      <c r="I864" s="108"/>
      <c r="J864" s="108"/>
      <c r="K864" s="108"/>
      <c r="L864" s="108"/>
      <c r="M864" s="108"/>
      <c r="N864" s="108"/>
      <c r="O864" s="108"/>
      <c r="P864" s="108"/>
      <c r="Q864" s="108"/>
      <c r="R864" s="108"/>
      <c r="S864" s="108"/>
      <c r="T864" s="108"/>
      <c r="U864" s="108"/>
      <c r="V864" s="108"/>
      <c r="W864" s="108"/>
      <c r="X864" s="108"/>
      <c r="Y864" s="108"/>
      <c r="Z864" s="108"/>
    </row>
    <row r="865" spans="1:26" ht="15.75" customHeight="1">
      <c r="A865" s="56"/>
      <c r="B865" s="521"/>
      <c r="C865" s="56"/>
      <c r="D865" s="56"/>
      <c r="E865" s="346"/>
      <c r="F865" s="672"/>
      <c r="G865" s="108"/>
      <c r="H865" s="108"/>
      <c r="I865" s="108"/>
      <c r="J865" s="108"/>
      <c r="K865" s="108"/>
      <c r="L865" s="108"/>
      <c r="M865" s="108"/>
      <c r="N865" s="108"/>
      <c r="O865" s="108"/>
      <c r="P865" s="108"/>
      <c r="Q865" s="108"/>
      <c r="R865" s="108"/>
      <c r="S865" s="108"/>
      <c r="T865" s="108"/>
      <c r="U865" s="108"/>
      <c r="V865" s="108"/>
      <c r="W865" s="108"/>
      <c r="X865" s="108"/>
      <c r="Y865" s="108"/>
      <c r="Z865" s="108"/>
    </row>
    <row r="866" spans="1:26" ht="15.75" customHeight="1">
      <c r="A866" s="56"/>
      <c r="B866" s="521"/>
      <c r="C866" s="56"/>
      <c r="D866" s="56"/>
      <c r="E866" s="346"/>
      <c r="F866" s="672"/>
      <c r="G866" s="108"/>
      <c r="H866" s="108"/>
      <c r="I866" s="108"/>
      <c r="J866" s="108"/>
      <c r="K866" s="108"/>
      <c r="L866" s="108"/>
      <c r="M866" s="108"/>
      <c r="N866" s="108"/>
      <c r="O866" s="108"/>
      <c r="P866" s="108"/>
      <c r="Q866" s="108"/>
      <c r="R866" s="108"/>
      <c r="S866" s="108"/>
      <c r="T866" s="108"/>
      <c r="U866" s="108"/>
      <c r="V866" s="108"/>
      <c r="W866" s="108"/>
      <c r="X866" s="108"/>
      <c r="Y866" s="108"/>
      <c r="Z866" s="108"/>
    </row>
    <row r="867" spans="1:26" ht="15.75" customHeight="1">
      <c r="A867" s="56"/>
      <c r="B867" s="521"/>
      <c r="C867" s="56"/>
      <c r="D867" s="56"/>
      <c r="E867" s="346"/>
      <c r="F867" s="672"/>
      <c r="G867" s="108"/>
      <c r="H867" s="108"/>
      <c r="I867" s="108"/>
      <c r="J867" s="108"/>
      <c r="K867" s="108"/>
      <c r="L867" s="108"/>
      <c r="M867" s="108"/>
      <c r="N867" s="108"/>
      <c r="O867" s="108"/>
      <c r="P867" s="108"/>
      <c r="Q867" s="108"/>
      <c r="R867" s="108"/>
      <c r="S867" s="108"/>
      <c r="T867" s="108"/>
      <c r="U867" s="108"/>
      <c r="V867" s="108"/>
      <c r="W867" s="108"/>
      <c r="X867" s="108"/>
      <c r="Y867" s="108"/>
      <c r="Z867" s="108"/>
    </row>
    <row r="868" spans="1:26" ht="15.75" customHeight="1">
      <c r="A868" s="56"/>
      <c r="B868" s="521"/>
      <c r="C868" s="56"/>
      <c r="D868" s="56"/>
      <c r="E868" s="346"/>
      <c r="F868" s="672"/>
      <c r="G868" s="108"/>
      <c r="H868" s="108"/>
      <c r="I868" s="108"/>
      <c r="J868" s="108"/>
      <c r="K868" s="108"/>
      <c r="L868" s="108"/>
      <c r="M868" s="108"/>
      <c r="N868" s="108"/>
      <c r="O868" s="108"/>
      <c r="P868" s="108"/>
      <c r="Q868" s="108"/>
      <c r="R868" s="108"/>
      <c r="S868" s="108"/>
      <c r="T868" s="108"/>
      <c r="U868" s="108"/>
      <c r="V868" s="108"/>
      <c r="W868" s="108"/>
      <c r="X868" s="108"/>
      <c r="Y868" s="108"/>
      <c r="Z868" s="108"/>
    </row>
    <row r="869" spans="1:26" ht="15.75" customHeight="1">
      <c r="A869" s="56"/>
      <c r="B869" s="521"/>
      <c r="C869" s="56"/>
      <c r="D869" s="56"/>
      <c r="E869" s="346"/>
      <c r="F869" s="672"/>
      <c r="G869" s="108"/>
      <c r="H869" s="108"/>
      <c r="I869" s="108"/>
      <c r="J869" s="108"/>
      <c r="K869" s="108"/>
      <c r="L869" s="108"/>
      <c r="M869" s="108"/>
      <c r="N869" s="108"/>
      <c r="O869" s="108"/>
      <c r="P869" s="108"/>
      <c r="Q869" s="108"/>
      <c r="R869" s="108"/>
      <c r="S869" s="108"/>
      <c r="T869" s="108"/>
      <c r="U869" s="108"/>
      <c r="V869" s="108"/>
      <c r="W869" s="108"/>
      <c r="X869" s="108"/>
      <c r="Y869" s="108"/>
      <c r="Z869" s="108"/>
    </row>
    <row r="870" spans="1:26" ht="15.75" customHeight="1">
      <c r="A870" s="56"/>
      <c r="B870" s="521"/>
      <c r="C870" s="56"/>
      <c r="D870" s="56"/>
      <c r="E870" s="346"/>
      <c r="F870" s="672"/>
      <c r="G870" s="108"/>
      <c r="H870" s="108"/>
      <c r="I870" s="108"/>
      <c r="J870" s="108"/>
      <c r="K870" s="108"/>
      <c r="L870" s="108"/>
      <c r="M870" s="108"/>
      <c r="N870" s="108"/>
      <c r="O870" s="108"/>
      <c r="P870" s="108"/>
      <c r="Q870" s="108"/>
      <c r="R870" s="108"/>
      <c r="S870" s="108"/>
      <c r="T870" s="108"/>
      <c r="U870" s="108"/>
      <c r="V870" s="108"/>
      <c r="W870" s="108"/>
      <c r="X870" s="108"/>
      <c r="Y870" s="108"/>
      <c r="Z870" s="108"/>
    </row>
    <row r="871" spans="1:26" ht="15.75" customHeight="1">
      <c r="A871" s="56"/>
      <c r="B871" s="521"/>
      <c r="C871" s="56"/>
      <c r="D871" s="56"/>
      <c r="E871" s="346"/>
      <c r="F871" s="672"/>
      <c r="G871" s="108"/>
      <c r="H871" s="108"/>
      <c r="I871" s="108"/>
      <c r="J871" s="108"/>
      <c r="K871" s="108"/>
      <c r="L871" s="108"/>
      <c r="M871" s="108"/>
      <c r="N871" s="108"/>
      <c r="O871" s="108"/>
      <c r="P871" s="108"/>
      <c r="Q871" s="108"/>
      <c r="R871" s="108"/>
      <c r="S871" s="108"/>
      <c r="T871" s="108"/>
      <c r="U871" s="108"/>
      <c r="V871" s="108"/>
      <c r="W871" s="108"/>
      <c r="X871" s="108"/>
      <c r="Y871" s="108"/>
      <c r="Z871" s="108"/>
    </row>
    <row r="872" spans="1:26" ht="15.75" customHeight="1">
      <c r="A872" s="56"/>
      <c r="B872" s="521"/>
      <c r="C872" s="56"/>
      <c r="D872" s="56"/>
      <c r="E872" s="346"/>
      <c r="F872" s="672"/>
      <c r="G872" s="108"/>
      <c r="H872" s="108"/>
      <c r="I872" s="108"/>
      <c r="J872" s="108"/>
      <c r="K872" s="108"/>
      <c r="L872" s="108"/>
      <c r="M872" s="108"/>
      <c r="N872" s="108"/>
      <c r="O872" s="108"/>
      <c r="P872" s="108"/>
      <c r="Q872" s="108"/>
      <c r="R872" s="108"/>
      <c r="S872" s="108"/>
      <c r="T872" s="108"/>
      <c r="U872" s="108"/>
      <c r="V872" s="108"/>
      <c r="W872" s="108"/>
      <c r="X872" s="108"/>
      <c r="Y872" s="108"/>
      <c r="Z872" s="108"/>
    </row>
    <row r="873" spans="1:26" ht="15.75" customHeight="1">
      <c r="A873" s="56"/>
      <c r="B873" s="521"/>
      <c r="C873" s="56"/>
      <c r="D873" s="56"/>
      <c r="E873" s="346"/>
      <c r="F873" s="672"/>
      <c r="G873" s="108"/>
      <c r="H873" s="108"/>
      <c r="I873" s="108"/>
      <c r="J873" s="108"/>
      <c r="K873" s="108"/>
      <c r="L873" s="108"/>
      <c r="M873" s="108"/>
      <c r="N873" s="108"/>
      <c r="O873" s="108"/>
      <c r="P873" s="108"/>
      <c r="Q873" s="108"/>
      <c r="R873" s="108"/>
      <c r="S873" s="108"/>
      <c r="T873" s="108"/>
      <c r="U873" s="108"/>
      <c r="V873" s="108"/>
      <c r="W873" s="108"/>
      <c r="X873" s="108"/>
      <c r="Y873" s="108"/>
      <c r="Z873" s="108"/>
    </row>
    <row r="874" spans="1:26" ht="15.75" customHeight="1">
      <c r="A874" s="56"/>
      <c r="B874" s="521"/>
      <c r="C874" s="56"/>
      <c r="D874" s="56"/>
      <c r="E874" s="346"/>
      <c r="F874" s="672"/>
      <c r="G874" s="108"/>
      <c r="H874" s="108"/>
      <c r="I874" s="108"/>
      <c r="J874" s="108"/>
      <c r="K874" s="108"/>
      <c r="L874" s="108"/>
      <c r="M874" s="108"/>
      <c r="N874" s="108"/>
      <c r="O874" s="108"/>
      <c r="P874" s="108"/>
      <c r="Q874" s="108"/>
      <c r="R874" s="108"/>
      <c r="S874" s="108"/>
      <c r="T874" s="108"/>
      <c r="U874" s="108"/>
      <c r="V874" s="108"/>
      <c r="W874" s="108"/>
      <c r="X874" s="108"/>
      <c r="Y874" s="108"/>
      <c r="Z874" s="108"/>
    </row>
    <row r="875" spans="1:26" ht="15.75" customHeight="1">
      <c r="A875" s="56"/>
      <c r="B875" s="521"/>
      <c r="C875" s="56"/>
      <c r="D875" s="56"/>
      <c r="E875" s="346"/>
      <c r="F875" s="672"/>
      <c r="G875" s="108"/>
      <c r="H875" s="108"/>
      <c r="I875" s="108"/>
      <c r="J875" s="108"/>
      <c r="K875" s="108"/>
      <c r="L875" s="108"/>
      <c r="M875" s="108"/>
      <c r="N875" s="108"/>
      <c r="O875" s="108"/>
      <c r="P875" s="108"/>
      <c r="Q875" s="108"/>
      <c r="R875" s="108"/>
      <c r="S875" s="108"/>
      <c r="T875" s="108"/>
      <c r="U875" s="108"/>
      <c r="V875" s="108"/>
      <c r="W875" s="108"/>
      <c r="X875" s="108"/>
      <c r="Y875" s="108"/>
      <c r="Z875" s="108"/>
    </row>
    <row r="876" spans="1:26" ht="15.75" customHeight="1">
      <c r="A876" s="56"/>
      <c r="B876" s="521"/>
      <c r="C876" s="56"/>
      <c r="D876" s="56"/>
      <c r="E876" s="346"/>
      <c r="F876" s="672"/>
      <c r="G876" s="108"/>
      <c r="H876" s="108"/>
      <c r="I876" s="108"/>
      <c r="J876" s="108"/>
      <c r="K876" s="108"/>
      <c r="L876" s="108"/>
      <c r="M876" s="108"/>
      <c r="N876" s="108"/>
      <c r="O876" s="108"/>
      <c r="P876" s="108"/>
      <c r="Q876" s="108"/>
      <c r="R876" s="108"/>
      <c r="S876" s="108"/>
      <c r="T876" s="108"/>
      <c r="U876" s="108"/>
      <c r="V876" s="108"/>
      <c r="W876" s="108"/>
      <c r="X876" s="108"/>
      <c r="Y876" s="108"/>
      <c r="Z876" s="108"/>
    </row>
    <row r="877" spans="1:26" ht="15.75" customHeight="1">
      <c r="A877" s="56"/>
      <c r="B877" s="521"/>
      <c r="C877" s="56"/>
      <c r="D877" s="56"/>
      <c r="E877" s="346"/>
      <c r="F877" s="672"/>
      <c r="G877" s="108"/>
      <c r="H877" s="108"/>
      <c r="I877" s="108"/>
      <c r="J877" s="108"/>
      <c r="K877" s="108"/>
      <c r="L877" s="108"/>
      <c r="M877" s="108"/>
      <c r="N877" s="108"/>
      <c r="O877" s="108"/>
      <c r="P877" s="108"/>
      <c r="Q877" s="108"/>
      <c r="R877" s="108"/>
      <c r="S877" s="108"/>
      <c r="T877" s="108"/>
      <c r="U877" s="108"/>
      <c r="V877" s="108"/>
      <c r="W877" s="108"/>
      <c r="X877" s="108"/>
      <c r="Y877" s="108"/>
      <c r="Z877" s="108"/>
    </row>
    <row r="878" spans="1:26" ht="15.75" customHeight="1">
      <c r="A878" s="56"/>
      <c r="B878" s="521"/>
      <c r="C878" s="56"/>
      <c r="D878" s="56"/>
      <c r="E878" s="346"/>
      <c r="F878" s="672"/>
      <c r="G878" s="108"/>
      <c r="H878" s="108"/>
      <c r="I878" s="108"/>
      <c r="J878" s="108"/>
      <c r="K878" s="108"/>
      <c r="L878" s="108"/>
      <c r="M878" s="108"/>
      <c r="N878" s="108"/>
      <c r="O878" s="108"/>
      <c r="P878" s="108"/>
      <c r="Q878" s="108"/>
      <c r="R878" s="108"/>
      <c r="S878" s="108"/>
      <c r="T878" s="108"/>
      <c r="U878" s="108"/>
      <c r="V878" s="108"/>
      <c r="W878" s="108"/>
      <c r="X878" s="108"/>
      <c r="Y878" s="108"/>
      <c r="Z878" s="108"/>
    </row>
    <row r="879" spans="1:26" ht="15.75" customHeight="1">
      <c r="A879" s="56"/>
      <c r="B879" s="521"/>
      <c r="C879" s="56"/>
      <c r="D879" s="56"/>
      <c r="E879" s="346"/>
      <c r="F879" s="672"/>
      <c r="G879" s="108"/>
      <c r="H879" s="108"/>
      <c r="I879" s="108"/>
      <c r="J879" s="108"/>
      <c r="K879" s="108"/>
      <c r="L879" s="108"/>
      <c r="M879" s="108"/>
      <c r="N879" s="108"/>
      <c r="O879" s="108"/>
      <c r="P879" s="108"/>
      <c r="Q879" s="108"/>
      <c r="R879" s="108"/>
      <c r="S879" s="108"/>
      <c r="T879" s="108"/>
      <c r="U879" s="108"/>
      <c r="V879" s="108"/>
      <c r="W879" s="108"/>
      <c r="X879" s="108"/>
      <c r="Y879" s="108"/>
      <c r="Z879" s="108"/>
    </row>
    <row r="880" spans="1:26" ht="15.75" customHeight="1">
      <c r="A880" s="56"/>
      <c r="B880" s="521"/>
      <c r="C880" s="56"/>
      <c r="D880" s="56"/>
      <c r="E880" s="346"/>
      <c r="F880" s="672"/>
      <c r="G880" s="108"/>
      <c r="H880" s="108"/>
      <c r="I880" s="108"/>
      <c r="J880" s="108"/>
      <c r="K880" s="108"/>
      <c r="L880" s="108"/>
      <c r="M880" s="108"/>
      <c r="N880" s="108"/>
      <c r="O880" s="108"/>
      <c r="P880" s="108"/>
      <c r="Q880" s="108"/>
      <c r="R880" s="108"/>
      <c r="S880" s="108"/>
      <c r="T880" s="108"/>
      <c r="U880" s="108"/>
      <c r="V880" s="108"/>
      <c r="W880" s="108"/>
      <c r="X880" s="108"/>
      <c r="Y880" s="108"/>
      <c r="Z880" s="108"/>
    </row>
    <row r="881" spans="1:26" ht="15.75" customHeight="1">
      <c r="A881" s="56"/>
      <c r="B881" s="521"/>
      <c r="C881" s="56"/>
      <c r="D881" s="56"/>
      <c r="E881" s="346"/>
      <c r="F881" s="672"/>
      <c r="G881" s="108"/>
      <c r="H881" s="108"/>
      <c r="I881" s="108"/>
      <c r="J881" s="108"/>
      <c r="K881" s="108"/>
      <c r="L881" s="108"/>
      <c r="M881" s="108"/>
      <c r="N881" s="108"/>
      <c r="O881" s="108"/>
      <c r="P881" s="108"/>
      <c r="Q881" s="108"/>
      <c r="R881" s="108"/>
      <c r="S881" s="108"/>
      <c r="T881" s="108"/>
      <c r="U881" s="108"/>
      <c r="V881" s="108"/>
      <c r="W881" s="108"/>
      <c r="X881" s="108"/>
      <c r="Y881" s="108"/>
      <c r="Z881" s="108"/>
    </row>
    <row r="882" spans="1:26" ht="15.75" customHeight="1">
      <c r="A882" s="56"/>
      <c r="B882" s="521"/>
      <c r="C882" s="56"/>
      <c r="D882" s="56"/>
      <c r="E882" s="346"/>
      <c r="F882" s="672"/>
      <c r="G882" s="108"/>
      <c r="H882" s="108"/>
      <c r="I882" s="108"/>
      <c r="J882" s="108"/>
      <c r="K882" s="108"/>
      <c r="L882" s="108"/>
      <c r="M882" s="108"/>
      <c r="N882" s="108"/>
      <c r="O882" s="108"/>
      <c r="P882" s="108"/>
      <c r="Q882" s="108"/>
      <c r="R882" s="108"/>
      <c r="S882" s="108"/>
      <c r="T882" s="108"/>
      <c r="U882" s="108"/>
      <c r="V882" s="108"/>
      <c r="W882" s="108"/>
      <c r="X882" s="108"/>
      <c r="Y882" s="108"/>
      <c r="Z882" s="108"/>
    </row>
    <row r="883" spans="1:26" ht="15.75" customHeight="1">
      <c r="A883" s="56"/>
      <c r="B883" s="521"/>
      <c r="C883" s="56"/>
      <c r="D883" s="56"/>
      <c r="E883" s="346"/>
      <c r="F883" s="672"/>
      <c r="G883" s="108"/>
      <c r="H883" s="108"/>
      <c r="I883" s="108"/>
      <c r="J883" s="108"/>
      <c r="K883" s="108"/>
      <c r="L883" s="108"/>
      <c r="M883" s="108"/>
      <c r="N883" s="108"/>
      <c r="O883" s="108"/>
      <c r="P883" s="108"/>
      <c r="Q883" s="108"/>
      <c r="R883" s="108"/>
      <c r="S883" s="108"/>
      <c r="T883" s="108"/>
      <c r="U883" s="108"/>
      <c r="V883" s="108"/>
      <c r="W883" s="108"/>
      <c r="X883" s="108"/>
      <c r="Y883" s="108"/>
      <c r="Z883" s="108"/>
    </row>
    <row r="884" spans="1:26" ht="15.75" customHeight="1">
      <c r="A884" s="56"/>
      <c r="B884" s="521"/>
      <c r="C884" s="56"/>
      <c r="D884" s="56"/>
      <c r="E884" s="346"/>
      <c r="F884" s="672"/>
      <c r="G884" s="108"/>
      <c r="H884" s="108"/>
      <c r="I884" s="108"/>
      <c r="J884" s="108"/>
      <c r="K884" s="108"/>
      <c r="L884" s="108"/>
      <c r="M884" s="108"/>
      <c r="N884" s="108"/>
      <c r="O884" s="108"/>
      <c r="P884" s="108"/>
      <c r="Q884" s="108"/>
      <c r="R884" s="108"/>
      <c r="S884" s="108"/>
      <c r="T884" s="108"/>
      <c r="U884" s="108"/>
      <c r="V884" s="108"/>
      <c r="W884" s="108"/>
      <c r="X884" s="108"/>
      <c r="Y884" s="108"/>
      <c r="Z884" s="108"/>
    </row>
    <row r="885" spans="1:26" ht="15.75" customHeight="1">
      <c r="A885" s="56"/>
      <c r="B885" s="521"/>
      <c r="C885" s="56"/>
      <c r="D885" s="56"/>
      <c r="E885" s="346"/>
      <c r="F885" s="672"/>
      <c r="G885" s="108"/>
      <c r="H885" s="108"/>
      <c r="I885" s="108"/>
      <c r="J885" s="108"/>
      <c r="K885" s="108"/>
      <c r="L885" s="108"/>
      <c r="M885" s="108"/>
      <c r="N885" s="108"/>
      <c r="O885" s="108"/>
      <c r="P885" s="108"/>
      <c r="Q885" s="108"/>
      <c r="R885" s="108"/>
      <c r="S885" s="108"/>
      <c r="T885" s="108"/>
      <c r="U885" s="108"/>
      <c r="V885" s="108"/>
      <c r="W885" s="108"/>
      <c r="X885" s="108"/>
      <c r="Y885" s="108"/>
      <c r="Z885" s="108"/>
    </row>
    <row r="886" spans="1:26" ht="15.75" customHeight="1">
      <c r="A886" s="56"/>
      <c r="B886" s="521"/>
      <c r="C886" s="56"/>
      <c r="D886" s="56"/>
      <c r="E886" s="346"/>
      <c r="F886" s="672"/>
      <c r="G886" s="108"/>
      <c r="H886" s="108"/>
      <c r="I886" s="108"/>
      <c r="J886" s="108"/>
      <c r="K886" s="108"/>
      <c r="L886" s="108"/>
      <c r="M886" s="108"/>
      <c r="N886" s="108"/>
      <c r="O886" s="108"/>
      <c r="P886" s="108"/>
      <c r="Q886" s="108"/>
      <c r="R886" s="108"/>
      <c r="S886" s="108"/>
      <c r="T886" s="108"/>
      <c r="U886" s="108"/>
      <c r="V886" s="108"/>
      <c r="W886" s="108"/>
      <c r="X886" s="108"/>
      <c r="Y886" s="108"/>
      <c r="Z886" s="108"/>
    </row>
    <row r="887" spans="1:26" ht="15.75" customHeight="1">
      <c r="A887" s="56"/>
      <c r="B887" s="521"/>
      <c r="C887" s="56"/>
      <c r="D887" s="56"/>
      <c r="E887" s="346"/>
      <c r="F887" s="672"/>
      <c r="G887" s="108"/>
      <c r="H887" s="108"/>
      <c r="I887" s="108"/>
      <c r="J887" s="108"/>
      <c r="K887" s="108"/>
      <c r="L887" s="108"/>
      <c r="M887" s="108"/>
      <c r="N887" s="108"/>
      <c r="O887" s="108"/>
      <c r="P887" s="108"/>
      <c r="Q887" s="108"/>
      <c r="R887" s="108"/>
      <c r="S887" s="108"/>
      <c r="T887" s="108"/>
      <c r="U887" s="108"/>
      <c r="V887" s="108"/>
      <c r="W887" s="108"/>
      <c r="X887" s="108"/>
      <c r="Y887" s="108"/>
      <c r="Z887" s="108"/>
    </row>
    <row r="888" spans="1:26" ht="15.75" customHeight="1">
      <c r="A888" s="56"/>
      <c r="B888" s="521"/>
      <c r="C888" s="56"/>
      <c r="D888" s="56"/>
      <c r="E888" s="346"/>
      <c r="F888" s="672"/>
      <c r="G888" s="108"/>
      <c r="H888" s="108"/>
      <c r="I888" s="108"/>
      <c r="J888" s="108"/>
      <c r="K888" s="108"/>
      <c r="L888" s="108"/>
      <c r="M888" s="108"/>
      <c r="N888" s="108"/>
      <c r="O888" s="108"/>
      <c r="P888" s="108"/>
      <c r="Q888" s="108"/>
      <c r="R888" s="108"/>
      <c r="S888" s="108"/>
      <c r="T888" s="108"/>
      <c r="U888" s="108"/>
      <c r="V888" s="108"/>
      <c r="W888" s="108"/>
      <c r="X888" s="108"/>
      <c r="Y888" s="108"/>
      <c r="Z888" s="108"/>
    </row>
    <row r="889" spans="1:26" ht="15.75" customHeight="1">
      <c r="A889" s="56"/>
      <c r="B889" s="521"/>
      <c r="C889" s="56"/>
      <c r="D889" s="56"/>
      <c r="E889" s="346"/>
      <c r="F889" s="672"/>
      <c r="G889" s="108"/>
      <c r="H889" s="108"/>
      <c r="I889" s="108"/>
      <c r="J889" s="108"/>
      <c r="K889" s="108"/>
      <c r="L889" s="108"/>
      <c r="M889" s="108"/>
      <c r="N889" s="108"/>
      <c r="O889" s="108"/>
      <c r="P889" s="108"/>
      <c r="Q889" s="108"/>
      <c r="R889" s="108"/>
      <c r="S889" s="108"/>
      <c r="T889" s="108"/>
      <c r="U889" s="108"/>
      <c r="V889" s="108"/>
      <c r="W889" s="108"/>
      <c r="X889" s="108"/>
      <c r="Y889" s="108"/>
      <c r="Z889" s="108"/>
    </row>
    <row r="890" spans="1:26" ht="15.75" customHeight="1">
      <c r="A890" s="56"/>
      <c r="B890" s="521"/>
      <c r="C890" s="56"/>
      <c r="D890" s="56"/>
      <c r="E890" s="346"/>
      <c r="F890" s="672"/>
      <c r="G890" s="108"/>
      <c r="H890" s="108"/>
      <c r="I890" s="108"/>
      <c r="J890" s="108"/>
      <c r="K890" s="108"/>
      <c r="L890" s="108"/>
      <c r="M890" s="108"/>
      <c r="N890" s="108"/>
      <c r="O890" s="108"/>
      <c r="P890" s="108"/>
      <c r="Q890" s="108"/>
      <c r="R890" s="108"/>
      <c r="S890" s="108"/>
      <c r="T890" s="108"/>
      <c r="U890" s="108"/>
      <c r="V890" s="108"/>
      <c r="W890" s="108"/>
      <c r="X890" s="108"/>
      <c r="Y890" s="108"/>
      <c r="Z890" s="108"/>
    </row>
    <row r="891" spans="1:26" ht="15.75" customHeight="1">
      <c r="A891" s="56"/>
      <c r="B891" s="521"/>
      <c r="C891" s="56"/>
      <c r="D891" s="56"/>
      <c r="E891" s="346"/>
      <c r="F891" s="672"/>
      <c r="G891" s="108"/>
      <c r="H891" s="108"/>
      <c r="I891" s="108"/>
      <c r="J891" s="108"/>
      <c r="K891" s="108"/>
      <c r="L891" s="108"/>
      <c r="M891" s="108"/>
      <c r="N891" s="108"/>
      <c r="O891" s="108"/>
      <c r="P891" s="108"/>
      <c r="Q891" s="108"/>
      <c r="R891" s="108"/>
      <c r="S891" s="108"/>
      <c r="T891" s="108"/>
      <c r="U891" s="108"/>
      <c r="V891" s="108"/>
      <c r="W891" s="108"/>
      <c r="X891" s="108"/>
      <c r="Y891" s="108"/>
      <c r="Z891" s="108"/>
    </row>
    <row r="892" spans="1:26" ht="15.75" customHeight="1">
      <c r="A892" s="56"/>
      <c r="B892" s="521"/>
      <c r="C892" s="56"/>
      <c r="D892" s="56"/>
      <c r="E892" s="346"/>
      <c r="F892" s="672"/>
      <c r="G892" s="108"/>
      <c r="H892" s="108"/>
      <c r="I892" s="108"/>
      <c r="J892" s="108"/>
      <c r="K892" s="108"/>
      <c r="L892" s="108"/>
      <c r="M892" s="108"/>
      <c r="N892" s="108"/>
      <c r="O892" s="108"/>
      <c r="P892" s="108"/>
      <c r="Q892" s="108"/>
      <c r="R892" s="108"/>
      <c r="S892" s="108"/>
      <c r="T892" s="108"/>
      <c r="U892" s="108"/>
      <c r="V892" s="108"/>
      <c r="W892" s="108"/>
      <c r="X892" s="108"/>
      <c r="Y892" s="108"/>
      <c r="Z892" s="108"/>
    </row>
    <row r="893" spans="1:26" ht="15.75" customHeight="1">
      <c r="A893" s="56"/>
      <c r="B893" s="521"/>
      <c r="C893" s="56"/>
      <c r="D893" s="56"/>
      <c r="E893" s="346"/>
      <c r="F893" s="672"/>
      <c r="G893" s="108"/>
      <c r="H893" s="108"/>
      <c r="I893" s="108"/>
      <c r="J893" s="108"/>
      <c r="K893" s="108"/>
      <c r="L893" s="108"/>
      <c r="M893" s="108"/>
      <c r="N893" s="108"/>
      <c r="O893" s="108"/>
      <c r="P893" s="108"/>
      <c r="Q893" s="108"/>
      <c r="R893" s="108"/>
      <c r="S893" s="108"/>
      <c r="T893" s="108"/>
      <c r="U893" s="108"/>
      <c r="V893" s="108"/>
      <c r="W893" s="108"/>
      <c r="X893" s="108"/>
      <c r="Y893" s="108"/>
      <c r="Z893" s="108"/>
    </row>
    <row r="894" spans="1:26" ht="15.75" customHeight="1">
      <c r="A894" s="56"/>
      <c r="B894" s="521"/>
      <c r="C894" s="56"/>
      <c r="D894" s="56"/>
      <c r="E894" s="346"/>
      <c r="F894" s="672"/>
      <c r="G894" s="108"/>
      <c r="H894" s="108"/>
      <c r="I894" s="108"/>
      <c r="J894" s="108"/>
      <c r="K894" s="108"/>
      <c r="L894" s="108"/>
      <c r="M894" s="108"/>
      <c r="N894" s="108"/>
      <c r="O894" s="108"/>
      <c r="P894" s="108"/>
      <c r="Q894" s="108"/>
      <c r="R894" s="108"/>
      <c r="S894" s="108"/>
      <c r="T894" s="108"/>
      <c r="U894" s="108"/>
      <c r="V894" s="108"/>
      <c r="W894" s="108"/>
      <c r="X894" s="108"/>
      <c r="Y894" s="108"/>
      <c r="Z894" s="108"/>
    </row>
    <row r="895" spans="1:26" ht="15.75" customHeight="1">
      <c r="A895" s="56"/>
      <c r="B895" s="521"/>
      <c r="C895" s="56"/>
      <c r="D895" s="56"/>
      <c r="E895" s="346"/>
      <c r="F895" s="672"/>
      <c r="G895" s="108"/>
      <c r="H895" s="108"/>
      <c r="I895" s="108"/>
      <c r="J895" s="108"/>
      <c r="K895" s="108"/>
      <c r="L895" s="108"/>
      <c r="M895" s="108"/>
      <c r="N895" s="108"/>
      <c r="O895" s="108"/>
      <c r="P895" s="108"/>
      <c r="Q895" s="108"/>
      <c r="R895" s="108"/>
      <c r="S895" s="108"/>
      <c r="T895" s="108"/>
      <c r="U895" s="108"/>
      <c r="V895" s="108"/>
      <c r="W895" s="108"/>
      <c r="X895" s="108"/>
      <c r="Y895" s="108"/>
      <c r="Z895" s="108"/>
    </row>
    <row r="896" spans="1:26" ht="15.75" customHeight="1">
      <c r="A896" s="56"/>
      <c r="B896" s="521"/>
      <c r="C896" s="56"/>
      <c r="D896" s="56"/>
      <c r="E896" s="346"/>
      <c r="F896" s="672"/>
      <c r="G896" s="108"/>
      <c r="H896" s="108"/>
      <c r="I896" s="108"/>
      <c r="J896" s="108"/>
      <c r="K896" s="108"/>
      <c r="L896" s="108"/>
      <c r="M896" s="108"/>
      <c r="N896" s="108"/>
      <c r="O896" s="108"/>
      <c r="P896" s="108"/>
      <c r="Q896" s="108"/>
      <c r="R896" s="108"/>
      <c r="S896" s="108"/>
      <c r="T896" s="108"/>
      <c r="U896" s="108"/>
      <c r="V896" s="108"/>
      <c r="W896" s="108"/>
      <c r="X896" s="108"/>
      <c r="Y896" s="108"/>
      <c r="Z896" s="108"/>
    </row>
    <row r="897" spans="1:26" ht="15.75" customHeight="1">
      <c r="A897" s="56"/>
      <c r="B897" s="521"/>
      <c r="C897" s="56"/>
      <c r="D897" s="56"/>
      <c r="E897" s="346"/>
      <c r="F897" s="672"/>
      <c r="G897" s="108"/>
      <c r="H897" s="108"/>
      <c r="I897" s="108"/>
      <c r="J897" s="108"/>
      <c r="K897" s="108"/>
      <c r="L897" s="108"/>
      <c r="M897" s="108"/>
      <c r="N897" s="108"/>
      <c r="O897" s="108"/>
      <c r="P897" s="108"/>
      <c r="Q897" s="108"/>
      <c r="R897" s="108"/>
      <c r="S897" s="108"/>
      <c r="T897" s="108"/>
      <c r="U897" s="108"/>
      <c r="V897" s="108"/>
      <c r="W897" s="108"/>
      <c r="X897" s="108"/>
      <c r="Y897" s="108"/>
      <c r="Z897" s="108"/>
    </row>
    <row r="898" spans="1:26" ht="15.75" customHeight="1">
      <c r="A898" s="56"/>
      <c r="B898" s="521"/>
      <c r="C898" s="56"/>
      <c r="D898" s="56"/>
      <c r="E898" s="346"/>
      <c r="F898" s="672"/>
      <c r="G898" s="108"/>
      <c r="H898" s="108"/>
      <c r="I898" s="108"/>
      <c r="J898" s="108"/>
      <c r="K898" s="108"/>
      <c r="L898" s="108"/>
      <c r="M898" s="108"/>
      <c r="N898" s="108"/>
      <c r="O898" s="108"/>
      <c r="P898" s="108"/>
      <c r="Q898" s="108"/>
      <c r="R898" s="108"/>
      <c r="S898" s="108"/>
      <c r="T898" s="108"/>
      <c r="U898" s="108"/>
      <c r="V898" s="108"/>
      <c r="W898" s="108"/>
      <c r="X898" s="108"/>
      <c r="Y898" s="108"/>
      <c r="Z898" s="108"/>
    </row>
    <row r="899" spans="1:26" ht="15.75" customHeight="1">
      <c r="A899" s="56"/>
      <c r="B899" s="521"/>
      <c r="C899" s="56"/>
      <c r="D899" s="56"/>
      <c r="E899" s="346"/>
      <c r="F899" s="672"/>
      <c r="G899" s="108"/>
      <c r="H899" s="108"/>
      <c r="I899" s="108"/>
      <c r="J899" s="108"/>
      <c r="K899" s="108"/>
      <c r="L899" s="108"/>
      <c r="M899" s="108"/>
      <c r="N899" s="108"/>
      <c r="O899" s="108"/>
      <c r="P899" s="108"/>
      <c r="Q899" s="108"/>
      <c r="R899" s="108"/>
      <c r="S899" s="108"/>
      <c r="T899" s="108"/>
      <c r="U899" s="108"/>
      <c r="V899" s="108"/>
      <c r="W899" s="108"/>
      <c r="X899" s="108"/>
      <c r="Y899" s="108"/>
      <c r="Z899" s="108"/>
    </row>
    <row r="900" spans="1:26" ht="15.75" customHeight="1">
      <c r="A900" s="56"/>
      <c r="B900" s="521"/>
      <c r="C900" s="56"/>
      <c r="D900" s="56"/>
      <c r="E900" s="346"/>
      <c r="F900" s="672"/>
      <c r="G900" s="108"/>
      <c r="H900" s="108"/>
      <c r="I900" s="108"/>
      <c r="J900" s="108"/>
      <c r="K900" s="108"/>
      <c r="L900" s="108"/>
      <c r="M900" s="108"/>
      <c r="N900" s="108"/>
      <c r="O900" s="108"/>
      <c r="P900" s="108"/>
      <c r="Q900" s="108"/>
      <c r="R900" s="108"/>
      <c r="S900" s="108"/>
      <c r="T900" s="108"/>
      <c r="U900" s="108"/>
      <c r="V900" s="108"/>
      <c r="W900" s="108"/>
      <c r="X900" s="108"/>
      <c r="Y900" s="108"/>
      <c r="Z900" s="108"/>
    </row>
    <row r="901" spans="1:26" ht="15.75" customHeight="1">
      <c r="A901" s="56"/>
      <c r="B901" s="521"/>
      <c r="C901" s="56"/>
      <c r="D901" s="56"/>
      <c r="E901" s="346"/>
      <c r="F901" s="672"/>
      <c r="G901" s="108"/>
      <c r="H901" s="108"/>
      <c r="I901" s="108"/>
      <c r="J901" s="108"/>
      <c r="K901" s="108"/>
      <c r="L901" s="108"/>
      <c r="M901" s="108"/>
      <c r="N901" s="108"/>
      <c r="O901" s="108"/>
      <c r="P901" s="108"/>
      <c r="Q901" s="108"/>
      <c r="R901" s="108"/>
      <c r="S901" s="108"/>
      <c r="T901" s="108"/>
      <c r="U901" s="108"/>
      <c r="V901" s="108"/>
      <c r="W901" s="108"/>
      <c r="X901" s="108"/>
      <c r="Y901" s="108"/>
      <c r="Z901" s="108"/>
    </row>
    <row r="902" spans="1:26" ht="15.75" customHeight="1">
      <c r="A902" s="56"/>
      <c r="B902" s="521"/>
      <c r="C902" s="56"/>
      <c r="D902" s="56"/>
      <c r="E902" s="346"/>
      <c r="F902" s="672"/>
      <c r="G902" s="108"/>
      <c r="H902" s="108"/>
      <c r="I902" s="108"/>
      <c r="J902" s="108"/>
      <c r="K902" s="108"/>
      <c r="L902" s="108"/>
      <c r="M902" s="108"/>
      <c r="N902" s="108"/>
      <c r="O902" s="108"/>
      <c r="P902" s="108"/>
      <c r="Q902" s="108"/>
      <c r="R902" s="108"/>
      <c r="S902" s="108"/>
      <c r="T902" s="108"/>
      <c r="U902" s="108"/>
      <c r="V902" s="108"/>
      <c r="W902" s="108"/>
      <c r="X902" s="108"/>
      <c r="Y902" s="108"/>
      <c r="Z902" s="108"/>
    </row>
    <row r="903" spans="1:26" ht="15.75" customHeight="1">
      <c r="A903" s="56"/>
      <c r="B903" s="521"/>
      <c r="C903" s="56"/>
      <c r="D903" s="56"/>
      <c r="E903" s="346"/>
      <c r="F903" s="672"/>
      <c r="G903" s="108"/>
      <c r="H903" s="108"/>
      <c r="I903" s="108"/>
      <c r="J903" s="108"/>
      <c r="K903" s="108"/>
      <c r="L903" s="108"/>
      <c r="M903" s="108"/>
      <c r="N903" s="108"/>
      <c r="O903" s="108"/>
      <c r="P903" s="108"/>
      <c r="Q903" s="108"/>
      <c r="R903" s="108"/>
      <c r="S903" s="108"/>
      <c r="T903" s="108"/>
      <c r="U903" s="108"/>
      <c r="V903" s="108"/>
      <c r="W903" s="108"/>
      <c r="X903" s="108"/>
      <c r="Y903" s="108"/>
      <c r="Z903" s="108"/>
    </row>
    <row r="904" spans="1:26" ht="15.75" customHeight="1">
      <c r="A904" s="56"/>
      <c r="B904" s="521"/>
      <c r="C904" s="56"/>
      <c r="D904" s="56"/>
      <c r="E904" s="346"/>
      <c r="F904" s="672"/>
      <c r="G904" s="108"/>
      <c r="H904" s="108"/>
      <c r="I904" s="108"/>
      <c r="J904" s="108"/>
      <c r="K904" s="108"/>
      <c r="L904" s="108"/>
      <c r="M904" s="108"/>
      <c r="N904" s="108"/>
      <c r="O904" s="108"/>
      <c r="P904" s="108"/>
      <c r="Q904" s="108"/>
      <c r="R904" s="108"/>
      <c r="S904" s="108"/>
      <c r="T904" s="108"/>
      <c r="U904" s="108"/>
      <c r="V904" s="108"/>
      <c r="W904" s="108"/>
      <c r="X904" s="108"/>
      <c r="Y904" s="108"/>
      <c r="Z904" s="108"/>
    </row>
    <row r="905" spans="1:26" ht="15.75" customHeight="1">
      <c r="A905" s="56"/>
      <c r="B905" s="521"/>
      <c r="C905" s="56"/>
      <c r="D905" s="56"/>
      <c r="E905" s="346"/>
      <c r="F905" s="672"/>
      <c r="G905" s="108"/>
      <c r="H905" s="108"/>
      <c r="I905" s="108"/>
      <c r="J905" s="108"/>
      <c r="K905" s="108"/>
      <c r="L905" s="108"/>
      <c r="M905" s="108"/>
      <c r="N905" s="108"/>
      <c r="O905" s="108"/>
      <c r="P905" s="108"/>
      <c r="Q905" s="108"/>
      <c r="R905" s="108"/>
      <c r="S905" s="108"/>
      <c r="T905" s="108"/>
      <c r="U905" s="108"/>
      <c r="V905" s="108"/>
      <c r="W905" s="108"/>
      <c r="X905" s="108"/>
      <c r="Y905" s="108"/>
      <c r="Z905" s="108"/>
    </row>
    <row r="906" spans="1:26" ht="15.75" customHeight="1">
      <c r="A906" s="56"/>
      <c r="B906" s="521"/>
      <c r="C906" s="56"/>
      <c r="D906" s="56"/>
      <c r="E906" s="346"/>
      <c r="F906" s="672"/>
      <c r="G906" s="108"/>
      <c r="H906" s="108"/>
      <c r="I906" s="108"/>
      <c r="J906" s="108"/>
      <c r="K906" s="108"/>
      <c r="L906" s="108"/>
      <c r="M906" s="108"/>
      <c r="N906" s="108"/>
      <c r="O906" s="108"/>
      <c r="P906" s="108"/>
      <c r="Q906" s="108"/>
      <c r="R906" s="108"/>
      <c r="S906" s="108"/>
      <c r="T906" s="108"/>
      <c r="U906" s="108"/>
      <c r="V906" s="108"/>
      <c r="W906" s="108"/>
      <c r="X906" s="108"/>
      <c r="Y906" s="108"/>
      <c r="Z906" s="108"/>
    </row>
    <row r="907" spans="1:26" ht="15.75" customHeight="1">
      <c r="A907" s="56"/>
      <c r="B907" s="521"/>
      <c r="C907" s="56"/>
      <c r="D907" s="56"/>
      <c r="E907" s="346"/>
      <c r="F907" s="672"/>
      <c r="G907" s="108"/>
      <c r="H907" s="108"/>
      <c r="I907" s="108"/>
      <c r="J907" s="108"/>
      <c r="K907" s="108"/>
      <c r="L907" s="108"/>
      <c r="M907" s="108"/>
      <c r="N907" s="108"/>
      <c r="O907" s="108"/>
      <c r="P907" s="108"/>
      <c r="Q907" s="108"/>
      <c r="R907" s="108"/>
      <c r="S907" s="108"/>
      <c r="T907" s="108"/>
      <c r="U907" s="108"/>
      <c r="V907" s="108"/>
      <c r="W907" s="108"/>
      <c r="X907" s="108"/>
      <c r="Y907" s="108"/>
      <c r="Z907" s="108"/>
    </row>
    <row r="908" spans="1:26" ht="15.75" customHeight="1">
      <c r="A908" s="56"/>
      <c r="B908" s="521"/>
      <c r="C908" s="56"/>
      <c r="D908" s="56"/>
      <c r="E908" s="346"/>
      <c r="F908" s="672"/>
      <c r="G908" s="108"/>
      <c r="H908" s="108"/>
      <c r="I908" s="108"/>
      <c r="J908" s="108"/>
      <c r="K908" s="108"/>
      <c r="L908" s="108"/>
      <c r="M908" s="108"/>
      <c r="N908" s="108"/>
      <c r="O908" s="108"/>
      <c r="P908" s="108"/>
      <c r="Q908" s="108"/>
      <c r="R908" s="108"/>
      <c r="S908" s="108"/>
      <c r="T908" s="108"/>
      <c r="U908" s="108"/>
      <c r="V908" s="108"/>
      <c r="W908" s="108"/>
      <c r="X908" s="108"/>
      <c r="Y908" s="108"/>
      <c r="Z908" s="108"/>
    </row>
    <row r="909" spans="1:26" ht="15.75" customHeight="1">
      <c r="A909" s="56"/>
      <c r="B909" s="521"/>
      <c r="C909" s="56"/>
      <c r="D909" s="56"/>
      <c r="E909" s="346"/>
      <c r="F909" s="672"/>
      <c r="G909" s="108"/>
      <c r="H909" s="108"/>
      <c r="I909" s="108"/>
      <c r="J909" s="108"/>
      <c r="K909" s="108"/>
      <c r="L909" s="108"/>
      <c r="M909" s="108"/>
      <c r="N909" s="108"/>
      <c r="O909" s="108"/>
      <c r="P909" s="108"/>
      <c r="Q909" s="108"/>
      <c r="R909" s="108"/>
      <c r="S909" s="108"/>
      <c r="T909" s="108"/>
      <c r="U909" s="108"/>
      <c r="V909" s="108"/>
      <c r="W909" s="108"/>
      <c r="X909" s="108"/>
      <c r="Y909" s="108"/>
      <c r="Z909" s="108"/>
    </row>
    <row r="910" spans="1:26" ht="15.75" customHeight="1">
      <c r="A910" s="56"/>
      <c r="B910" s="521"/>
      <c r="C910" s="56"/>
      <c r="D910" s="56"/>
      <c r="E910" s="346"/>
      <c r="F910" s="672"/>
      <c r="G910" s="108"/>
      <c r="H910" s="108"/>
      <c r="I910" s="108"/>
      <c r="J910" s="108"/>
      <c r="K910" s="108"/>
      <c r="L910" s="108"/>
      <c r="M910" s="108"/>
      <c r="N910" s="108"/>
      <c r="O910" s="108"/>
      <c r="P910" s="108"/>
      <c r="Q910" s="108"/>
      <c r="R910" s="108"/>
      <c r="S910" s="108"/>
      <c r="T910" s="108"/>
      <c r="U910" s="108"/>
      <c r="V910" s="108"/>
      <c r="W910" s="108"/>
      <c r="X910" s="108"/>
      <c r="Y910" s="108"/>
      <c r="Z910" s="108"/>
    </row>
    <row r="911" spans="1:26" ht="15.75" customHeight="1">
      <c r="A911" s="56"/>
      <c r="B911" s="521"/>
      <c r="C911" s="56"/>
      <c r="D911" s="56"/>
      <c r="E911" s="346"/>
      <c r="F911" s="672"/>
      <c r="G911" s="108"/>
      <c r="H911" s="108"/>
      <c r="I911" s="108"/>
      <c r="J911" s="108"/>
      <c r="K911" s="108"/>
      <c r="L911" s="108"/>
      <c r="M911" s="108"/>
      <c r="N911" s="108"/>
      <c r="O911" s="108"/>
      <c r="P911" s="108"/>
      <c r="Q911" s="108"/>
      <c r="R911" s="108"/>
      <c r="S911" s="108"/>
      <c r="T911" s="108"/>
      <c r="U911" s="108"/>
      <c r="V911" s="108"/>
      <c r="W911" s="108"/>
      <c r="X911" s="108"/>
      <c r="Y911" s="108"/>
      <c r="Z911" s="108"/>
    </row>
    <row r="912" spans="1:26" ht="15.75" customHeight="1">
      <c r="A912" s="56"/>
      <c r="B912" s="521"/>
      <c r="C912" s="56"/>
      <c r="D912" s="56"/>
      <c r="E912" s="346"/>
      <c r="F912" s="672"/>
      <c r="G912" s="108"/>
      <c r="H912" s="108"/>
      <c r="I912" s="108"/>
      <c r="J912" s="108"/>
      <c r="K912" s="108"/>
      <c r="L912" s="108"/>
      <c r="M912" s="108"/>
      <c r="N912" s="108"/>
      <c r="O912" s="108"/>
      <c r="P912" s="108"/>
      <c r="Q912" s="108"/>
      <c r="R912" s="108"/>
      <c r="S912" s="108"/>
      <c r="T912" s="108"/>
      <c r="U912" s="108"/>
      <c r="V912" s="108"/>
      <c r="W912" s="108"/>
      <c r="X912" s="108"/>
      <c r="Y912" s="108"/>
      <c r="Z912" s="108"/>
    </row>
    <row r="913" spans="1:26" ht="15.75" customHeight="1">
      <c r="A913" s="56"/>
      <c r="B913" s="521"/>
      <c r="C913" s="56"/>
      <c r="D913" s="56"/>
      <c r="E913" s="346"/>
      <c r="F913" s="672"/>
      <c r="G913" s="108"/>
      <c r="H913" s="108"/>
      <c r="I913" s="108"/>
      <c r="J913" s="108"/>
      <c r="K913" s="108"/>
      <c r="L913" s="108"/>
      <c r="M913" s="108"/>
      <c r="N913" s="108"/>
      <c r="O913" s="108"/>
      <c r="P913" s="108"/>
      <c r="Q913" s="108"/>
      <c r="R913" s="108"/>
      <c r="S913" s="108"/>
      <c r="T913" s="108"/>
      <c r="U913" s="108"/>
      <c r="V913" s="108"/>
      <c r="W913" s="108"/>
      <c r="X913" s="108"/>
      <c r="Y913" s="108"/>
      <c r="Z913" s="108"/>
    </row>
    <row r="914" spans="1:26" ht="15.75" customHeight="1">
      <c r="A914" s="56"/>
      <c r="B914" s="521"/>
      <c r="C914" s="56"/>
      <c r="D914" s="56"/>
      <c r="E914" s="346"/>
      <c r="F914" s="672"/>
      <c r="G914" s="108"/>
      <c r="H914" s="108"/>
      <c r="I914" s="108"/>
      <c r="J914" s="108"/>
      <c r="K914" s="108"/>
      <c r="L914" s="108"/>
      <c r="M914" s="108"/>
      <c r="N914" s="108"/>
      <c r="O914" s="108"/>
      <c r="P914" s="108"/>
      <c r="Q914" s="108"/>
      <c r="R914" s="108"/>
      <c r="S914" s="108"/>
      <c r="T914" s="108"/>
      <c r="U914" s="108"/>
      <c r="V914" s="108"/>
      <c r="W914" s="108"/>
      <c r="X914" s="108"/>
      <c r="Y914" s="108"/>
      <c r="Z914" s="108"/>
    </row>
    <row r="915" spans="1:26" ht="15.75" customHeight="1">
      <c r="A915" s="56"/>
      <c r="B915" s="521"/>
      <c r="C915" s="56"/>
      <c r="D915" s="56"/>
      <c r="E915" s="346"/>
      <c r="F915" s="672"/>
      <c r="G915" s="108"/>
      <c r="H915" s="108"/>
      <c r="I915" s="108"/>
      <c r="J915" s="108"/>
      <c r="K915" s="108"/>
      <c r="L915" s="108"/>
      <c r="M915" s="108"/>
      <c r="N915" s="108"/>
      <c r="O915" s="108"/>
      <c r="P915" s="108"/>
      <c r="Q915" s="108"/>
      <c r="R915" s="108"/>
      <c r="S915" s="108"/>
      <c r="T915" s="108"/>
      <c r="U915" s="108"/>
      <c r="V915" s="108"/>
      <c r="W915" s="108"/>
      <c r="X915" s="108"/>
      <c r="Y915" s="108"/>
      <c r="Z915" s="108"/>
    </row>
    <row r="916" spans="1:26" ht="15.75" customHeight="1">
      <c r="A916" s="56"/>
      <c r="B916" s="521"/>
      <c r="C916" s="56"/>
      <c r="D916" s="56"/>
      <c r="E916" s="346"/>
      <c r="F916" s="672"/>
      <c r="G916" s="108"/>
      <c r="H916" s="108"/>
      <c r="I916" s="108"/>
      <c r="J916" s="108"/>
      <c r="K916" s="108"/>
      <c r="L916" s="108"/>
      <c r="M916" s="108"/>
      <c r="N916" s="108"/>
      <c r="O916" s="108"/>
      <c r="P916" s="108"/>
      <c r="Q916" s="108"/>
      <c r="R916" s="108"/>
      <c r="S916" s="108"/>
      <c r="T916" s="108"/>
      <c r="U916" s="108"/>
      <c r="V916" s="108"/>
      <c r="W916" s="108"/>
      <c r="X916" s="108"/>
      <c r="Y916" s="108"/>
      <c r="Z916" s="108"/>
    </row>
    <row r="917" spans="1:26" ht="15.75" customHeight="1">
      <c r="A917" s="56"/>
      <c r="B917" s="521"/>
      <c r="C917" s="56"/>
      <c r="D917" s="56"/>
      <c r="E917" s="346"/>
      <c r="F917" s="672"/>
      <c r="G917" s="108"/>
      <c r="H917" s="108"/>
      <c r="I917" s="108"/>
      <c r="J917" s="108"/>
      <c r="K917" s="108"/>
      <c r="L917" s="108"/>
      <c r="M917" s="108"/>
      <c r="N917" s="108"/>
      <c r="O917" s="108"/>
      <c r="P917" s="108"/>
      <c r="Q917" s="108"/>
      <c r="R917" s="108"/>
      <c r="S917" s="108"/>
      <c r="T917" s="108"/>
      <c r="U917" s="108"/>
      <c r="V917" s="108"/>
      <c r="W917" s="108"/>
      <c r="X917" s="108"/>
      <c r="Y917" s="108"/>
      <c r="Z917" s="108"/>
    </row>
    <row r="918" spans="1:26" ht="15.75" customHeight="1">
      <c r="A918" s="56"/>
      <c r="B918" s="521"/>
      <c r="C918" s="56"/>
      <c r="D918" s="56"/>
      <c r="E918" s="346"/>
      <c r="F918" s="672"/>
      <c r="G918" s="108"/>
      <c r="H918" s="108"/>
      <c r="I918" s="108"/>
      <c r="J918" s="108"/>
      <c r="K918" s="108"/>
      <c r="L918" s="108"/>
      <c r="M918" s="108"/>
      <c r="N918" s="108"/>
      <c r="O918" s="108"/>
      <c r="P918" s="108"/>
      <c r="Q918" s="108"/>
      <c r="R918" s="108"/>
      <c r="S918" s="108"/>
      <c r="T918" s="108"/>
      <c r="U918" s="108"/>
      <c r="V918" s="108"/>
      <c r="W918" s="108"/>
      <c r="X918" s="108"/>
      <c r="Y918" s="108"/>
      <c r="Z918" s="108"/>
    </row>
    <row r="919" spans="1:26" ht="15.75" customHeight="1">
      <c r="A919" s="56"/>
      <c r="B919" s="521"/>
      <c r="C919" s="56"/>
      <c r="D919" s="56"/>
      <c r="E919" s="346"/>
      <c r="F919" s="672"/>
      <c r="G919" s="108"/>
      <c r="H919" s="108"/>
      <c r="I919" s="108"/>
      <c r="J919" s="108"/>
      <c r="K919" s="108"/>
      <c r="L919" s="108"/>
      <c r="M919" s="108"/>
      <c r="N919" s="108"/>
      <c r="O919" s="108"/>
      <c r="P919" s="108"/>
      <c r="Q919" s="108"/>
      <c r="R919" s="108"/>
      <c r="S919" s="108"/>
      <c r="T919" s="108"/>
      <c r="U919" s="108"/>
      <c r="V919" s="108"/>
      <c r="W919" s="108"/>
      <c r="X919" s="108"/>
      <c r="Y919" s="108"/>
      <c r="Z919" s="108"/>
    </row>
    <row r="920" spans="1:26" ht="15.75" customHeight="1">
      <c r="A920" s="56"/>
      <c r="B920" s="521"/>
      <c r="C920" s="56"/>
      <c r="D920" s="56"/>
      <c r="E920" s="346"/>
      <c r="F920" s="672"/>
      <c r="G920" s="108"/>
      <c r="H920" s="108"/>
      <c r="I920" s="108"/>
      <c r="J920" s="108"/>
      <c r="K920" s="108"/>
      <c r="L920" s="108"/>
      <c r="M920" s="108"/>
      <c r="N920" s="108"/>
      <c r="O920" s="108"/>
      <c r="P920" s="108"/>
      <c r="Q920" s="108"/>
      <c r="R920" s="108"/>
      <c r="S920" s="108"/>
      <c r="T920" s="108"/>
      <c r="U920" s="108"/>
      <c r="V920" s="108"/>
      <c r="W920" s="108"/>
      <c r="X920" s="108"/>
      <c r="Y920" s="108"/>
      <c r="Z920" s="108"/>
    </row>
    <row r="921" spans="1:26" ht="15.75" customHeight="1">
      <c r="A921" s="56"/>
      <c r="B921" s="521"/>
      <c r="C921" s="56"/>
      <c r="D921" s="56"/>
      <c r="E921" s="346"/>
      <c r="F921" s="672"/>
      <c r="G921" s="108"/>
      <c r="H921" s="108"/>
      <c r="I921" s="108"/>
      <c r="J921" s="108"/>
      <c r="K921" s="108"/>
      <c r="L921" s="108"/>
      <c r="M921" s="108"/>
      <c r="N921" s="108"/>
      <c r="O921" s="108"/>
      <c r="P921" s="108"/>
      <c r="Q921" s="108"/>
      <c r="R921" s="108"/>
      <c r="S921" s="108"/>
      <c r="T921" s="108"/>
      <c r="U921" s="108"/>
      <c r="V921" s="108"/>
      <c r="W921" s="108"/>
      <c r="X921" s="108"/>
      <c r="Y921" s="108"/>
      <c r="Z921" s="108"/>
    </row>
    <row r="922" spans="1:26" ht="15.75" customHeight="1">
      <c r="A922" s="56"/>
      <c r="B922" s="521"/>
      <c r="C922" s="56"/>
      <c r="D922" s="56"/>
      <c r="E922" s="346"/>
      <c r="F922" s="672"/>
      <c r="G922" s="108"/>
      <c r="H922" s="108"/>
      <c r="I922" s="108"/>
      <c r="J922" s="108"/>
      <c r="K922" s="108"/>
      <c r="L922" s="108"/>
      <c r="M922" s="108"/>
      <c r="N922" s="108"/>
      <c r="O922" s="108"/>
      <c r="P922" s="108"/>
      <c r="Q922" s="108"/>
      <c r="R922" s="108"/>
      <c r="S922" s="108"/>
      <c r="T922" s="108"/>
      <c r="U922" s="108"/>
      <c r="V922" s="108"/>
      <c r="W922" s="108"/>
      <c r="X922" s="108"/>
      <c r="Y922" s="108"/>
      <c r="Z922" s="108"/>
    </row>
    <row r="923" spans="1:26" ht="15.75" customHeight="1">
      <c r="A923" s="56"/>
      <c r="B923" s="521"/>
      <c r="C923" s="56"/>
      <c r="D923" s="56"/>
      <c r="E923" s="346"/>
      <c r="F923" s="672"/>
      <c r="G923" s="108"/>
      <c r="H923" s="108"/>
      <c r="I923" s="108"/>
      <c r="J923" s="108"/>
      <c r="K923" s="108"/>
      <c r="L923" s="108"/>
      <c r="M923" s="108"/>
      <c r="N923" s="108"/>
      <c r="O923" s="108"/>
      <c r="P923" s="108"/>
      <c r="Q923" s="108"/>
      <c r="R923" s="108"/>
      <c r="S923" s="108"/>
      <c r="T923" s="108"/>
      <c r="U923" s="108"/>
      <c r="V923" s="108"/>
      <c r="W923" s="108"/>
      <c r="X923" s="108"/>
      <c r="Y923" s="108"/>
      <c r="Z923" s="108"/>
    </row>
    <row r="924" spans="1:26" ht="15.75" customHeight="1">
      <c r="A924" s="56"/>
      <c r="B924" s="521"/>
      <c r="C924" s="56"/>
      <c r="D924" s="56"/>
      <c r="E924" s="346"/>
      <c r="F924" s="672"/>
      <c r="G924" s="108"/>
      <c r="H924" s="108"/>
      <c r="I924" s="108"/>
      <c r="J924" s="108"/>
      <c r="K924" s="108"/>
      <c r="L924" s="108"/>
      <c r="M924" s="108"/>
      <c r="N924" s="108"/>
      <c r="O924" s="108"/>
      <c r="P924" s="108"/>
      <c r="Q924" s="108"/>
      <c r="R924" s="108"/>
      <c r="S924" s="108"/>
      <c r="T924" s="108"/>
      <c r="U924" s="108"/>
      <c r="V924" s="108"/>
      <c r="W924" s="108"/>
      <c r="X924" s="108"/>
      <c r="Y924" s="108"/>
      <c r="Z924" s="108"/>
    </row>
    <row r="925" spans="1:26" ht="15.75" customHeight="1">
      <c r="A925" s="56"/>
      <c r="B925" s="521"/>
      <c r="C925" s="56"/>
      <c r="D925" s="56"/>
      <c r="E925" s="346"/>
      <c r="F925" s="672"/>
      <c r="G925" s="108"/>
      <c r="H925" s="108"/>
      <c r="I925" s="108"/>
      <c r="J925" s="108"/>
      <c r="K925" s="108"/>
      <c r="L925" s="108"/>
      <c r="M925" s="108"/>
      <c r="N925" s="108"/>
      <c r="O925" s="108"/>
      <c r="P925" s="108"/>
      <c r="Q925" s="108"/>
      <c r="R925" s="108"/>
      <c r="S925" s="108"/>
      <c r="T925" s="108"/>
      <c r="U925" s="108"/>
      <c r="V925" s="108"/>
      <c r="W925" s="108"/>
      <c r="X925" s="108"/>
      <c r="Y925" s="108"/>
      <c r="Z925" s="108"/>
    </row>
    <row r="926" spans="1:26" ht="15.75" customHeight="1">
      <c r="A926" s="56"/>
      <c r="B926" s="521"/>
      <c r="C926" s="56"/>
      <c r="D926" s="56"/>
      <c r="E926" s="346"/>
      <c r="F926" s="672"/>
      <c r="G926" s="108"/>
      <c r="H926" s="108"/>
      <c r="I926" s="108"/>
      <c r="J926" s="108"/>
      <c r="K926" s="108"/>
      <c r="L926" s="108"/>
      <c r="M926" s="108"/>
      <c r="N926" s="108"/>
      <c r="O926" s="108"/>
      <c r="P926" s="108"/>
      <c r="Q926" s="108"/>
      <c r="R926" s="108"/>
      <c r="S926" s="108"/>
      <c r="T926" s="108"/>
      <c r="U926" s="108"/>
      <c r="V926" s="108"/>
      <c r="W926" s="108"/>
      <c r="X926" s="108"/>
      <c r="Y926" s="108"/>
      <c r="Z926" s="108"/>
    </row>
    <row r="927" spans="1:26" ht="15.75" customHeight="1">
      <c r="A927" s="56"/>
      <c r="B927" s="521"/>
      <c r="C927" s="56"/>
      <c r="D927" s="56"/>
      <c r="E927" s="346"/>
      <c r="F927" s="672"/>
      <c r="G927" s="108"/>
      <c r="H927" s="108"/>
      <c r="I927" s="108"/>
      <c r="J927" s="108"/>
      <c r="K927" s="108"/>
      <c r="L927" s="108"/>
      <c r="M927" s="108"/>
      <c r="N927" s="108"/>
      <c r="O927" s="108"/>
      <c r="P927" s="108"/>
      <c r="Q927" s="108"/>
      <c r="R927" s="108"/>
      <c r="S927" s="108"/>
      <c r="T927" s="108"/>
      <c r="U927" s="108"/>
      <c r="V927" s="108"/>
      <c r="W927" s="108"/>
      <c r="X927" s="108"/>
      <c r="Y927" s="108"/>
      <c r="Z927" s="108"/>
    </row>
    <row r="928" spans="1:26" ht="15.75" customHeight="1">
      <c r="A928" s="56"/>
      <c r="B928" s="521"/>
      <c r="C928" s="56"/>
      <c r="D928" s="56"/>
      <c r="E928" s="346"/>
      <c r="F928" s="672"/>
      <c r="G928" s="108"/>
      <c r="H928" s="108"/>
      <c r="I928" s="108"/>
      <c r="J928" s="108"/>
      <c r="K928" s="108"/>
      <c r="L928" s="108"/>
      <c r="M928" s="108"/>
      <c r="N928" s="108"/>
      <c r="O928" s="108"/>
      <c r="P928" s="108"/>
      <c r="Q928" s="108"/>
      <c r="R928" s="108"/>
      <c r="S928" s="108"/>
      <c r="T928" s="108"/>
      <c r="U928" s="108"/>
      <c r="V928" s="108"/>
      <c r="W928" s="108"/>
      <c r="X928" s="108"/>
      <c r="Y928" s="108"/>
      <c r="Z928" s="108"/>
    </row>
    <row r="929" spans="1:26" ht="15.75" customHeight="1">
      <c r="A929" s="56"/>
      <c r="B929" s="521"/>
      <c r="C929" s="56"/>
      <c r="D929" s="56"/>
      <c r="E929" s="346"/>
      <c r="F929" s="672"/>
      <c r="G929" s="108"/>
      <c r="H929" s="108"/>
      <c r="I929" s="108"/>
      <c r="J929" s="108"/>
      <c r="K929" s="108"/>
      <c r="L929" s="108"/>
      <c r="M929" s="108"/>
      <c r="N929" s="108"/>
      <c r="O929" s="108"/>
      <c r="P929" s="108"/>
      <c r="Q929" s="108"/>
      <c r="R929" s="108"/>
      <c r="S929" s="108"/>
      <c r="T929" s="108"/>
      <c r="U929" s="108"/>
      <c r="V929" s="108"/>
      <c r="W929" s="108"/>
      <c r="X929" s="108"/>
      <c r="Y929" s="108"/>
      <c r="Z929" s="108"/>
    </row>
    <row r="930" spans="1:26" ht="15.75" customHeight="1">
      <c r="A930" s="56"/>
      <c r="B930" s="521"/>
      <c r="C930" s="56"/>
      <c r="D930" s="56"/>
      <c r="E930" s="346"/>
      <c r="F930" s="672"/>
      <c r="G930" s="108"/>
      <c r="H930" s="108"/>
      <c r="I930" s="108"/>
      <c r="J930" s="108"/>
      <c r="K930" s="108"/>
      <c r="L930" s="108"/>
      <c r="M930" s="108"/>
      <c r="N930" s="108"/>
      <c r="O930" s="108"/>
      <c r="P930" s="108"/>
      <c r="Q930" s="108"/>
      <c r="R930" s="108"/>
      <c r="S930" s="108"/>
      <c r="T930" s="108"/>
      <c r="U930" s="108"/>
      <c r="V930" s="108"/>
      <c r="W930" s="108"/>
      <c r="X930" s="108"/>
      <c r="Y930" s="108"/>
      <c r="Z930" s="108"/>
    </row>
    <row r="931" spans="1:26" ht="15.75" customHeight="1">
      <c r="A931" s="56"/>
      <c r="B931" s="521"/>
      <c r="C931" s="56"/>
      <c r="D931" s="56"/>
      <c r="E931" s="346"/>
      <c r="F931" s="672"/>
      <c r="G931" s="108"/>
      <c r="H931" s="108"/>
      <c r="I931" s="108"/>
      <c r="J931" s="108"/>
      <c r="K931" s="108"/>
      <c r="L931" s="108"/>
      <c r="M931" s="108"/>
      <c r="N931" s="108"/>
      <c r="O931" s="108"/>
      <c r="P931" s="108"/>
      <c r="Q931" s="108"/>
      <c r="R931" s="108"/>
      <c r="S931" s="108"/>
      <c r="T931" s="108"/>
      <c r="U931" s="108"/>
      <c r="V931" s="108"/>
      <c r="W931" s="108"/>
      <c r="X931" s="108"/>
      <c r="Y931" s="108"/>
      <c r="Z931" s="108"/>
    </row>
    <row r="932" spans="1:26" ht="15.75" customHeight="1">
      <c r="A932" s="56"/>
      <c r="B932" s="521"/>
      <c r="C932" s="56"/>
      <c r="D932" s="56"/>
      <c r="E932" s="346"/>
      <c r="F932" s="672"/>
      <c r="G932" s="108"/>
      <c r="H932" s="108"/>
      <c r="I932" s="108"/>
      <c r="J932" s="108"/>
      <c r="K932" s="108"/>
      <c r="L932" s="108"/>
      <c r="M932" s="108"/>
      <c r="N932" s="108"/>
      <c r="O932" s="108"/>
      <c r="P932" s="108"/>
      <c r="Q932" s="108"/>
      <c r="R932" s="108"/>
      <c r="S932" s="108"/>
      <c r="T932" s="108"/>
      <c r="U932" s="108"/>
      <c r="V932" s="108"/>
      <c r="W932" s="108"/>
      <c r="X932" s="108"/>
      <c r="Y932" s="108"/>
      <c r="Z932" s="108"/>
    </row>
    <row r="933" spans="1:26" ht="15.75" customHeight="1">
      <c r="A933" s="56"/>
      <c r="B933" s="521"/>
      <c r="C933" s="56"/>
      <c r="D933" s="56"/>
      <c r="E933" s="346"/>
      <c r="F933" s="672"/>
      <c r="G933" s="108"/>
      <c r="H933" s="108"/>
      <c r="I933" s="108"/>
      <c r="J933" s="108"/>
      <c r="K933" s="108"/>
      <c r="L933" s="108"/>
      <c r="M933" s="108"/>
      <c r="N933" s="108"/>
      <c r="O933" s="108"/>
      <c r="P933" s="108"/>
      <c r="Q933" s="108"/>
      <c r="R933" s="108"/>
      <c r="S933" s="108"/>
      <c r="T933" s="108"/>
      <c r="U933" s="108"/>
      <c r="V933" s="108"/>
      <c r="W933" s="108"/>
      <c r="X933" s="108"/>
      <c r="Y933" s="108"/>
      <c r="Z933" s="108"/>
    </row>
    <row r="934" spans="1:26" ht="15.75" customHeight="1">
      <c r="A934" s="56"/>
      <c r="B934" s="521"/>
      <c r="C934" s="56"/>
      <c r="D934" s="56"/>
      <c r="E934" s="346"/>
      <c r="F934" s="672"/>
      <c r="G934" s="108"/>
      <c r="H934" s="108"/>
      <c r="I934" s="108"/>
      <c r="J934" s="108"/>
      <c r="K934" s="108"/>
      <c r="L934" s="108"/>
      <c r="M934" s="108"/>
      <c r="N934" s="108"/>
      <c r="O934" s="108"/>
      <c r="P934" s="108"/>
      <c r="Q934" s="108"/>
      <c r="R934" s="108"/>
      <c r="S934" s="108"/>
      <c r="T934" s="108"/>
      <c r="U934" s="108"/>
      <c r="V934" s="108"/>
      <c r="W934" s="108"/>
      <c r="X934" s="108"/>
      <c r="Y934" s="108"/>
      <c r="Z934" s="108"/>
    </row>
    <row r="935" spans="1:26" ht="15.75" customHeight="1">
      <c r="A935" s="56"/>
      <c r="B935" s="521"/>
      <c r="C935" s="56"/>
      <c r="D935" s="56"/>
      <c r="E935" s="346"/>
      <c r="F935" s="672"/>
      <c r="G935" s="108"/>
      <c r="H935" s="108"/>
      <c r="I935" s="108"/>
      <c r="J935" s="108"/>
      <c r="K935" s="108"/>
      <c r="L935" s="108"/>
      <c r="M935" s="108"/>
      <c r="N935" s="108"/>
      <c r="O935" s="108"/>
      <c r="P935" s="108"/>
      <c r="Q935" s="108"/>
      <c r="R935" s="108"/>
      <c r="S935" s="108"/>
      <c r="T935" s="108"/>
      <c r="U935" s="108"/>
      <c r="V935" s="108"/>
      <c r="W935" s="108"/>
      <c r="X935" s="108"/>
      <c r="Y935" s="108"/>
      <c r="Z935" s="108"/>
    </row>
    <row r="936" spans="1:26" ht="15.75" customHeight="1">
      <c r="A936" s="56"/>
      <c r="B936" s="521"/>
      <c r="C936" s="56"/>
      <c r="D936" s="56"/>
      <c r="E936" s="346"/>
      <c r="F936" s="672"/>
      <c r="G936" s="108"/>
      <c r="H936" s="108"/>
      <c r="I936" s="108"/>
      <c r="J936" s="108"/>
      <c r="K936" s="108"/>
      <c r="L936" s="108"/>
      <c r="M936" s="108"/>
      <c r="N936" s="108"/>
      <c r="O936" s="108"/>
      <c r="P936" s="108"/>
      <c r="Q936" s="108"/>
      <c r="R936" s="108"/>
      <c r="S936" s="108"/>
      <c r="T936" s="108"/>
      <c r="U936" s="108"/>
      <c r="V936" s="108"/>
      <c r="W936" s="108"/>
      <c r="X936" s="108"/>
      <c r="Y936" s="108"/>
      <c r="Z936" s="108"/>
    </row>
    <row r="937" spans="1:26" ht="15.75" customHeight="1">
      <c r="A937" s="56"/>
      <c r="B937" s="521"/>
      <c r="C937" s="56"/>
      <c r="D937" s="56"/>
      <c r="E937" s="346"/>
      <c r="F937" s="672"/>
      <c r="G937" s="108"/>
      <c r="H937" s="108"/>
      <c r="I937" s="108"/>
      <c r="J937" s="108"/>
      <c r="K937" s="108"/>
      <c r="L937" s="108"/>
      <c r="M937" s="108"/>
      <c r="N937" s="108"/>
      <c r="O937" s="108"/>
      <c r="P937" s="108"/>
      <c r="Q937" s="108"/>
      <c r="R937" s="108"/>
      <c r="S937" s="108"/>
      <c r="T937" s="108"/>
      <c r="U937" s="108"/>
      <c r="V937" s="108"/>
      <c r="W937" s="108"/>
      <c r="X937" s="108"/>
      <c r="Y937" s="108"/>
      <c r="Z937" s="108"/>
    </row>
    <row r="938" spans="1:26" ht="15.75" customHeight="1">
      <c r="A938" s="56"/>
      <c r="B938" s="521"/>
      <c r="C938" s="56"/>
      <c r="D938" s="56"/>
      <c r="E938" s="346"/>
      <c r="F938" s="672"/>
      <c r="G938" s="108"/>
      <c r="H938" s="108"/>
      <c r="I938" s="108"/>
      <c r="J938" s="108"/>
      <c r="K938" s="108"/>
      <c r="L938" s="108"/>
      <c r="M938" s="108"/>
      <c r="N938" s="108"/>
      <c r="O938" s="108"/>
      <c r="P938" s="108"/>
      <c r="Q938" s="108"/>
      <c r="R938" s="108"/>
      <c r="S938" s="108"/>
      <c r="T938" s="108"/>
      <c r="U938" s="108"/>
      <c r="V938" s="108"/>
      <c r="W938" s="108"/>
      <c r="X938" s="108"/>
      <c r="Y938" s="108"/>
      <c r="Z938" s="108"/>
    </row>
    <row r="939" spans="1:26" ht="15.75" customHeight="1">
      <c r="A939" s="56"/>
      <c r="B939" s="521"/>
      <c r="C939" s="56"/>
      <c r="D939" s="56"/>
      <c r="E939" s="346"/>
      <c r="F939" s="672"/>
      <c r="G939" s="108"/>
      <c r="H939" s="108"/>
      <c r="I939" s="108"/>
      <c r="J939" s="108"/>
      <c r="K939" s="108"/>
      <c r="L939" s="108"/>
      <c r="M939" s="108"/>
      <c r="N939" s="108"/>
      <c r="O939" s="108"/>
      <c r="P939" s="108"/>
      <c r="Q939" s="108"/>
      <c r="R939" s="108"/>
      <c r="S939" s="108"/>
      <c r="T939" s="108"/>
      <c r="U939" s="108"/>
      <c r="V939" s="108"/>
      <c r="W939" s="108"/>
      <c r="X939" s="108"/>
      <c r="Y939" s="108"/>
      <c r="Z939" s="108"/>
    </row>
    <row r="940" spans="1:26" ht="15.75" customHeight="1">
      <c r="A940" s="56"/>
      <c r="B940" s="521"/>
      <c r="C940" s="56"/>
      <c r="D940" s="56"/>
      <c r="E940" s="346"/>
      <c r="F940" s="672"/>
      <c r="G940" s="108"/>
      <c r="H940" s="108"/>
      <c r="I940" s="108"/>
      <c r="J940" s="108"/>
      <c r="K940" s="108"/>
      <c r="L940" s="108"/>
      <c r="M940" s="108"/>
      <c r="N940" s="108"/>
      <c r="O940" s="108"/>
      <c r="P940" s="108"/>
      <c r="Q940" s="108"/>
      <c r="R940" s="108"/>
      <c r="S940" s="108"/>
      <c r="T940" s="108"/>
      <c r="U940" s="108"/>
      <c r="V940" s="108"/>
      <c r="W940" s="108"/>
      <c r="X940" s="108"/>
      <c r="Y940" s="108"/>
      <c r="Z940" s="108"/>
    </row>
    <row r="941" spans="1:26" ht="15.75" customHeight="1">
      <c r="A941" s="56"/>
      <c r="B941" s="521"/>
      <c r="C941" s="56"/>
      <c r="D941" s="56"/>
      <c r="E941" s="346"/>
      <c r="F941" s="672"/>
      <c r="G941" s="108"/>
      <c r="H941" s="108"/>
      <c r="I941" s="108"/>
      <c r="J941" s="108"/>
      <c r="K941" s="108"/>
      <c r="L941" s="108"/>
      <c r="M941" s="108"/>
      <c r="N941" s="108"/>
      <c r="O941" s="108"/>
      <c r="P941" s="108"/>
      <c r="Q941" s="108"/>
      <c r="R941" s="108"/>
      <c r="S941" s="108"/>
      <c r="T941" s="108"/>
      <c r="U941" s="108"/>
      <c r="V941" s="108"/>
      <c r="W941" s="108"/>
      <c r="X941" s="108"/>
      <c r="Y941" s="108"/>
      <c r="Z941" s="108"/>
    </row>
    <row r="942" spans="1:26" ht="15.75" customHeight="1">
      <c r="A942" s="56"/>
      <c r="B942" s="521"/>
      <c r="C942" s="56"/>
      <c r="D942" s="56"/>
      <c r="E942" s="346"/>
      <c r="F942" s="672"/>
      <c r="G942" s="108"/>
      <c r="H942" s="108"/>
      <c r="I942" s="108"/>
      <c r="J942" s="108"/>
      <c r="K942" s="108"/>
      <c r="L942" s="108"/>
      <c r="M942" s="108"/>
      <c r="N942" s="108"/>
      <c r="O942" s="108"/>
      <c r="P942" s="108"/>
      <c r="Q942" s="108"/>
      <c r="R942" s="108"/>
      <c r="S942" s="108"/>
      <c r="T942" s="108"/>
      <c r="U942" s="108"/>
      <c r="V942" s="108"/>
      <c r="W942" s="108"/>
      <c r="X942" s="108"/>
      <c r="Y942" s="108"/>
      <c r="Z942" s="108"/>
    </row>
    <row r="943" spans="1:26" ht="15.75" customHeight="1">
      <c r="A943" s="56"/>
      <c r="B943" s="521"/>
      <c r="C943" s="56"/>
      <c r="D943" s="56"/>
      <c r="E943" s="346"/>
      <c r="F943" s="672"/>
      <c r="G943" s="108"/>
      <c r="H943" s="108"/>
      <c r="I943" s="108"/>
      <c r="J943" s="108"/>
      <c r="K943" s="108"/>
      <c r="L943" s="108"/>
      <c r="M943" s="108"/>
      <c r="N943" s="108"/>
      <c r="O943" s="108"/>
      <c r="P943" s="108"/>
      <c r="Q943" s="108"/>
      <c r="R943" s="108"/>
      <c r="S943" s="108"/>
      <c r="T943" s="108"/>
      <c r="U943" s="108"/>
      <c r="V943" s="108"/>
      <c r="W943" s="108"/>
      <c r="X943" s="108"/>
      <c r="Y943" s="108"/>
      <c r="Z943" s="108"/>
    </row>
    <row r="944" spans="1:26" ht="15.75" customHeight="1">
      <c r="A944" s="56"/>
      <c r="B944" s="521"/>
      <c r="C944" s="56"/>
      <c r="D944" s="56"/>
      <c r="E944" s="346"/>
      <c r="F944" s="672"/>
      <c r="G944" s="108"/>
      <c r="H944" s="108"/>
      <c r="I944" s="108"/>
      <c r="J944" s="108"/>
      <c r="K944" s="108"/>
      <c r="L944" s="108"/>
      <c r="M944" s="108"/>
      <c r="N944" s="108"/>
      <c r="O944" s="108"/>
      <c r="P944" s="108"/>
      <c r="Q944" s="108"/>
      <c r="R944" s="108"/>
      <c r="S944" s="108"/>
      <c r="T944" s="108"/>
      <c r="U944" s="108"/>
      <c r="V944" s="108"/>
      <c r="W944" s="108"/>
      <c r="X944" s="108"/>
      <c r="Y944" s="108"/>
      <c r="Z944" s="108"/>
    </row>
    <row r="945" spans="1:26" ht="15.75" customHeight="1">
      <c r="A945" s="56"/>
      <c r="B945" s="521"/>
      <c r="C945" s="56"/>
      <c r="D945" s="56"/>
      <c r="E945" s="346"/>
      <c r="F945" s="672"/>
      <c r="G945" s="108"/>
      <c r="H945" s="108"/>
      <c r="I945" s="108"/>
      <c r="J945" s="108"/>
      <c r="K945" s="108"/>
      <c r="L945" s="108"/>
      <c r="M945" s="108"/>
      <c r="N945" s="108"/>
      <c r="O945" s="108"/>
      <c r="P945" s="108"/>
      <c r="Q945" s="108"/>
      <c r="R945" s="108"/>
      <c r="S945" s="108"/>
      <c r="T945" s="108"/>
      <c r="U945" s="108"/>
      <c r="V945" s="108"/>
      <c r="W945" s="108"/>
      <c r="X945" s="108"/>
      <c r="Y945" s="108"/>
      <c r="Z945" s="108"/>
    </row>
    <row r="946" spans="1:26" ht="15.75" customHeight="1">
      <c r="A946" s="56"/>
      <c r="B946" s="521"/>
      <c r="C946" s="56"/>
      <c r="D946" s="56"/>
      <c r="E946" s="346"/>
      <c r="F946" s="672"/>
      <c r="G946" s="108"/>
      <c r="H946" s="108"/>
      <c r="I946" s="108"/>
      <c r="J946" s="108"/>
      <c r="K946" s="108"/>
      <c r="L946" s="108"/>
      <c r="M946" s="108"/>
      <c r="N946" s="108"/>
      <c r="O946" s="108"/>
      <c r="P946" s="108"/>
      <c r="Q946" s="108"/>
      <c r="R946" s="108"/>
      <c r="S946" s="108"/>
      <c r="T946" s="108"/>
      <c r="U946" s="108"/>
      <c r="V946" s="108"/>
      <c r="W946" s="108"/>
      <c r="X946" s="108"/>
      <c r="Y946" s="108"/>
      <c r="Z946" s="108"/>
    </row>
    <row r="947" spans="1:26" ht="15.75" customHeight="1">
      <c r="A947" s="56"/>
      <c r="B947" s="521"/>
      <c r="C947" s="56"/>
      <c r="D947" s="56"/>
      <c r="E947" s="346"/>
      <c r="F947" s="672"/>
      <c r="G947" s="108"/>
      <c r="H947" s="108"/>
      <c r="I947" s="108"/>
      <c r="J947" s="108"/>
      <c r="K947" s="108"/>
      <c r="L947" s="108"/>
      <c r="M947" s="108"/>
      <c r="N947" s="108"/>
      <c r="O947" s="108"/>
      <c r="P947" s="108"/>
      <c r="Q947" s="108"/>
      <c r="R947" s="108"/>
      <c r="S947" s="108"/>
      <c r="T947" s="108"/>
      <c r="U947" s="108"/>
      <c r="V947" s="108"/>
      <c r="W947" s="108"/>
      <c r="X947" s="108"/>
      <c r="Y947" s="108"/>
      <c r="Z947" s="108"/>
    </row>
    <row r="948" spans="1:26" ht="15.75" customHeight="1">
      <c r="A948" s="56"/>
      <c r="B948" s="521"/>
      <c r="C948" s="56"/>
      <c r="D948" s="56"/>
      <c r="E948" s="346"/>
      <c r="F948" s="672"/>
      <c r="G948" s="108"/>
      <c r="H948" s="108"/>
      <c r="I948" s="108"/>
      <c r="J948" s="108"/>
      <c r="K948" s="108"/>
      <c r="L948" s="108"/>
      <c r="M948" s="108"/>
      <c r="N948" s="108"/>
      <c r="O948" s="108"/>
      <c r="P948" s="108"/>
      <c r="Q948" s="108"/>
      <c r="R948" s="108"/>
      <c r="S948" s="108"/>
      <c r="T948" s="108"/>
      <c r="U948" s="108"/>
      <c r="V948" s="108"/>
      <c r="W948" s="108"/>
      <c r="X948" s="108"/>
      <c r="Y948" s="108"/>
      <c r="Z948" s="108"/>
    </row>
    <row r="949" spans="1:26" ht="15.75" customHeight="1">
      <c r="A949" s="56"/>
      <c r="B949" s="521"/>
      <c r="C949" s="56"/>
      <c r="D949" s="56"/>
      <c r="E949" s="346"/>
      <c r="F949" s="672"/>
      <c r="G949" s="108"/>
      <c r="H949" s="108"/>
      <c r="I949" s="108"/>
      <c r="J949" s="108"/>
      <c r="K949" s="108"/>
      <c r="L949" s="108"/>
      <c r="M949" s="108"/>
      <c r="N949" s="108"/>
      <c r="O949" s="108"/>
      <c r="P949" s="108"/>
      <c r="Q949" s="108"/>
      <c r="R949" s="108"/>
      <c r="S949" s="108"/>
      <c r="T949" s="108"/>
      <c r="U949" s="108"/>
      <c r="V949" s="108"/>
      <c r="W949" s="108"/>
      <c r="X949" s="108"/>
      <c r="Y949" s="108"/>
      <c r="Z949" s="108"/>
    </row>
    <row r="950" spans="1:26" ht="15.75" customHeight="1">
      <c r="A950" s="56"/>
      <c r="B950" s="521"/>
      <c r="C950" s="56"/>
      <c r="D950" s="56"/>
      <c r="E950" s="346"/>
      <c r="F950" s="672"/>
      <c r="G950" s="108"/>
      <c r="H950" s="108"/>
      <c r="I950" s="108"/>
      <c r="J950" s="108"/>
      <c r="K950" s="108"/>
      <c r="L950" s="108"/>
      <c r="M950" s="108"/>
      <c r="N950" s="108"/>
      <c r="O950" s="108"/>
      <c r="P950" s="108"/>
      <c r="Q950" s="108"/>
      <c r="R950" s="108"/>
      <c r="S950" s="108"/>
      <c r="T950" s="108"/>
      <c r="U950" s="108"/>
      <c r="V950" s="108"/>
      <c r="W950" s="108"/>
      <c r="X950" s="108"/>
      <c r="Y950" s="108"/>
      <c r="Z950" s="108"/>
    </row>
    <row r="951" spans="1:26" ht="15.75" customHeight="1">
      <c r="A951" s="56"/>
      <c r="B951" s="521"/>
      <c r="C951" s="56"/>
      <c r="D951" s="56"/>
      <c r="E951" s="346"/>
      <c r="F951" s="672"/>
      <c r="G951" s="108"/>
      <c r="H951" s="108"/>
      <c r="I951" s="108"/>
      <c r="J951" s="108"/>
      <c r="K951" s="108"/>
      <c r="L951" s="108"/>
      <c r="M951" s="108"/>
      <c r="N951" s="108"/>
      <c r="O951" s="108"/>
      <c r="P951" s="108"/>
      <c r="Q951" s="108"/>
      <c r="R951" s="108"/>
      <c r="S951" s="108"/>
      <c r="T951" s="108"/>
      <c r="U951" s="108"/>
      <c r="V951" s="108"/>
      <c r="W951" s="108"/>
      <c r="X951" s="108"/>
      <c r="Y951" s="108"/>
      <c r="Z951" s="108"/>
    </row>
    <row r="952" spans="1:26" ht="15.75" customHeight="1">
      <c r="A952" s="56"/>
      <c r="B952" s="521"/>
      <c r="C952" s="56"/>
      <c r="D952" s="56"/>
      <c r="E952" s="346"/>
      <c r="F952" s="672"/>
      <c r="G952" s="108"/>
      <c r="H952" s="108"/>
      <c r="I952" s="108"/>
      <c r="J952" s="108"/>
      <c r="K952" s="108"/>
      <c r="L952" s="108"/>
      <c r="M952" s="108"/>
      <c r="N952" s="108"/>
      <c r="O952" s="108"/>
      <c r="P952" s="108"/>
      <c r="Q952" s="108"/>
      <c r="R952" s="108"/>
      <c r="S952" s="108"/>
      <c r="T952" s="108"/>
      <c r="U952" s="108"/>
      <c r="V952" s="108"/>
      <c r="W952" s="108"/>
      <c r="X952" s="108"/>
      <c r="Y952" s="108"/>
      <c r="Z952" s="108"/>
    </row>
    <row r="953" spans="1:26" ht="15.75" customHeight="1">
      <c r="A953" s="56"/>
      <c r="B953" s="521"/>
      <c r="C953" s="56"/>
      <c r="D953" s="56"/>
      <c r="E953" s="346"/>
      <c r="F953" s="672"/>
      <c r="G953" s="108"/>
      <c r="H953" s="108"/>
      <c r="I953" s="108"/>
      <c r="J953" s="108"/>
      <c r="K953" s="108"/>
      <c r="L953" s="108"/>
      <c r="M953" s="108"/>
      <c r="N953" s="108"/>
      <c r="O953" s="108"/>
      <c r="P953" s="108"/>
      <c r="Q953" s="108"/>
      <c r="R953" s="108"/>
      <c r="S953" s="108"/>
      <c r="T953" s="108"/>
      <c r="U953" s="108"/>
      <c r="V953" s="108"/>
      <c r="W953" s="108"/>
      <c r="X953" s="108"/>
      <c r="Y953" s="108"/>
      <c r="Z953" s="108"/>
    </row>
    <row r="954" spans="1:26" ht="15.75" customHeight="1">
      <c r="A954" s="56"/>
      <c r="B954" s="521"/>
      <c r="C954" s="56"/>
      <c r="D954" s="56"/>
      <c r="E954" s="346"/>
      <c r="F954" s="672"/>
      <c r="G954" s="108"/>
      <c r="H954" s="108"/>
      <c r="I954" s="108"/>
      <c r="J954" s="108"/>
      <c r="K954" s="108"/>
      <c r="L954" s="108"/>
      <c r="M954" s="108"/>
      <c r="N954" s="108"/>
      <c r="O954" s="108"/>
      <c r="P954" s="108"/>
      <c r="Q954" s="108"/>
      <c r="R954" s="108"/>
      <c r="S954" s="108"/>
      <c r="T954" s="108"/>
      <c r="U954" s="108"/>
      <c r="V954" s="108"/>
      <c r="W954" s="108"/>
      <c r="X954" s="108"/>
      <c r="Y954" s="108"/>
      <c r="Z954" s="108"/>
    </row>
    <row r="955" spans="1:26" ht="15.75" customHeight="1">
      <c r="A955" s="56"/>
      <c r="B955" s="521"/>
      <c r="C955" s="56"/>
      <c r="D955" s="56"/>
      <c r="E955" s="346"/>
      <c r="F955" s="672"/>
      <c r="G955" s="108"/>
      <c r="H955" s="108"/>
      <c r="I955" s="108"/>
      <c r="J955" s="108"/>
      <c r="K955" s="108"/>
      <c r="L955" s="108"/>
      <c r="M955" s="108"/>
      <c r="N955" s="108"/>
      <c r="O955" s="108"/>
      <c r="P955" s="108"/>
      <c r="Q955" s="108"/>
      <c r="R955" s="108"/>
      <c r="S955" s="108"/>
      <c r="T955" s="108"/>
      <c r="U955" s="108"/>
      <c r="V955" s="108"/>
      <c r="W955" s="108"/>
      <c r="X955" s="108"/>
      <c r="Y955" s="108"/>
      <c r="Z955" s="108"/>
    </row>
    <row r="956" spans="1:26" ht="15.75" customHeight="1">
      <c r="A956" s="56"/>
      <c r="B956" s="521"/>
      <c r="C956" s="56"/>
      <c r="D956" s="56"/>
      <c r="E956" s="346"/>
      <c r="F956" s="672"/>
      <c r="G956" s="108"/>
      <c r="H956" s="108"/>
      <c r="I956" s="108"/>
      <c r="J956" s="108"/>
      <c r="K956" s="108"/>
      <c r="L956" s="108"/>
      <c r="M956" s="108"/>
      <c r="N956" s="108"/>
      <c r="O956" s="108"/>
      <c r="P956" s="108"/>
      <c r="Q956" s="108"/>
      <c r="R956" s="108"/>
      <c r="S956" s="108"/>
      <c r="T956" s="108"/>
      <c r="U956" s="108"/>
      <c r="V956" s="108"/>
      <c r="W956" s="108"/>
      <c r="X956" s="108"/>
      <c r="Y956" s="108"/>
      <c r="Z956" s="108"/>
    </row>
    <row r="957" spans="1:26" ht="15.75" customHeight="1">
      <c r="A957" s="56"/>
      <c r="B957" s="521"/>
      <c r="C957" s="56"/>
      <c r="D957" s="56"/>
      <c r="E957" s="346"/>
      <c r="F957" s="672"/>
      <c r="G957" s="108"/>
      <c r="H957" s="108"/>
      <c r="I957" s="108"/>
      <c r="J957" s="108"/>
      <c r="K957" s="108"/>
      <c r="L957" s="108"/>
      <c r="M957" s="108"/>
      <c r="N957" s="108"/>
      <c r="O957" s="108"/>
      <c r="P957" s="108"/>
      <c r="Q957" s="108"/>
      <c r="R957" s="108"/>
      <c r="S957" s="108"/>
      <c r="T957" s="108"/>
      <c r="U957" s="108"/>
      <c r="V957" s="108"/>
      <c r="W957" s="108"/>
      <c r="X957" s="108"/>
      <c r="Y957" s="108"/>
      <c r="Z957" s="108"/>
    </row>
    <row r="958" spans="1:26" ht="15.75" customHeight="1">
      <c r="A958" s="56"/>
      <c r="B958" s="521"/>
      <c r="C958" s="56"/>
      <c r="D958" s="56"/>
      <c r="E958" s="346"/>
      <c r="F958" s="672"/>
      <c r="G958" s="108"/>
      <c r="H958" s="108"/>
      <c r="I958" s="108"/>
      <c r="J958" s="108"/>
      <c r="K958" s="108"/>
      <c r="L958" s="108"/>
      <c r="M958" s="108"/>
      <c r="N958" s="108"/>
      <c r="O958" s="108"/>
      <c r="P958" s="108"/>
      <c r="Q958" s="108"/>
      <c r="R958" s="108"/>
      <c r="S958" s="108"/>
      <c r="T958" s="108"/>
      <c r="U958" s="108"/>
      <c r="V958" s="108"/>
      <c r="W958" s="108"/>
      <c r="X958" s="108"/>
      <c r="Y958" s="108"/>
      <c r="Z958" s="108"/>
    </row>
    <row r="959" spans="1:26" ht="15.75" customHeight="1">
      <c r="A959" s="56"/>
      <c r="B959" s="521"/>
      <c r="C959" s="56"/>
      <c r="D959" s="56"/>
      <c r="E959" s="346"/>
      <c r="F959" s="672"/>
      <c r="G959" s="108"/>
      <c r="H959" s="108"/>
      <c r="I959" s="108"/>
      <c r="J959" s="108"/>
      <c r="K959" s="108"/>
      <c r="L959" s="108"/>
      <c r="M959" s="108"/>
      <c r="N959" s="108"/>
      <c r="O959" s="108"/>
      <c r="P959" s="108"/>
      <c r="Q959" s="108"/>
      <c r="R959" s="108"/>
      <c r="S959" s="108"/>
      <c r="T959" s="108"/>
      <c r="U959" s="108"/>
      <c r="V959" s="108"/>
      <c r="W959" s="108"/>
      <c r="X959" s="108"/>
      <c r="Y959" s="108"/>
      <c r="Z959" s="108"/>
    </row>
    <row r="960" spans="1:26" ht="15.75" customHeight="1">
      <c r="A960" s="56"/>
      <c r="B960" s="521"/>
      <c r="C960" s="56"/>
      <c r="D960" s="56"/>
      <c r="E960" s="346"/>
      <c r="F960" s="672"/>
      <c r="G960" s="108"/>
      <c r="H960" s="108"/>
      <c r="I960" s="108"/>
      <c r="J960" s="108"/>
      <c r="K960" s="108"/>
      <c r="L960" s="108"/>
      <c r="M960" s="108"/>
      <c r="N960" s="108"/>
      <c r="O960" s="108"/>
      <c r="P960" s="108"/>
      <c r="Q960" s="108"/>
      <c r="R960" s="108"/>
      <c r="S960" s="108"/>
      <c r="T960" s="108"/>
      <c r="U960" s="108"/>
      <c r="V960" s="108"/>
      <c r="W960" s="108"/>
      <c r="X960" s="108"/>
      <c r="Y960" s="108"/>
      <c r="Z960" s="108"/>
    </row>
    <row r="961" spans="1:26" ht="15.75" customHeight="1">
      <c r="A961" s="56"/>
      <c r="B961" s="521"/>
      <c r="C961" s="56"/>
      <c r="D961" s="56"/>
      <c r="E961" s="346"/>
      <c r="F961" s="672"/>
      <c r="G961" s="108"/>
      <c r="H961" s="108"/>
      <c r="I961" s="108"/>
      <c r="J961" s="108"/>
      <c r="K961" s="108"/>
      <c r="L961" s="108"/>
      <c r="M961" s="108"/>
      <c r="N961" s="108"/>
      <c r="O961" s="108"/>
      <c r="P961" s="108"/>
      <c r="Q961" s="108"/>
      <c r="R961" s="108"/>
      <c r="S961" s="108"/>
      <c r="T961" s="108"/>
      <c r="U961" s="108"/>
      <c r="V961" s="108"/>
      <c r="W961" s="108"/>
      <c r="X961" s="108"/>
      <c r="Y961" s="108"/>
      <c r="Z961" s="108"/>
    </row>
    <row r="962" spans="1:26" ht="15.75" customHeight="1">
      <c r="A962" s="56"/>
      <c r="B962" s="521"/>
      <c r="C962" s="56"/>
      <c r="D962" s="56"/>
      <c r="E962" s="346"/>
      <c r="F962" s="672"/>
      <c r="G962" s="108"/>
      <c r="H962" s="108"/>
      <c r="I962" s="108"/>
      <c r="J962" s="108"/>
      <c r="K962" s="108"/>
      <c r="L962" s="108"/>
      <c r="M962" s="108"/>
      <c r="N962" s="108"/>
      <c r="O962" s="108"/>
      <c r="P962" s="108"/>
      <c r="Q962" s="108"/>
      <c r="R962" s="108"/>
      <c r="S962" s="108"/>
      <c r="T962" s="108"/>
      <c r="U962" s="108"/>
      <c r="V962" s="108"/>
      <c r="W962" s="108"/>
      <c r="X962" s="108"/>
      <c r="Y962" s="108"/>
      <c r="Z962" s="108"/>
    </row>
    <row r="963" spans="1:26" ht="15.75" customHeight="1">
      <c r="A963" s="56"/>
      <c r="B963" s="521"/>
      <c r="C963" s="56"/>
      <c r="D963" s="56"/>
      <c r="E963" s="346"/>
      <c r="F963" s="672"/>
      <c r="G963" s="108"/>
      <c r="H963" s="108"/>
      <c r="I963" s="108"/>
      <c r="J963" s="108"/>
      <c r="K963" s="108"/>
      <c r="L963" s="108"/>
      <c r="M963" s="108"/>
      <c r="N963" s="108"/>
      <c r="O963" s="108"/>
      <c r="P963" s="108"/>
      <c r="Q963" s="108"/>
      <c r="R963" s="108"/>
      <c r="S963" s="108"/>
      <c r="T963" s="108"/>
      <c r="U963" s="108"/>
      <c r="V963" s="108"/>
      <c r="W963" s="108"/>
      <c r="X963" s="108"/>
      <c r="Y963" s="108"/>
      <c r="Z963" s="108"/>
    </row>
    <row r="964" spans="1:26" ht="15.75" customHeight="1">
      <c r="A964" s="56"/>
      <c r="B964" s="521"/>
      <c r="C964" s="56"/>
      <c r="D964" s="56"/>
      <c r="E964" s="346"/>
      <c r="F964" s="672"/>
      <c r="G964" s="108"/>
      <c r="H964" s="108"/>
      <c r="I964" s="108"/>
      <c r="J964" s="108"/>
      <c r="K964" s="108"/>
      <c r="L964" s="108"/>
      <c r="M964" s="108"/>
      <c r="N964" s="108"/>
      <c r="O964" s="108"/>
      <c r="P964" s="108"/>
      <c r="Q964" s="108"/>
      <c r="R964" s="108"/>
      <c r="S964" s="108"/>
      <c r="T964" s="108"/>
      <c r="U964" s="108"/>
      <c r="V964" s="108"/>
      <c r="W964" s="108"/>
      <c r="X964" s="108"/>
      <c r="Y964" s="108"/>
      <c r="Z964" s="108"/>
    </row>
    <row r="965" spans="1:26" ht="15.75" customHeight="1">
      <c r="A965" s="56"/>
      <c r="B965" s="521"/>
      <c r="C965" s="56"/>
      <c r="D965" s="56"/>
      <c r="E965" s="346"/>
      <c r="F965" s="672"/>
      <c r="G965" s="108"/>
      <c r="H965" s="108"/>
      <c r="I965" s="108"/>
      <c r="J965" s="108"/>
      <c r="K965" s="108"/>
      <c r="L965" s="108"/>
      <c r="M965" s="108"/>
      <c r="N965" s="108"/>
      <c r="O965" s="108"/>
      <c r="P965" s="108"/>
      <c r="Q965" s="108"/>
      <c r="R965" s="108"/>
      <c r="S965" s="108"/>
      <c r="T965" s="108"/>
      <c r="U965" s="108"/>
      <c r="V965" s="108"/>
      <c r="W965" s="108"/>
      <c r="X965" s="108"/>
      <c r="Y965" s="108"/>
      <c r="Z965" s="108"/>
    </row>
    <row r="966" spans="1:26" ht="15.75" customHeight="1">
      <c r="A966" s="56"/>
      <c r="B966" s="521"/>
      <c r="C966" s="56"/>
      <c r="D966" s="56"/>
      <c r="E966" s="346"/>
      <c r="F966" s="672"/>
      <c r="G966" s="108"/>
      <c r="H966" s="108"/>
      <c r="I966" s="108"/>
      <c r="J966" s="108"/>
      <c r="K966" s="108"/>
      <c r="L966" s="108"/>
      <c r="M966" s="108"/>
      <c r="N966" s="108"/>
      <c r="O966" s="108"/>
      <c r="P966" s="108"/>
      <c r="Q966" s="108"/>
      <c r="R966" s="108"/>
      <c r="S966" s="108"/>
      <c r="T966" s="108"/>
      <c r="U966" s="108"/>
      <c r="V966" s="108"/>
      <c r="W966" s="108"/>
      <c r="X966" s="108"/>
      <c r="Y966" s="108"/>
      <c r="Z966" s="108"/>
    </row>
    <row r="967" spans="1:26" ht="15.75" customHeight="1">
      <c r="A967" s="56"/>
      <c r="B967" s="521"/>
      <c r="C967" s="56"/>
      <c r="D967" s="56"/>
      <c r="E967" s="346"/>
      <c r="F967" s="672"/>
      <c r="G967" s="108"/>
      <c r="H967" s="108"/>
      <c r="I967" s="108"/>
      <c r="J967" s="108"/>
      <c r="K967" s="108"/>
      <c r="L967" s="108"/>
      <c r="M967" s="108"/>
      <c r="N967" s="108"/>
      <c r="O967" s="108"/>
      <c r="P967" s="108"/>
      <c r="Q967" s="108"/>
      <c r="R967" s="108"/>
      <c r="S967" s="108"/>
      <c r="T967" s="108"/>
      <c r="U967" s="108"/>
      <c r="V967" s="108"/>
      <c r="W967" s="108"/>
      <c r="X967" s="108"/>
      <c r="Y967" s="108"/>
      <c r="Z967" s="108"/>
    </row>
    <row r="968" spans="1:26" ht="15.75" customHeight="1">
      <c r="A968" s="56"/>
      <c r="B968" s="521"/>
      <c r="C968" s="56"/>
      <c r="D968" s="56"/>
      <c r="E968" s="346"/>
      <c r="F968" s="672"/>
      <c r="G968" s="108"/>
      <c r="H968" s="108"/>
      <c r="I968" s="108"/>
      <c r="J968" s="108"/>
      <c r="K968" s="108"/>
      <c r="L968" s="108"/>
      <c r="M968" s="108"/>
      <c r="N968" s="108"/>
      <c r="O968" s="108"/>
      <c r="P968" s="108"/>
      <c r="Q968" s="108"/>
      <c r="R968" s="108"/>
      <c r="S968" s="108"/>
      <c r="T968" s="108"/>
      <c r="U968" s="108"/>
      <c r="V968" s="108"/>
      <c r="W968" s="108"/>
      <c r="X968" s="108"/>
      <c r="Y968" s="108"/>
      <c r="Z968" s="108"/>
    </row>
    <row r="969" spans="1:26" ht="15.75" customHeight="1">
      <c r="A969" s="56"/>
      <c r="B969" s="521"/>
      <c r="C969" s="56"/>
      <c r="D969" s="56"/>
      <c r="E969" s="346"/>
      <c r="F969" s="672"/>
      <c r="G969" s="108"/>
      <c r="H969" s="108"/>
      <c r="I969" s="108"/>
      <c r="J969" s="108"/>
      <c r="K969" s="108"/>
      <c r="L969" s="108"/>
      <c r="M969" s="108"/>
      <c r="N969" s="108"/>
      <c r="O969" s="108"/>
      <c r="P969" s="108"/>
      <c r="Q969" s="108"/>
      <c r="R969" s="108"/>
      <c r="S969" s="108"/>
      <c r="T969" s="108"/>
      <c r="U969" s="108"/>
      <c r="V969" s="108"/>
      <c r="W969" s="108"/>
      <c r="X969" s="108"/>
      <c r="Y969" s="108"/>
      <c r="Z969" s="108"/>
    </row>
    <row r="970" spans="1:26" ht="15.75" customHeight="1">
      <c r="A970" s="56"/>
      <c r="B970" s="521"/>
      <c r="C970" s="56"/>
      <c r="D970" s="56"/>
      <c r="E970" s="346"/>
      <c r="F970" s="672"/>
      <c r="G970" s="108"/>
      <c r="H970" s="108"/>
      <c r="I970" s="108"/>
      <c r="J970" s="108"/>
      <c r="K970" s="108"/>
      <c r="L970" s="108"/>
      <c r="M970" s="108"/>
      <c r="N970" s="108"/>
      <c r="O970" s="108"/>
      <c r="P970" s="108"/>
      <c r="Q970" s="108"/>
      <c r="R970" s="108"/>
      <c r="S970" s="108"/>
      <c r="T970" s="108"/>
      <c r="U970" s="108"/>
      <c r="V970" s="108"/>
      <c r="W970" s="108"/>
      <c r="X970" s="108"/>
      <c r="Y970" s="108"/>
      <c r="Z970" s="108"/>
    </row>
    <row r="971" spans="1:26" ht="15.75" customHeight="1">
      <c r="A971" s="56"/>
      <c r="B971" s="521"/>
      <c r="C971" s="56"/>
      <c r="D971" s="56"/>
      <c r="E971" s="346"/>
      <c r="F971" s="672"/>
      <c r="G971" s="108"/>
      <c r="H971" s="108"/>
      <c r="I971" s="108"/>
      <c r="J971" s="108"/>
      <c r="K971" s="108"/>
      <c r="L971" s="108"/>
      <c r="M971" s="108"/>
      <c r="N971" s="108"/>
      <c r="O971" s="108"/>
      <c r="P971" s="108"/>
      <c r="Q971" s="108"/>
      <c r="R971" s="108"/>
      <c r="S971" s="108"/>
      <c r="T971" s="108"/>
      <c r="U971" s="108"/>
      <c r="V971" s="108"/>
      <c r="W971" s="108"/>
      <c r="X971" s="108"/>
      <c r="Y971" s="108"/>
      <c r="Z971" s="108"/>
    </row>
    <row r="972" spans="1:26" ht="15.75" customHeight="1">
      <c r="A972" s="56"/>
      <c r="B972" s="521"/>
      <c r="C972" s="56"/>
      <c r="D972" s="56"/>
      <c r="E972" s="346"/>
      <c r="F972" s="672"/>
      <c r="G972" s="108"/>
      <c r="H972" s="108"/>
      <c r="I972" s="108"/>
      <c r="J972" s="108"/>
      <c r="K972" s="108"/>
      <c r="L972" s="108"/>
      <c r="M972" s="108"/>
      <c r="N972" s="108"/>
      <c r="O972" s="108"/>
      <c r="P972" s="108"/>
      <c r="Q972" s="108"/>
      <c r="R972" s="108"/>
      <c r="S972" s="108"/>
      <c r="T972" s="108"/>
      <c r="U972" s="108"/>
      <c r="V972" s="108"/>
      <c r="W972" s="108"/>
      <c r="X972" s="108"/>
      <c r="Y972" s="108"/>
      <c r="Z972" s="108"/>
    </row>
    <row r="973" spans="1:26" ht="15.75" customHeight="1">
      <c r="A973" s="56"/>
      <c r="B973" s="521"/>
      <c r="C973" s="56"/>
      <c r="D973" s="56"/>
      <c r="E973" s="346"/>
      <c r="F973" s="672"/>
      <c r="G973" s="108"/>
      <c r="H973" s="108"/>
      <c r="I973" s="108"/>
      <c r="J973" s="108"/>
      <c r="K973" s="108"/>
      <c r="L973" s="108"/>
      <c r="M973" s="108"/>
      <c r="N973" s="108"/>
      <c r="O973" s="108"/>
      <c r="P973" s="108"/>
      <c r="Q973" s="108"/>
      <c r="R973" s="108"/>
      <c r="S973" s="108"/>
      <c r="T973" s="108"/>
      <c r="U973" s="108"/>
      <c r="V973" s="108"/>
      <c r="W973" s="108"/>
      <c r="X973" s="108"/>
      <c r="Y973" s="108"/>
      <c r="Z973" s="108"/>
    </row>
    <row r="974" spans="1:26" ht="15.75" customHeight="1">
      <c r="A974" s="56"/>
      <c r="B974" s="521"/>
      <c r="C974" s="56"/>
      <c r="D974" s="56"/>
      <c r="E974" s="346"/>
      <c r="F974" s="672"/>
      <c r="G974" s="108"/>
      <c r="H974" s="108"/>
      <c r="I974" s="108"/>
      <c r="J974" s="108"/>
      <c r="K974" s="108"/>
      <c r="L974" s="108"/>
      <c r="M974" s="108"/>
      <c r="N974" s="108"/>
      <c r="O974" s="108"/>
      <c r="P974" s="108"/>
      <c r="Q974" s="108"/>
      <c r="R974" s="108"/>
      <c r="S974" s="108"/>
      <c r="T974" s="108"/>
      <c r="U974" s="108"/>
      <c r="V974" s="108"/>
      <c r="W974" s="108"/>
      <c r="X974" s="108"/>
      <c r="Y974" s="108"/>
      <c r="Z974" s="108"/>
    </row>
    <row r="975" spans="1:26" ht="15.75" customHeight="1">
      <c r="A975" s="56"/>
      <c r="B975" s="521"/>
      <c r="C975" s="56"/>
      <c r="D975" s="56"/>
      <c r="E975" s="346"/>
      <c r="F975" s="672"/>
      <c r="G975" s="108"/>
      <c r="H975" s="108"/>
      <c r="I975" s="108"/>
      <c r="J975" s="108"/>
      <c r="K975" s="108"/>
      <c r="L975" s="108"/>
      <c r="M975" s="108"/>
      <c r="N975" s="108"/>
      <c r="O975" s="108"/>
      <c r="P975" s="108"/>
      <c r="Q975" s="108"/>
      <c r="R975" s="108"/>
      <c r="S975" s="108"/>
      <c r="T975" s="108"/>
      <c r="U975" s="108"/>
      <c r="V975" s="108"/>
      <c r="W975" s="108"/>
      <c r="X975" s="108"/>
      <c r="Y975" s="108"/>
      <c r="Z975" s="108"/>
    </row>
    <row r="976" spans="1:26" ht="15.75" customHeight="1">
      <c r="A976" s="56"/>
      <c r="B976" s="521"/>
      <c r="C976" s="56"/>
      <c r="D976" s="56"/>
      <c r="E976" s="346"/>
      <c r="F976" s="672"/>
      <c r="G976" s="108"/>
      <c r="H976" s="108"/>
      <c r="I976" s="108"/>
      <c r="J976" s="108"/>
      <c r="K976" s="108"/>
      <c r="L976" s="108"/>
      <c r="M976" s="108"/>
      <c r="N976" s="108"/>
      <c r="O976" s="108"/>
      <c r="P976" s="108"/>
      <c r="Q976" s="108"/>
      <c r="R976" s="108"/>
      <c r="S976" s="108"/>
      <c r="T976" s="108"/>
      <c r="U976" s="108"/>
      <c r="V976" s="108"/>
      <c r="W976" s="108"/>
      <c r="X976" s="108"/>
      <c r="Y976" s="108"/>
      <c r="Z976" s="108"/>
    </row>
    <row r="977" spans="1:26" ht="15.75" customHeight="1">
      <c r="A977" s="56"/>
      <c r="B977" s="521"/>
      <c r="C977" s="56"/>
      <c r="D977" s="56"/>
      <c r="E977" s="346"/>
      <c r="F977" s="672"/>
      <c r="G977" s="108"/>
      <c r="H977" s="108"/>
      <c r="I977" s="108"/>
      <c r="J977" s="108"/>
      <c r="K977" s="108"/>
      <c r="L977" s="108"/>
      <c r="M977" s="108"/>
      <c r="N977" s="108"/>
      <c r="O977" s="108"/>
      <c r="P977" s="108"/>
      <c r="Q977" s="108"/>
      <c r="R977" s="108"/>
      <c r="S977" s="108"/>
      <c r="T977" s="108"/>
      <c r="U977" s="108"/>
      <c r="V977" s="108"/>
      <c r="W977" s="108"/>
      <c r="X977" s="108"/>
      <c r="Y977" s="108"/>
      <c r="Z977" s="108"/>
    </row>
    <row r="978" spans="1:26" ht="15.75" customHeight="1">
      <c r="A978" s="56"/>
      <c r="B978" s="521"/>
      <c r="C978" s="56"/>
      <c r="D978" s="56"/>
      <c r="E978" s="346"/>
      <c r="F978" s="672"/>
      <c r="G978" s="108"/>
      <c r="H978" s="108"/>
      <c r="I978" s="108"/>
      <c r="J978" s="108"/>
      <c r="K978" s="108"/>
      <c r="L978" s="108"/>
      <c r="M978" s="108"/>
      <c r="N978" s="108"/>
      <c r="O978" s="108"/>
      <c r="P978" s="108"/>
      <c r="Q978" s="108"/>
      <c r="R978" s="108"/>
      <c r="S978" s="108"/>
      <c r="T978" s="108"/>
      <c r="U978" s="108"/>
      <c r="V978" s="108"/>
      <c r="W978" s="108"/>
      <c r="X978" s="108"/>
      <c r="Y978" s="108"/>
      <c r="Z978" s="108"/>
    </row>
    <row r="979" spans="1:26" ht="15.75" customHeight="1">
      <c r="A979" s="56"/>
      <c r="B979" s="521"/>
      <c r="C979" s="56"/>
      <c r="D979" s="56"/>
      <c r="E979" s="346"/>
      <c r="F979" s="672"/>
      <c r="G979" s="108"/>
      <c r="H979" s="108"/>
      <c r="I979" s="108"/>
      <c r="J979" s="108"/>
      <c r="K979" s="108"/>
      <c r="L979" s="108"/>
      <c r="M979" s="108"/>
      <c r="N979" s="108"/>
      <c r="O979" s="108"/>
      <c r="P979" s="108"/>
      <c r="Q979" s="108"/>
      <c r="R979" s="108"/>
      <c r="S979" s="108"/>
      <c r="T979" s="108"/>
      <c r="U979" s="108"/>
      <c r="V979" s="108"/>
      <c r="W979" s="108"/>
      <c r="X979" s="108"/>
      <c r="Y979" s="108"/>
      <c r="Z979" s="108"/>
    </row>
    <row r="980" spans="1:26" ht="15.75" customHeight="1">
      <c r="A980" s="56"/>
      <c r="B980" s="521"/>
      <c r="C980" s="56"/>
      <c r="D980" s="56"/>
      <c r="E980" s="346"/>
      <c r="F980" s="672"/>
      <c r="G980" s="108"/>
      <c r="H980" s="108"/>
      <c r="I980" s="108"/>
      <c r="J980" s="108"/>
      <c r="K980" s="108"/>
      <c r="L980" s="108"/>
      <c r="M980" s="108"/>
      <c r="N980" s="108"/>
      <c r="O980" s="108"/>
      <c r="P980" s="108"/>
      <c r="Q980" s="108"/>
      <c r="R980" s="108"/>
      <c r="S980" s="108"/>
      <c r="T980" s="108"/>
      <c r="U980" s="108"/>
      <c r="V980" s="108"/>
      <c r="W980" s="108"/>
      <c r="X980" s="108"/>
      <c r="Y980" s="108"/>
      <c r="Z980" s="108"/>
    </row>
    <row r="981" spans="1:26" ht="15.75" customHeight="1">
      <c r="A981" s="56"/>
      <c r="B981" s="521"/>
      <c r="C981" s="56"/>
      <c r="D981" s="56"/>
      <c r="E981" s="346"/>
      <c r="F981" s="672"/>
      <c r="G981" s="108"/>
      <c r="H981" s="108"/>
      <c r="I981" s="108"/>
      <c r="J981" s="108"/>
      <c r="K981" s="108"/>
      <c r="L981" s="108"/>
      <c r="M981" s="108"/>
      <c r="N981" s="108"/>
      <c r="O981" s="108"/>
      <c r="P981" s="108"/>
      <c r="Q981" s="108"/>
      <c r="R981" s="108"/>
      <c r="S981" s="108"/>
      <c r="T981" s="108"/>
      <c r="U981" s="108"/>
      <c r="V981" s="108"/>
      <c r="W981" s="108"/>
      <c r="X981" s="108"/>
      <c r="Y981" s="108"/>
      <c r="Z981" s="108"/>
    </row>
    <row r="982" spans="1:26" ht="15.75" customHeight="1">
      <c r="A982" s="56"/>
      <c r="B982" s="521"/>
      <c r="C982" s="56"/>
      <c r="D982" s="56"/>
      <c r="E982" s="346"/>
      <c r="F982" s="672"/>
      <c r="G982" s="108"/>
      <c r="H982" s="108"/>
      <c r="I982" s="108"/>
      <c r="J982" s="108"/>
      <c r="K982" s="108"/>
      <c r="L982" s="108"/>
      <c r="M982" s="108"/>
      <c r="N982" s="108"/>
      <c r="O982" s="108"/>
      <c r="P982" s="108"/>
      <c r="Q982" s="108"/>
      <c r="R982" s="108"/>
      <c r="S982" s="108"/>
      <c r="T982" s="108"/>
      <c r="U982" s="108"/>
      <c r="V982" s="108"/>
      <c r="W982" s="108"/>
      <c r="X982" s="108"/>
      <c r="Y982" s="108"/>
      <c r="Z982" s="108"/>
    </row>
    <row r="983" spans="1:26" ht="15.75" customHeight="1">
      <c r="A983" s="56"/>
      <c r="B983" s="521"/>
      <c r="C983" s="56"/>
      <c r="D983" s="56"/>
      <c r="E983" s="346"/>
      <c r="F983" s="672"/>
      <c r="G983" s="108"/>
      <c r="H983" s="108"/>
      <c r="I983" s="108"/>
      <c r="J983" s="108"/>
      <c r="K983" s="108"/>
      <c r="L983" s="108"/>
      <c r="M983" s="108"/>
      <c r="N983" s="108"/>
      <c r="O983" s="108"/>
      <c r="P983" s="108"/>
      <c r="Q983" s="108"/>
      <c r="R983" s="108"/>
      <c r="S983" s="108"/>
      <c r="T983" s="108"/>
      <c r="U983" s="108"/>
      <c r="V983" s="108"/>
      <c r="W983" s="108"/>
      <c r="X983" s="108"/>
      <c r="Y983" s="108"/>
      <c r="Z983" s="108"/>
    </row>
    <row r="984" spans="1:26" ht="15.75" customHeight="1">
      <c r="A984" s="56"/>
      <c r="B984" s="521"/>
      <c r="C984" s="56"/>
      <c r="D984" s="56"/>
      <c r="E984" s="346"/>
      <c r="F984" s="672"/>
      <c r="G984" s="108"/>
      <c r="H984" s="108"/>
      <c r="I984" s="108"/>
      <c r="J984" s="108"/>
      <c r="K984" s="108"/>
      <c r="L984" s="108"/>
      <c r="M984" s="108"/>
      <c r="N984" s="108"/>
      <c r="O984" s="108"/>
      <c r="P984" s="108"/>
      <c r="Q984" s="108"/>
      <c r="R984" s="108"/>
      <c r="S984" s="108"/>
      <c r="T984" s="108"/>
      <c r="U984" s="108"/>
      <c r="V984" s="108"/>
      <c r="W984" s="108"/>
      <c r="X984" s="108"/>
      <c r="Y984" s="108"/>
      <c r="Z984" s="108"/>
    </row>
    <row r="985" spans="1:26" ht="15.75" customHeight="1">
      <c r="A985" s="56"/>
      <c r="B985" s="521"/>
      <c r="C985" s="56"/>
      <c r="D985" s="56"/>
      <c r="E985" s="346"/>
      <c r="F985" s="672"/>
      <c r="G985" s="108"/>
      <c r="H985" s="108"/>
      <c r="I985" s="108"/>
      <c r="J985" s="108"/>
      <c r="K985" s="108"/>
      <c r="L985" s="108"/>
      <c r="M985" s="108"/>
      <c r="N985" s="108"/>
      <c r="O985" s="108"/>
      <c r="P985" s="108"/>
      <c r="Q985" s="108"/>
      <c r="R985" s="108"/>
      <c r="S985" s="108"/>
      <c r="T985" s="108"/>
      <c r="U985" s="108"/>
      <c r="V985" s="108"/>
      <c r="W985" s="108"/>
      <c r="X985" s="108"/>
      <c r="Y985" s="108"/>
      <c r="Z985" s="108"/>
    </row>
    <row r="986" spans="1:26" ht="15.75" customHeight="1">
      <c r="A986" s="56"/>
      <c r="B986" s="521"/>
      <c r="C986" s="56"/>
      <c r="D986" s="56"/>
      <c r="E986" s="346"/>
      <c r="F986" s="672"/>
      <c r="G986" s="108"/>
      <c r="H986" s="108"/>
      <c r="I986" s="108"/>
      <c r="J986" s="108"/>
      <c r="K986" s="108"/>
      <c r="L986" s="108"/>
      <c r="M986" s="108"/>
      <c r="N986" s="108"/>
      <c r="O986" s="108"/>
      <c r="P986" s="108"/>
      <c r="Q986" s="108"/>
      <c r="R986" s="108"/>
      <c r="S986" s="108"/>
      <c r="T986" s="108"/>
      <c r="U986" s="108"/>
      <c r="V986" s="108"/>
      <c r="W986" s="108"/>
      <c r="X986" s="108"/>
      <c r="Y986" s="108"/>
      <c r="Z986" s="108"/>
    </row>
    <row r="987" spans="1:26" ht="15.75" customHeight="1">
      <c r="A987" s="56"/>
      <c r="B987" s="521"/>
      <c r="C987" s="56"/>
      <c r="D987" s="56"/>
      <c r="E987" s="346"/>
      <c r="F987" s="672"/>
      <c r="G987" s="108"/>
      <c r="H987" s="108"/>
      <c r="I987" s="108"/>
      <c r="J987" s="108"/>
      <c r="K987" s="108"/>
      <c r="L987" s="108"/>
      <c r="M987" s="108"/>
      <c r="N987" s="108"/>
      <c r="O987" s="108"/>
      <c r="P987" s="108"/>
      <c r="Q987" s="108"/>
      <c r="R987" s="108"/>
      <c r="S987" s="108"/>
      <c r="T987" s="108"/>
      <c r="U987" s="108"/>
      <c r="V987" s="108"/>
      <c r="W987" s="108"/>
      <c r="X987" s="108"/>
      <c r="Y987" s="108"/>
      <c r="Z987" s="108"/>
    </row>
    <row r="988" spans="1:26" ht="15.75" customHeight="1">
      <c r="A988" s="56"/>
      <c r="B988" s="521"/>
      <c r="C988" s="56"/>
      <c r="D988" s="56"/>
      <c r="E988" s="346"/>
      <c r="F988" s="672"/>
      <c r="G988" s="108"/>
      <c r="H988" s="108"/>
      <c r="I988" s="108"/>
      <c r="J988" s="108"/>
      <c r="K988" s="108"/>
      <c r="L988" s="108"/>
      <c r="M988" s="108"/>
      <c r="N988" s="108"/>
      <c r="O988" s="108"/>
      <c r="P988" s="108"/>
      <c r="Q988" s="108"/>
      <c r="R988" s="108"/>
      <c r="S988" s="108"/>
      <c r="T988" s="108"/>
      <c r="U988" s="108"/>
      <c r="V988" s="108"/>
      <c r="W988" s="108"/>
      <c r="X988" s="108"/>
      <c r="Y988" s="108"/>
      <c r="Z988" s="108"/>
    </row>
    <row r="989" spans="1:26" ht="15.75" customHeight="1">
      <c r="A989" s="56"/>
      <c r="B989" s="521"/>
      <c r="C989" s="56"/>
      <c r="D989" s="56"/>
      <c r="E989" s="346"/>
      <c r="F989" s="672"/>
      <c r="G989" s="108"/>
      <c r="H989" s="108"/>
      <c r="I989" s="108"/>
      <c r="J989" s="108"/>
      <c r="K989" s="108"/>
      <c r="L989" s="108"/>
      <c r="M989" s="108"/>
      <c r="N989" s="108"/>
      <c r="O989" s="108"/>
      <c r="P989" s="108"/>
      <c r="Q989" s="108"/>
      <c r="R989" s="108"/>
      <c r="S989" s="108"/>
      <c r="T989" s="108"/>
      <c r="U989" s="108"/>
      <c r="V989" s="108"/>
      <c r="W989" s="108"/>
      <c r="X989" s="108"/>
      <c r="Y989" s="108"/>
      <c r="Z989" s="108"/>
    </row>
    <row r="990" spans="1:26" ht="15.75" customHeight="1">
      <c r="A990" s="56"/>
      <c r="B990" s="521"/>
      <c r="C990" s="56"/>
      <c r="D990" s="56"/>
      <c r="E990" s="346"/>
      <c r="F990" s="672"/>
      <c r="G990" s="108"/>
      <c r="H990" s="108"/>
      <c r="I990" s="108"/>
      <c r="J990" s="108"/>
      <c r="K990" s="108"/>
      <c r="L990" s="108"/>
      <c r="M990" s="108"/>
      <c r="N990" s="108"/>
      <c r="O990" s="108"/>
      <c r="P990" s="108"/>
      <c r="Q990" s="108"/>
      <c r="R990" s="108"/>
      <c r="S990" s="108"/>
      <c r="T990" s="108"/>
      <c r="U990" s="108"/>
      <c r="V990" s="108"/>
      <c r="W990" s="108"/>
      <c r="X990" s="108"/>
      <c r="Y990" s="108"/>
      <c r="Z990" s="108"/>
    </row>
    <row r="991" spans="1:26" ht="15.75" customHeight="1">
      <c r="A991" s="56"/>
      <c r="B991" s="521"/>
      <c r="C991" s="56"/>
      <c r="D991" s="56"/>
      <c r="E991" s="346"/>
      <c r="F991" s="672"/>
      <c r="G991" s="108"/>
      <c r="H991" s="108"/>
      <c r="I991" s="108"/>
      <c r="J991" s="108"/>
      <c r="K991" s="108"/>
      <c r="L991" s="108"/>
      <c r="M991" s="108"/>
      <c r="N991" s="108"/>
      <c r="O991" s="108"/>
      <c r="P991" s="108"/>
      <c r="Q991" s="108"/>
      <c r="R991" s="108"/>
      <c r="S991" s="108"/>
      <c r="T991" s="108"/>
      <c r="U991" s="108"/>
      <c r="V991" s="108"/>
      <c r="W991" s="108"/>
      <c r="X991" s="108"/>
      <c r="Y991" s="108"/>
      <c r="Z991" s="108"/>
    </row>
    <row r="992" spans="1:26" ht="15.75" customHeight="1">
      <c r="A992" s="56"/>
      <c r="B992" s="521"/>
      <c r="C992" s="56"/>
      <c r="D992" s="56"/>
      <c r="E992" s="346"/>
      <c r="F992" s="672"/>
      <c r="G992" s="108"/>
      <c r="H992" s="108"/>
      <c r="I992" s="108"/>
      <c r="J992" s="108"/>
      <c r="K992" s="108"/>
      <c r="L992" s="108"/>
      <c r="M992" s="108"/>
      <c r="N992" s="108"/>
      <c r="O992" s="108"/>
      <c r="P992" s="108"/>
      <c r="Q992" s="108"/>
      <c r="R992" s="108"/>
      <c r="S992" s="108"/>
      <c r="T992" s="108"/>
      <c r="U992" s="108"/>
      <c r="V992" s="108"/>
      <c r="W992" s="108"/>
      <c r="X992" s="108"/>
      <c r="Y992" s="108"/>
      <c r="Z992" s="108"/>
    </row>
    <row r="993" spans="1:26" ht="15.75" customHeight="1">
      <c r="A993" s="56"/>
      <c r="B993" s="521"/>
      <c r="C993" s="56"/>
      <c r="D993" s="56"/>
      <c r="E993" s="346"/>
      <c r="F993" s="672"/>
      <c r="G993" s="108"/>
      <c r="H993" s="108"/>
      <c r="I993" s="108"/>
      <c r="J993" s="108"/>
      <c r="K993" s="108"/>
      <c r="L993" s="108"/>
      <c r="M993" s="108"/>
      <c r="N993" s="108"/>
      <c r="O993" s="108"/>
      <c r="P993" s="108"/>
      <c r="Q993" s="108"/>
      <c r="R993" s="108"/>
      <c r="S993" s="108"/>
      <c r="T993" s="108"/>
      <c r="U993" s="108"/>
      <c r="V993" s="108"/>
      <c r="W993" s="108"/>
      <c r="X993" s="108"/>
      <c r="Y993" s="108"/>
      <c r="Z993" s="108"/>
    </row>
    <row r="994" spans="1:26" ht="15.75" customHeight="1">
      <c r="A994" s="56"/>
      <c r="B994" s="521"/>
      <c r="C994" s="56"/>
      <c r="D994" s="56"/>
      <c r="E994" s="346"/>
      <c r="F994" s="672"/>
      <c r="G994" s="108"/>
      <c r="H994" s="108"/>
      <c r="I994" s="108"/>
      <c r="J994" s="108"/>
      <c r="K994" s="108"/>
      <c r="L994" s="108"/>
      <c r="M994" s="108"/>
      <c r="N994" s="108"/>
      <c r="O994" s="108"/>
      <c r="P994" s="108"/>
      <c r="Q994" s="108"/>
      <c r="R994" s="108"/>
      <c r="S994" s="108"/>
      <c r="T994" s="108"/>
      <c r="U994" s="108"/>
      <c r="V994" s="108"/>
      <c r="W994" s="108"/>
      <c r="X994" s="108"/>
      <c r="Y994" s="108"/>
      <c r="Z994" s="108"/>
    </row>
    <row r="995" spans="1:26" ht="15.75" customHeight="1">
      <c r="A995" s="56"/>
      <c r="B995" s="521"/>
      <c r="C995" s="56"/>
      <c r="D995" s="56"/>
      <c r="E995" s="346"/>
      <c r="F995" s="672"/>
      <c r="G995" s="108"/>
      <c r="H995" s="108"/>
      <c r="I995" s="108"/>
      <c r="J995" s="108"/>
      <c r="K995" s="108"/>
      <c r="L995" s="108"/>
      <c r="M995" s="108"/>
      <c r="N995" s="108"/>
      <c r="O995" s="108"/>
      <c r="P995" s="108"/>
      <c r="Q995" s="108"/>
      <c r="R995" s="108"/>
      <c r="S995" s="108"/>
      <c r="T995" s="108"/>
      <c r="U995" s="108"/>
      <c r="V995" s="108"/>
      <c r="W995" s="108"/>
      <c r="X995" s="108"/>
      <c r="Y995" s="108"/>
      <c r="Z995" s="108"/>
    </row>
    <row r="996" spans="1:26" ht="15.75" customHeight="1">
      <c r="A996" s="56"/>
      <c r="B996" s="521"/>
      <c r="C996" s="56"/>
      <c r="D996" s="56"/>
      <c r="E996" s="346"/>
      <c r="F996" s="672"/>
      <c r="G996" s="108"/>
      <c r="H996" s="108"/>
      <c r="I996" s="108"/>
      <c r="J996" s="108"/>
      <c r="K996" s="108"/>
      <c r="L996" s="108"/>
      <c r="M996" s="108"/>
      <c r="N996" s="108"/>
      <c r="O996" s="108"/>
      <c r="P996" s="108"/>
      <c r="Q996" s="108"/>
      <c r="R996" s="108"/>
      <c r="S996" s="108"/>
      <c r="T996" s="108"/>
      <c r="U996" s="108"/>
      <c r="V996" s="108"/>
      <c r="W996" s="108"/>
      <c r="X996" s="108"/>
      <c r="Y996" s="108"/>
      <c r="Z996" s="108"/>
    </row>
    <row r="997" spans="1:26" ht="15.75" customHeight="1">
      <c r="A997" s="56"/>
      <c r="B997" s="521"/>
      <c r="C997" s="56"/>
      <c r="D997" s="56"/>
      <c r="E997" s="346"/>
      <c r="F997" s="672"/>
      <c r="G997" s="108"/>
      <c r="H997" s="108"/>
      <c r="I997" s="108"/>
      <c r="J997" s="108"/>
      <c r="K997" s="108"/>
      <c r="L997" s="108"/>
      <c r="M997" s="108"/>
      <c r="N997" s="108"/>
      <c r="O997" s="108"/>
      <c r="P997" s="108"/>
      <c r="Q997" s="108"/>
      <c r="R997" s="108"/>
      <c r="S997" s="108"/>
      <c r="T997" s="108"/>
      <c r="U997" s="108"/>
      <c r="V997" s="108"/>
      <c r="W997" s="108"/>
      <c r="X997" s="108"/>
      <c r="Y997" s="108"/>
      <c r="Z997" s="108"/>
    </row>
    <row r="998" spans="1:26" ht="15.75" customHeight="1">
      <c r="A998" s="56"/>
      <c r="B998" s="521"/>
      <c r="C998" s="56"/>
      <c r="D998" s="56"/>
      <c r="E998" s="346"/>
      <c r="F998" s="672"/>
      <c r="G998" s="108"/>
      <c r="H998" s="108"/>
      <c r="I998" s="108"/>
      <c r="J998" s="108"/>
      <c r="K998" s="108"/>
      <c r="L998" s="108"/>
      <c r="M998" s="108"/>
      <c r="N998" s="108"/>
      <c r="O998" s="108"/>
      <c r="P998" s="108"/>
      <c r="Q998" s="108"/>
      <c r="R998" s="108"/>
      <c r="S998" s="108"/>
      <c r="T998" s="108"/>
      <c r="U998" s="108"/>
      <c r="V998" s="108"/>
      <c r="W998" s="108"/>
      <c r="X998" s="108"/>
      <c r="Y998" s="108"/>
      <c r="Z998" s="108"/>
    </row>
    <row r="999" spans="1:26" ht="15.75" customHeight="1">
      <c r="A999" s="56"/>
      <c r="B999" s="521"/>
      <c r="C999" s="56"/>
      <c r="D999" s="56"/>
      <c r="E999" s="346"/>
      <c r="F999" s="672"/>
      <c r="G999" s="108"/>
      <c r="H999" s="108"/>
      <c r="I999" s="108"/>
      <c r="J999" s="108"/>
      <c r="K999" s="108"/>
      <c r="L999" s="108"/>
      <c r="M999" s="108"/>
      <c r="N999" s="108"/>
      <c r="O999" s="108"/>
      <c r="P999" s="108"/>
      <c r="Q999" s="108"/>
      <c r="R999" s="108"/>
      <c r="S999" s="108"/>
      <c r="T999" s="108"/>
      <c r="U999" s="108"/>
      <c r="V999" s="108"/>
      <c r="W999" s="108"/>
      <c r="X999" s="108"/>
      <c r="Y999" s="108"/>
      <c r="Z999" s="108"/>
    </row>
    <row r="1000" spans="1:26" ht="15.75" customHeight="1">
      <c r="A1000" s="56"/>
      <c r="B1000" s="521"/>
      <c r="C1000" s="56"/>
      <c r="D1000" s="56"/>
      <c r="E1000" s="346"/>
      <c r="F1000" s="672"/>
      <c r="G1000" s="108"/>
      <c r="H1000" s="108"/>
      <c r="I1000" s="108"/>
      <c r="J1000" s="108"/>
      <c r="K1000" s="108"/>
      <c r="L1000" s="108"/>
      <c r="M1000" s="108"/>
      <c r="N1000" s="108"/>
      <c r="O1000" s="108"/>
      <c r="P1000" s="108"/>
      <c r="Q1000" s="108"/>
      <c r="R1000" s="108"/>
      <c r="S1000" s="108"/>
      <c r="T1000" s="108"/>
      <c r="U1000" s="108"/>
      <c r="V1000" s="108"/>
      <c r="W1000" s="108"/>
      <c r="X1000" s="108"/>
      <c r="Y1000" s="108"/>
      <c r="Z1000" s="108"/>
    </row>
  </sheetData>
  <mergeCells count="20">
    <mergeCell ref="A2:C2"/>
    <mergeCell ref="A3:C3"/>
    <mergeCell ref="E5:F5"/>
    <mergeCell ref="E6:F6"/>
    <mergeCell ref="E7:F7"/>
    <mergeCell ref="E8:F8"/>
    <mergeCell ref="E9:F9"/>
    <mergeCell ref="E10:F10"/>
    <mergeCell ref="E11:F11"/>
    <mergeCell ref="E12:F12"/>
    <mergeCell ref="E13:F13"/>
    <mergeCell ref="E14:F14"/>
    <mergeCell ref="E15:F15"/>
    <mergeCell ref="E16:F16"/>
    <mergeCell ref="E17:F17"/>
    <mergeCell ref="E18:F18"/>
    <mergeCell ref="E19:F19"/>
    <mergeCell ref="F24:F27"/>
    <mergeCell ref="F30:F35"/>
    <mergeCell ref="F39:F44"/>
  </mergeCells>
  <hyperlinks>
    <hyperlink ref="C12" r:id="rId1"/>
    <hyperlink ref="C11" r:id="rId2"/>
    <hyperlink ref="C10" r:id="rId3"/>
    <hyperlink ref="C18" r:id="rId4" tooltip="https://drive.google.com/file/d/1qbJJQJobKopD0RUy1aJKvWg5J5Qsan8P/view?usp=sharing"/>
    <hyperlink ref="C19" r:id="rId5" tooltip="https://drive.google.com/file/d/1o2vdK0ty2NeGe78Ua9CNpcIXHXk1pfv2/view?usp=sharing"/>
    <hyperlink ref="C6" r:id="rId6"/>
    <hyperlink ref="C17" r:id="rId7"/>
    <hyperlink ref="C13" r:id="rId8" tooltip="https://drive.google.com/drive/folders/1FSbcAmbL0o9YKE0U3D9etpfjilYuKp1w?usp=sharing"/>
  </hyperlinks>
  <pageMargins left="0.90551181102362199" right="0.47244094488188998" top="0.86614173228346403" bottom="0.74803149606299202" header="0" footer="0"/>
  <pageSetup paperSize="9" orientation="landscape"/>
  <headerFooter>
    <oddFooter>&amp;C&amp;P</oddFooter>
  </headerFooter>
</worksheet>
</file>

<file path=xl/worksheets/sheet2.xml><?xml version="1.0" encoding="utf-8"?>
<worksheet xmlns="http://schemas.openxmlformats.org/spreadsheetml/2006/main" xmlns:r="http://schemas.openxmlformats.org/officeDocument/2006/relationships">
  <sheetPr>
    <tabColor rgb="FFFFFF00"/>
  </sheetPr>
  <dimension ref="A1:Z1000"/>
  <sheetViews>
    <sheetView topLeftCell="A13" workbookViewId="0">
      <selection activeCell="F21" sqref="F21"/>
    </sheetView>
  </sheetViews>
  <sheetFormatPr defaultColWidth="12.625" defaultRowHeight="15" customHeight="1"/>
  <cols>
    <col min="1" max="1" width="7.375" customWidth="1"/>
    <col min="2" max="2" width="2.625" customWidth="1"/>
    <col min="3" max="3" width="26.125" customWidth="1"/>
    <col min="4" max="4" width="7.375" customWidth="1"/>
    <col min="5" max="5" width="8.625" customWidth="1"/>
    <col min="6" max="6" width="12.25" customWidth="1"/>
    <col min="7" max="7" width="13.625" customWidth="1"/>
    <col min="8" max="8" width="12" customWidth="1"/>
    <col min="9" max="9" width="93.75" customWidth="1"/>
    <col min="10" max="12" width="8" customWidth="1"/>
    <col min="13" max="13" width="10.625" customWidth="1"/>
    <col min="14" max="14" width="13.125" customWidth="1"/>
    <col min="15" max="26" width="7.625" customWidth="1"/>
  </cols>
  <sheetData>
    <row r="1" spans="1:26">
      <c r="A1" s="736" t="s">
        <v>60</v>
      </c>
      <c r="B1" s="693"/>
      <c r="C1" s="693"/>
      <c r="D1" s="693"/>
      <c r="E1" s="693"/>
      <c r="F1" s="693"/>
      <c r="G1" s="693"/>
      <c r="H1" s="693"/>
      <c r="I1" s="108"/>
      <c r="J1" s="108"/>
      <c r="K1" s="108"/>
      <c r="L1" s="108"/>
      <c r="M1" s="108"/>
      <c r="N1" s="108"/>
      <c r="O1" s="108"/>
      <c r="P1" s="108"/>
      <c r="Q1" s="108"/>
      <c r="R1" s="108"/>
      <c r="S1" s="108"/>
      <c r="T1" s="108"/>
      <c r="U1" s="108"/>
      <c r="V1" s="108"/>
      <c r="W1" s="108"/>
      <c r="X1" s="108"/>
      <c r="Y1" s="108"/>
      <c r="Z1" s="108"/>
    </row>
    <row r="2" spans="1:26">
      <c r="A2" s="736"/>
      <c r="B2" s="693"/>
      <c r="C2" s="693"/>
      <c r="D2" s="693"/>
      <c r="E2" s="693"/>
      <c r="F2" s="693"/>
      <c r="G2" s="693"/>
      <c r="H2" s="693"/>
      <c r="I2" s="108"/>
      <c r="J2" s="108"/>
      <c r="K2" s="108"/>
      <c r="L2" s="108"/>
      <c r="M2" s="108"/>
      <c r="N2" s="108"/>
      <c r="O2" s="108"/>
      <c r="P2" s="108"/>
      <c r="Q2" s="108"/>
      <c r="R2" s="108"/>
      <c r="S2" s="108"/>
      <c r="T2" s="108"/>
      <c r="U2" s="108"/>
      <c r="V2" s="108"/>
      <c r="W2" s="108"/>
      <c r="X2" s="108"/>
      <c r="Y2" s="108"/>
      <c r="Z2" s="108"/>
    </row>
    <row r="3" spans="1:26">
      <c r="A3" s="108"/>
      <c r="B3" s="108"/>
      <c r="C3" s="631" t="s">
        <v>61</v>
      </c>
      <c r="D3" s="632" t="s">
        <v>62</v>
      </c>
      <c r="E3" s="108"/>
      <c r="F3" s="108"/>
      <c r="G3" s="108"/>
      <c r="H3" s="108"/>
      <c r="I3" s="108"/>
      <c r="J3" s="108"/>
      <c r="K3" s="108"/>
      <c r="L3" s="108"/>
      <c r="M3" s="108"/>
      <c r="N3" s="108"/>
      <c r="O3" s="108"/>
      <c r="P3" s="108"/>
      <c r="Q3" s="108"/>
      <c r="R3" s="108"/>
      <c r="S3" s="108"/>
      <c r="T3" s="108"/>
      <c r="U3" s="108"/>
      <c r="V3" s="108"/>
      <c r="W3" s="108"/>
      <c r="X3" s="108"/>
      <c r="Y3" s="108"/>
      <c r="Z3" s="108"/>
    </row>
    <row r="4" spans="1:26">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row>
    <row r="5" spans="1:26" ht="16.5" customHeight="1">
      <c r="A5" s="633" t="s">
        <v>63</v>
      </c>
      <c r="B5" s="737" t="s">
        <v>64</v>
      </c>
      <c r="C5" s="722"/>
      <c r="D5" s="722"/>
      <c r="E5" s="722"/>
      <c r="F5" s="722"/>
      <c r="G5" s="722"/>
      <c r="H5" s="738"/>
      <c r="I5" s="668" t="s">
        <v>5</v>
      </c>
      <c r="J5" s="56"/>
      <c r="K5" s="56"/>
      <c r="L5" s="56"/>
      <c r="M5" s="56"/>
      <c r="N5" s="56"/>
      <c r="O5" s="56"/>
      <c r="P5" s="56"/>
      <c r="Q5" s="56"/>
      <c r="R5" s="56"/>
      <c r="S5" s="56"/>
      <c r="T5" s="56"/>
      <c r="U5" s="56"/>
      <c r="V5" s="56"/>
      <c r="W5" s="56"/>
      <c r="X5" s="56"/>
      <c r="Y5" s="56"/>
      <c r="Z5" s="56"/>
    </row>
    <row r="6" spans="1:26" ht="18" customHeight="1">
      <c r="A6" s="634">
        <v>1</v>
      </c>
      <c r="B6" s="716" t="s">
        <v>65</v>
      </c>
      <c r="C6" s="717"/>
      <c r="D6" s="718"/>
      <c r="E6" s="739" t="s">
        <v>66</v>
      </c>
      <c r="F6" s="726"/>
      <c r="G6" s="726"/>
      <c r="H6" s="727"/>
      <c r="I6" s="116" t="s">
        <v>67</v>
      </c>
      <c r="J6" s="56"/>
      <c r="K6" s="56"/>
      <c r="L6" s="56"/>
      <c r="M6" s="56"/>
      <c r="N6" s="56"/>
      <c r="O6" s="56"/>
      <c r="P6" s="56"/>
      <c r="Q6" s="56"/>
      <c r="R6" s="56"/>
      <c r="S6" s="56"/>
      <c r="T6" s="56"/>
      <c r="U6" s="56"/>
      <c r="V6" s="56"/>
      <c r="W6" s="56"/>
      <c r="X6" s="56"/>
      <c r="Y6" s="56"/>
      <c r="Z6" s="56"/>
    </row>
    <row r="7" spans="1:26" ht="18" customHeight="1">
      <c r="A7" s="634">
        <v>2</v>
      </c>
      <c r="B7" s="716" t="s">
        <v>68</v>
      </c>
      <c r="C7" s="717"/>
      <c r="D7" s="718"/>
      <c r="E7" s="725" t="s">
        <v>69</v>
      </c>
      <c r="F7" s="726"/>
      <c r="G7" s="726"/>
      <c r="H7" s="727"/>
      <c r="I7" s="116" t="s">
        <v>70</v>
      </c>
      <c r="J7" s="56"/>
      <c r="K7" s="56"/>
      <c r="L7" s="56"/>
      <c r="M7" s="56"/>
      <c r="N7" s="56"/>
      <c r="O7" s="56"/>
      <c r="P7" s="56"/>
      <c r="Q7" s="56"/>
      <c r="R7" s="56"/>
      <c r="S7" s="56"/>
      <c r="T7" s="56"/>
      <c r="U7" s="56"/>
      <c r="V7" s="56"/>
      <c r="W7" s="56"/>
      <c r="X7" s="56"/>
      <c r="Y7" s="56"/>
      <c r="Z7" s="56"/>
    </row>
    <row r="8" spans="1:26" ht="18" customHeight="1">
      <c r="A8" s="634">
        <v>3</v>
      </c>
      <c r="B8" s="716" t="s">
        <v>71</v>
      </c>
      <c r="C8" s="717"/>
      <c r="D8" s="718"/>
      <c r="E8" s="725" t="s">
        <v>72</v>
      </c>
      <c r="F8" s="726"/>
      <c r="G8" s="726"/>
      <c r="H8" s="727"/>
      <c r="I8" s="116" t="s">
        <v>73</v>
      </c>
      <c r="J8" s="56"/>
      <c r="K8" s="56"/>
      <c r="L8" s="56"/>
      <c r="M8" s="56"/>
      <c r="N8" s="56"/>
      <c r="O8" s="56"/>
      <c r="P8" s="56"/>
      <c r="Q8" s="56"/>
      <c r="R8" s="56"/>
      <c r="S8" s="56"/>
      <c r="T8" s="56"/>
      <c r="U8" s="56"/>
      <c r="V8" s="56"/>
      <c r="W8" s="56"/>
      <c r="X8" s="56"/>
      <c r="Y8" s="56"/>
      <c r="Z8" s="56"/>
    </row>
    <row r="9" spans="1:26" ht="18" customHeight="1">
      <c r="A9" s="634">
        <v>4</v>
      </c>
      <c r="B9" s="716" t="s">
        <v>74</v>
      </c>
      <c r="C9" s="717"/>
      <c r="D9" s="718"/>
      <c r="E9" s="725" t="s">
        <v>75</v>
      </c>
      <c r="F9" s="726"/>
      <c r="G9" s="726"/>
      <c r="H9" s="727"/>
      <c r="I9" s="116" t="s">
        <v>73</v>
      </c>
      <c r="J9" s="56"/>
      <c r="K9" s="56"/>
      <c r="L9" s="56"/>
      <c r="M9" s="56"/>
      <c r="N9" s="56"/>
      <c r="O9" s="56"/>
      <c r="P9" s="56"/>
      <c r="Q9" s="56"/>
      <c r="R9" s="56"/>
      <c r="S9" s="56"/>
      <c r="T9" s="56"/>
      <c r="U9" s="56"/>
      <c r="V9" s="56"/>
      <c r="W9" s="56"/>
      <c r="X9" s="56"/>
      <c r="Y9" s="56"/>
      <c r="Z9" s="56"/>
    </row>
    <row r="10" spans="1:26" ht="18" customHeight="1">
      <c r="A10" s="634">
        <v>5</v>
      </c>
      <c r="B10" s="716" t="s">
        <v>76</v>
      </c>
      <c r="C10" s="717"/>
      <c r="D10" s="718"/>
      <c r="E10" s="725" t="s">
        <v>77</v>
      </c>
      <c r="F10" s="726"/>
      <c r="G10" s="726"/>
      <c r="H10" s="727"/>
      <c r="I10" s="116" t="s">
        <v>73</v>
      </c>
      <c r="J10" s="56"/>
      <c r="K10" s="56"/>
      <c r="L10" s="56"/>
      <c r="M10" s="56"/>
      <c r="N10" s="56"/>
      <c r="O10" s="56"/>
      <c r="P10" s="56"/>
      <c r="Q10" s="56"/>
      <c r="R10" s="56"/>
      <c r="S10" s="56"/>
      <c r="T10" s="56"/>
      <c r="U10" s="56"/>
      <c r="V10" s="56"/>
      <c r="W10" s="56"/>
      <c r="X10" s="56"/>
      <c r="Y10" s="56"/>
      <c r="Z10" s="56"/>
    </row>
    <row r="11" spans="1:26" ht="18" customHeight="1">
      <c r="A11" s="634">
        <v>6</v>
      </c>
      <c r="B11" s="716" t="s">
        <v>78</v>
      </c>
      <c r="C11" s="717"/>
      <c r="D11" s="718"/>
      <c r="E11" s="725" t="s">
        <v>79</v>
      </c>
      <c r="F11" s="726"/>
      <c r="G11" s="726"/>
      <c r="H11" s="727"/>
      <c r="I11" s="116" t="s">
        <v>73</v>
      </c>
      <c r="J11" s="56"/>
      <c r="K11" s="56"/>
      <c r="L11" s="56"/>
      <c r="M11" s="56"/>
      <c r="N11" s="56"/>
      <c r="O11" s="56"/>
      <c r="P11" s="56"/>
      <c r="Q11" s="56"/>
      <c r="R11" s="56"/>
      <c r="S11" s="56"/>
      <c r="T11" s="56"/>
      <c r="U11" s="56"/>
      <c r="V11" s="56"/>
      <c r="W11" s="56"/>
      <c r="X11" s="56"/>
      <c r="Y11" s="56"/>
      <c r="Z11" s="56"/>
    </row>
    <row r="12" spans="1:26" ht="18" customHeight="1">
      <c r="A12" s="634">
        <v>7</v>
      </c>
      <c r="B12" s="716" t="s">
        <v>80</v>
      </c>
      <c r="C12" s="717"/>
      <c r="D12" s="718"/>
      <c r="E12" s="735" t="s">
        <v>81</v>
      </c>
      <c r="F12" s="726"/>
      <c r="G12" s="726"/>
      <c r="H12" s="727"/>
      <c r="I12" s="116" t="s">
        <v>82</v>
      </c>
      <c r="J12" s="56"/>
      <c r="K12" s="56"/>
      <c r="L12" s="56"/>
      <c r="M12" s="56"/>
      <c r="N12" s="56"/>
      <c r="O12" s="56"/>
      <c r="P12" s="56"/>
      <c r="Q12" s="56"/>
      <c r="R12" s="56"/>
      <c r="S12" s="56"/>
      <c r="T12" s="56"/>
      <c r="U12" s="56"/>
      <c r="V12" s="56"/>
      <c r="W12" s="56"/>
      <c r="X12" s="56"/>
      <c r="Y12" s="56"/>
      <c r="Z12" s="56"/>
    </row>
    <row r="13" spans="1:26" ht="18" customHeight="1">
      <c r="A13" s="634">
        <v>8</v>
      </c>
      <c r="B13" s="716" t="s">
        <v>83</v>
      </c>
      <c r="C13" s="717"/>
      <c r="D13" s="718"/>
      <c r="E13" s="725" t="s">
        <v>84</v>
      </c>
      <c r="F13" s="726"/>
      <c r="G13" s="726"/>
      <c r="H13" s="727"/>
      <c r="I13" s="116" t="s">
        <v>85</v>
      </c>
      <c r="J13" s="56"/>
      <c r="K13" s="56"/>
      <c r="L13" s="56"/>
      <c r="M13" s="56"/>
      <c r="N13" s="56"/>
      <c r="O13" s="56"/>
      <c r="P13" s="56"/>
      <c r="Q13" s="56"/>
      <c r="R13" s="56"/>
      <c r="S13" s="56"/>
      <c r="T13" s="56"/>
      <c r="U13" s="56"/>
      <c r="V13" s="56"/>
      <c r="W13" s="56"/>
      <c r="X13" s="56"/>
      <c r="Y13" s="56"/>
      <c r="Z13" s="56"/>
    </row>
    <row r="14" spans="1:26" ht="18" customHeight="1">
      <c r="A14" s="702">
        <v>9</v>
      </c>
      <c r="B14" s="712" t="s">
        <v>86</v>
      </c>
      <c r="C14" s="713"/>
      <c r="D14" s="328" t="s">
        <v>87</v>
      </c>
      <c r="E14" s="728" t="s">
        <v>88</v>
      </c>
      <c r="F14" s="726"/>
      <c r="G14" s="726"/>
      <c r="H14" s="727"/>
      <c r="I14" s="116" t="s">
        <v>89</v>
      </c>
      <c r="J14" s="56"/>
      <c r="K14" s="56"/>
      <c r="L14" s="56"/>
      <c r="M14" s="56"/>
      <c r="N14" s="56"/>
      <c r="O14" s="56"/>
      <c r="P14" s="56"/>
      <c r="Q14" s="56"/>
      <c r="R14" s="56"/>
      <c r="S14" s="56"/>
      <c r="T14" s="56"/>
      <c r="U14" s="56"/>
      <c r="V14" s="56"/>
      <c r="W14" s="56"/>
      <c r="X14" s="56"/>
      <c r="Y14" s="56"/>
      <c r="Z14" s="56"/>
    </row>
    <row r="15" spans="1:26" ht="18" customHeight="1">
      <c r="A15" s="703"/>
      <c r="B15" s="714"/>
      <c r="C15" s="715"/>
      <c r="D15" s="328" t="s">
        <v>90</v>
      </c>
      <c r="E15" s="728" t="s">
        <v>1680</v>
      </c>
      <c r="F15" s="726"/>
      <c r="G15" s="726"/>
      <c r="H15" s="727"/>
      <c r="I15" s="116" t="s">
        <v>91</v>
      </c>
      <c r="J15" s="56"/>
      <c r="K15" s="56"/>
      <c r="L15" s="56"/>
      <c r="M15" s="56"/>
      <c r="N15" s="56"/>
      <c r="O15" s="56"/>
      <c r="P15" s="56"/>
      <c r="Q15" s="56"/>
      <c r="R15" s="56"/>
      <c r="S15" s="56"/>
      <c r="T15" s="56"/>
      <c r="U15" s="56"/>
      <c r="V15" s="56"/>
      <c r="W15" s="56"/>
      <c r="X15" s="56"/>
      <c r="Y15" s="56"/>
      <c r="Z15" s="56"/>
    </row>
    <row r="16" spans="1:26" ht="18" customHeight="1">
      <c r="A16" s="636">
        <v>10</v>
      </c>
      <c r="B16" s="729" t="s">
        <v>92</v>
      </c>
      <c r="C16" s="730"/>
      <c r="D16" s="731"/>
      <c r="E16" s="732" t="s">
        <v>93</v>
      </c>
      <c r="F16" s="733"/>
      <c r="G16" s="733"/>
      <c r="H16" s="734"/>
      <c r="I16" s="116"/>
      <c r="J16" s="56"/>
      <c r="K16" s="56"/>
      <c r="L16" s="56"/>
      <c r="M16" s="56"/>
      <c r="N16" s="56"/>
      <c r="O16" s="56"/>
      <c r="P16" s="56"/>
      <c r="Q16" s="56"/>
      <c r="R16" s="56"/>
      <c r="S16" s="56"/>
      <c r="T16" s="56"/>
      <c r="U16" s="56"/>
      <c r="V16" s="56"/>
      <c r="W16" s="56"/>
      <c r="X16" s="56"/>
      <c r="Y16" s="56"/>
      <c r="Z16" s="56"/>
    </row>
    <row r="17" spans="1:26" ht="16.5" customHeight="1">
      <c r="A17" s="637"/>
      <c r="B17" s="638"/>
      <c r="C17" s="638"/>
      <c r="D17" s="638"/>
      <c r="E17" s="638"/>
      <c r="F17" s="638"/>
      <c r="G17" s="638"/>
      <c r="H17" s="639"/>
      <c r="I17" s="116"/>
      <c r="J17" s="56"/>
      <c r="K17" s="56"/>
      <c r="L17" s="56"/>
      <c r="M17" s="56"/>
      <c r="N17" s="56"/>
      <c r="O17" s="56"/>
      <c r="P17" s="56"/>
      <c r="Q17" s="56"/>
      <c r="R17" s="56"/>
      <c r="S17" s="56"/>
      <c r="T17" s="56"/>
      <c r="U17" s="56"/>
      <c r="V17" s="56"/>
      <c r="W17" s="56"/>
      <c r="X17" s="56"/>
      <c r="Y17" s="56"/>
      <c r="Z17" s="56"/>
    </row>
    <row r="18" spans="1:26" ht="18" customHeight="1">
      <c r="A18" s="640" t="s">
        <v>94</v>
      </c>
      <c r="B18" s="721" t="s">
        <v>60</v>
      </c>
      <c r="C18" s="722"/>
      <c r="D18" s="722"/>
      <c r="E18" s="723"/>
      <c r="F18" s="641" t="s">
        <v>95</v>
      </c>
      <c r="G18" s="641" t="s">
        <v>96</v>
      </c>
      <c r="H18" s="642" t="s">
        <v>97</v>
      </c>
      <c r="I18" s="116"/>
      <c r="J18" s="56"/>
      <c r="K18" s="56"/>
      <c r="L18" s="56"/>
      <c r="M18" s="56"/>
      <c r="N18" s="56"/>
      <c r="O18" s="56"/>
      <c r="P18" s="56"/>
      <c r="Q18" s="56"/>
      <c r="R18" s="56"/>
      <c r="S18" s="56"/>
      <c r="T18" s="56"/>
      <c r="U18" s="56"/>
      <c r="V18" s="56"/>
      <c r="W18" s="56"/>
      <c r="X18" s="56"/>
      <c r="Y18" s="56"/>
      <c r="Z18" s="56"/>
    </row>
    <row r="19" spans="1:26" ht="18" customHeight="1">
      <c r="A19" s="635">
        <v>1</v>
      </c>
      <c r="B19" s="716" t="s">
        <v>98</v>
      </c>
      <c r="C19" s="717"/>
      <c r="D19" s="717"/>
      <c r="E19" s="718"/>
      <c r="F19" s="92"/>
      <c r="G19" s="92"/>
      <c r="H19" s="643"/>
      <c r="I19" s="116"/>
      <c r="J19" s="56"/>
      <c r="K19" s="56"/>
      <c r="L19" s="56"/>
      <c r="M19" s="669"/>
      <c r="N19" s="670"/>
      <c r="O19" s="56"/>
      <c r="P19" s="56"/>
      <c r="Q19" s="56"/>
      <c r="R19" s="56"/>
      <c r="S19" s="56"/>
      <c r="T19" s="56"/>
      <c r="U19" s="56"/>
      <c r="V19" s="56"/>
      <c r="W19" s="56"/>
      <c r="X19" s="56"/>
      <c r="Y19" s="56"/>
      <c r="Z19" s="56"/>
    </row>
    <row r="20" spans="1:26" ht="18" customHeight="1">
      <c r="A20" s="644"/>
      <c r="B20" s="66" t="s">
        <v>99</v>
      </c>
      <c r="C20" s="712" t="s">
        <v>100</v>
      </c>
      <c r="D20" s="707"/>
      <c r="E20" s="713"/>
      <c r="F20" s="645">
        <v>200</v>
      </c>
      <c r="G20" s="646"/>
      <c r="H20" s="647">
        <f>F20+G20</f>
        <v>200</v>
      </c>
      <c r="I20" s="116" t="s">
        <v>101</v>
      </c>
      <c r="J20" s="56"/>
      <c r="K20" s="56"/>
      <c r="L20" s="56"/>
      <c r="M20" s="56"/>
      <c r="N20" s="670"/>
      <c r="O20" s="56"/>
      <c r="P20" s="56"/>
      <c r="Q20" s="56"/>
      <c r="R20" s="56"/>
      <c r="S20" s="56"/>
      <c r="T20" s="56"/>
      <c r="U20" s="56"/>
      <c r="V20" s="56"/>
      <c r="W20" s="56"/>
      <c r="X20" s="56"/>
      <c r="Y20" s="56"/>
      <c r="Z20" s="56"/>
    </row>
    <row r="21" spans="1:26" ht="18" customHeight="1">
      <c r="A21" s="644"/>
      <c r="B21" s="68"/>
      <c r="C21" s="724" t="s">
        <v>102</v>
      </c>
      <c r="D21" s="717"/>
      <c r="E21" s="718"/>
      <c r="F21" s="645"/>
      <c r="G21" s="646"/>
      <c r="H21" s="647"/>
      <c r="I21" s="704" t="s">
        <v>103</v>
      </c>
      <c r="J21" s="56"/>
      <c r="K21" s="56"/>
      <c r="L21" s="56"/>
      <c r="M21" s="56"/>
      <c r="N21" s="670"/>
      <c r="O21" s="56"/>
      <c r="P21" s="56"/>
      <c r="Q21" s="56"/>
      <c r="R21" s="56"/>
      <c r="S21" s="56"/>
      <c r="T21" s="56"/>
      <c r="U21" s="56"/>
      <c r="V21" s="56"/>
      <c r="W21" s="56"/>
      <c r="X21" s="56"/>
      <c r="Y21" s="56"/>
      <c r="Z21" s="56"/>
    </row>
    <row r="22" spans="1:26" ht="18" customHeight="1">
      <c r="A22" s="644"/>
      <c r="B22" s="69" t="s">
        <v>104</v>
      </c>
      <c r="C22" s="716" t="s">
        <v>105</v>
      </c>
      <c r="D22" s="717"/>
      <c r="E22" s="718"/>
      <c r="F22" s="645">
        <v>80</v>
      </c>
      <c r="G22" s="648">
        <f>DUPAK!I43</f>
        <v>326.64</v>
      </c>
      <c r="H22" s="649">
        <f>F22+G22</f>
        <v>406.64</v>
      </c>
      <c r="I22" s="705"/>
      <c r="J22" s="56"/>
      <c r="K22" s="56"/>
      <c r="L22" s="56"/>
      <c r="M22" s="56"/>
      <c r="N22" s="670"/>
      <c r="O22" s="56"/>
      <c r="P22" s="56"/>
      <c r="Q22" s="56"/>
      <c r="R22" s="56"/>
      <c r="S22" s="56"/>
      <c r="T22" s="56"/>
      <c r="U22" s="56"/>
      <c r="V22" s="56"/>
      <c r="W22" s="56"/>
      <c r="X22" s="56"/>
      <c r="Y22" s="56"/>
      <c r="Z22" s="56"/>
    </row>
    <row r="23" spans="1:26" ht="18" customHeight="1">
      <c r="A23" s="644"/>
      <c r="B23" s="69" t="s">
        <v>106</v>
      </c>
      <c r="C23" s="716" t="s">
        <v>107</v>
      </c>
      <c r="D23" s="717"/>
      <c r="E23" s="718"/>
      <c r="F23" s="645">
        <v>80</v>
      </c>
      <c r="G23" s="648">
        <f>DUPAK!I107</f>
        <v>439.32</v>
      </c>
      <c r="H23" s="649">
        <f>F23+G23</f>
        <v>519.31999999999994</v>
      </c>
      <c r="I23" s="705"/>
      <c r="J23" s="56"/>
      <c r="K23" s="56"/>
      <c r="L23" s="56"/>
      <c r="M23" s="669"/>
      <c r="N23" s="670"/>
      <c r="O23" s="56"/>
      <c r="P23" s="56"/>
      <c r="Q23" s="56"/>
      <c r="R23" s="56"/>
      <c r="S23" s="56"/>
      <c r="T23" s="56"/>
      <c r="U23" s="56"/>
      <c r="V23" s="56"/>
      <c r="W23" s="56"/>
      <c r="X23" s="56"/>
      <c r="Y23" s="56"/>
      <c r="Z23" s="56"/>
    </row>
    <row r="24" spans="1:26" ht="35.25" customHeight="1">
      <c r="A24" s="650"/>
      <c r="B24" s="69" t="s">
        <v>108</v>
      </c>
      <c r="C24" s="719" t="s">
        <v>109</v>
      </c>
      <c r="D24" s="717"/>
      <c r="E24" s="718"/>
      <c r="F24" s="645">
        <v>20</v>
      </c>
      <c r="G24" s="646">
        <f>DUPAK!I151</f>
        <v>25</v>
      </c>
      <c r="H24" s="647">
        <f>F24+G24</f>
        <v>45</v>
      </c>
      <c r="I24" s="703"/>
      <c r="J24" s="56"/>
      <c r="K24" s="56"/>
      <c r="L24" s="56"/>
      <c r="M24" s="56"/>
      <c r="N24" s="56"/>
      <c r="O24" s="56"/>
      <c r="P24" s="56"/>
      <c r="Q24" s="56"/>
      <c r="R24" s="56"/>
      <c r="S24" s="56"/>
      <c r="T24" s="56"/>
      <c r="U24" s="56"/>
      <c r="V24" s="56"/>
      <c r="W24" s="56"/>
      <c r="X24" s="56"/>
      <c r="Y24" s="56"/>
      <c r="Z24" s="56"/>
    </row>
    <row r="25" spans="1:26" ht="18" customHeight="1">
      <c r="A25" s="720" t="s">
        <v>110</v>
      </c>
      <c r="B25" s="717"/>
      <c r="C25" s="717"/>
      <c r="D25" s="717"/>
      <c r="E25" s="718"/>
      <c r="F25" s="250">
        <f>F20+F22+F23+F24</f>
        <v>380</v>
      </c>
      <c r="G25" s="651">
        <f>SUM(G20:G24)</f>
        <v>790.96</v>
      </c>
      <c r="H25" s="652">
        <f>SUM(H20:H24)</f>
        <v>1170.96</v>
      </c>
      <c r="I25" s="704" t="s">
        <v>111</v>
      </c>
      <c r="J25" s="56"/>
      <c r="K25" s="56"/>
      <c r="L25" s="56"/>
      <c r="M25" s="669"/>
      <c r="N25" s="670"/>
      <c r="O25" s="56"/>
      <c r="P25" s="56"/>
      <c r="Q25" s="56"/>
      <c r="R25" s="56"/>
      <c r="S25" s="56"/>
      <c r="T25" s="56"/>
      <c r="U25" s="56"/>
      <c r="V25" s="56"/>
      <c r="W25" s="56"/>
      <c r="X25" s="56"/>
      <c r="Y25" s="56"/>
      <c r="Z25" s="56"/>
    </row>
    <row r="26" spans="1:26" ht="18" customHeight="1">
      <c r="A26" s="635">
        <v>2</v>
      </c>
      <c r="B26" s="716" t="s">
        <v>112</v>
      </c>
      <c r="C26" s="717"/>
      <c r="D26" s="717"/>
      <c r="E26" s="718"/>
      <c r="F26" s="645"/>
      <c r="G26" s="653"/>
      <c r="H26" s="647"/>
      <c r="I26" s="705"/>
      <c r="J26" s="56"/>
      <c r="K26" s="56"/>
      <c r="L26" s="56"/>
      <c r="M26" s="56"/>
      <c r="N26" s="670"/>
      <c r="O26" s="56"/>
      <c r="P26" s="56"/>
      <c r="Q26" s="56"/>
      <c r="R26" s="56"/>
      <c r="S26" s="56"/>
      <c r="T26" s="56"/>
      <c r="U26" s="56"/>
      <c r="V26" s="56"/>
      <c r="W26" s="56"/>
      <c r="X26" s="56"/>
      <c r="Y26" s="56"/>
      <c r="Z26" s="56"/>
    </row>
    <row r="27" spans="1:26" ht="18" customHeight="1">
      <c r="A27" s="650"/>
      <c r="B27" s="586"/>
      <c r="C27" s="309" t="s">
        <v>113</v>
      </c>
      <c r="D27" s="177"/>
      <c r="E27" s="654"/>
      <c r="F27" s="645">
        <v>20</v>
      </c>
      <c r="G27" s="646">
        <f>DUPAK!I179</f>
        <v>52</v>
      </c>
      <c r="H27" s="647">
        <f>F27+G27</f>
        <v>72</v>
      </c>
      <c r="I27" s="705"/>
      <c r="J27" s="56"/>
      <c r="K27" s="56"/>
      <c r="L27" s="56"/>
      <c r="M27" s="56"/>
      <c r="N27" s="670"/>
      <c r="O27" s="56"/>
      <c r="P27" s="56"/>
      <c r="Q27" s="56"/>
      <c r="R27" s="56"/>
      <c r="S27" s="56"/>
      <c r="T27" s="56"/>
      <c r="U27" s="56"/>
      <c r="V27" s="56"/>
      <c r="W27" s="56"/>
      <c r="X27" s="56"/>
      <c r="Y27" s="56"/>
      <c r="Z27" s="56"/>
    </row>
    <row r="28" spans="1:26" ht="18" customHeight="1">
      <c r="A28" s="720" t="s">
        <v>114</v>
      </c>
      <c r="B28" s="717"/>
      <c r="C28" s="717"/>
      <c r="D28" s="717"/>
      <c r="E28" s="718"/>
      <c r="F28" s="655">
        <f>F27</f>
        <v>20</v>
      </c>
      <c r="G28" s="656">
        <f>G27</f>
        <v>52</v>
      </c>
      <c r="H28" s="657">
        <f>H27</f>
        <v>72</v>
      </c>
      <c r="I28" s="705"/>
      <c r="J28" s="56"/>
      <c r="K28" s="56"/>
      <c r="L28" s="56"/>
      <c r="M28" s="56"/>
      <c r="N28" s="670"/>
      <c r="O28" s="56"/>
      <c r="P28" s="56"/>
      <c r="Q28" s="56"/>
      <c r="R28" s="56"/>
      <c r="S28" s="56"/>
      <c r="T28" s="56"/>
      <c r="U28" s="56"/>
      <c r="V28" s="56"/>
      <c r="W28" s="56"/>
      <c r="X28" s="56"/>
      <c r="Y28" s="56"/>
      <c r="Z28" s="56"/>
    </row>
    <row r="29" spans="1:26" ht="18" customHeight="1">
      <c r="A29" s="658" t="s">
        <v>115</v>
      </c>
      <c r="B29" s="177"/>
      <c r="C29" s="177"/>
      <c r="D29" s="177"/>
      <c r="E29" s="177"/>
      <c r="F29" s="250">
        <f>F25+F28</f>
        <v>400</v>
      </c>
      <c r="G29" s="659">
        <f>G25+G28</f>
        <v>842.96</v>
      </c>
      <c r="H29" s="660">
        <f>H25+H28</f>
        <v>1242.96</v>
      </c>
      <c r="I29" s="703"/>
      <c r="J29" s="56"/>
      <c r="K29" s="56"/>
      <c r="L29" s="56"/>
      <c r="M29" s="669"/>
      <c r="N29" s="670"/>
      <c r="O29" s="56"/>
      <c r="P29" s="56"/>
      <c r="Q29" s="56"/>
      <c r="R29" s="56"/>
      <c r="S29" s="56"/>
      <c r="T29" s="56"/>
      <c r="U29" s="56"/>
      <c r="V29" s="56"/>
      <c r="W29" s="56"/>
      <c r="X29" s="56"/>
      <c r="Y29" s="56"/>
      <c r="Z29" s="56"/>
    </row>
    <row r="30" spans="1:26" ht="16.5" customHeight="1">
      <c r="A30" s="635" t="s">
        <v>116</v>
      </c>
      <c r="B30" s="661"/>
      <c r="C30" s="706" t="s">
        <v>117</v>
      </c>
      <c r="D30" s="707"/>
      <c r="E30" s="707"/>
      <c r="F30" s="707"/>
      <c r="G30" s="707"/>
      <c r="H30" s="708"/>
      <c r="I30" s="704" t="s">
        <v>118</v>
      </c>
      <c r="J30" s="56"/>
      <c r="K30" s="56"/>
      <c r="L30" s="56"/>
      <c r="M30" s="56"/>
      <c r="N30" s="56"/>
      <c r="O30" s="56"/>
      <c r="P30" s="56"/>
      <c r="Q30" s="56"/>
      <c r="R30" s="56"/>
      <c r="S30" s="56"/>
      <c r="T30" s="56"/>
      <c r="U30" s="56"/>
      <c r="V30" s="56"/>
      <c r="W30" s="56"/>
      <c r="X30" s="56"/>
      <c r="Y30" s="56"/>
      <c r="Z30" s="56"/>
    </row>
    <row r="31" spans="1:26" ht="40.5" customHeight="1">
      <c r="A31" s="662"/>
      <c r="B31" s="663"/>
      <c r="C31" s="709"/>
      <c r="D31" s="710"/>
      <c r="E31" s="710"/>
      <c r="F31" s="710"/>
      <c r="G31" s="710"/>
      <c r="H31" s="711"/>
      <c r="I31" s="703"/>
      <c r="J31" s="56"/>
      <c r="K31" s="56"/>
      <c r="L31" s="56"/>
      <c r="M31" s="56"/>
      <c r="N31" s="56"/>
      <c r="O31" s="56"/>
      <c r="P31" s="56"/>
      <c r="Q31" s="56"/>
      <c r="R31" s="56"/>
      <c r="S31" s="56"/>
      <c r="T31" s="56"/>
      <c r="U31" s="56"/>
      <c r="V31" s="56"/>
      <c r="W31" s="56"/>
      <c r="X31" s="56"/>
      <c r="Y31" s="56"/>
      <c r="Z31" s="56"/>
    </row>
    <row r="32" spans="1:26" ht="16.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row>
    <row r="33" spans="1:26" ht="16.5" customHeight="1">
      <c r="A33" s="56"/>
      <c r="B33" s="56"/>
      <c r="C33" s="56"/>
      <c r="D33" s="56"/>
      <c r="E33" s="56"/>
      <c r="F33" s="57" t="s">
        <v>119</v>
      </c>
      <c r="G33" s="56"/>
      <c r="H33" s="56"/>
      <c r="I33" s="56"/>
      <c r="J33" s="56"/>
      <c r="K33" s="56"/>
      <c r="L33" s="56"/>
      <c r="M33" s="56"/>
      <c r="N33" s="56"/>
      <c r="O33" s="56"/>
      <c r="P33" s="56"/>
      <c r="Q33" s="56"/>
      <c r="R33" s="56"/>
      <c r="S33" s="56"/>
      <c r="T33" s="56"/>
      <c r="U33" s="56"/>
      <c r="V33" s="56"/>
      <c r="W33" s="56"/>
      <c r="X33" s="56"/>
      <c r="Y33" s="56"/>
      <c r="Z33" s="56"/>
    </row>
    <row r="34" spans="1:26" ht="16.5" customHeight="1">
      <c r="A34" s="56"/>
      <c r="B34" s="56"/>
      <c r="C34" s="56"/>
      <c r="D34" s="56"/>
      <c r="E34" s="56"/>
      <c r="F34" s="57" t="s">
        <v>120</v>
      </c>
      <c r="G34" s="56"/>
      <c r="H34" s="56"/>
      <c r="I34" s="56"/>
      <c r="J34" s="56"/>
      <c r="K34" s="56"/>
      <c r="L34" s="56"/>
      <c r="M34" s="56"/>
      <c r="N34" s="56"/>
      <c r="O34" s="56"/>
      <c r="P34" s="56"/>
      <c r="Q34" s="56"/>
      <c r="R34" s="56"/>
      <c r="S34" s="56"/>
      <c r="T34" s="56"/>
      <c r="U34" s="56"/>
      <c r="V34" s="56"/>
      <c r="W34" s="56"/>
      <c r="X34" s="56"/>
      <c r="Y34" s="56"/>
      <c r="Z34" s="56"/>
    </row>
    <row r="35" spans="1:26" ht="16.5" customHeight="1">
      <c r="A35" s="56"/>
      <c r="B35" s="56"/>
      <c r="C35" s="56"/>
      <c r="D35" s="56"/>
      <c r="E35" s="56"/>
      <c r="F35" s="57" t="s">
        <v>121</v>
      </c>
      <c r="G35" s="56"/>
      <c r="H35" s="56"/>
      <c r="I35" s="56"/>
      <c r="J35" s="56"/>
      <c r="K35" s="56"/>
      <c r="L35" s="56"/>
      <c r="M35" s="56"/>
      <c r="N35" s="56"/>
      <c r="O35" s="56"/>
      <c r="P35" s="56"/>
      <c r="Q35" s="56"/>
      <c r="R35" s="56"/>
      <c r="S35" s="56"/>
      <c r="T35" s="56"/>
      <c r="U35" s="56"/>
      <c r="V35" s="56"/>
      <c r="W35" s="56"/>
      <c r="X35" s="56"/>
      <c r="Y35" s="56"/>
      <c r="Z35" s="56"/>
    </row>
    <row r="36" spans="1:26" ht="16.5" customHeight="1">
      <c r="A36" s="56"/>
      <c r="B36" s="56"/>
      <c r="C36" s="56"/>
      <c r="D36" s="56"/>
      <c r="E36" s="56"/>
      <c r="F36" s="57"/>
      <c r="G36" s="56"/>
      <c r="H36" s="56"/>
      <c r="I36" s="56"/>
      <c r="J36" s="56"/>
      <c r="K36" s="56"/>
      <c r="L36" s="56"/>
      <c r="M36" s="56"/>
      <c r="N36" s="56"/>
      <c r="O36" s="56"/>
      <c r="P36" s="56"/>
      <c r="Q36" s="56"/>
      <c r="R36" s="56"/>
      <c r="S36" s="56"/>
      <c r="T36" s="56"/>
      <c r="U36" s="56"/>
      <c r="V36" s="56"/>
      <c r="W36" s="56"/>
      <c r="X36" s="56"/>
      <c r="Y36" s="56"/>
      <c r="Z36" s="56"/>
    </row>
    <row r="37" spans="1:26" ht="16.5" customHeight="1">
      <c r="A37" s="56"/>
      <c r="B37" s="56"/>
      <c r="C37" s="56"/>
      <c r="D37" s="56"/>
      <c r="E37" s="56"/>
      <c r="F37" s="57"/>
      <c r="G37" s="56"/>
      <c r="H37" s="56"/>
      <c r="I37" s="56"/>
      <c r="J37" s="56"/>
      <c r="K37" s="56"/>
      <c r="L37" s="56"/>
      <c r="M37" s="56"/>
      <c r="N37" s="56"/>
      <c r="O37" s="56"/>
      <c r="P37" s="56"/>
      <c r="Q37" s="56"/>
      <c r="R37" s="56"/>
      <c r="S37" s="56"/>
      <c r="T37" s="56"/>
      <c r="U37" s="56"/>
      <c r="V37" s="56"/>
      <c r="W37" s="56"/>
      <c r="X37" s="56"/>
      <c r="Y37" s="56"/>
      <c r="Z37" s="56"/>
    </row>
    <row r="38" spans="1:26" ht="16.5" customHeight="1">
      <c r="A38" s="56"/>
      <c r="B38" s="56"/>
      <c r="C38" s="56"/>
      <c r="D38" s="56"/>
      <c r="E38" s="56"/>
      <c r="F38" s="57"/>
      <c r="G38" s="56"/>
      <c r="H38" s="56"/>
      <c r="I38" s="56"/>
      <c r="J38" s="56"/>
      <c r="K38" s="56"/>
      <c r="L38" s="56"/>
      <c r="M38" s="56"/>
      <c r="N38" s="56"/>
      <c r="O38" s="56"/>
      <c r="P38" s="56"/>
      <c r="Q38" s="56"/>
      <c r="R38" s="56"/>
      <c r="S38" s="56"/>
      <c r="T38" s="56"/>
      <c r="U38" s="56"/>
      <c r="V38" s="56"/>
      <c r="W38" s="56"/>
      <c r="X38" s="56"/>
      <c r="Y38" s="56"/>
      <c r="Z38" s="56"/>
    </row>
    <row r="39" spans="1:26" ht="16.5" customHeight="1">
      <c r="A39" s="56"/>
      <c r="B39" s="56"/>
      <c r="C39" s="56"/>
      <c r="D39" s="56"/>
      <c r="E39" s="56"/>
      <c r="F39" s="664" t="s">
        <v>122</v>
      </c>
      <c r="G39" s="665"/>
      <c r="H39" s="665"/>
      <c r="I39" s="671"/>
      <c r="J39" s="671"/>
      <c r="K39" s="56"/>
      <c r="L39" s="56"/>
      <c r="M39" s="56"/>
      <c r="N39" s="56"/>
      <c r="O39" s="56"/>
      <c r="P39" s="56"/>
      <c r="Q39" s="56"/>
      <c r="R39" s="56"/>
      <c r="S39" s="56"/>
      <c r="T39" s="56"/>
      <c r="U39" s="56"/>
      <c r="V39" s="56"/>
      <c r="W39" s="56"/>
      <c r="X39" s="56"/>
      <c r="Y39" s="56"/>
      <c r="Z39" s="56"/>
    </row>
    <row r="40" spans="1:26" ht="16.5" customHeight="1">
      <c r="A40" s="56"/>
      <c r="B40" s="56"/>
      <c r="C40" s="56"/>
      <c r="D40" s="56"/>
      <c r="E40" s="56"/>
      <c r="F40" s="665" t="s">
        <v>123</v>
      </c>
      <c r="G40" s="665"/>
      <c r="H40" s="665"/>
      <c r="I40" s="671"/>
      <c r="J40" s="671"/>
      <c r="K40" s="56"/>
      <c r="L40" s="56"/>
      <c r="M40" s="56"/>
      <c r="N40" s="56"/>
      <c r="O40" s="56"/>
      <c r="P40" s="56"/>
      <c r="Q40" s="56"/>
      <c r="R40" s="56"/>
      <c r="S40" s="56"/>
      <c r="T40" s="56"/>
      <c r="U40" s="56"/>
      <c r="V40" s="56"/>
      <c r="W40" s="56"/>
      <c r="X40" s="56"/>
      <c r="Y40" s="56"/>
      <c r="Z40" s="56"/>
    </row>
    <row r="41" spans="1:26" ht="16.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row>
    <row r="42" spans="1:26" ht="16.5" customHeight="1">
      <c r="A42" s="56" t="s">
        <v>124</v>
      </c>
      <c r="B42" s="56" t="s">
        <v>125</v>
      </c>
      <c r="C42" s="57" t="str">
        <f>E6</f>
        <v>Dr. Ferra Yanuar, M.Si</v>
      </c>
      <c r="D42" s="56"/>
      <c r="E42" s="56"/>
      <c r="F42" s="666" t="s">
        <v>126</v>
      </c>
      <c r="G42" s="687" t="s">
        <v>127</v>
      </c>
      <c r="H42" s="56"/>
      <c r="I42" s="56" t="s">
        <v>128</v>
      </c>
      <c r="J42" s="56"/>
      <c r="K42" s="56"/>
      <c r="L42" s="56"/>
      <c r="M42" s="56"/>
      <c r="N42" s="56"/>
      <c r="O42" s="56"/>
      <c r="P42" s="56"/>
      <c r="Q42" s="56"/>
      <c r="R42" s="56"/>
      <c r="S42" s="56"/>
      <c r="T42" s="56"/>
      <c r="U42" s="56"/>
      <c r="V42" s="56"/>
      <c r="W42" s="56"/>
      <c r="X42" s="56"/>
      <c r="Y42" s="56"/>
      <c r="Z42" s="56"/>
    </row>
    <row r="43" spans="1:26" ht="16.5" customHeight="1">
      <c r="A43" s="521" t="s">
        <v>129</v>
      </c>
      <c r="B43" s="521" t="s">
        <v>125</v>
      </c>
      <c r="C43" s="699" t="s">
        <v>130</v>
      </c>
      <c r="D43" s="700"/>
      <c r="E43" s="700"/>
      <c r="F43" s="700"/>
      <c r="G43" s="700"/>
      <c r="H43" s="56"/>
      <c r="I43" s="56" t="s">
        <v>128</v>
      </c>
      <c r="J43" s="56"/>
      <c r="K43" s="56"/>
      <c r="L43" s="56"/>
      <c r="M43" s="56"/>
      <c r="N43" s="56"/>
      <c r="O43" s="56"/>
      <c r="P43" s="56"/>
      <c r="Q43" s="56"/>
      <c r="R43" s="56"/>
      <c r="S43" s="56"/>
      <c r="T43" s="56"/>
      <c r="U43" s="56"/>
      <c r="V43" s="56"/>
      <c r="W43" s="56"/>
      <c r="X43" s="56"/>
      <c r="Y43" s="56"/>
      <c r="Z43" s="56"/>
    </row>
    <row r="44" spans="1:26" ht="16.5" customHeight="1">
      <c r="A44" s="58"/>
      <c r="B44" s="58"/>
      <c r="C44" s="701" t="s">
        <v>131</v>
      </c>
      <c r="D44" s="693"/>
      <c r="E44" s="693"/>
      <c r="F44" s="693"/>
      <c r="G44" s="693"/>
      <c r="H44" s="56"/>
      <c r="I44" s="56"/>
      <c r="J44" s="56"/>
      <c r="K44" s="56"/>
      <c r="L44" s="56"/>
      <c r="M44" s="56"/>
      <c r="N44" s="56"/>
      <c r="O44" s="56"/>
      <c r="P44" s="56"/>
      <c r="Q44" s="56"/>
      <c r="R44" s="56"/>
      <c r="S44" s="56"/>
      <c r="T44" s="56"/>
      <c r="U44" s="56"/>
      <c r="V44" s="56"/>
      <c r="W44" s="56"/>
      <c r="X44" s="56"/>
      <c r="Y44" s="56"/>
      <c r="Z44" s="56"/>
    </row>
    <row r="45" spans="1:26" ht="16.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row>
    <row r="46" spans="1:26" ht="16.5" customHeight="1">
      <c r="A46" s="667" t="s">
        <v>132</v>
      </c>
      <c r="B46" s="667"/>
      <c r="C46" s="667"/>
      <c r="D46" s="667"/>
      <c r="E46" s="667"/>
      <c r="F46" s="667"/>
      <c r="G46" s="667"/>
      <c r="H46" s="56"/>
      <c r="I46" s="56"/>
      <c r="J46" s="56"/>
      <c r="K46" s="56"/>
      <c r="L46" s="56"/>
      <c r="M46" s="56"/>
      <c r="N46" s="56"/>
      <c r="O46" s="56"/>
      <c r="P46" s="56"/>
      <c r="Q46" s="56"/>
      <c r="R46" s="56"/>
      <c r="S46" s="56"/>
      <c r="T46" s="56"/>
      <c r="U46" s="56"/>
      <c r="V46" s="56"/>
      <c r="W46" s="56"/>
      <c r="X46" s="56"/>
      <c r="Y46" s="56"/>
      <c r="Z46" s="56"/>
    </row>
    <row r="47" spans="1:26" ht="16.5" customHeight="1">
      <c r="A47" s="667" t="s">
        <v>133</v>
      </c>
      <c r="B47" s="667"/>
      <c r="C47" s="667"/>
      <c r="D47" s="667"/>
      <c r="E47" s="667"/>
      <c r="F47" s="667"/>
      <c r="G47" s="667"/>
      <c r="H47" s="56"/>
      <c r="I47" s="56"/>
      <c r="J47" s="56"/>
      <c r="K47" s="56"/>
      <c r="L47" s="56"/>
      <c r="M47" s="56"/>
      <c r="N47" s="56"/>
      <c r="O47" s="56"/>
      <c r="P47" s="56"/>
      <c r="Q47" s="56"/>
      <c r="R47" s="56"/>
      <c r="S47" s="56"/>
      <c r="T47" s="56"/>
      <c r="U47" s="56"/>
      <c r="V47" s="56"/>
      <c r="W47" s="56"/>
      <c r="X47" s="56"/>
      <c r="Y47" s="56"/>
      <c r="Z47" s="56"/>
    </row>
    <row r="48" spans="1:26" ht="15.75" customHeight="1">
      <c r="A48" s="667" t="s">
        <v>134</v>
      </c>
      <c r="B48" s="667"/>
      <c r="C48" s="667"/>
      <c r="D48" s="667"/>
      <c r="E48" s="667"/>
      <c r="F48" s="667"/>
      <c r="G48" s="667"/>
      <c r="H48" s="56"/>
      <c r="I48" s="56"/>
      <c r="J48" s="56"/>
      <c r="K48" s="56"/>
      <c r="L48" s="56"/>
      <c r="M48" s="56"/>
      <c r="N48" s="56"/>
      <c r="O48" s="56"/>
      <c r="P48" s="56"/>
      <c r="Q48" s="56"/>
      <c r="R48" s="56"/>
      <c r="S48" s="56"/>
      <c r="T48" s="56"/>
      <c r="U48" s="56"/>
      <c r="V48" s="56"/>
      <c r="W48" s="56"/>
      <c r="X48" s="56"/>
      <c r="Y48" s="56"/>
      <c r="Z48" s="56"/>
    </row>
    <row r="49" spans="1:26" ht="15.75" customHeight="1">
      <c r="A49" s="667" t="s">
        <v>135</v>
      </c>
      <c r="B49" s="667"/>
      <c r="C49" s="667"/>
      <c r="D49" s="667"/>
      <c r="E49" s="667"/>
      <c r="F49" s="667"/>
      <c r="G49" s="667"/>
      <c r="H49" s="56"/>
      <c r="I49" s="56"/>
      <c r="J49" s="56"/>
      <c r="K49" s="56"/>
      <c r="L49" s="56"/>
      <c r="M49" s="56"/>
      <c r="N49" s="56"/>
      <c r="O49" s="56"/>
      <c r="P49" s="56"/>
      <c r="Q49" s="56"/>
      <c r="R49" s="56"/>
      <c r="S49" s="56"/>
      <c r="T49" s="56"/>
      <c r="U49" s="56"/>
      <c r="V49" s="56"/>
      <c r="W49" s="56"/>
      <c r="X49" s="56"/>
      <c r="Y49" s="56"/>
      <c r="Z49" s="56"/>
    </row>
    <row r="50" spans="1:26" ht="15.75" customHeight="1">
      <c r="A50" s="667" t="s">
        <v>136</v>
      </c>
      <c r="B50" s="667"/>
      <c r="C50" s="667"/>
      <c r="D50" s="667"/>
      <c r="E50" s="667"/>
      <c r="F50" s="667"/>
      <c r="G50" s="667"/>
      <c r="H50" s="56"/>
      <c r="I50" s="56"/>
      <c r="J50" s="56"/>
      <c r="K50" s="56"/>
      <c r="L50" s="56"/>
      <c r="M50" s="56"/>
      <c r="N50" s="56"/>
      <c r="O50" s="56"/>
      <c r="P50" s="56"/>
      <c r="Q50" s="56"/>
      <c r="R50" s="56"/>
      <c r="S50" s="56"/>
      <c r="T50" s="56"/>
      <c r="U50" s="56"/>
      <c r="V50" s="56"/>
      <c r="W50" s="56"/>
      <c r="X50" s="56"/>
      <c r="Y50" s="56"/>
      <c r="Z50" s="56"/>
    </row>
    <row r="51" spans="1:26" ht="15.75" customHeight="1">
      <c r="A51" s="108"/>
      <c r="B51" s="108"/>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row>
    <row r="52" spans="1:26" ht="15.75" customHeight="1">
      <c r="A52" s="108"/>
      <c r="B52" s="108"/>
      <c r="C52" s="108"/>
      <c r="D52" s="108"/>
      <c r="E52" s="108"/>
      <c r="F52" s="108"/>
      <c r="G52" s="108"/>
      <c r="H52" s="108"/>
      <c r="I52" s="108"/>
      <c r="J52" s="108"/>
      <c r="K52" s="108"/>
      <c r="L52" s="108"/>
      <c r="M52" s="108"/>
      <c r="N52" s="108"/>
      <c r="O52" s="108"/>
      <c r="P52" s="108"/>
      <c r="Q52" s="108"/>
      <c r="R52" s="108"/>
      <c r="S52" s="108"/>
      <c r="T52" s="108"/>
      <c r="U52" s="108"/>
      <c r="V52" s="108"/>
      <c r="W52" s="108"/>
      <c r="X52" s="108"/>
      <c r="Y52" s="108"/>
      <c r="Z52" s="108"/>
    </row>
    <row r="53" spans="1:26" ht="15.75" customHeight="1">
      <c r="A53" s="108"/>
      <c r="B53" s="108"/>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row>
    <row r="54" spans="1:26" ht="15.75" customHeight="1">
      <c r="A54" s="108"/>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row>
    <row r="55" spans="1:26" ht="15.75" customHeight="1">
      <c r="A55" s="108"/>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row>
    <row r="56" spans="1:26" ht="15.75" customHeight="1">
      <c r="A56" s="108"/>
      <c r="B56" s="108"/>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row>
    <row r="57" spans="1:26" ht="15.75" customHeight="1">
      <c r="A57" s="108"/>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row>
    <row r="58" spans="1:26" ht="15.75" customHeight="1">
      <c r="A58" s="108"/>
      <c r="B58" s="108"/>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row>
    <row r="59" spans="1:26" ht="15.75" customHeight="1">
      <c r="A59" s="108"/>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row>
    <row r="60" spans="1:26" ht="15.75" customHeigh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row>
    <row r="61" spans="1:26" ht="15.75" customHeight="1">
      <c r="A61" s="108"/>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row>
    <row r="62" spans="1:26" ht="15.75" customHeight="1">
      <c r="A62" s="108"/>
      <c r="B62" s="10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row>
    <row r="63" spans="1:26" ht="15.75" customHeigh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row>
    <row r="64" spans="1:26" ht="15.75" customHeight="1">
      <c r="A64" s="108"/>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row>
    <row r="65" spans="1:26" ht="15.75" customHeight="1">
      <c r="A65" s="108"/>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row>
    <row r="66" spans="1:26" ht="15.75" customHeight="1">
      <c r="A66" s="108"/>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row>
    <row r="67" spans="1:26" ht="15.75" customHeight="1">
      <c r="A67" s="108"/>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row>
    <row r="68" spans="1:26" ht="15.75" customHeight="1">
      <c r="A68" s="108"/>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row>
    <row r="69" spans="1:26" ht="15.75" customHeight="1">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row>
    <row r="70" spans="1:26" ht="15.75" customHeight="1">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row>
    <row r="71" spans="1:26" ht="15.75" customHeight="1">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row>
    <row r="72" spans="1:26" ht="15.75" customHeight="1">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row>
    <row r="73" spans="1:26" ht="15.75" customHeight="1">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row>
    <row r="74" spans="1:26" ht="15.75" customHeight="1">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row>
    <row r="75" spans="1:26" ht="15.75" customHeight="1">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row>
    <row r="76" spans="1:26" ht="15.75" customHeight="1">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row>
    <row r="77" spans="1:26" ht="15.75" customHeight="1">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row>
    <row r="78" spans="1:26" ht="15.75" customHeight="1">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row>
    <row r="79" spans="1:26" ht="15.75" customHeight="1">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row>
    <row r="80" spans="1:26" ht="15.75" customHeight="1">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row>
    <row r="81" spans="1:26" ht="15.75" customHeight="1">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row>
    <row r="82" spans="1:26" ht="15.75" customHeight="1">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row>
    <row r="83" spans="1:26" ht="15.75" customHeight="1">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row>
    <row r="84" spans="1:26" ht="15.75" customHeight="1">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row>
    <row r="85" spans="1:26" ht="15.75" customHeight="1">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row>
    <row r="86" spans="1:26" ht="15.75" customHeight="1">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row>
    <row r="87" spans="1:26" ht="15.75" customHeight="1">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row>
    <row r="88" spans="1:26" ht="15.75" customHeight="1">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row>
    <row r="89" spans="1:26" ht="15.75" customHeight="1">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row>
    <row r="90" spans="1:26" ht="15.75" customHeight="1">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row>
    <row r="91" spans="1:26" ht="15.75" customHeight="1">
      <c r="A91" s="108"/>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row>
    <row r="92" spans="1:26" ht="15.75" customHeight="1">
      <c r="A92" s="108"/>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row>
    <row r="93" spans="1:26" ht="15.75" customHeight="1">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row>
    <row r="94" spans="1:26" ht="15.75" customHeight="1">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row>
    <row r="95" spans="1:26" ht="15.75" customHeight="1">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row>
    <row r="96" spans="1:26" ht="15.75" customHeight="1">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row>
    <row r="97" spans="1:26" ht="15.75" customHeight="1">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row>
    <row r="98" spans="1:26" ht="15.75" customHeight="1">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row>
    <row r="99" spans="1:26" ht="15.75" customHeight="1">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row>
    <row r="100" spans="1:26" ht="15.75" customHeight="1">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row>
    <row r="101" spans="1:26" ht="15.75" customHeight="1">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row>
    <row r="102" spans="1:26" ht="15.75" customHeight="1">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row>
    <row r="103" spans="1:26" ht="15.75" customHeight="1">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row>
    <row r="104" spans="1:26" ht="15.75" customHeight="1">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row>
    <row r="105" spans="1:26" ht="15.75" customHeight="1">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row>
    <row r="106" spans="1:26" ht="15.75" customHeight="1">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row>
    <row r="107" spans="1:26" ht="15.75" customHeight="1">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row>
    <row r="108" spans="1:26" ht="15.75" customHeight="1">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row>
    <row r="109" spans="1:26" ht="15.75" customHeight="1">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row>
    <row r="110" spans="1:26" ht="15.75" customHeight="1">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row>
    <row r="111" spans="1:26" ht="15.75" customHeight="1">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row>
    <row r="112" spans="1:26" ht="15.75" customHeight="1">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row>
    <row r="113" spans="1:26" ht="15.75" customHeight="1">
      <c r="A113" s="108"/>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row>
    <row r="114" spans="1:26" ht="15.75" customHeight="1">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row>
    <row r="115" spans="1:26" ht="15.75" customHeight="1">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row>
    <row r="116" spans="1:26" ht="15.75" customHeight="1">
      <c r="A116" s="108"/>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row>
    <row r="117" spans="1:26" ht="15.75" customHeight="1">
      <c r="A117" s="108"/>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row>
    <row r="118" spans="1:26" ht="15.75" customHeight="1">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row>
    <row r="119" spans="1:26" ht="15.75" customHeight="1">
      <c r="A119" s="108"/>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row>
    <row r="120" spans="1:26" ht="15.75" customHeight="1">
      <c r="A120" s="108"/>
      <c r="B120" s="108"/>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row>
    <row r="121" spans="1:26" ht="15.75" customHeight="1">
      <c r="A121" s="108"/>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row>
    <row r="122" spans="1:26" ht="15.75" customHeight="1">
      <c r="A122" s="108"/>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row>
    <row r="123" spans="1:26" ht="15.75" customHeight="1">
      <c r="A123" s="108"/>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row>
    <row r="124" spans="1:26" ht="15.75" customHeight="1">
      <c r="A124" s="108"/>
      <c r="B124" s="108"/>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row>
    <row r="125" spans="1:26" ht="15.75" customHeight="1">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row>
    <row r="126" spans="1:26" ht="15.75" customHeight="1">
      <c r="A126" s="108"/>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row>
    <row r="127" spans="1:26" ht="15.75" customHeight="1">
      <c r="A127" s="108"/>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row>
    <row r="128" spans="1:26" ht="15.75" customHeight="1">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row>
    <row r="129" spans="1:26" ht="15.75" customHeight="1">
      <c r="A129" s="108"/>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row>
    <row r="130" spans="1:26" ht="15.75" customHeight="1">
      <c r="A130" s="108"/>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row>
    <row r="131" spans="1:26" ht="15.75" customHeight="1">
      <c r="A131" s="108"/>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row>
    <row r="132" spans="1:26" ht="15.75" customHeight="1">
      <c r="A132" s="108"/>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row>
    <row r="133" spans="1:26" ht="15.75" customHeight="1">
      <c r="A133" s="108"/>
      <c r="B133" s="108"/>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row>
    <row r="134" spans="1:26" ht="15.75" customHeight="1">
      <c r="A134" s="108"/>
      <c r="B134" s="108"/>
      <c r="C134" s="108"/>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row>
    <row r="135" spans="1:26" ht="15.75" customHeight="1">
      <c r="A135" s="108"/>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row>
    <row r="136" spans="1:26" ht="15.75" customHeight="1">
      <c r="A136" s="108"/>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row>
    <row r="137" spans="1:26" ht="15.75" customHeight="1">
      <c r="A137" s="108"/>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row>
    <row r="138" spans="1:26" ht="15.75" customHeight="1">
      <c r="A138" s="108"/>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row>
    <row r="139" spans="1:26" ht="15.75" customHeight="1">
      <c r="A139" s="108"/>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row>
    <row r="140" spans="1:26" ht="15.75" customHeight="1">
      <c r="A140" s="108"/>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row>
    <row r="141" spans="1:26" ht="15.75" customHeight="1">
      <c r="A141" s="108"/>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row>
    <row r="142" spans="1:26" ht="15.75" customHeight="1">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row>
    <row r="143" spans="1:26" ht="15.75" customHeight="1">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row>
    <row r="144" spans="1:26" ht="15.75" customHeight="1">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row>
    <row r="145" spans="1:26" ht="15.75" customHeight="1">
      <c r="A145" s="108"/>
      <c r="B145" s="108"/>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row>
    <row r="146" spans="1:26" ht="15.75" customHeight="1">
      <c r="A146" s="108"/>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row>
    <row r="147" spans="1:26" ht="15.75" customHeight="1">
      <c r="A147" s="108"/>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row>
    <row r="148" spans="1:26" ht="15.75" customHeight="1">
      <c r="A148" s="108"/>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row>
    <row r="149" spans="1:26" ht="15.75" customHeight="1">
      <c r="A149" s="108"/>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row>
    <row r="150" spans="1:26" ht="15.75" customHeight="1">
      <c r="A150" s="108"/>
      <c r="B150" s="108"/>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row>
    <row r="151" spans="1:26" ht="15.75" customHeight="1">
      <c r="A151" s="108"/>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row>
    <row r="152" spans="1:26" ht="15.75" customHeight="1">
      <c r="A152" s="108"/>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row>
    <row r="153" spans="1:26" ht="15.75" customHeight="1">
      <c r="A153" s="108"/>
      <c r="B153" s="108"/>
      <c r="C153" s="108"/>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row>
    <row r="154" spans="1:26" ht="15.75" customHeight="1">
      <c r="A154" s="108"/>
      <c r="B154" s="108"/>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row>
    <row r="155" spans="1:26" ht="15.75" customHeight="1">
      <c r="A155" s="108"/>
      <c r="B155" s="108"/>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row>
    <row r="156" spans="1:26" ht="15.75" customHeight="1">
      <c r="A156" s="108"/>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row>
    <row r="157" spans="1:26" ht="15.75" customHeight="1">
      <c r="A157" s="108"/>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row>
    <row r="158" spans="1:26" ht="15.75" customHeight="1">
      <c r="A158" s="108"/>
      <c r="B158" s="108"/>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row>
    <row r="159" spans="1:26" ht="15.75" customHeight="1">
      <c r="A159" s="108"/>
      <c r="B159" s="108"/>
      <c r="C159" s="108"/>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row>
    <row r="160" spans="1:26" ht="15.75" customHeight="1">
      <c r="A160" s="108"/>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row>
    <row r="161" spans="1:26" ht="15.75" customHeight="1">
      <c r="A161" s="108"/>
      <c r="B161" s="108"/>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row>
    <row r="162" spans="1:26" ht="15.75" customHeight="1">
      <c r="A162" s="108"/>
      <c r="B162" s="108"/>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row>
    <row r="163" spans="1:26" ht="15.75" customHeight="1">
      <c r="A163" s="108"/>
      <c r="B163" s="108"/>
      <c r="C163" s="108"/>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row>
    <row r="164" spans="1:26" ht="15.75" customHeight="1">
      <c r="A164" s="108"/>
      <c r="B164" s="108"/>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row>
    <row r="165" spans="1:26" ht="15.75" customHeight="1">
      <c r="A165" s="108"/>
      <c r="B165" s="108"/>
      <c r="C165" s="108"/>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row>
    <row r="166" spans="1:26" ht="15.75" customHeight="1">
      <c r="A166" s="108"/>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row>
    <row r="167" spans="1:26" ht="15.75" customHeight="1">
      <c r="A167" s="108"/>
      <c r="B167" s="108"/>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row>
    <row r="168" spans="1:26" ht="15.75" customHeight="1">
      <c r="A168" s="108"/>
      <c r="B168" s="108"/>
      <c r="C168" s="108"/>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row>
    <row r="169" spans="1:26" ht="15.75" customHeight="1">
      <c r="A169" s="108"/>
      <c r="B169" s="108"/>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8"/>
    </row>
    <row r="170" spans="1:26" ht="15.75" customHeight="1">
      <c r="A170" s="108"/>
      <c r="B170" s="108"/>
      <c r="C170" s="108"/>
      <c r="D170" s="108"/>
      <c r="E170" s="108"/>
      <c r="F170" s="108"/>
      <c r="G170" s="108"/>
      <c r="H170" s="108"/>
      <c r="I170" s="108"/>
      <c r="J170" s="108"/>
      <c r="K170" s="108"/>
      <c r="L170" s="108"/>
      <c r="M170" s="108"/>
      <c r="N170" s="108"/>
      <c r="O170" s="108"/>
      <c r="P170" s="108"/>
      <c r="Q170" s="108"/>
      <c r="R170" s="108"/>
      <c r="S170" s="108"/>
      <c r="T170" s="108"/>
      <c r="U170" s="108"/>
      <c r="V170" s="108"/>
      <c r="W170" s="108"/>
      <c r="X170" s="108"/>
      <c r="Y170" s="108"/>
      <c r="Z170" s="108"/>
    </row>
    <row r="171" spans="1:26" ht="15.75" customHeight="1">
      <c r="A171" s="108"/>
      <c r="B171" s="108"/>
      <c r="C171" s="108"/>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row>
    <row r="172" spans="1:26" ht="15.75" customHeight="1">
      <c r="A172" s="108"/>
      <c r="B172" s="108"/>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row>
    <row r="173" spans="1:26" ht="15.75" customHeight="1">
      <c r="A173" s="108"/>
      <c r="B173" s="108"/>
      <c r="C173" s="108"/>
      <c r="D173" s="108"/>
      <c r="E173" s="108"/>
      <c r="F173" s="108"/>
      <c r="G173" s="108"/>
      <c r="H173" s="108"/>
      <c r="I173" s="108"/>
      <c r="J173" s="108"/>
      <c r="K173" s="108"/>
      <c r="L173" s="108"/>
      <c r="M173" s="108"/>
      <c r="N173" s="108"/>
      <c r="O173" s="108"/>
      <c r="P173" s="108"/>
      <c r="Q173" s="108"/>
      <c r="R173" s="108"/>
      <c r="S173" s="108"/>
      <c r="T173" s="108"/>
      <c r="U173" s="108"/>
      <c r="V173" s="108"/>
      <c r="W173" s="108"/>
      <c r="X173" s="108"/>
      <c r="Y173" s="108"/>
      <c r="Z173" s="108"/>
    </row>
    <row r="174" spans="1:26" ht="15.75" customHeight="1">
      <c r="A174" s="108"/>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row>
    <row r="175" spans="1:26" ht="15.75" customHeight="1">
      <c r="A175" s="108"/>
      <c r="B175" s="108"/>
      <c r="C175" s="108"/>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8"/>
    </row>
    <row r="176" spans="1:26" ht="15.75" customHeight="1">
      <c r="A176" s="108"/>
      <c r="B176" s="108"/>
      <c r="C176" s="108"/>
      <c r="D176" s="108"/>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row>
    <row r="177" spans="1:26" ht="15.75" customHeight="1">
      <c r="A177" s="108"/>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row>
    <row r="178" spans="1:26" ht="15.75" customHeight="1">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row>
    <row r="179" spans="1:26" ht="15.75" customHeight="1">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row>
    <row r="180" spans="1:26" ht="15.75" customHeight="1">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row>
    <row r="181" spans="1:26" ht="15.75" customHeight="1">
      <c r="A181" s="108"/>
      <c r="B181" s="108"/>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row>
    <row r="182" spans="1:26" ht="15.75" customHeight="1">
      <c r="A182" s="108"/>
      <c r="B182" s="108"/>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row>
    <row r="183" spans="1:26" ht="15.75" customHeight="1">
      <c r="A183" s="108"/>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8"/>
    </row>
    <row r="184" spans="1:26" ht="15.75" customHeight="1">
      <c r="A184" s="108"/>
      <c r="B184" s="108"/>
      <c r="C184" s="108"/>
      <c r="D184" s="108"/>
      <c r="E184" s="108"/>
      <c r="F184" s="108"/>
      <c r="G184" s="108"/>
      <c r="H184" s="108"/>
      <c r="I184" s="108"/>
      <c r="J184" s="108"/>
      <c r="K184" s="108"/>
      <c r="L184" s="108"/>
      <c r="M184" s="108"/>
      <c r="N184" s="108"/>
      <c r="O184" s="108"/>
      <c r="P184" s="108"/>
      <c r="Q184" s="108"/>
      <c r="R184" s="108"/>
      <c r="S184" s="108"/>
      <c r="T184" s="108"/>
      <c r="U184" s="108"/>
      <c r="V184" s="108"/>
      <c r="W184" s="108"/>
      <c r="X184" s="108"/>
      <c r="Y184" s="108"/>
      <c r="Z184" s="108"/>
    </row>
    <row r="185" spans="1:26" ht="15.75" customHeight="1">
      <c r="A185" s="108"/>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row>
    <row r="186" spans="1:26" ht="15.75" customHeight="1">
      <c r="A186" s="108"/>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row>
    <row r="187" spans="1:26" ht="15.75" customHeight="1">
      <c r="A187" s="108"/>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row>
    <row r="188" spans="1:26" ht="15.75" customHeight="1">
      <c r="A188" s="108"/>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row>
    <row r="189" spans="1:26" ht="15.75" customHeight="1">
      <c r="A189" s="108"/>
      <c r="B189" s="108"/>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row>
    <row r="190" spans="1:26" ht="15.75" customHeight="1">
      <c r="A190" s="108"/>
      <c r="B190" s="108"/>
      <c r="C190" s="108"/>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row>
    <row r="191" spans="1:26" ht="15.75" customHeight="1">
      <c r="A191" s="108"/>
      <c r="B191" s="108"/>
      <c r="C191" s="108"/>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row>
    <row r="192" spans="1:26" ht="15.75" customHeight="1">
      <c r="A192" s="108"/>
      <c r="B192" s="108"/>
      <c r="C192" s="108"/>
      <c r="D192" s="108"/>
      <c r="E192" s="108"/>
      <c r="F192" s="108"/>
      <c r="G192" s="108"/>
      <c r="H192" s="108"/>
      <c r="I192" s="108"/>
      <c r="J192" s="108"/>
      <c r="K192" s="108"/>
      <c r="L192" s="108"/>
      <c r="M192" s="108"/>
      <c r="N192" s="108"/>
      <c r="O192" s="108"/>
      <c r="P192" s="108"/>
      <c r="Q192" s="108"/>
      <c r="R192" s="108"/>
      <c r="S192" s="108"/>
      <c r="T192" s="108"/>
      <c r="U192" s="108"/>
      <c r="V192" s="108"/>
      <c r="W192" s="108"/>
      <c r="X192" s="108"/>
      <c r="Y192" s="108"/>
      <c r="Z192" s="108"/>
    </row>
    <row r="193" spans="1:26" ht="15.75" customHeight="1">
      <c r="A193" s="108"/>
      <c r="B193" s="108"/>
      <c r="C193" s="108"/>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row>
    <row r="194" spans="1:26" ht="15.75" customHeight="1">
      <c r="A194" s="108"/>
      <c r="B194" s="108"/>
      <c r="C194" s="108"/>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row>
    <row r="195" spans="1:26" ht="15.75" customHeight="1">
      <c r="A195" s="108"/>
      <c r="B195" s="108"/>
      <c r="C195" s="108"/>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row>
    <row r="196" spans="1:26" ht="15.75" customHeight="1">
      <c r="A196" s="108"/>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row>
    <row r="197" spans="1:26" ht="15.75" customHeight="1">
      <c r="A197" s="108"/>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row>
    <row r="198" spans="1:26" ht="15.75" customHeight="1">
      <c r="A198" s="108"/>
      <c r="B198" s="108"/>
      <c r="C198" s="108"/>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row>
    <row r="199" spans="1:26" ht="15.75" customHeight="1">
      <c r="A199" s="108"/>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row>
    <row r="200" spans="1:26" ht="15.75" customHeight="1">
      <c r="A200" s="108"/>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row>
    <row r="201" spans="1:26" ht="15.75" customHeight="1">
      <c r="A201" s="108"/>
      <c r="B201" s="108"/>
      <c r="C201" s="108"/>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row>
    <row r="202" spans="1:26" ht="15.75" customHeight="1">
      <c r="A202" s="108"/>
      <c r="B202" s="108"/>
      <c r="C202" s="108"/>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row>
    <row r="203" spans="1:26" ht="15.75" customHeight="1">
      <c r="A203" s="108"/>
      <c r="B203" s="108"/>
      <c r="C203" s="108"/>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row>
    <row r="204" spans="1:26" ht="15.75" customHeight="1">
      <c r="A204" s="108"/>
      <c r="B204" s="108"/>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row>
    <row r="205" spans="1:26" ht="15.75" customHeight="1">
      <c r="A205" s="108"/>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row>
    <row r="206" spans="1:26" ht="15.75" customHeight="1">
      <c r="A206" s="108"/>
      <c r="B206" s="108"/>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row>
    <row r="207" spans="1:26" ht="15.75" customHeight="1">
      <c r="A207" s="108"/>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row>
    <row r="208" spans="1:26" ht="15.75" customHeight="1">
      <c r="A208" s="108"/>
      <c r="B208" s="108"/>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row>
    <row r="209" spans="1:26" ht="15.75" customHeight="1">
      <c r="A209" s="108"/>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row>
    <row r="210" spans="1:26" ht="15.75" customHeight="1">
      <c r="A210" s="108"/>
      <c r="B210" s="108"/>
      <c r="C210" s="108"/>
      <c r="D210" s="108"/>
      <c r="E210" s="108"/>
      <c r="F210" s="108"/>
      <c r="G210" s="108"/>
      <c r="H210" s="108"/>
      <c r="I210" s="108"/>
      <c r="J210" s="108"/>
      <c r="K210" s="108"/>
      <c r="L210" s="108"/>
      <c r="M210" s="108"/>
      <c r="N210" s="108"/>
      <c r="O210" s="108"/>
      <c r="P210" s="108"/>
      <c r="Q210" s="108"/>
      <c r="R210" s="108"/>
      <c r="S210" s="108"/>
      <c r="T210" s="108"/>
      <c r="U210" s="108"/>
      <c r="V210" s="108"/>
      <c r="W210" s="108"/>
      <c r="X210" s="108"/>
      <c r="Y210" s="108"/>
      <c r="Z210" s="108"/>
    </row>
    <row r="211" spans="1:26" ht="15.75" customHeight="1">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row>
    <row r="212" spans="1:26" ht="15.75" customHeight="1">
      <c r="A212" s="108"/>
      <c r="B212" s="108"/>
      <c r="C212" s="108"/>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row>
    <row r="213" spans="1:26" ht="15.75" customHeight="1">
      <c r="A213" s="108"/>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row>
    <row r="214" spans="1:26" ht="15.75" customHeight="1">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row>
    <row r="215" spans="1:26" ht="15.75" customHeight="1">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row>
    <row r="216" spans="1:26" ht="15.75" customHeight="1">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row>
    <row r="217" spans="1:26" ht="15.75" customHeight="1">
      <c r="A217" s="108"/>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row>
    <row r="218" spans="1:26" ht="15.75" customHeight="1">
      <c r="A218" s="108"/>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row>
    <row r="219" spans="1:26" ht="15.75" customHeight="1">
      <c r="A219" s="108"/>
      <c r="B219" s="108"/>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row>
    <row r="220" spans="1:26" ht="15.75" customHeight="1">
      <c r="A220" s="108"/>
      <c r="B220" s="108"/>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row>
    <row r="221" spans="1:26" ht="15.75" customHeight="1">
      <c r="A221" s="108"/>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row>
    <row r="222" spans="1:26" ht="15.75" customHeight="1">
      <c r="A222" s="108"/>
      <c r="B222" s="108"/>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row>
    <row r="223" spans="1:26" ht="15.75" customHeight="1">
      <c r="A223" s="108"/>
      <c r="B223" s="108"/>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row>
    <row r="224" spans="1:26" ht="15.75" customHeight="1">
      <c r="A224" s="108"/>
      <c r="B224" s="108"/>
      <c r="C224" s="108"/>
      <c r="D224" s="108"/>
      <c r="E224" s="108"/>
      <c r="F224" s="108"/>
      <c r="G224" s="108"/>
      <c r="H224" s="108"/>
      <c r="I224" s="108"/>
      <c r="J224" s="108"/>
      <c r="K224" s="108"/>
      <c r="L224" s="108"/>
      <c r="M224" s="108"/>
      <c r="N224" s="108"/>
      <c r="O224" s="108"/>
      <c r="P224" s="108"/>
      <c r="Q224" s="108"/>
      <c r="R224" s="108"/>
      <c r="S224" s="108"/>
      <c r="T224" s="108"/>
      <c r="U224" s="108"/>
      <c r="V224" s="108"/>
      <c r="W224" s="108"/>
      <c r="X224" s="108"/>
      <c r="Y224" s="108"/>
      <c r="Z224" s="108"/>
    </row>
    <row r="225" spans="1:26" ht="15.75" customHeight="1">
      <c r="A225" s="108"/>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row>
    <row r="226" spans="1:26" ht="15.75" customHeight="1">
      <c r="A226" s="108"/>
      <c r="B226" s="108"/>
      <c r="C226" s="108"/>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row>
    <row r="227" spans="1:26" ht="15.75" customHeight="1">
      <c r="A227" s="108"/>
      <c r="B227" s="108"/>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row>
    <row r="228" spans="1:26" ht="15.75" customHeight="1">
      <c r="A228" s="108"/>
      <c r="B228" s="108"/>
      <c r="C228" s="108"/>
      <c r="D228" s="108"/>
      <c r="E228" s="108"/>
      <c r="F228" s="108"/>
      <c r="G228" s="108"/>
      <c r="H228" s="108"/>
      <c r="I228" s="108"/>
      <c r="J228" s="108"/>
      <c r="K228" s="108"/>
      <c r="L228" s="108"/>
      <c r="M228" s="108"/>
      <c r="N228" s="108"/>
      <c r="O228" s="108"/>
      <c r="P228" s="108"/>
      <c r="Q228" s="108"/>
      <c r="R228" s="108"/>
      <c r="S228" s="108"/>
      <c r="T228" s="108"/>
      <c r="U228" s="108"/>
      <c r="V228" s="108"/>
      <c r="W228" s="108"/>
      <c r="X228" s="108"/>
      <c r="Y228" s="108"/>
      <c r="Z228" s="108"/>
    </row>
    <row r="229" spans="1:26" ht="15.75" customHeight="1">
      <c r="A229" s="108"/>
      <c r="B229" s="108"/>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row>
    <row r="230" spans="1:26" ht="15.75" customHeight="1">
      <c r="A230" s="108"/>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row>
    <row r="231" spans="1:26" ht="15.75" customHeight="1">
      <c r="A231" s="108"/>
      <c r="B231" s="108"/>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row>
    <row r="232" spans="1:26" ht="15.75" customHeight="1">
      <c r="A232" s="108"/>
      <c r="B232" s="108"/>
      <c r="C232" s="108"/>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row>
    <row r="233" spans="1:26" ht="15.75" customHeight="1">
      <c r="A233" s="108"/>
      <c r="B233" s="108"/>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row>
    <row r="234" spans="1:26" ht="15.75" customHeight="1">
      <c r="A234" s="108"/>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row>
    <row r="235" spans="1:26" ht="15.75" customHeight="1">
      <c r="A235" s="108"/>
      <c r="B235" s="108"/>
      <c r="C235" s="108"/>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row>
    <row r="236" spans="1:26" ht="15.75" customHeight="1">
      <c r="A236" s="108"/>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row>
    <row r="237" spans="1:26" ht="15.75" customHeight="1">
      <c r="A237" s="108"/>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row>
    <row r="238" spans="1:26" ht="15.75" customHeight="1">
      <c r="A238" s="108"/>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row>
    <row r="239" spans="1:26" ht="15.75" customHeight="1">
      <c r="A239" s="108"/>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row>
    <row r="240" spans="1:26" ht="15.75" customHeight="1">
      <c r="A240" s="108"/>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row>
    <row r="241" spans="1:26" ht="15.75" customHeight="1">
      <c r="A241" s="108"/>
      <c r="B241" s="108"/>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row>
    <row r="242" spans="1:26" ht="15.75" customHeight="1">
      <c r="A242" s="108"/>
      <c r="B242" s="108"/>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row>
    <row r="243" spans="1:26" ht="15.75" customHeight="1">
      <c r="A243" s="108"/>
      <c r="B243" s="108"/>
      <c r="C243" s="108"/>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row>
    <row r="244" spans="1:26" ht="15.75" customHeight="1">
      <c r="A244" s="108"/>
      <c r="B244" s="108"/>
      <c r="C244" s="108"/>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row>
    <row r="245" spans="1:26" ht="15.75" customHeight="1">
      <c r="A245" s="108"/>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row>
    <row r="246" spans="1:26" ht="15.75" customHeight="1">
      <c r="A246" s="108"/>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row>
    <row r="247" spans="1:26" ht="15.75" customHeight="1">
      <c r="A247" s="108"/>
      <c r="B247" s="108"/>
      <c r="C247" s="108"/>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row>
    <row r="248" spans="1:26" ht="15.75" customHeight="1">
      <c r="A248" s="108"/>
      <c r="B248" s="108"/>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row>
    <row r="249" spans="1:26" ht="15.75" customHeight="1">
      <c r="A249" s="108"/>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row>
    <row r="250" spans="1:26" ht="15.75" customHeight="1">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row>
    <row r="251" spans="1:26" ht="15.75" customHeight="1">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row>
    <row r="252" spans="1:26" ht="15.75" customHeight="1">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row>
    <row r="253" spans="1:26" ht="15.75" customHeight="1">
      <c r="A253" s="108"/>
      <c r="B253" s="108"/>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row>
    <row r="254" spans="1:26" ht="15.75" customHeight="1">
      <c r="A254" s="108"/>
      <c r="B254" s="108"/>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Z254" s="108"/>
    </row>
    <row r="255" spans="1:26" ht="15.75" customHeight="1">
      <c r="A255" s="108"/>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row>
    <row r="256" spans="1:26" ht="15.75" customHeight="1">
      <c r="A256" s="108"/>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row>
    <row r="257" spans="1:26" ht="15.75" customHeight="1">
      <c r="A257" s="108"/>
      <c r="B257" s="108"/>
      <c r="C257" s="108"/>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row>
    <row r="258" spans="1:26" ht="15.75" customHeight="1">
      <c r="A258" s="108"/>
      <c r="B258" s="108"/>
      <c r="C258" s="108"/>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row>
    <row r="259" spans="1:26" ht="15.75" customHeight="1">
      <c r="A259" s="108"/>
      <c r="B259" s="108"/>
      <c r="C259" s="108"/>
      <c r="D259" s="108"/>
      <c r="E259" s="108"/>
      <c r="F259" s="108"/>
      <c r="G259" s="108"/>
      <c r="H259" s="108"/>
      <c r="I259" s="108"/>
      <c r="J259" s="108"/>
      <c r="K259" s="108"/>
      <c r="L259" s="108"/>
      <c r="M259" s="108"/>
      <c r="N259" s="108"/>
      <c r="O259" s="108"/>
      <c r="P259" s="108"/>
      <c r="Q259" s="108"/>
      <c r="R259" s="108"/>
      <c r="S259" s="108"/>
      <c r="T259" s="108"/>
      <c r="U259" s="108"/>
      <c r="V259" s="108"/>
      <c r="W259" s="108"/>
      <c r="X259" s="108"/>
      <c r="Y259" s="108"/>
      <c r="Z259" s="108"/>
    </row>
    <row r="260" spans="1:26" ht="15.75" customHeight="1">
      <c r="A260" s="108"/>
      <c r="B260" s="108"/>
      <c r="C260" s="108"/>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row>
    <row r="261" spans="1:26" ht="15.75" customHeight="1">
      <c r="A261" s="108"/>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row>
    <row r="262" spans="1:26" ht="15.75" customHeight="1">
      <c r="A262" s="108"/>
      <c r="B262" s="108"/>
      <c r="C262" s="108"/>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row>
    <row r="263" spans="1:26" ht="15.75" customHeight="1">
      <c r="A263" s="108"/>
      <c r="B263" s="108"/>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row>
    <row r="264" spans="1:26" ht="15.75" customHeight="1">
      <c r="A264" s="108"/>
      <c r="B264" s="108"/>
      <c r="C264" s="108"/>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row>
    <row r="265" spans="1:26" ht="15.75" customHeight="1">
      <c r="A265" s="108"/>
      <c r="B265" s="108"/>
      <c r="C265" s="108"/>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row>
    <row r="266" spans="1:26" ht="15.75" customHeight="1">
      <c r="A266" s="108"/>
      <c r="B266" s="108"/>
      <c r="C266" s="108"/>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row>
    <row r="267" spans="1:26" ht="15.75" customHeight="1">
      <c r="A267" s="108"/>
      <c r="B267" s="108"/>
      <c r="C267" s="108"/>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row>
    <row r="268" spans="1:26" ht="15.75" customHeight="1">
      <c r="A268" s="108"/>
      <c r="B268" s="108"/>
      <c r="C268" s="108"/>
      <c r="D268" s="108"/>
      <c r="E268" s="108"/>
      <c r="F268" s="108"/>
      <c r="G268" s="108"/>
      <c r="H268" s="108"/>
      <c r="I268" s="108"/>
      <c r="J268" s="108"/>
      <c r="K268" s="108"/>
      <c r="L268" s="108"/>
      <c r="M268" s="108"/>
      <c r="N268" s="108"/>
      <c r="O268" s="108"/>
      <c r="P268" s="108"/>
      <c r="Q268" s="108"/>
      <c r="R268" s="108"/>
      <c r="S268" s="108"/>
      <c r="T268" s="108"/>
      <c r="U268" s="108"/>
      <c r="V268" s="108"/>
      <c r="W268" s="108"/>
      <c r="X268" s="108"/>
      <c r="Y268" s="108"/>
      <c r="Z268" s="108"/>
    </row>
    <row r="269" spans="1:26" ht="15.75" customHeight="1">
      <c r="A269" s="108"/>
      <c r="B269" s="108"/>
      <c r="C269" s="108"/>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row>
    <row r="270" spans="1:26" ht="15.75" customHeight="1">
      <c r="A270" s="108"/>
      <c r="B270" s="108"/>
      <c r="C270" s="108"/>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row>
    <row r="271" spans="1:26" ht="15.75" customHeight="1">
      <c r="A271" s="108"/>
      <c r="B271" s="108"/>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row>
    <row r="272" spans="1:26" ht="15.75" customHeight="1">
      <c r="A272" s="108"/>
      <c r="B272" s="108"/>
      <c r="C272" s="108"/>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row>
    <row r="273" spans="1:26" ht="15.75" customHeight="1">
      <c r="A273" s="108"/>
      <c r="B273" s="108"/>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row>
    <row r="274" spans="1:26" ht="15.75" customHeight="1">
      <c r="A274" s="108"/>
      <c r="B274" s="108"/>
      <c r="C274" s="108"/>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row>
    <row r="275" spans="1:26" ht="15.75" customHeight="1">
      <c r="A275" s="108"/>
      <c r="B275" s="108"/>
      <c r="C275" s="108"/>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row>
    <row r="276" spans="1:26" ht="15.75" customHeight="1">
      <c r="A276" s="108"/>
      <c r="B276" s="108"/>
      <c r="C276" s="108"/>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row>
    <row r="277" spans="1:26" ht="15.75" customHeight="1">
      <c r="A277" s="108"/>
      <c r="B277" s="108"/>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row>
    <row r="278" spans="1:26" ht="15.75" customHeight="1">
      <c r="A278" s="108"/>
      <c r="B278" s="108"/>
      <c r="C278" s="108"/>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row>
    <row r="279" spans="1:26" ht="15.75" customHeight="1">
      <c r="A279" s="108"/>
      <c r="B279" s="108"/>
      <c r="C279" s="108"/>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row>
    <row r="280" spans="1:26" ht="15.75" customHeight="1">
      <c r="A280" s="108"/>
      <c r="B280" s="108"/>
      <c r="C280" s="108"/>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row>
    <row r="281" spans="1:26" ht="15.75" customHeight="1">
      <c r="A281" s="108"/>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row>
    <row r="282" spans="1:26" ht="15.75" customHeight="1">
      <c r="A282" s="108"/>
      <c r="B282" s="108"/>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row>
    <row r="283" spans="1:26" ht="15.75" customHeight="1">
      <c r="A283" s="108"/>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row>
    <row r="284" spans="1:26" ht="15.75" customHeight="1">
      <c r="A284" s="108"/>
      <c r="B284" s="108"/>
      <c r="C284" s="108"/>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row>
    <row r="285" spans="1:26" ht="15.75" customHeight="1">
      <c r="A285" s="108"/>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row>
    <row r="286" spans="1:26" ht="15.75" customHeight="1">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row>
    <row r="287" spans="1:26" ht="15.75" customHeight="1">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row>
    <row r="288" spans="1:26" ht="15.75" customHeight="1">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row>
    <row r="289" spans="1:26" ht="15.75" customHeight="1">
      <c r="A289" s="108"/>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row>
    <row r="290" spans="1:26" ht="15.75" customHeight="1">
      <c r="A290" s="108"/>
      <c r="B290" s="108"/>
      <c r="C290" s="108"/>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row>
    <row r="291" spans="1:26" ht="15.75" customHeight="1">
      <c r="A291" s="108"/>
      <c r="B291" s="108"/>
      <c r="C291" s="108"/>
      <c r="D291" s="108"/>
      <c r="E291" s="108"/>
      <c r="F291" s="108"/>
      <c r="G291" s="108"/>
      <c r="H291" s="108"/>
      <c r="I291" s="108"/>
      <c r="J291" s="108"/>
      <c r="K291" s="108"/>
      <c r="L291" s="108"/>
      <c r="M291" s="108"/>
      <c r="N291" s="108"/>
      <c r="O291" s="108"/>
      <c r="P291" s="108"/>
      <c r="Q291" s="108"/>
      <c r="R291" s="108"/>
      <c r="S291" s="108"/>
      <c r="T291" s="108"/>
      <c r="U291" s="108"/>
      <c r="V291" s="108"/>
      <c r="W291" s="108"/>
      <c r="X291" s="108"/>
      <c r="Y291" s="108"/>
      <c r="Z291" s="108"/>
    </row>
    <row r="292" spans="1:26" ht="15.75" customHeight="1">
      <c r="A292" s="108"/>
      <c r="B292" s="108"/>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row>
    <row r="293" spans="1:26" ht="15.75" customHeight="1">
      <c r="A293" s="108"/>
      <c r="B293" s="108"/>
      <c r="C293" s="108"/>
      <c r="D293" s="108"/>
      <c r="E293" s="108"/>
      <c r="F293" s="108"/>
      <c r="G293" s="108"/>
      <c r="H293" s="108"/>
      <c r="I293" s="108"/>
      <c r="J293" s="108"/>
      <c r="K293" s="108"/>
      <c r="L293" s="108"/>
      <c r="M293" s="108"/>
      <c r="N293" s="108"/>
      <c r="O293" s="108"/>
      <c r="P293" s="108"/>
      <c r="Q293" s="108"/>
      <c r="R293" s="108"/>
      <c r="S293" s="108"/>
      <c r="T293" s="108"/>
      <c r="U293" s="108"/>
      <c r="V293" s="108"/>
      <c r="W293" s="108"/>
      <c r="X293" s="108"/>
      <c r="Y293" s="108"/>
      <c r="Z293" s="108"/>
    </row>
    <row r="294" spans="1:26" ht="15.75" customHeight="1">
      <c r="A294" s="108"/>
      <c r="B294" s="108"/>
      <c r="C294" s="108"/>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row>
    <row r="295" spans="1:26" ht="15.75" customHeight="1">
      <c r="A295" s="108"/>
      <c r="B295" s="108"/>
      <c r="C295" s="108"/>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row>
    <row r="296" spans="1:26" ht="15.75" customHeight="1">
      <c r="A296" s="108"/>
      <c r="B296" s="108"/>
      <c r="C296" s="108"/>
      <c r="D296" s="108"/>
      <c r="E296" s="108"/>
      <c r="F296" s="108"/>
      <c r="G296" s="108"/>
      <c r="H296" s="108"/>
      <c r="I296" s="108"/>
      <c r="J296" s="108"/>
      <c r="K296" s="108"/>
      <c r="L296" s="108"/>
      <c r="M296" s="108"/>
      <c r="N296" s="108"/>
      <c r="O296" s="108"/>
      <c r="P296" s="108"/>
      <c r="Q296" s="108"/>
      <c r="R296" s="108"/>
      <c r="S296" s="108"/>
      <c r="T296" s="108"/>
      <c r="U296" s="108"/>
      <c r="V296" s="108"/>
      <c r="W296" s="108"/>
      <c r="X296" s="108"/>
      <c r="Y296" s="108"/>
      <c r="Z296" s="108"/>
    </row>
    <row r="297" spans="1:26" ht="15.75" customHeight="1">
      <c r="A297" s="108"/>
      <c r="B297" s="108"/>
      <c r="C297" s="108"/>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row>
    <row r="298" spans="1:26" ht="15.75" customHeight="1">
      <c r="A298" s="108"/>
      <c r="B298" s="108"/>
      <c r="C298" s="108"/>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row>
    <row r="299" spans="1:26" ht="15.75" customHeight="1">
      <c r="A299" s="108"/>
      <c r="B299" s="108"/>
      <c r="C299" s="108"/>
      <c r="D299" s="108"/>
      <c r="E299" s="108"/>
      <c r="F299" s="108"/>
      <c r="G299" s="108"/>
      <c r="H299" s="108"/>
      <c r="I299" s="108"/>
      <c r="J299" s="108"/>
      <c r="K299" s="108"/>
      <c r="L299" s="108"/>
      <c r="M299" s="108"/>
      <c r="N299" s="108"/>
      <c r="O299" s="108"/>
      <c r="P299" s="108"/>
      <c r="Q299" s="108"/>
      <c r="R299" s="108"/>
      <c r="S299" s="108"/>
      <c r="T299" s="108"/>
      <c r="U299" s="108"/>
      <c r="V299" s="108"/>
      <c r="W299" s="108"/>
      <c r="X299" s="108"/>
      <c r="Y299" s="108"/>
      <c r="Z299" s="108"/>
    </row>
    <row r="300" spans="1:26" ht="15.75" customHeight="1">
      <c r="A300" s="108"/>
      <c r="B300" s="108"/>
      <c r="C300" s="108"/>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row>
    <row r="301" spans="1:26" ht="15.75" customHeight="1">
      <c r="A301" s="108"/>
      <c r="B301" s="108"/>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108"/>
    </row>
    <row r="302" spans="1:26" ht="15.75" customHeight="1">
      <c r="A302" s="108"/>
      <c r="B302" s="108"/>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row>
    <row r="303" spans="1:26" ht="15.75" customHeight="1">
      <c r="A303" s="108"/>
      <c r="B303" s="108"/>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row>
    <row r="304" spans="1:26" ht="15.75" customHeight="1">
      <c r="A304" s="108"/>
      <c r="B304" s="108"/>
      <c r="C304" s="108"/>
      <c r="D304" s="108"/>
      <c r="E304" s="108"/>
      <c r="F304" s="108"/>
      <c r="G304" s="108"/>
      <c r="H304" s="108"/>
      <c r="I304" s="108"/>
      <c r="J304" s="108"/>
      <c r="K304" s="108"/>
      <c r="L304" s="108"/>
      <c r="M304" s="108"/>
      <c r="N304" s="108"/>
      <c r="O304" s="108"/>
      <c r="P304" s="108"/>
      <c r="Q304" s="108"/>
      <c r="R304" s="108"/>
      <c r="S304" s="108"/>
      <c r="T304" s="108"/>
      <c r="U304" s="108"/>
      <c r="V304" s="108"/>
      <c r="W304" s="108"/>
      <c r="X304" s="108"/>
      <c r="Y304" s="108"/>
      <c r="Z304" s="108"/>
    </row>
    <row r="305" spans="1:26" ht="15.75" customHeight="1">
      <c r="A305" s="108"/>
      <c r="B305" s="108"/>
      <c r="C305" s="108"/>
      <c r="D305" s="108"/>
      <c r="E305" s="108"/>
      <c r="F305" s="108"/>
      <c r="G305" s="108"/>
      <c r="H305" s="108"/>
      <c r="I305" s="108"/>
      <c r="J305" s="108"/>
      <c r="K305" s="108"/>
      <c r="L305" s="108"/>
      <c r="M305" s="108"/>
      <c r="N305" s="108"/>
      <c r="O305" s="108"/>
      <c r="P305" s="108"/>
      <c r="Q305" s="108"/>
      <c r="R305" s="108"/>
      <c r="S305" s="108"/>
      <c r="T305" s="108"/>
      <c r="U305" s="108"/>
      <c r="V305" s="108"/>
      <c r="W305" s="108"/>
      <c r="X305" s="108"/>
      <c r="Y305" s="108"/>
      <c r="Z305" s="108"/>
    </row>
    <row r="306" spans="1:26" ht="15.75" customHeight="1">
      <c r="A306" s="108"/>
      <c r="B306" s="108"/>
      <c r="C306" s="108"/>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row>
    <row r="307" spans="1:26" ht="15.75" customHeight="1">
      <c r="A307" s="108"/>
      <c r="B307" s="108"/>
      <c r="C307" s="108"/>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row>
    <row r="308" spans="1:26" ht="15.75" customHeight="1">
      <c r="A308" s="108"/>
      <c r="B308" s="108"/>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row>
    <row r="309" spans="1:26" ht="15.75" customHeight="1">
      <c r="A309" s="108"/>
      <c r="B309" s="108"/>
      <c r="C309" s="108"/>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row>
    <row r="310" spans="1:26" ht="15.75" customHeight="1">
      <c r="A310" s="108"/>
      <c r="B310" s="108"/>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row>
    <row r="311" spans="1:26" ht="15.75" customHeight="1">
      <c r="A311" s="108"/>
      <c r="B311" s="108"/>
      <c r="C311" s="108"/>
      <c r="D311" s="108"/>
      <c r="E311" s="108"/>
      <c r="F311" s="108"/>
      <c r="G311" s="108"/>
      <c r="H311" s="108"/>
      <c r="I311" s="108"/>
      <c r="J311" s="108"/>
      <c r="K311" s="108"/>
      <c r="L311" s="108"/>
      <c r="M311" s="108"/>
      <c r="N311" s="108"/>
      <c r="O311" s="108"/>
      <c r="P311" s="108"/>
      <c r="Q311" s="108"/>
      <c r="R311" s="108"/>
      <c r="S311" s="108"/>
      <c r="T311" s="108"/>
      <c r="U311" s="108"/>
      <c r="V311" s="108"/>
      <c r="W311" s="108"/>
      <c r="X311" s="108"/>
      <c r="Y311" s="108"/>
      <c r="Z311" s="108"/>
    </row>
    <row r="312" spans="1:26" ht="15.75" customHeight="1">
      <c r="A312" s="108"/>
      <c r="B312" s="108"/>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row>
    <row r="313" spans="1:26" ht="15.75" customHeight="1">
      <c r="A313" s="108"/>
      <c r="B313" s="108"/>
      <c r="C313" s="108"/>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row>
    <row r="314" spans="1:26" ht="15.75" customHeight="1">
      <c r="A314" s="108"/>
      <c r="B314" s="108"/>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row>
    <row r="315" spans="1:26" ht="15.75" customHeight="1">
      <c r="A315" s="108"/>
      <c r="B315" s="108"/>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8"/>
    </row>
    <row r="316" spans="1:26" ht="15.75" customHeight="1">
      <c r="A316" s="108"/>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Z316" s="108"/>
    </row>
    <row r="317" spans="1:26" ht="15.75" customHeight="1">
      <c r="A317" s="108"/>
      <c r="B317" s="108"/>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row>
    <row r="318" spans="1:26" ht="15.75" customHeight="1">
      <c r="A318" s="108"/>
      <c r="B318" s="108"/>
      <c r="C318" s="108"/>
      <c r="D318" s="108"/>
      <c r="E318" s="108"/>
      <c r="F318" s="108"/>
      <c r="G318" s="108"/>
      <c r="H318" s="108"/>
      <c r="I318" s="108"/>
      <c r="J318" s="108"/>
      <c r="K318" s="108"/>
      <c r="L318" s="108"/>
      <c r="M318" s="108"/>
      <c r="N318" s="108"/>
      <c r="O318" s="108"/>
      <c r="P318" s="108"/>
      <c r="Q318" s="108"/>
      <c r="R318" s="108"/>
      <c r="S318" s="108"/>
      <c r="T318" s="108"/>
      <c r="U318" s="108"/>
      <c r="V318" s="108"/>
      <c r="W318" s="108"/>
      <c r="X318" s="108"/>
      <c r="Y318" s="108"/>
      <c r="Z318" s="108"/>
    </row>
    <row r="319" spans="1:26" ht="15.75" customHeight="1">
      <c r="A319" s="108"/>
      <c r="B319" s="108"/>
      <c r="C319" s="108"/>
      <c r="D319" s="108"/>
      <c r="E319" s="108"/>
      <c r="F319" s="108"/>
      <c r="G319" s="108"/>
      <c r="H319" s="108"/>
      <c r="I319" s="108"/>
      <c r="J319" s="108"/>
      <c r="K319" s="108"/>
      <c r="L319" s="108"/>
      <c r="M319" s="108"/>
      <c r="N319" s="108"/>
      <c r="O319" s="108"/>
      <c r="P319" s="108"/>
      <c r="Q319" s="108"/>
      <c r="R319" s="108"/>
      <c r="S319" s="108"/>
      <c r="T319" s="108"/>
      <c r="U319" s="108"/>
      <c r="V319" s="108"/>
      <c r="W319" s="108"/>
      <c r="X319" s="108"/>
      <c r="Y319" s="108"/>
      <c r="Z319" s="108"/>
    </row>
    <row r="320" spans="1:26" ht="15.75" customHeight="1">
      <c r="A320" s="108"/>
      <c r="B320" s="108"/>
      <c r="C320" s="108"/>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row>
    <row r="321" spans="1:26" ht="15.75" customHeight="1">
      <c r="A321" s="108"/>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row>
    <row r="322" spans="1:26" ht="15.75" customHeight="1">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row>
    <row r="323" spans="1:26" ht="15.75" customHeight="1">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row>
    <row r="324" spans="1:26" ht="15.75" customHeight="1">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row>
    <row r="325" spans="1:26" ht="15.75" customHeight="1">
      <c r="A325" s="108"/>
      <c r="B325" s="108"/>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row>
    <row r="326" spans="1:26" ht="15.75" customHeight="1">
      <c r="A326" s="108"/>
      <c r="B326" s="108"/>
      <c r="C326" s="108"/>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8"/>
    </row>
    <row r="327" spans="1:26" ht="15.75" customHeight="1">
      <c r="A327" s="108"/>
      <c r="B327" s="108"/>
      <c r="C327" s="108"/>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8"/>
    </row>
    <row r="328" spans="1:26" ht="15.75" customHeight="1">
      <c r="A328" s="108"/>
      <c r="B328" s="108"/>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row>
    <row r="329" spans="1:26" ht="15.75" customHeight="1">
      <c r="A329" s="108"/>
      <c r="B329" s="108"/>
      <c r="C329" s="108"/>
      <c r="D329" s="108"/>
      <c r="E329" s="108"/>
      <c r="F329" s="108"/>
      <c r="G329" s="108"/>
      <c r="H329" s="108"/>
      <c r="I329" s="108"/>
      <c r="J329" s="108"/>
      <c r="K329" s="108"/>
      <c r="L329" s="108"/>
      <c r="M329" s="108"/>
      <c r="N329" s="108"/>
      <c r="O329" s="108"/>
      <c r="P329" s="108"/>
      <c r="Q329" s="108"/>
      <c r="R329" s="108"/>
      <c r="S329" s="108"/>
      <c r="T329" s="108"/>
      <c r="U329" s="108"/>
      <c r="V329" s="108"/>
      <c r="W329" s="108"/>
      <c r="X329" s="108"/>
      <c r="Y329" s="108"/>
      <c r="Z329" s="108"/>
    </row>
    <row r="330" spans="1:26" ht="15.75" customHeight="1">
      <c r="A330" s="108"/>
      <c r="B330" s="108"/>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row>
    <row r="331" spans="1:26" ht="15.75" customHeight="1">
      <c r="A331" s="108"/>
      <c r="B331" s="108"/>
      <c r="C331" s="108"/>
      <c r="D331" s="108"/>
      <c r="E331" s="108"/>
      <c r="F331" s="108"/>
      <c r="G331" s="108"/>
      <c r="H331" s="108"/>
      <c r="I331" s="108"/>
      <c r="J331" s="108"/>
      <c r="K331" s="108"/>
      <c r="L331" s="108"/>
      <c r="M331" s="108"/>
      <c r="N331" s="108"/>
      <c r="O331" s="108"/>
      <c r="P331" s="108"/>
      <c r="Q331" s="108"/>
      <c r="R331" s="108"/>
      <c r="S331" s="108"/>
      <c r="T331" s="108"/>
      <c r="U331" s="108"/>
      <c r="V331" s="108"/>
      <c r="W331" s="108"/>
      <c r="X331" s="108"/>
      <c r="Y331" s="108"/>
      <c r="Z331" s="108"/>
    </row>
    <row r="332" spans="1:26" ht="15.75" customHeight="1">
      <c r="A332" s="108"/>
      <c r="B332" s="108"/>
      <c r="C332" s="108"/>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8"/>
      <c r="Z332" s="108"/>
    </row>
    <row r="333" spans="1:26" ht="15.75" customHeight="1">
      <c r="A333" s="108"/>
      <c r="B333" s="108"/>
      <c r="C333" s="108"/>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row>
    <row r="334" spans="1:26" ht="15.75" customHeight="1">
      <c r="A334" s="108"/>
      <c r="B334" s="108"/>
      <c r="C334" s="108"/>
      <c r="D334" s="108"/>
      <c r="E334" s="108"/>
      <c r="F334" s="108"/>
      <c r="G334" s="108"/>
      <c r="H334" s="108"/>
      <c r="I334" s="108"/>
      <c r="J334" s="108"/>
      <c r="K334" s="108"/>
      <c r="L334" s="108"/>
      <c r="M334" s="108"/>
      <c r="N334" s="108"/>
      <c r="O334" s="108"/>
      <c r="P334" s="108"/>
      <c r="Q334" s="108"/>
      <c r="R334" s="108"/>
      <c r="S334" s="108"/>
      <c r="T334" s="108"/>
      <c r="U334" s="108"/>
      <c r="V334" s="108"/>
      <c r="W334" s="108"/>
      <c r="X334" s="108"/>
      <c r="Y334" s="108"/>
      <c r="Z334" s="108"/>
    </row>
    <row r="335" spans="1:26" ht="15.75" customHeight="1">
      <c r="A335" s="108"/>
      <c r="B335" s="108"/>
      <c r="C335" s="108"/>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row>
    <row r="336" spans="1:26" ht="15.75" customHeight="1">
      <c r="A336" s="108"/>
      <c r="B336" s="108"/>
      <c r="C336" s="108"/>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row>
    <row r="337" spans="1:26" ht="15.75" customHeight="1">
      <c r="A337" s="108"/>
      <c r="B337" s="108"/>
      <c r="C337" s="108"/>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row>
    <row r="338" spans="1:26" ht="15.75" customHeight="1">
      <c r="A338" s="108"/>
      <c r="B338" s="108"/>
      <c r="C338" s="108"/>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row>
    <row r="339" spans="1:26" ht="15.75" customHeight="1">
      <c r="A339" s="108"/>
      <c r="B339" s="108"/>
      <c r="C339" s="108"/>
      <c r="D339" s="108"/>
      <c r="E339" s="108"/>
      <c r="F339" s="108"/>
      <c r="G339" s="108"/>
      <c r="H339" s="108"/>
      <c r="I339" s="108"/>
      <c r="J339" s="108"/>
      <c r="K339" s="108"/>
      <c r="L339" s="108"/>
      <c r="M339" s="108"/>
      <c r="N339" s="108"/>
      <c r="O339" s="108"/>
      <c r="P339" s="108"/>
      <c r="Q339" s="108"/>
      <c r="R339" s="108"/>
      <c r="S339" s="108"/>
      <c r="T339" s="108"/>
      <c r="U339" s="108"/>
      <c r="V339" s="108"/>
      <c r="W339" s="108"/>
      <c r="X339" s="108"/>
      <c r="Y339" s="108"/>
      <c r="Z339" s="108"/>
    </row>
    <row r="340" spans="1:26" ht="15.75" customHeight="1">
      <c r="A340" s="108"/>
      <c r="B340" s="108"/>
      <c r="C340" s="108"/>
      <c r="D340" s="108"/>
      <c r="E340" s="108"/>
      <c r="F340" s="108"/>
      <c r="G340" s="108"/>
      <c r="H340" s="108"/>
      <c r="I340" s="108"/>
      <c r="J340" s="108"/>
      <c r="K340" s="108"/>
      <c r="L340" s="108"/>
      <c r="M340" s="108"/>
      <c r="N340" s="108"/>
      <c r="O340" s="108"/>
      <c r="P340" s="108"/>
      <c r="Q340" s="108"/>
      <c r="R340" s="108"/>
      <c r="S340" s="108"/>
      <c r="T340" s="108"/>
      <c r="U340" s="108"/>
      <c r="V340" s="108"/>
      <c r="W340" s="108"/>
      <c r="X340" s="108"/>
      <c r="Y340" s="108"/>
      <c r="Z340" s="108"/>
    </row>
    <row r="341" spans="1:26" ht="15.75" customHeight="1">
      <c r="A341" s="108"/>
      <c r="B341" s="108"/>
      <c r="C341" s="108"/>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row>
    <row r="342" spans="1:26" ht="15.75" customHeight="1">
      <c r="A342" s="108"/>
      <c r="B342" s="108"/>
      <c r="C342" s="108"/>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row>
    <row r="343" spans="1:26" ht="15.75" customHeight="1">
      <c r="A343" s="108"/>
      <c r="B343" s="108"/>
      <c r="C343" s="108"/>
      <c r="D343" s="108"/>
      <c r="E343" s="108"/>
      <c r="F343" s="108"/>
      <c r="G343" s="108"/>
      <c r="H343" s="108"/>
      <c r="I343" s="108"/>
      <c r="J343" s="108"/>
      <c r="K343" s="108"/>
      <c r="L343" s="108"/>
      <c r="M343" s="108"/>
      <c r="N343" s="108"/>
      <c r="O343" s="108"/>
      <c r="P343" s="108"/>
      <c r="Q343" s="108"/>
      <c r="R343" s="108"/>
      <c r="S343" s="108"/>
      <c r="T343" s="108"/>
      <c r="U343" s="108"/>
      <c r="V343" s="108"/>
      <c r="W343" s="108"/>
      <c r="X343" s="108"/>
      <c r="Y343" s="108"/>
      <c r="Z343" s="108"/>
    </row>
    <row r="344" spans="1:26" ht="15.75" customHeight="1">
      <c r="A344" s="108"/>
      <c r="B344" s="108"/>
      <c r="C344" s="108"/>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row>
    <row r="345" spans="1:26" ht="15.75" customHeight="1">
      <c r="A345" s="108"/>
      <c r="B345" s="108"/>
      <c r="C345" s="108"/>
      <c r="D345" s="108"/>
      <c r="E345" s="108"/>
      <c r="F345" s="108"/>
      <c r="G345" s="108"/>
      <c r="H345" s="108"/>
      <c r="I345" s="108"/>
      <c r="J345" s="108"/>
      <c r="K345" s="108"/>
      <c r="L345" s="108"/>
      <c r="M345" s="108"/>
      <c r="N345" s="108"/>
      <c r="O345" s="108"/>
      <c r="P345" s="108"/>
      <c r="Q345" s="108"/>
      <c r="R345" s="108"/>
      <c r="S345" s="108"/>
      <c r="T345" s="108"/>
      <c r="U345" s="108"/>
      <c r="V345" s="108"/>
      <c r="W345" s="108"/>
      <c r="X345" s="108"/>
      <c r="Y345" s="108"/>
      <c r="Z345" s="108"/>
    </row>
    <row r="346" spans="1:26" ht="15.75" customHeight="1">
      <c r="A346" s="108"/>
      <c r="B346" s="108"/>
      <c r="C346" s="108"/>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row>
    <row r="347" spans="1:26" ht="15.75" customHeight="1">
      <c r="A347" s="108"/>
      <c r="B347" s="108"/>
      <c r="C347" s="108"/>
      <c r="D347" s="108"/>
      <c r="E347" s="108"/>
      <c r="F347" s="108"/>
      <c r="G347" s="108"/>
      <c r="H347" s="108"/>
      <c r="I347" s="108"/>
      <c r="J347" s="108"/>
      <c r="K347" s="108"/>
      <c r="L347" s="108"/>
      <c r="M347" s="108"/>
      <c r="N347" s="108"/>
      <c r="O347" s="108"/>
      <c r="P347" s="108"/>
      <c r="Q347" s="108"/>
      <c r="R347" s="108"/>
      <c r="S347" s="108"/>
      <c r="T347" s="108"/>
      <c r="U347" s="108"/>
      <c r="V347" s="108"/>
      <c r="W347" s="108"/>
      <c r="X347" s="108"/>
      <c r="Y347" s="108"/>
      <c r="Z347" s="108"/>
    </row>
    <row r="348" spans="1:26" ht="15.75" customHeight="1">
      <c r="A348" s="108"/>
      <c r="B348" s="108"/>
      <c r="C348" s="108"/>
      <c r="D348" s="108"/>
      <c r="E348" s="108"/>
      <c r="F348" s="108"/>
      <c r="G348" s="108"/>
      <c r="H348" s="108"/>
      <c r="I348" s="108"/>
      <c r="J348" s="108"/>
      <c r="K348" s="108"/>
      <c r="L348" s="108"/>
      <c r="M348" s="108"/>
      <c r="N348" s="108"/>
      <c r="O348" s="108"/>
      <c r="P348" s="108"/>
      <c r="Q348" s="108"/>
      <c r="R348" s="108"/>
      <c r="S348" s="108"/>
      <c r="T348" s="108"/>
      <c r="U348" s="108"/>
      <c r="V348" s="108"/>
      <c r="W348" s="108"/>
      <c r="X348" s="108"/>
      <c r="Y348" s="108"/>
      <c r="Z348" s="108"/>
    </row>
    <row r="349" spans="1:26" ht="15.75" customHeight="1">
      <c r="A349" s="108"/>
      <c r="B349" s="108"/>
      <c r="C349" s="108"/>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row>
    <row r="350" spans="1:26" ht="15.75" customHeight="1">
      <c r="A350" s="108"/>
      <c r="B350" s="108"/>
      <c r="C350" s="108"/>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8"/>
    </row>
    <row r="351" spans="1:26" ht="15.75" customHeight="1">
      <c r="A351" s="108"/>
      <c r="B351" s="108"/>
      <c r="C351" s="108"/>
      <c r="D351" s="108"/>
      <c r="E351" s="108"/>
      <c r="F351" s="108"/>
      <c r="G351" s="108"/>
      <c r="H351" s="108"/>
      <c r="I351" s="108"/>
      <c r="J351" s="108"/>
      <c r="K351" s="108"/>
      <c r="L351" s="108"/>
      <c r="M351" s="108"/>
      <c r="N351" s="108"/>
      <c r="O351" s="108"/>
      <c r="P351" s="108"/>
      <c r="Q351" s="108"/>
      <c r="R351" s="108"/>
      <c r="S351" s="108"/>
      <c r="T351" s="108"/>
      <c r="U351" s="108"/>
      <c r="V351" s="108"/>
      <c r="W351" s="108"/>
      <c r="X351" s="108"/>
      <c r="Y351" s="108"/>
      <c r="Z351" s="108"/>
    </row>
    <row r="352" spans="1:26" ht="15.75" customHeight="1">
      <c r="A352" s="108"/>
      <c r="B352" s="108"/>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Z352" s="108"/>
    </row>
    <row r="353" spans="1:26" ht="15.75" customHeight="1">
      <c r="A353" s="108"/>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row>
    <row r="354" spans="1:26" ht="15.75" customHeight="1">
      <c r="A354" s="108"/>
      <c r="B354" s="108"/>
      <c r="C354" s="108"/>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row>
    <row r="355" spans="1:26" ht="15.75" customHeight="1">
      <c r="A355" s="108"/>
      <c r="B355" s="108"/>
      <c r="C355" s="108"/>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8"/>
    </row>
    <row r="356" spans="1:26" ht="15.75" customHeight="1">
      <c r="A356" s="108"/>
      <c r="B356" s="108"/>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Z356" s="108"/>
    </row>
    <row r="357" spans="1:26" ht="15.75" customHeight="1">
      <c r="A357" s="108"/>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row>
    <row r="358" spans="1:26" ht="15.75" customHeight="1">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row>
    <row r="359" spans="1:26" ht="15.75" customHeight="1">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row>
    <row r="360" spans="1:26" ht="15.75" customHeight="1">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row>
    <row r="361" spans="1:26" ht="15.75" customHeight="1">
      <c r="A361" s="108"/>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Z361" s="108"/>
    </row>
    <row r="362" spans="1:26" ht="15.75" customHeight="1">
      <c r="A362" s="108"/>
      <c r="B362" s="108"/>
      <c r="C362" s="108"/>
      <c r="D362" s="108"/>
      <c r="E362" s="108"/>
      <c r="F362" s="108"/>
      <c r="G362" s="108"/>
      <c r="H362" s="108"/>
      <c r="I362" s="108"/>
      <c r="J362" s="108"/>
      <c r="K362" s="108"/>
      <c r="L362" s="108"/>
      <c r="M362" s="108"/>
      <c r="N362" s="108"/>
      <c r="O362" s="108"/>
      <c r="P362" s="108"/>
      <c r="Q362" s="108"/>
      <c r="R362" s="108"/>
      <c r="S362" s="108"/>
      <c r="T362" s="108"/>
      <c r="U362" s="108"/>
      <c r="V362" s="108"/>
      <c r="W362" s="108"/>
      <c r="X362" s="108"/>
      <c r="Y362" s="108"/>
      <c r="Z362" s="108"/>
    </row>
    <row r="363" spans="1:26" ht="15.75" customHeight="1">
      <c r="A363" s="108"/>
      <c r="B363" s="108"/>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row>
    <row r="364" spans="1:26" ht="15.75" customHeight="1">
      <c r="A364" s="108"/>
      <c r="B364" s="108"/>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Z364" s="108"/>
    </row>
    <row r="365" spans="1:26" ht="15.75" customHeight="1">
      <c r="A365" s="108"/>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row>
    <row r="366" spans="1:26" ht="15.75" customHeight="1">
      <c r="A366" s="108"/>
      <c r="B366" s="108"/>
      <c r="C366" s="108"/>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row>
    <row r="367" spans="1:26" ht="15.75" customHeight="1">
      <c r="A367" s="108"/>
      <c r="B367" s="108"/>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row>
    <row r="368" spans="1:26" ht="15.75" customHeight="1">
      <c r="A368" s="108"/>
      <c r="B368" s="108"/>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row>
    <row r="369" spans="1:26" ht="15.75" customHeight="1">
      <c r="A369" s="108"/>
      <c r="B369" s="108"/>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row>
    <row r="370" spans="1:26" ht="15.75" customHeight="1">
      <c r="A370" s="108"/>
      <c r="B370" s="108"/>
      <c r="C370" s="108"/>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row>
    <row r="371" spans="1:26" ht="15.75" customHeight="1">
      <c r="A371" s="108"/>
      <c r="B371" s="108"/>
      <c r="C371" s="108"/>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row>
    <row r="372" spans="1:26" ht="15.75" customHeight="1">
      <c r="A372" s="108"/>
      <c r="B372" s="108"/>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row>
    <row r="373" spans="1:26" ht="15.75" customHeight="1">
      <c r="A373" s="108"/>
      <c r="B373" s="108"/>
      <c r="C373" s="108"/>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row>
    <row r="374" spans="1:26" ht="15.75" customHeight="1">
      <c r="A374" s="108"/>
      <c r="B374" s="108"/>
      <c r="C374" s="108"/>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row>
    <row r="375" spans="1:26" ht="15.75" customHeight="1">
      <c r="A375" s="108"/>
      <c r="B375" s="108"/>
      <c r="C375" s="108"/>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row>
    <row r="376" spans="1:26" ht="15.75" customHeight="1">
      <c r="A376" s="108"/>
      <c r="B376" s="108"/>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row>
    <row r="377" spans="1:26" ht="15.75" customHeight="1">
      <c r="A377" s="108"/>
      <c r="B377" s="108"/>
      <c r="C377" s="108"/>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row>
    <row r="378" spans="1:26" ht="15.75" customHeight="1">
      <c r="A378" s="108"/>
      <c r="B378" s="108"/>
      <c r="C378" s="108"/>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row>
    <row r="379" spans="1:26" ht="15.75" customHeight="1">
      <c r="A379" s="108"/>
      <c r="B379" s="108"/>
      <c r="C379" s="108"/>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row>
    <row r="380" spans="1:26" ht="15.75" customHeight="1">
      <c r="A380" s="108"/>
      <c r="B380" s="108"/>
      <c r="C380" s="108"/>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row>
    <row r="381" spans="1:26" ht="15.75" customHeight="1">
      <c r="A381" s="108"/>
      <c r="B381" s="108"/>
      <c r="C381" s="108"/>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row>
    <row r="382" spans="1:26" ht="15.75" customHeight="1">
      <c r="A382" s="108"/>
      <c r="B382" s="108"/>
      <c r="C382" s="108"/>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row>
    <row r="383" spans="1:26" ht="15.75" customHeight="1">
      <c r="A383" s="108"/>
      <c r="B383" s="108"/>
      <c r="C383" s="108"/>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row>
    <row r="384" spans="1:26" ht="15.75" customHeight="1">
      <c r="A384" s="108"/>
      <c r="B384" s="108"/>
      <c r="C384" s="108"/>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row>
    <row r="385" spans="1:26" ht="15.75" customHeight="1">
      <c r="A385" s="108"/>
      <c r="B385" s="108"/>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row>
    <row r="386" spans="1:26" ht="15.75" customHeight="1">
      <c r="A386" s="108"/>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row>
    <row r="387" spans="1:26" ht="15.75" customHeight="1">
      <c r="A387" s="108"/>
      <c r="B387" s="108"/>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row>
    <row r="388" spans="1:26" ht="15.75" customHeight="1">
      <c r="A388" s="108"/>
      <c r="B388" s="108"/>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row>
    <row r="389" spans="1:26" ht="15.75" customHeight="1">
      <c r="A389" s="108"/>
      <c r="B389" s="108"/>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row>
    <row r="390" spans="1:26" ht="15.75" customHeight="1">
      <c r="A390" s="108"/>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row>
    <row r="391" spans="1:26" ht="15.75" customHeight="1">
      <c r="A391" s="108"/>
      <c r="B391" s="108"/>
      <c r="C391" s="108"/>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row>
    <row r="392" spans="1:26" ht="15.75" customHeight="1">
      <c r="A392" s="108"/>
      <c r="B392" s="108"/>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row>
    <row r="393" spans="1:26" ht="15.75" customHeight="1">
      <c r="A393" s="108"/>
      <c r="B393" s="108"/>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row>
    <row r="394" spans="1:26" ht="15.75" customHeight="1">
      <c r="A394" s="108"/>
      <c r="B394" s="108"/>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row>
    <row r="395" spans="1:26" ht="15.75" customHeight="1">
      <c r="A395" s="108"/>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row>
    <row r="396" spans="1:26" ht="15.75" customHeight="1">
      <c r="A396" s="108"/>
      <c r="B396" s="108"/>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row>
    <row r="397" spans="1:26" ht="15.75" customHeight="1">
      <c r="A397" s="108"/>
      <c r="B397" s="108"/>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row>
    <row r="398" spans="1:26" ht="15.75" customHeight="1">
      <c r="A398" s="108"/>
      <c r="B398" s="108"/>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row>
    <row r="399" spans="1:26" ht="15.75" customHeight="1">
      <c r="A399" s="108"/>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row>
    <row r="400" spans="1:26" ht="15.75" customHeight="1">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row>
    <row r="401" spans="1:26" ht="15.75" customHeight="1">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row>
    <row r="402" spans="1:26" ht="15.75" customHeight="1">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row>
    <row r="403" spans="1:26" ht="15.75" customHeight="1">
      <c r="A403" s="108"/>
      <c r="B403" s="108"/>
      <c r="C403" s="108"/>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row>
    <row r="404" spans="1:26" ht="15.75" customHeight="1">
      <c r="A404" s="108"/>
      <c r="B404" s="108"/>
      <c r="C404" s="108"/>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row>
    <row r="405" spans="1:26" ht="15.75" customHeight="1">
      <c r="A405" s="108"/>
      <c r="B405" s="108"/>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row>
    <row r="406" spans="1:26" ht="15.75" customHeight="1">
      <c r="A406" s="108"/>
      <c r="B406" s="108"/>
      <c r="C406" s="108"/>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row>
    <row r="407" spans="1:26" ht="15.75" customHeight="1">
      <c r="A407" s="108"/>
      <c r="B407" s="108"/>
      <c r="C407" s="108"/>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row>
    <row r="408" spans="1:26" ht="15.75" customHeight="1">
      <c r="A408" s="108"/>
      <c r="B408" s="108"/>
      <c r="C408" s="108"/>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row>
    <row r="409" spans="1:26" ht="15.75" customHeight="1">
      <c r="A409" s="108"/>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row>
    <row r="410" spans="1:26" ht="15.75" customHeight="1">
      <c r="A410" s="108"/>
      <c r="B410" s="108"/>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row>
    <row r="411" spans="1:26" ht="15.75" customHeight="1">
      <c r="A411" s="108"/>
      <c r="B411" s="108"/>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row>
    <row r="412" spans="1:26" ht="15.75" customHeight="1">
      <c r="A412" s="108"/>
      <c r="B412" s="108"/>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row>
    <row r="413" spans="1:26" ht="15.75" customHeight="1">
      <c r="A413" s="108"/>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row>
    <row r="414" spans="1:26" ht="15.75" customHeight="1">
      <c r="A414" s="108"/>
      <c r="B414" s="108"/>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row>
    <row r="415" spans="1:26" ht="15.75" customHeight="1">
      <c r="A415" s="108"/>
      <c r="B415" s="108"/>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row>
    <row r="416" spans="1:26" ht="15.75" customHeight="1">
      <c r="A416" s="108"/>
      <c r="B416" s="108"/>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row>
    <row r="417" spans="1:26" ht="15.75" customHeight="1">
      <c r="A417" s="108"/>
      <c r="B417" s="108"/>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row>
    <row r="418" spans="1:26" ht="15.75" customHeight="1">
      <c r="A418" s="108"/>
      <c r="B418" s="108"/>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row>
    <row r="419" spans="1:26" ht="15.75" customHeight="1">
      <c r="A419" s="108"/>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row>
    <row r="420" spans="1:26" ht="15.75" customHeight="1">
      <c r="A420" s="108"/>
      <c r="B420" s="108"/>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row>
    <row r="421" spans="1:26" ht="15.75" customHeight="1">
      <c r="A421" s="108"/>
      <c r="B421" s="108"/>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row>
    <row r="422" spans="1:26" ht="15.75" customHeight="1">
      <c r="A422" s="108"/>
      <c r="B422" s="108"/>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row>
    <row r="423" spans="1:26" ht="15.75" customHeight="1">
      <c r="A423" s="108"/>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row>
    <row r="424" spans="1:26" ht="15.75" customHeight="1">
      <c r="A424" s="108"/>
      <c r="B424" s="108"/>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row>
    <row r="425" spans="1:26" ht="15.75" customHeight="1">
      <c r="A425" s="108"/>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row>
    <row r="426" spans="1:26" ht="15.75" customHeight="1">
      <c r="A426" s="108"/>
      <c r="B426" s="108"/>
      <c r="C426" s="108"/>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row>
    <row r="427" spans="1:26" ht="15.75" customHeight="1">
      <c r="A427" s="108"/>
      <c r="B427" s="108"/>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row>
    <row r="428" spans="1:26" ht="15.75" customHeight="1">
      <c r="A428" s="108"/>
      <c r="B428" s="108"/>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row>
    <row r="429" spans="1:26" ht="15.75" customHeight="1">
      <c r="A429" s="108"/>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row>
    <row r="430" spans="1:26" ht="15.75" customHeight="1">
      <c r="A430" s="108"/>
      <c r="B430" s="108"/>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row>
    <row r="431" spans="1:26" ht="15.75" customHeight="1">
      <c r="A431" s="108"/>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row>
    <row r="432" spans="1:26" ht="15.75" customHeight="1">
      <c r="A432" s="108"/>
      <c r="B432" s="108"/>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row>
    <row r="433" spans="1:26" ht="15.75" customHeight="1">
      <c r="A433" s="108"/>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row>
    <row r="434" spans="1:26" ht="15.75" customHeight="1">
      <c r="A434" s="108"/>
      <c r="B434" s="108"/>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row>
    <row r="435" spans="1:26" ht="15.75" customHeight="1">
      <c r="A435" s="108"/>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row>
    <row r="436" spans="1:26" ht="15.75" customHeight="1">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row>
    <row r="437" spans="1:26" ht="15.75" customHeight="1">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row>
    <row r="438" spans="1:26" ht="15.75" customHeight="1">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row>
    <row r="439" spans="1:26" ht="15.75" customHeight="1">
      <c r="A439" s="108"/>
      <c r="B439" s="108"/>
      <c r="C439" s="108"/>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row>
    <row r="440" spans="1:26" ht="15.75" customHeight="1">
      <c r="A440" s="108"/>
      <c r="B440" s="108"/>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row>
    <row r="441" spans="1:26" ht="15.75" customHeight="1">
      <c r="A441" s="108"/>
      <c r="B441" s="108"/>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row>
    <row r="442" spans="1:26" ht="15.75" customHeight="1">
      <c r="A442" s="108"/>
      <c r="B442" s="108"/>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row>
    <row r="443" spans="1:26" ht="15.75" customHeight="1">
      <c r="A443" s="108"/>
      <c r="B443" s="108"/>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row>
    <row r="444" spans="1:26" ht="15.75" customHeight="1">
      <c r="A444" s="108"/>
      <c r="B444" s="108"/>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row>
    <row r="445" spans="1:26" ht="15.75" customHeight="1">
      <c r="A445" s="108"/>
      <c r="B445" s="108"/>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row>
    <row r="446" spans="1:26" ht="15.75" customHeight="1">
      <c r="A446" s="108"/>
      <c r="B446" s="108"/>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row>
    <row r="447" spans="1:26" ht="15.75" customHeight="1">
      <c r="A447" s="108"/>
      <c r="B447" s="108"/>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row>
    <row r="448" spans="1:26" ht="15.75" customHeight="1">
      <c r="A448" s="108"/>
      <c r="B448" s="108"/>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row>
    <row r="449" spans="1:26" ht="15.75" customHeight="1">
      <c r="A449" s="108"/>
      <c r="B449" s="108"/>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row>
    <row r="450" spans="1:26" ht="15.75" customHeight="1">
      <c r="A450" s="108"/>
      <c r="B450" s="108"/>
      <c r="C450" s="108"/>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row>
    <row r="451" spans="1:26" ht="15.75" customHeight="1">
      <c r="A451" s="108"/>
      <c r="B451" s="108"/>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row>
    <row r="452" spans="1:26" ht="15.75" customHeight="1">
      <c r="A452" s="108"/>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row>
    <row r="453" spans="1:26" ht="15.75" customHeight="1">
      <c r="A453" s="108"/>
      <c r="B453" s="108"/>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row>
    <row r="454" spans="1:26" ht="15.75" customHeight="1">
      <c r="A454" s="108"/>
      <c r="B454" s="108"/>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row>
    <row r="455" spans="1:26" ht="15.75" customHeight="1">
      <c r="A455" s="108"/>
      <c r="B455" s="108"/>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row>
    <row r="456" spans="1:26" ht="15.75" customHeight="1">
      <c r="A456" s="108"/>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row>
    <row r="457" spans="1:26" ht="15.75" customHeight="1">
      <c r="A457" s="108"/>
      <c r="B457" s="108"/>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row>
    <row r="458" spans="1:26" ht="15.75" customHeight="1">
      <c r="A458" s="108"/>
      <c r="B458" s="108"/>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row>
    <row r="459" spans="1:26" ht="15.75" customHeight="1">
      <c r="A459" s="108"/>
      <c r="B459" s="108"/>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row>
    <row r="460" spans="1:26" ht="15.75" customHeight="1">
      <c r="A460" s="108"/>
      <c r="B460" s="108"/>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row>
    <row r="461" spans="1:26" ht="15.75" customHeight="1">
      <c r="A461" s="108"/>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row>
    <row r="462" spans="1:26" ht="15.75" customHeight="1">
      <c r="A462" s="108"/>
      <c r="B462" s="108"/>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row>
    <row r="463" spans="1:26" ht="15.75" customHeight="1">
      <c r="A463" s="108"/>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row>
    <row r="464" spans="1:26" ht="15.75" customHeight="1">
      <c r="A464" s="108"/>
      <c r="B464" s="108"/>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row>
    <row r="465" spans="1:26" ht="15.75" customHeight="1">
      <c r="A465" s="108"/>
      <c r="B465" s="108"/>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row>
    <row r="466" spans="1:26" ht="15.75" customHeight="1">
      <c r="A466" s="108"/>
      <c r="B466" s="108"/>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row>
    <row r="467" spans="1:26" ht="15.75" customHeight="1">
      <c r="A467" s="108"/>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row>
    <row r="468" spans="1:26" ht="15.75" customHeight="1">
      <c r="A468" s="108"/>
      <c r="B468" s="108"/>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row>
    <row r="469" spans="1:26" ht="15.75" customHeight="1">
      <c r="A469" s="108"/>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row>
    <row r="470" spans="1:26" ht="15.75" customHeight="1">
      <c r="A470" s="108"/>
      <c r="B470" s="108"/>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row>
    <row r="471" spans="1:26" ht="15.75" customHeight="1">
      <c r="A471" s="108"/>
      <c r="B471" s="108"/>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row>
    <row r="472" spans="1:26" ht="15.75" customHeight="1">
      <c r="A472" s="108"/>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row>
    <row r="473" spans="1:26" ht="15.75" customHeight="1">
      <c r="A473" s="108"/>
      <c r="B473" s="108"/>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row>
    <row r="474" spans="1:26" ht="15.75" customHeight="1">
      <c r="A474" s="108"/>
      <c r="B474" s="108"/>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row>
    <row r="475" spans="1:26" ht="15.75" customHeight="1">
      <c r="A475" s="108"/>
      <c r="B475" s="108"/>
      <c r="C475" s="108"/>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row>
    <row r="476" spans="1:26" ht="15.75" customHeight="1">
      <c r="A476" s="108"/>
      <c r="B476" s="108"/>
      <c r="C476" s="108"/>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row>
    <row r="477" spans="1:26" ht="15.75" customHeight="1">
      <c r="A477" s="108"/>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row>
    <row r="478" spans="1:26" ht="15.75" customHeight="1">
      <c r="A478" s="108"/>
      <c r="B478" s="108"/>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row>
    <row r="479" spans="1:26" ht="15.75" customHeight="1">
      <c r="A479" s="108"/>
      <c r="B479" s="108"/>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row>
    <row r="480" spans="1:26" ht="15.75" customHeight="1">
      <c r="A480" s="108"/>
      <c r="B480" s="108"/>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row>
    <row r="481" spans="1:26" ht="15.75" customHeight="1">
      <c r="A481" s="108"/>
      <c r="B481" s="108"/>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row>
    <row r="482" spans="1:26" ht="15.75" customHeight="1">
      <c r="A482" s="108"/>
      <c r="B482" s="108"/>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row>
    <row r="483" spans="1:26" ht="15.75" customHeight="1">
      <c r="A483" s="108"/>
      <c r="B483" s="108"/>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row>
    <row r="484" spans="1:26" ht="15.75" customHeight="1">
      <c r="A484" s="108"/>
      <c r="B484" s="108"/>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row>
    <row r="485" spans="1:26" ht="15.75" customHeight="1">
      <c r="A485" s="108"/>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row>
    <row r="486" spans="1:26" ht="15.75" customHeight="1">
      <c r="A486" s="108"/>
      <c r="B486" s="108"/>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row>
    <row r="487" spans="1:26" ht="15.75" customHeight="1">
      <c r="A487" s="108"/>
      <c r="B487" s="108"/>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row>
    <row r="488" spans="1:26" ht="15.75" customHeight="1">
      <c r="A488" s="108"/>
      <c r="B488" s="108"/>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row>
    <row r="489" spans="1:26" ht="15.75" customHeight="1">
      <c r="A489" s="108"/>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row>
    <row r="490" spans="1:26" ht="15.75" customHeight="1">
      <c r="A490" s="108"/>
      <c r="B490" s="108"/>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row>
    <row r="491" spans="1:26" ht="15.75" customHeight="1">
      <c r="A491" s="108"/>
      <c r="B491" s="108"/>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row>
    <row r="492" spans="1:26" ht="15.75" customHeight="1">
      <c r="A492" s="108"/>
      <c r="B492" s="108"/>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row>
    <row r="493" spans="1:26" ht="15.75" customHeight="1">
      <c r="A493" s="108"/>
      <c r="B493" s="108"/>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row>
    <row r="494" spans="1:26" ht="15.75" customHeight="1">
      <c r="A494" s="108"/>
      <c r="B494" s="108"/>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row>
    <row r="495" spans="1:26" ht="15.75" customHeight="1">
      <c r="A495" s="108"/>
      <c r="B495" s="108"/>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row>
    <row r="496" spans="1:26" ht="15.75" customHeight="1">
      <c r="A496" s="108"/>
      <c r="B496" s="108"/>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row>
    <row r="497" spans="1:26" ht="15.75" customHeight="1">
      <c r="A497" s="108"/>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row>
    <row r="498" spans="1:26" ht="15.75" customHeight="1">
      <c r="A498" s="108"/>
      <c r="B498" s="108"/>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row>
    <row r="499" spans="1:26" ht="15.75" customHeight="1">
      <c r="A499" s="108"/>
      <c r="B499" s="108"/>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row>
    <row r="500" spans="1:26" ht="15.75" customHeight="1">
      <c r="A500" s="108"/>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row>
    <row r="501" spans="1:26" ht="15.75" customHeight="1">
      <c r="A501" s="108"/>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row>
    <row r="502" spans="1:26" ht="15.75" customHeight="1">
      <c r="A502" s="108"/>
      <c r="B502" s="108"/>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row>
    <row r="503" spans="1:26" ht="15.75" customHeight="1">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row>
    <row r="504" spans="1:26" ht="15.75" customHeight="1">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row>
    <row r="505" spans="1:26" ht="15.75" customHeight="1">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row>
    <row r="506" spans="1:26" ht="15.75" customHeight="1">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row>
    <row r="507" spans="1:26" ht="15.75" customHeight="1">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row>
    <row r="508" spans="1:26" ht="15.75" customHeight="1">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row>
    <row r="509" spans="1:26" ht="15.75" customHeight="1">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row>
    <row r="510" spans="1:26" ht="15.75" customHeight="1">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row>
    <row r="511" spans="1:26" ht="15.75" customHeight="1">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row>
    <row r="512" spans="1:26" ht="15.75" customHeight="1">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row>
    <row r="513" spans="1:26" ht="15.75" customHeight="1">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row>
    <row r="514" spans="1:26" ht="15.75" customHeight="1">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row>
    <row r="515" spans="1:26" ht="15.75" customHeight="1">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row>
    <row r="516" spans="1:26" ht="15.75" customHeight="1">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row>
    <row r="517" spans="1:26" ht="15.75" customHeight="1">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row>
    <row r="518" spans="1:26" ht="15.75" customHeight="1">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row>
    <row r="519" spans="1:26" ht="15.75" customHeight="1">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row>
    <row r="520" spans="1:26" ht="15.75" customHeight="1">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row>
    <row r="521" spans="1:26" ht="15.75" customHeight="1">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row>
    <row r="522" spans="1:26" ht="15.75" customHeight="1">
      <c r="A522" s="108"/>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row>
    <row r="523" spans="1:26" ht="15.75" customHeight="1">
      <c r="A523" s="108"/>
      <c r="B523" s="108"/>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row>
    <row r="524" spans="1:26" ht="15.75" customHeight="1">
      <c r="A524" s="108"/>
      <c r="B524" s="108"/>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row>
    <row r="525" spans="1:26" ht="15.75" customHeight="1">
      <c r="A525" s="108"/>
      <c r="B525" s="108"/>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row>
    <row r="526" spans="1:26" ht="15.75" customHeight="1">
      <c r="A526" s="108"/>
      <c r="B526" s="108"/>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row>
    <row r="527" spans="1:26" ht="15.75" customHeight="1">
      <c r="A527" s="108"/>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row>
    <row r="528" spans="1:26" ht="15.75" customHeight="1">
      <c r="A528" s="108"/>
      <c r="B528" s="108"/>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row>
    <row r="529" spans="1:26" ht="15.75" customHeight="1">
      <c r="A529" s="108"/>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row>
    <row r="530" spans="1:26" ht="15.75" customHeight="1">
      <c r="A530" s="108"/>
      <c r="B530" s="108"/>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row>
    <row r="531" spans="1:26" ht="15.75" customHeight="1">
      <c r="A531" s="108"/>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row>
    <row r="532" spans="1:26" ht="15.75" customHeight="1">
      <c r="A532" s="108"/>
      <c r="B532" s="108"/>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row>
    <row r="533" spans="1:26" ht="15.75" customHeight="1">
      <c r="A533" s="108"/>
      <c r="B533" s="108"/>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row>
    <row r="534" spans="1:26" ht="15.75" customHeight="1">
      <c r="A534" s="108"/>
      <c r="B534" s="108"/>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row>
    <row r="535" spans="1:26" ht="15.75" customHeight="1">
      <c r="A535" s="108"/>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row>
    <row r="536" spans="1:26" ht="15.75" customHeight="1">
      <c r="A536" s="108"/>
      <c r="B536" s="108"/>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row>
    <row r="537" spans="1:26" ht="15.75" customHeight="1">
      <c r="A537" s="108"/>
      <c r="B537" s="108"/>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row>
    <row r="538" spans="1:26" ht="15.75" customHeight="1">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row>
    <row r="539" spans="1:26" ht="15.75" customHeight="1">
      <c r="A539" s="108"/>
      <c r="B539" s="108"/>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row>
    <row r="540" spans="1:26" ht="15.75" customHeight="1">
      <c r="A540" s="108"/>
      <c r="B540" s="108"/>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row>
    <row r="541" spans="1:26" ht="15.75" customHeight="1">
      <c r="A541" s="108"/>
      <c r="B541" s="108"/>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row>
    <row r="542" spans="1:26" ht="15.75" customHeight="1">
      <c r="A542" s="108"/>
      <c r="B542" s="108"/>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row>
    <row r="543" spans="1:26" ht="15.75" customHeight="1">
      <c r="A543" s="108"/>
      <c r="B543" s="108"/>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row>
    <row r="544" spans="1:26" ht="15.75" customHeight="1">
      <c r="A544" s="108"/>
      <c r="B544" s="108"/>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row>
    <row r="545" spans="1:26" ht="15.75" customHeight="1">
      <c r="A545" s="108"/>
      <c r="B545" s="108"/>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row>
    <row r="546" spans="1:26" ht="15.75" customHeight="1">
      <c r="A546" s="108"/>
      <c r="B546" s="108"/>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row>
    <row r="547" spans="1:26" ht="15.75" customHeight="1">
      <c r="A547" s="108"/>
      <c r="B547" s="108"/>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row>
    <row r="548" spans="1:26" ht="15.75" customHeight="1">
      <c r="A548" s="108"/>
      <c r="B548" s="108"/>
      <c r="C548" s="108"/>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row>
    <row r="549" spans="1:26" ht="15.75" customHeight="1">
      <c r="A549" s="108"/>
      <c r="B549" s="108"/>
      <c r="C549" s="108"/>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row>
    <row r="550" spans="1:26" ht="15.75" customHeight="1">
      <c r="A550" s="108"/>
      <c r="B550" s="108"/>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row>
    <row r="551" spans="1:26" ht="15.75" customHeight="1">
      <c r="A551" s="108"/>
      <c r="B551" s="108"/>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row>
    <row r="552" spans="1:26" ht="15.75" customHeight="1">
      <c r="A552" s="108"/>
      <c r="B552" s="108"/>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row>
    <row r="553" spans="1:26" ht="15.75" customHeight="1">
      <c r="A553" s="108"/>
      <c r="B553" s="108"/>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row>
    <row r="554" spans="1:26" ht="15.75" customHeight="1">
      <c r="A554" s="108"/>
      <c r="B554" s="108"/>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row>
    <row r="555" spans="1:26" ht="15.75" customHeight="1">
      <c r="A555" s="108"/>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row>
    <row r="556" spans="1:26" ht="15.75" customHeight="1">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row>
    <row r="557" spans="1:26" ht="15.75" customHeight="1">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row>
    <row r="558" spans="1:26" ht="15.75" customHeight="1">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row>
    <row r="559" spans="1:26" ht="15.75" customHeight="1">
      <c r="A559" s="108"/>
      <c r="B559" s="108"/>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row>
    <row r="560" spans="1:26" ht="15.75" customHeight="1">
      <c r="A560" s="108"/>
      <c r="B560" s="108"/>
      <c r="C560" s="108"/>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row>
    <row r="561" spans="1:26" ht="15.75" customHeight="1">
      <c r="A561" s="108"/>
      <c r="B561" s="108"/>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row>
    <row r="562" spans="1:26" ht="15.75" customHeight="1">
      <c r="A562" s="108"/>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row>
    <row r="563" spans="1:26" ht="15.75" customHeight="1">
      <c r="A563" s="108"/>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row>
    <row r="564" spans="1:26" ht="15.75" customHeight="1">
      <c r="A564" s="108"/>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row>
    <row r="565" spans="1:26" ht="15.75" customHeight="1">
      <c r="A565" s="108"/>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row>
    <row r="566" spans="1:26" ht="15.75" customHeight="1">
      <c r="A566" s="108"/>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row>
    <row r="567" spans="1:26" ht="15.75" customHeight="1">
      <c r="A567" s="108"/>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row>
    <row r="568" spans="1:26" ht="15.75" customHeight="1">
      <c r="A568" s="108"/>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row>
    <row r="569" spans="1:26" ht="15.75" customHeight="1">
      <c r="A569" s="108"/>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row>
    <row r="570" spans="1:26" ht="15.75" customHeight="1">
      <c r="A570" s="108"/>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row>
    <row r="571" spans="1:26" ht="15.75" customHeight="1">
      <c r="A571" s="108"/>
      <c r="B571" s="108"/>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row>
    <row r="572" spans="1:26" ht="15.75" customHeight="1">
      <c r="A572" s="108"/>
      <c r="B572" s="108"/>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row>
    <row r="573" spans="1:26" ht="15.75" customHeight="1">
      <c r="A573" s="108"/>
      <c r="B573" s="108"/>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row>
    <row r="574" spans="1:26" ht="15.75" customHeight="1">
      <c r="A574" s="108"/>
      <c r="B574" s="108"/>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row>
    <row r="575" spans="1:26" ht="15.75" customHeight="1">
      <c r="A575" s="108"/>
      <c r="B575" s="108"/>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row>
    <row r="576" spans="1:26" ht="15.75" customHeight="1">
      <c r="A576" s="108"/>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row>
    <row r="577" spans="1:26" ht="15.75" customHeight="1">
      <c r="A577" s="108"/>
      <c r="B577" s="108"/>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row>
    <row r="578" spans="1:26" ht="15.75" customHeight="1">
      <c r="A578" s="108"/>
      <c r="B578" s="108"/>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row>
    <row r="579" spans="1:26" ht="15.75" customHeight="1">
      <c r="A579" s="108"/>
      <c r="B579" s="108"/>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row>
    <row r="580" spans="1:26" ht="15.75" customHeight="1">
      <c r="A580" s="108"/>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row>
    <row r="581" spans="1:26" ht="15.75" customHeight="1">
      <c r="A581" s="108"/>
      <c r="B581" s="108"/>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row>
    <row r="582" spans="1:26" ht="15.75" customHeight="1">
      <c r="A582" s="108"/>
      <c r="B582" s="108"/>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row>
    <row r="583" spans="1:26" ht="15.75" customHeight="1">
      <c r="A583" s="108"/>
      <c r="B583" s="108"/>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row>
    <row r="584" spans="1:26" ht="15.75" customHeight="1">
      <c r="A584" s="108"/>
      <c r="B584" s="108"/>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row>
    <row r="585" spans="1:26" ht="15.75" customHeight="1">
      <c r="A585" s="108"/>
      <c r="B585" s="108"/>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row>
    <row r="586" spans="1:26" ht="15.75" customHeight="1">
      <c r="A586" s="108"/>
      <c r="B586" s="108"/>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row>
    <row r="587" spans="1:26" ht="15.75" customHeight="1">
      <c r="A587" s="108"/>
      <c r="B587" s="108"/>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row>
    <row r="588" spans="1:26" ht="15.75" customHeight="1">
      <c r="A588" s="108"/>
      <c r="B588" s="108"/>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row>
    <row r="589" spans="1:26" ht="15.75" customHeight="1">
      <c r="A589" s="108"/>
      <c r="B589" s="108"/>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row>
    <row r="590" spans="1:26" ht="15.75" customHeight="1">
      <c r="A590" s="108"/>
      <c r="B590" s="108"/>
      <c r="C590" s="108"/>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row>
    <row r="591" spans="1:26" ht="15.75" customHeight="1">
      <c r="A591" s="108"/>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row>
    <row r="592" spans="1:26" ht="15.75" customHeight="1">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row>
    <row r="593" spans="1:26" ht="15.75" customHeight="1">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row>
    <row r="594" spans="1:26" ht="15.75" customHeight="1">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row>
    <row r="595" spans="1:26" ht="15.75" customHeight="1">
      <c r="A595" s="108"/>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row>
    <row r="596" spans="1:26" ht="15.75" customHeight="1">
      <c r="A596" s="108"/>
      <c r="B596" s="108"/>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row>
    <row r="597" spans="1:26" ht="15.75" customHeight="1">
      <c r="A597" s="108"/>
      <c r="B597" s="108"/>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row>
    <row r="598" spans="1:26" ht="15.75" customHeight="1">
      <c r="A598" s="108"/>
      <c r="B598" s="108"/>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row>
    <row r="599" spans="1:26" ht="15.75" customHeight="1">
      <c r="A599" s="108"/>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row>
    <row r="600" spans="1:26" ht="15.75" customHeight="1">
      <c r="A600" s="108"/>
      <c r="B600" s="108"/>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row>
    <row r="601" spans="1:26" ht="15.75" customHeight="1">
      <c r="A601" s="108"/>
      <c r="B601" s="108"/>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row>
    <row r="602" spans="1:26" ht="15.75" customHeight="1">
      <c r="A602" s="108"/>
      <c r="B602" s="108"/>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row>
    <row r="603" spans="1:26" ht="15.75" customHeight="1">
      <c r="A603" s="108"/>
      <c r="B603" s="108"/>
      <c r="C603" s="108"/>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row>
    <row r="604" spans="1:26" ht="15.75" customHeight="1">
      <c r="A604" s="108"/>
      <c r="B604" s="108"/>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row>
    <row r="605" spans="1:26" ht="15.75" customHeight="1">
      <c r="A605" s="108"/>
      <c r="B605" s="108"/>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row>
    <row r="606" spans="1:26" ht="15.75" customHeight="1">
      <c r="A606" s="108"/>
      <c r="B606" s="108"/>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row>
    <row r="607" spans="1:26" ht="15.75" customHeight="1">
      <c r="A607" s="108"/>
      <c r="B607" s="108"/>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row>
    <row r="608" spans="1:26" ht="15.75" customHeight="1">
      <c r="A608" s="108"/>
      <c r="B608" s="108"/>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row>
    <row r="609" spans="1:26" ht="15.75" customHeight="1">
      <c r="A609" s="108"/>
      <c r="B609" s="108"/>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row>
    <row r="610" spans="1:26" ht="15.75" customHeight="1">
      <c r="A610" s="108"/>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row>
    <row r="611" spans="1:26" ht="15.75" customHeight="1">
      <c r="A611" s="108"/>
      <c r="B611" s="108"/>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row>
    <row r="612" spans="1:26" ht="15.75" customHeight="1">
      <c r="A612" s="108"/>
      <c r="B612" s="108"/>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row>
    <row r="613" spans="1:26" ht="15.75" customHeight="1">
      <c r="A613" s="108"/>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row>
    <row r="614" spans="1:26" ht="15.75" customHeight="1">
      <c r="A614" s="108"/>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row>
    <row r="615" spans="1:26" ht="15.75" customHeight="1">
      <c r="A615" s="108"/>
      <c r="B615" s="108"/>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row>
    <row r="616" spans="1:26" ht="15.75" customHeight="1">
      <c r="A616" s="108"/>
      <c r="B616" s="108"/>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row>
    <row r="617" spans="1:26" ht="15.75" customHeight="1">
      <c r="A617" s="108"/>
      <c r="B617" s="108"/>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row>
    <row r="618" spans="1:26" ht="15.75" customHeight="1">
      <c r="A618" s="108"/>
      <c r="B618" s="108"/>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row>
    <row r="619" spans="1:26" ht="15.75" customHeight="1">
      <c r="A619" s="108"/>
      <c r="B619" s="108"/>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row>
    <row r="620" spans="1:26" ht="15.75" customHeight="1">
      <c r="A620" s="108"/>
      <c r="B620" s="108"/>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row>
    <row r="621" spans="1:26" ht="15.75" customHeight="1">
      <c r="A621" s="108"/>
      <c r="B621" s="108"/>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row>
    <row r="622" spans="1:26" ht="15.75" customHeight="1">
      <c r="A622" s="108"/>
      <c r="B622" s="108"/>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row>
    <row r="623" spans="1:26" ht="15.75" customHeight="1">
      <c r="A623" s="108"/>
      <c r="B623" s="108"/>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row>
    <row r="624" spans="1:26" ht="15.75" customHeight="1">
      <c r="A624" s="108"/>
      <c r="B624" s="108"/>
      <c r="C624" s="108"/>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row>
    <row r="625" spans="1:26" ht="15.75" customHeight="1">
      <c r="A625" s="108"/>
      <c r="B625" s="108"/>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row>
    <row r="626" spans="1:26" ht="15.75" customHeight="1">
      <c r="A626" s="108"/>
      <c r="B626" s="108"/>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row>
    <row r="627" spans="1:26" ht="15.75" customHeight="1">
      <c r="A627" s="108"/>
      <c r="B627" s="108"/>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row>
    <row r="628" spans="1:26" ht="15.75" customHeight="1">
      <c r="A628" s="108"/>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row>
    <row r="629" spans="1:26" ht="15.75" customHeight="1">
      <c r="A629" s="108"/>
      <c r="B629" s="108"/>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row>
    <row r="630" spans="1:26" ht="15.75" customHeight="1">
      <c r="A630" s="108"/>
      <c r="B630" s="108"/>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row>
    <row r="631" spans="1:26" ht="15.75" customHeight="1">
      <c r="A631" s="108"/>
      <c r="B631" s="108"/>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row>
    <row r="632" spans="1:26" ht="15.75" customHeight="1">
      <c r="A632" s="108"/>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row>
    <row r="633" spans="1:26" ht="15.75" customHeight="1">
      <c r="A633" s="108"/>
      <c r="B633" s="108"/>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row>
    <row r="634" spans="1:26" ht="15.75" customHeight="1">
      <c r="A634" s="108"/>
      <c r="B634" s="108"/>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row>
    <row r="635" spans="1:26" ht="15.75" customHeight="1">
      <c r="A635" s="108"/>
      <c r="B635" s="108"/>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row>
    <row r="636" spans="1:26" ht="15.75" customHeight="1">
      <c r="A636" s="108"/>
      <c r="B636" s="108"/>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row>
    <row r="637" spans="1:26" ht="15.75" customHeight="1">
      <c r="A637" s="108"/>
      <c r="B637" s="108"/>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row>
    <row r="638" spans="1:26" ht="15.75" customHeight="1">
      <c r="A638" s="108"/>
      <c r="B638" s="108"/>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row>
    <row r="639" spans="1:26" ht="15.75" customHeight="1">
      <c r="A639" s="108"/>
      <c r="B639" s="108"/>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row>
    <row r="640" spans="1:26" ht="15.75" customHeight="1">
      <c r="A640" s="108"/>
      <c r="B640" s="108"/>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row>
    <row r="641" spans="1:26" ht="15.75" customHeight="1">
      <c r="A641" s="108"/>
      <c r="B641" s="108"/>
      <c r="C641" s="108"/>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row>
    <row r="642" spans="1:26" ht="15.75" customHeight="1">
      <c r="A642" s="108"/>
      <c r="B642" s="108"/>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row>
    <row r="643" spans="1:26" ht="15.75" customHeight="1">
      <c r="A643" s="108"/>
      <c r="B643" s="108"/>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row>
    <row r="644" spans="1:26" ht="15.75" customHeight="1">
      <c r="A644" s="108"/>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row>
    <row r="645" spans="1:26" ht="15.75" customHeight="1">
      <c r="A645" s="108"/>
      <c r="B645" s="108"/>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row>
    <row r="646" spans="1:26" ht="15.75" customHeight="1">
      <c r="A646" s="108"/>
      <c r="B646" s="108"/>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row>
    <row r="647" spans="1:26" ht="15.75" customHeight="1">
      <c r="A647" s="108"/>
      <c r="B647" s="108"/>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row>
    <row r="648" spans="1:26" ht="15.75" customHeight="1">
      <c r="A648" s="108"/>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row>
    <row r="649" spans="1:26" ht="15.75" customHeight="1">
      <c r="A649" s="108"/>
      <c r="B649" s="108"/>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row>
    <row r="650" spans="1:26" ht="15.75" customHeight="1">
      <c r="A650" s="108"/>
      <c r="B650" s="108"/>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row>
    <row r="651" spans="1:26" ht="15.75" customHeight="1">
      <c r="A651" s="108"/>
      <c r="B651" s="108"/>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row>
    <row r="652" spans="1:26" ht="15.75" customHeight="1">
      <c r="A652" s="108"/>
      <c r="B652" s="108"/>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row>
    <row r="653" spans="1:26" ht="15.75" customHeight="1">
      <c r="A653" s="108"/>
      <c r="B653" s="108"/>
      <c r="C653" s="108"/>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row>
    <row r="654" spans="1:26" ht="15.75" customHeight="1">
      <c r="A654" s="108"/>
      <c r="B654" s="108"/>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row>
    <row r="655" spans="1:26" ht="15.75" customHeight="1">
      <c r="A655" s="108"/>
      <c r="B655" s="108"/>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row>
    <row r="656" spans="1:26" ht="15.75" customHeight="1">
      <c r="A656" s="108"/>
      <c r="B656" s="108"/>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row>
    <row r="657" spans="1:26" ht="15.75" customHeight="1">
      <c r="A657" s="108"/>
      <c r="B657" s="108"/>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row>
    <row r="658" spans="1:26" ht="15.75" customHeight="1">
      <c r="A658" s="108"/>
      <c r="B658" s="108"/>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row>
    <row r="659" spans="1:26" ht="15.75" customHeight="1">
      <c r="A659" s="108"/>
      <c r="B659" s="108"/>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row>
    <row r="660" spans="1:26" ht="15.75" customHeight="1">
      <c r="A660" s="108"/>
      <c r="B660" s="108"/>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row>
    <row r="661" spans="1:26" ht="15.75" customHeight="1">
      <c r="A661" s="108"/>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row>
    <row r="662" spans="1:26" ht="15.75" customHeight="1">
      <c r="A662" s="108"/>
      <c r="B662" s="108"/>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row>
    <row r="663" spans="1:26" ht="15.75" customHeight="1">
      <c r="A663" s="108"/>
      <c r="B663" s="108"/>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row>
    <row r="664" spans="1:26" ht="15.75" customHeight="1">
      <c r="A664" s="108"/>
      <c r="B664" s="108"/>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row>
    <row r="665" spans="1:26" ht="15.75" customHeight="1">
      <c r="A665" s="108"/>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row>
    <row r="666" spans="1:26" ht="15.75" customHeight="1">
      <c r="A666" s="108"/>
      <c r="B666" s="108"/>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row>
    <row r="667" spans="1:26" ht="15.75" customHeight="1">
      <c r="A667" s="108"/>
      <c r="B667" s="108"/>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row>
    <row r="668" spans="1:26" ht="15.75" customHeight="1">
      <c r="A668" s="108"/>
      <c r="B668" s="108"/>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row>
    <row r="669" spans="1:26" ht="15.75" customHeight="1">
      <c r="A669" s="108"/>
      <c r="B669" s="108"/>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row>
    <row r="670" spans="1:26" ht="15.75" customHeight="1">
      <c r="A670" s="108"/>
      <c r="B670" s="108"/>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row>
    <row r="671" spans="1:26" ht="15.75" customHeight="1">
      <c r="A671" s="108"/>
      <c r="B671" s="108"/>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row>
    <row r="672" spans="1:26" ht="15.75" customHeight="1">
      <c r="A672" s="108"/>
      <c r="B672" s="108"/>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row>
    <row r="673" spans="1:26" ht="15.75" customHeight="1">
      <c r="A673" s="108"/>
      <c r="B673" s="108"/>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row>
    <row r="674" spans="1:26" ht="15.75" customHeight="1">
      <c r="A674" s="108"/>
      <c r="B674" s="108"/>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row>
    <row r="675" spans="1:26" ht="15.75" customHeight="1">
      <c r="A675" s="108"/>
      <c r="B675" s="108"/>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row>
    <row r="676" spans="1:26" ht="15.75" customHeight="1">
      <c r="A676" s="108"/>
      <c r="B676" s="108"/>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row>
    <row r="677" spans="1:26" ht="15.75" customHeight="1">
      <c r="A677" s="108"/>
      <c r="B677" s="108"/>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row>
    <row r="678" spans="1:26" ht="15.75" customHeight="1">
      <c r="A678" s="108"/>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row>
    <row r="679" spans="1:26" ht="15.75" customHeight="1">
      <c r="A679" s="108"/>
      <c r="B679" s="108"/>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row>
    <row r="680" spans="1:26" ht="15.75" customHeight="1">
      <c r="A680" s="108"/>
      <c r="B680" s="108"/>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row>
    <row r="681" spans="1:26" ht="15.75" customHeight="1">
      <c r="A681" s="108"/>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row>
    <row r="682" spans="1:26" ht="15.75" customHeight="1">
      <c r="A682" s="108"/>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row>
    <row r="683" spans="1:26" ht="15.75" customHeight="1">
      <c r="A683" s="108"/>
      <c r="B683" s="108"/>
      <c r="C683" s="108"/>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row>
    <row r="684" spans="1:26" ht="15.75" customHeight="1">
      <c r="A684" s="108"/>
      <c r="B684" s="108"/>
      <c r="C684" s="108"/>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row>
    <row r="685" spans="1:26" ht="15.75" customHeight="1">
      <c r="A685" s="108"/>
      <c r="B685" s="108"/>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row>
    <row r="686" spans="1:26" ht="15.75" customHeight="1">
      <c r="A686" s="108"/>
      <c r="B686" s="108"/>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row>
    <row r="687" spans="1:26" ht="15.75" customHeight="1">
      <c r="A687" s="108"/>
      <c r="B687" s="108"/>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row>
    <row r="688" spans="1:26" ht="15.75" customHeight="1">
      <c r="A688" s="108"/>
      <c r="B688" s="108"/>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row>
    <row r="689" spans="1:26" ht="15.75" customHeight="1">
      <c r="A689" s="108"/>
      <c r="B689" s="108"/>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row>
    <row r="690" spans="1:26" ht="15.75" customHeight="1">
      <c r="A690" s="108"/>
      <c r="B690" s="108"/>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row>
    <row r="691" spans="1:26" ht="15.75" customHeight="1">
      <c r="A691" s="108"/>
      <c r="B691" s="108"/>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row>
    <row r="692" spans="1:26" ht="15.75" customHeight="1">
      <c r="A692" s="108"/>
      <c r="B692" s="108"/>
      <c r="C692" s="108"/>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row>
    <row r="693" spans="1:26" ht="15.75" customHeight="1">
      <c r="A693" s="108"/>
      <c r="B693" s="108"/>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row>
    <row r="694" spans="1:26" ht="15.75" customHeight="1">
      <c r="A694" s="108"/>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row>
    <row r="695" spans="1:26" ht="15.75" customHeight="1">
      <c r="A695" s="108"/>
      <c r="B695" s="108"/>
      <c r="C695" s="108"/>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row>
    <row r="696" spans="1:26" ht="15.75" customHeight="1">
      <c r="A696" s="108"/>
      <c r="B696" s="108"/>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row>
    <row r="697" spans="1:26" ht="15.75" customHeight="1">
      <c r="A697" s="108"/>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row>
    <row r="698" spans="1:26" ht="15.75" customHeight="1">
      <c r="A698" s="108"/>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row>
    <row r="699" spans="1:26" ht="15.75" customHeight="1">
      <c r="A699" s="108"/>
      <c r="B699" s="108"/>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row>
    <row r="700" spans="1:26" ht="15.75" customHeight="1">
      <c r="A700" s="108"/>
      <c r="B700" s="108"/>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row>
    <row r="701" spans="1:26" ht="15.75" customHeight="1">
      <c r="A701" s="108"/>
      <c r="B701" s="108"/>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row>
    <row r="702" spans="1:26" ht="15.75" customHeight="1">
      <c r="A702" s="108"/>
      <c r="B702" s="108"/>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row>
    <row r="703" spans="1:26" ht="15.75" customHeight="1">
      <c r="A703" s="108"/>
      <c r="B703" s="108"/>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row>
    <row r="704" spans="1:26" ht="15.75" customHeight="1">
      <c r="A704" s="108"/>
      <c r="B704" s="108"/>
      <c r="C704" s="108"/>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row>
    <row r="705" spans="1:26" ht="15.75" customHeight="1">
      <c r="A705" s="108"/>
      <c r="B705" s="108"/>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row>
    <row r="706" spans="1:26" ht="15.75" customHeight="1">
      <c r="A706" s="108"/>
      <c r="B706" s="108"/>
      <c r="C706" s="108"/>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row>
    <row r="707" spans="1:26" ht="15.75" customHeight="1">
      <c r="A707" s="108"/>
      <c r="B707" s="108"/>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row>
    <row r="708" spans="1:26" ht="15.75" customHeight="1">
      <c r="A708" s="108"/>
      <c r="B708" s="108"/>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row>
    <row r="709" spans="1:26" ht="15.75" customHeight="1">
      <c r="A709" s="108"/>
      <c r="B709" s="108"/>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row>
    <row r="710" spans="1:26" ht="15.75" customHeight="1">
      <c r="A710" s="108"/>
      <c r="B710" s="108"/>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row>
    <row r="711" spans="1:26" ht="15.75" customHeight="1">
      <c r="A711" s="108"/>
      <c r="B711" s="108"/>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row>
    <row r="712" spans="1:26" ht="15.75" customHeight="1">
      <c r="A712" s="108"/>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row>
    <row r="713" spans="1:26" ht="15.75" customHeight="1">
      <c r="A713" s="108"/>
      <c r="B713" s="108"/>
      <c r="C713" s="108"/>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row>
    <row r="714" spans="1:26" ht="15.75" customHeight="1">
      <c r="A714" s="108"/>
      <c r="B714" s="108"/>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row>
    <row r="715" spans="1:26" ht="15.75" customHeight="1">
      <c r="A715" s="108"/>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row>
    <row r="716" spans="1:26" ht="15.75" customHeight="1">
      <c r="A716" s="108"/>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row>
    <row r="717" spans="1:26" ht="15.75" customHeight="1">
      <c r="A717" s="108"/>
      <c r="B717" s="108"/>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row>
    <row r="718" spans="1:26" ht="15.75" customHeight="1">
      <c r="A718" s="108"/>
      <c r="B718" s="108"/>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row>
    <row r="719" spans="1:26" ht="15.75" customHeight="1">
      <c r="A719" s="108"/>
      <c r="B719" s="108"/>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row>
    <row r="720" spans="1:26" ht="15.75" customHeight="1">
      <c r="A720" s="108"/>
      <c r="B720" s="108"/>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row>
    <row r="721" spans="1:26" ht="15.75" customHeight="1">
      <c r="A721" s="108"/>
      <c r="B721" s="108"/>
      <c r="C721" s="108"/>
      <c r="D721" s="108"/>
      <c r="E721" s="108"/>
      <c r="F721" s="108"/>
      <c r="G721" s="108"/>
      <c r="H721" s="108"/>
      <c r="I721" s="108"/>
      <c r="J721" s="108"/>
      <c r="K721" s="108"/>
      <c r="L721" s="108"/>
      <c r="M721" s="108"/>
      <c r="N721" s="108"/>
      <c r="O721" s="108"/>
      <c r="P721" s="108"/>
      <c r="Q721" s="108"/>
      <c r="R721" s="108"/>
      <c r="S721" s="108"/>
      <c r="T721" s="108"/>
      <c r="U721" s="108"/>
      <c r="V721" s="108"/>
      <c r="W721" s="108"/>
      <c r="X721" s="108"/>
      <c r="Y721" s="108"/>
      <c r="Z721" s="108"/>
    </row>
    <row r="722" spans="1:26" ht="15.75" customHeight="1">
      <c r="A722" s="108"/>
      <c r="B722" s="108"/>
      <c r="C722" s="108"/>
      <c r="D722" s="108"/>
      <c r="E722" s="108"/>
      <c r="F722" s="108"/>
      <c r="G722" s="108"/>
      <c r="H722" s="108"/>
      <c r="I722" s="108"/>
      <c r="J722" s="108"/>
      <c r="K722" s="108"/>
      <c r="L722" s="108"/>
      <c r="M722" s="108"/>
      <c r="N722" s="108"/>
      <c r="O722" s="108"/>
      <c r="P722" s="108"/>
      <c r="Q722" s="108"/>
      <c r="R722" s="108"/>
      <c r="S722" s="108"/>
      <c r="T722" s="108"/>
      <c r="U722" s="108"/>
      <c r="V722" s="108"/>
      <c r="W722" s="108"/>
      <c r="X722" s="108"/>
      <c r="Y722" s="108"/>
      <c r="Z722" s="108"/>
    </row>
    <row r="723" spans="1:26" ht="15.75" customHeight="1">
      <c r="A723" s="108"/>
      <c r="B723" s="108"/>
      <c r="C723" s="108"/>
      <c r="D723" s="108"/>
      <c r="E723" s="108"/>
      <c r="F723" s="108"/>
      <c r="G723" s="108"/>
      <c r="H723" s="108"/>
      <c r="I723" s="108"/>
      <c r="J723" s="108"/>
      <c r="K723" s="108"/>
      <c r="L723" s="108"/>
      <c r="M723" s="108"/>
      <c r="N723" s="108"/>
      <c r="O723" s="108"/>
      <c r="P723" s="108"/>
      <c r="Q723" s="108"/>
      <c r="R723" s="108"/>
      <c r="S723" s="108"/>
      <c r="T723" s="108"/>
      <c r="U723" s="108"/>
      <c r="V723" s="108"/>
      <c r="W723" s="108"/>
      <c r="X723" s="108"/>
      <c r="Y723" s="108"/>
      <c r="Z723" s="108"/>
    </row>
    <row r="724" spans="1:26" ht="15.75" customHeight="1">
      <c r="A724" s="108"/>
      <c r="B724" s="108"/>
      <c r="C724" s="108"/>
      <c r="D724" s="108"/>
      <c r="E724" s="108"/>
      <c r="F724" s="108"/>
      <c r="G724" s="108"/>
      <c r="H724" s="108"/>
      <c r="I724" s="108"/>
      <c r="J724" s="108"/>
      <c r="K724" s="108"/>
      <c r="L724" s="108"/>
      <c r="M724" s="108"/>
      <c r="N724" s="108"/>
      <c r="O724" s="108"/>
      <c r="P724" s="108"/>
      <c r="Q724" s="108"/>
      <c r="R724" s="108"/>
      <c r="S724" s="108"/>
      <c r="T724" s="108"/>
      <c r="U724" s="108"/>
      <c r="V724" s="108"/>
      <c r="W724" s="108"/>
      <c r="X724" s="108"/>
      <c r="Y724" s="108"/>
      <c r="Z724" s="108"/>
    </row>
    <row r="725" spans="1:26" ht="15.75" customHeight="1">
      <c r="A725" s="108"/>
      <c r="B725" s="108"/>
      <c r="C725" s="108"/>
      <c r="D725" s="108"/>
      <c r="E725" s="108"/>
      <c r="F725" s="108"/>
      <c r="G725" s="108"/>
      <c r="H725" s="108"/>
      <c r="I725" s="108"/>
      <c r="J725" s="108"/>
      <c r="K725" s="108"/>
      <c r="L725" s="108"/>
      <c r="M725" s="108"/>
      <c r="N725" s="108"/>
      <c r="O725" s="108"/>
      <c r="P725" s="108"/>
      <c r="Q725" s="108"/>
      <c r="R725" s="108"/>
      <c r="S725" s="108"/>
      <c r="T725" s="108"/>
      <c r="U725" s="108"/>
      <c r="V725" s="108"/>
      <c r="W725" s="108"/>
      <c r="X725" s="108"/>
      <c r="Y725" s="108"/>
      <c r="Z725" s="108"/>
    </row>
    <row r="726" spans="1:26" ht="15.75" customHeight="1">
      <c r="A726" s="108"/>
      <c r="B726" s="108"/>
      <c r="C726" s="108"/>
      <c r="D726" s="108"/>
      <c r="E726" s="108"/>
      <c r="F726" s="108"/>
      <c r="G726" s="108"/>
      <c r="H726" s="108"/>
      <c r="I726" s="108"/>
      <c r="J726" s="108"/>
      <c r="K726" s="108"/>
      <c r="L726" s="108"/>
      <c r="M726" s="108"/>
      <c r="N726" s="108"/>
      <c r="O726" s="108"/>
      <c r="P726" s="108"/>
      <c r="Q726" s="108"/>
      <c r="R726" s="108"/>
      <c r="S726" s="108"/>
      <c r="T726" s="108"/>
      <c r="U726" s="108"/>
      <c r="V726" s="108"/>
      <c r="W726" s="108"/>
      <c r="X726" s="108"/>
      <c r="Y726" s="108"/>
      <c r="Z726" s="108"/>
    </row>
    <row r="727" spans="1:26" ht="15.75" customHeight="1">
      <c r="A727" s="108"/>
      <c r="B727" s="108"/>
      <c r="C727" s="108"/>
      <c r="D727" s="108"/>
      <c r="E727" s="108"/>
      <c r="F727" s="108"/>
      <c r="G727" s="108"/>
      <c r="H727" s="108"/>
      <c r="I727" s="108"/>
      <c r="J727" s="108"/>
      <c r="K727" s="108"/>
      <c r="L727" s="108"/>
      <c r="M727" s="108"/>
      <c r="N727" s="108"/>
      <c r="O727" s="108"/>
      <c r="P727" s="108"/>
      <c r="Q727" s="108"/>
      <c r="R727" s="108"/>
      <c r="S727" s="108"/>
      <c r="T727" s="108"/>
      <c r="U727" s="108"/>
      <c r="V727" s="108"/>
      <c r="W727" s="108"/>
      <c r="X727" s="108"/>
      <c r="Y727" s="108"/>
      <c r="Z727" s="108"/>
    </row>
    <row r="728" spans="1:26" ht="15.75" customHeight="1">
      <c r="A728" s="108"/>
      <c r="B728" s="108"/>
      <c r="C728" s="108"/>
      <c r="D728" s="108"/>
      <c r="E728" s="108"/>
      <c r="F728" s="108"/>
      <c r="G728" s="108"/>
      <c r="H728" s="108"/>
      <c r="I728" s="108"/>
      <c r="J728" s="108"/>
      <c r="K728" s="108"/>
      <c r="L728" s="108"/>
      <c r="M728" s="108"/>
      <c r="N728" s="108"/>
      <c r="O728" s="108"/>
      <c r="P728" s="108"/>
      <c r="Q728" s="108"/>
      <c r="R728" s="108"/>
      <c r="S728" s="108"/>
      <c r="T728" s="108"/>
      <c r="U728" s="108"/>
      <c r="V728" s="108"/>
      <c r="W728" s="108"/>
      <c r="X728" s="108"/>
      <c r="Y728" s="108"/>
      <c r="Z728" s="108"/>
    </row>
    <row r="729" spans="1:26" ht="15.75" customHeight="1">
      <c r="A729" s="108"/>
      <c r="B729" s="108"/>
      <c r="C729" s="108"/>
      <c r="D729" s="108"/>
      <c r="E729" s="108"/>
      <c r="F729" s="108"/>
      <c r="G729" s="108"/>
      <c r="H729" s="108"/>
      <c r="I729" s="108"/>
      <c r="J729" s="108"/>
      <c r="K729" s="108"/>
      <c r="L729" s="108"/>
      <c r="M729" s="108"/>
      <c r="N729" s="108"/>
      <c r="O729" s="108"/>
      <c r="P729" s="108"/>
      <c r="Q729" s="108"/>
      <c r="R729" s="108"/>
      <c r="S729" s="108"/>
      <c r="T729" s="108"/>
      <c r="U729" s="108"/>
      <c r="V729" s="108"/>
      <c r="W729" s="108"/>
      <c r="X729" s="108"/>
      <c r="Y729" s="108"/>
      <c r="Z729" s="108"/>
    </row>
    <row r="730" spans="1:26" ht="15.75" customHeight="1">
      <c r="A730" s="108"/>
      <c r="B730" s="108"/>
      <c r="C730" s="108"/>
      <c r="D730" s="108"/>
      <c r="E730" s="108"/>
      <c r="F730" s="108"/>
      <c r="G730" s="108"/>
      <c r="H730" s="108"/>
      <c r="I730" s="108"/>
      <c r="J730" s="108"/>
      <c r="K730" s="108"/>
      <c r="L730" s="108"/>
      <c r="M730" s="108"/>
      <c r="N730" s="108"/>
      <c r="O730" s="108"/>
      <c r="P730" s="108"/>
      <c r="Q730" s="108"/>
      <c r="R730" s="108"/>
      <c r="S730" s="108"/>
      <c r="T730" s="108"/>
      <c r="U730" s="108"/>
      <c r="V730" s="108"/>
      <c r="W730" s="108"/>
      <c r="X730" s="108"/>
      <c r="Y730" s="108"/>
      <c r="Z730" s="108"/>
    </row>
    <row r="731" spans="1:26" ht="15.75" customHeight="1">
      <c r="A731" s="108"/>
      <c r="B731" s="108"/>
      <c r="C731" s="108"/>
      <c r="D731" s="108"/>
      <c r="E731" s="108"/>
      <c r="F731" s="108"/>
      <c r="G731" s="108"/>
      <c r="H731" s="108"/>
      <c r="I731" s="108"/>
      <c r="J731" s="108"/>
      <c r="K731" s="108"/>
      <c r="L731" s="108"/>
      <c r="M731" s="108"/>
      <c r="N731" s="108"/>
      <c r="O731" s="108"/>
      <c r="P731" s="108"/>
      <c r="Q731" s="108"/>
      <c r="R731" s="108"/>
      <c r="S731" s="108"/>
      <c r="T731" s="108"/>
      <c r="U731" s="108"/>
      <c r="V731" s="108"/>
      <c r="W731" s="108"/>
      <c r="X731" s="108"/>
      <c r="Y731" s="108"/>
      <c r="Z731" s="108"/>
    </row>
    <row r="732" spans="1:26" ht="15.75" customHeight="1">
      <c r="A732" s="108"/>
      <c r="B732" s="108"/>
      <c r="C732" s="108"/>
      <c r="D732" s="108"/>
      <c r="E732" s="108"/>
      <c r="F732" s="108"/>
      <c r="G732" s="108"/>
      <c r="H732" s="108"/>
      <c r="I732" s="108"/>
      <c r="J732" s="108"/>
      <c r="K732" s="108"/>
      <c r="L732" s="108"/>
      <c r="M732" s="108"/>
      <c r="N732" s="108"/>
      <c r="O732" s="108"/>
      <c r="P732" s="108"/>
      <c r="Q732" s="108"/>
      <c r="R732" s="108"/>
      <c r="S732" s="108"/>
      <c r="T732" s="108"/>
      <c r="U732" s="108"/>
      <c r="V732" s="108"/>
      <c r="W732" s="108"/>
      <c r="X732" s="108"/>
      <c r="Y732" s="108"/>
      <c r="Z732" s="108"/>
    </row>
    <row r="733" spans="1:26" ht="15.75" customHeight="1">
      <c r="A733" s="108"/>
      <c r="B733" s="108"/>
      <c r="C733" s="108"/>
      <c r="D733" s="108"/>
      <c r="E733" s="108"/>
      <c r="F733" s="108"/>
      <c r="G733" s="108"/>
      <c r="H733" s="108"/>
      <c r="I733" s="108"/>
      <c r="J733" s="108"/>
      <c r="K733" s="108"/>
      <c r="L733" s="108"/>
      <c r="M733" s="108"/>
      <c r="N733" s="108"/>
      <c r="O733" s="108"/>
      <c r="P733" s="108"/>
      <c r="Q733" s="108"/>
      <c r="R733" s="108"/>
      <c r="S733" s="108"/>
      <c r="T733" s="108"/>
      <c r="U733" s="108"/>
      <c r="V733" s="108"/>
      <c r="W733" s="108"/>
      <c r="X733" s="108"/>
      <c r="Y733" s="108"/>
      <c r="Z733" s="108"/>
    </row>
    <row r="734" spans="1:26" ht="15.75" customHeight="1">
      <c r="A734" s="108"/>
      <c r="B734" s="108"/>
      <c r="C734" s="108"/>
      <c r="D734" s="108"/>
      <c r="E734" s="108"/>
      <c r="F734" s="108"/>
      <c r="G734" s="108"/>
      <c r="H734" s="108"/>
      <c r="I734" s="108"/>
      <c r="J734" s="108"/>
      <c r="K734" s="108"/>
      <c r="L734" s="108"/>
      <c r="M734" s="108"/>
      <c r="N734" s="108"/>
      <c r="O734" s="108"/>
      <c r="P734" s="108"/>
      <c r="Q734" s="108"/>
      <c r="R734" s="108"/>
      <c r="S734" s="108"/>
      <c r="T734" s="108"/>
      <c r="U734" s="108"/>
      <c r="V734" s="108"/>
      <c r="W734" s="108"/>
      <c r="X734" s="108"/>
      <c r="Y734" s="108"/>
      <c r="Z734" s="108"/>
    </row>
    <row r="735" spans="1:26" ht="15.75" customHeight="1">
      <c r="A735" s="108"/>
      <c r="B735" s="108"/>
      <c r="C735" s="108"/>
      <c r="D735" s="108"/>
      <c r="E735" s="108"/>
      <c r="F735" s="108"/>
      <c r="G735" s="108"/>
      <c r="H735" s="108"/>
      <c r="I735" s="108"/>
      <c r="J735" s="108"/>
      <c r="K735" s="108"/>
      <c r="L735" s="108"/>
      <c r="M735" s="108"/>
      <c r="N735" s="108"/>
      <c r="O735" s="108"/>
      <c r="P735" s="108"/>
      <c r="Q735" s="108"/>
      <c r="R735" s="108"/>
      <c r="S735" s="108"/>
      <c r="T735" s="108"/>
      <c r="U735" s="108"/>
      <c r="V735" s="108"/>
      <c r="W735" s="108"/>
      <c r="X735" s="108"/>
      <c r="Y735" s="108"/>
      <c r="Z735" s="108"/>
    </row>
    <row r="736" spans="1:26" ht="15.75" customHeight="1">
      <c r="A736" s="108"/>
      <c r="B736" s="108"/>
      <c r="C736" s="108"/>
      <c r="D736" s="108"/>
      <c r="E736" s="108"/>
      <c r="F736" s="108"/>
      <c r="G736" s="108"/>
      <c r="H736" s="108"/>
      <c r="I736" s="108"/>
      <c r="J736" s="108"/>
      <c r="K736" s="108"/>
      <c r="L736" s="108"/>
      <c r="M736" s="108"/>
      <c r="N736" s="108"/>
      <c r="O736" s="108"/>
      <c r="P736" s="108"/>
      <c r="Q736" s="108"/>
      <c r="R736" s="108"/>
      <c r="S736" s="108"/>
      <c r="T736" s="108"/>
      <c r="U736" s="108"/>
      <c r="V736" s="108"/>
      <c r="W736" s="108"/>
      <c r="X736" s="108"/>
      <c r="Y736" s="108"/>
      <c r="Z736" s="108"/>
    </row>
    <row r="737" spans="1:26" ht="15.75" customHeight="1">
      <c r="A737" s="108"/>
      <c r="B737" s="108"/>
      <c r="C737" s="108"/>
      <c r="D737" s="108"/>
      <c r="E737" s="108"/>
      <c r="F737" s="108"/>
      <c r="G737" s="108"/>
      <c r="H737" s="108"/>
      <c r="I737" s="108"/>
      <c r="J737" s="108"/>
      <c r="K737" s="108"/>
      <c r="L737" s="108"/>
      <c r="M737" s="108"/>
      <c r="N737" s="108"/>
      <c r="O737" s="108"/>
      <c r="P737" s="108"/>
      <c r="Q737" s="108"/>
      <c r="R737" s="108"/>
      <c r="S737" s="108"/>
      <c r="T737" s="108"/>
      <c r="U737" s="108"/>
      <c r="V737" s="108"/>
      <c r="W737" s="108"/>
      <c r="X737" s="108"/>
      <c r="Y737" s="108"/>
      <c r="Z737" s="108"/>
    </row>
    <row r="738" spans="1:26" ht="15.75" customHeight="1">
      <c r="A738" s="108"/>
      <c r="B738" s="108"/>
      <c r="C738" s="108"/>
      <c r="D738" s="108"/>
      <c r="E738" s="108"/>
      <c r="F738" s="108"/>
      <c r="G738" s="108"/>
      <c r="H738" s="108"/>
      <c r="I738" s="108"/>
      <c r="J738" s="108"/>
      <c r="K738" s="108"/>
      <c r="L738" s="108"/>
      <c r="M738" s="108"/>
      <c r="N738" s="108"/>
      <c r="O738" s="108"/>
      <c r="P738" s="108"/>
      <c r="Q738" s="108"/>
      <c r="R738" s="108"/>
      <c r="S738" s="108"/>
      <c r="T738" s="108"/>
      <c r="U738" s="108"/>
      <c r="V738" s="108"/>
      <c r="W738" s="108"/>
      <c r="X738" s="108"/>
      <c r="Y738" s="108"/>
      <c r="Z738" s="108"/>
    </row>
    <row r="739" spans="1:26" ht="15.75" customHeight="1">
      <c r="A739" s="108"/>
      <c r="B739" s="108"/>
      <c r="C739" s="108"/>
      <c r="D739" s="108"/>
      <c r="E739" s="108"/>
      <c r="F739" s="108"/>
      <c r="G739" s="108"/>
      <c r="H739" s="108"/>
      <c r="I739" s="108"/>
      <c r="J739" s="108"/>
      <c r="K739" s="108"/>
      <c r="L739" s="108"/>
      <c r="M739" s="108"/>
      <c r="N739" s="108"/>
      <c r="O739" s="108"/>
      <c r="P739" s="108"/>
      <c r="Q739" s="108"/>
      <c r="R739" s="108"/>
      <c r="S739" s="108"/>
      <c r="T739" s="108"/>
      <c r="U739" s="108"/>
      <c r="V739" s="108"/>
      <c r="W739" s="108"/>
      <c r="X739" s="108"/>
      <c r="Y739" s="108"/>
      <c r="Z739" s="108"/>
    </row>
    <row r="740" spans="1:26" ht="15.75" customHeight="1">
      <c r="A740" s="108"/>
      <c r="B740" s="108"/>
      <c r="C740" s="108"/>
      <c r="D740" s="108"/>
      <c r="E740" s="108"/>
      <c r="F740" s="108"/>
      <c r="G740" s="108"/>
      <c r="H740" s="108"/>
      <c r="I740" s="108"/>
      <c r="J740" s="108"/>
      <c r="K740" s="108"/>
      <c r="L740" s="108"/>
      <c r="M740" s="108"/>
      <c r="N740" s="108"/>
      <c r="O740" s="108"/>
      <c r="P740" s="108"/>
      <c r="Q740" s="108"/>
      <c r="R740" s="108"/>
      <c r="S740" s="108"/>
      <c r="T740" s="108"/>
      <c r="U740" s="108"/>
      <c r="V740" s="108"/>
      <c r="W740" s="108"/>
      <c r="X740" s="108"/>
      <c r="Y740" s="108"/>
      <c r="Z740" s="108"/>
    </row>
    <row r="741" spans="1:26" ht="15.75" customHeight="1">
      <c r="A741" s="108"/>
      <c r="B741" s="108"/>
      <c r="C741" s="108"/>
      <c r="D741" s="108"/>
      <c r="E741" s="108"/>
      <c r="F741" s="108"/>
      <c r="G741" s="108"/>
      <c r="H741" s="108"/>
      <c r="I741" s="108"/>
      <c r="J741" s="108"/>
      <c r="K741" s="108"/>
      <c r="L741" s="108"/>
      <c r="M741" s="108"/>
      <c r="N741" s="108"/>
      <c r="O741" s="108"/>
      <c r="P741" s="108"/>
      <c r="Q741" s="108"/>
      <c r="R741" s="108"/>
      <c r="S741" s="108"/>
      <c r="T741" s="108"/>
      <c r="U741" s="108"/>
      <c r="V741" s="108"/>
      <c r="W741" s="108"/>
      <c r="X741" s="108"/>
      <c r="Y741" s="108"/>
      <c r="Z741" s="108"/>
    </row>
    <row r="742" spans="1:26" ht="15.75" customHeight="1">
      <c r="A742" s="108"/>
      <c r="B742" s="108"/>
      <c r="C742" s="108"/>
      <c r="D742" s="108"/>
      <c r="E742" s="108"/>
      <c r="F742" s="108"/>
      <c r="G742" s="108"/>
      <c r="H742" s="108"/>
      <c r="I742" s="108"/>
      <c r="J742" s="108"/>
      <c r="K742" s="108"/>
      <c r="L742" s="108"/>
      <c r="M742" s="108"/>
      <c r="N742" s="108"/>
      <c r="O742" s="108"/>
      <c r="P742" s="108"/>
      <c r="Q742" s="108"/>
      <c r="R742" s="108"/>
      <c r="S742" s="108"/>
      <c r="T742" s="108"/>
      <c r="U742" s="108"/>
      <c r="V742" s="108"/>
      <c r="W742" s="108"/>
      <c r="X742" s="108"/>
      <c r="Y742" s="108"/>
      <c r="Z742" s="108"/>
    </row>
    <row r="743" spans="1:26" ht="15.75" customHeight="1">
      <c r="A743" s="108"/>
      <c r="B743" s="108"/>
      <c r="C743" s="108"/>
      <c r="D743" s="108"/>
      <c r="E743" s="108"/>
      <c r="F743" s="108"/>
      <c r="G743" s="108"/>
      <c r="H743" s="108"/>
      <c r="I743" s="108"/>
      <c r="J743" s="108"/>
      <c r="K743" s="108"/>
      <c r="L743" s="108"/>
      <c r="M743" s="108"/>
      <c r="N743" s="108"/>
      <c r="O743" s="108"/>
      <c r="P743" s="108"/>
      <c r="Q743" s="108"/>
      <c r="R743" s="108"/>
      <c r="S743" s="108"/>
      <c r="T743" s="108"/>
      <c r="U743" s="108"/>
      <c r="V743" s="108"/>
      <c r="W743" s="108"/>
      <c r="X743" s="108"/>
      <c r="Y743" s="108"/>
      <c r="Z743" s="108"/>
    </row>
    <row r="744" spans="1:26" ht="15.75" customHeight="1">
      <c r="A744" s="108"/>
      <c r="B744" s="108"/>
      <c r="C744" s="108"/>
      <c r="D744" s="108"/>
      <c r="E744" s="108"/>
      <c r="F744" s="108"/>
      <c r="G744" s="108"/>
      <c r="H744" s="108"/>
      <c r="I744" s="108"/>
      <c r="J744" s="108"/>
      <c r="K744" s="108"/>
      <c r="L744" s="108"/>
      <c r="M744" s="108"/>
      <c r="N744" s="108"/>
      <c r="O744" s="108"/>
      <c r="P744" s="108"/>
      <c r="Q744" s="108"/>
      <c r="R744" s="108"/>
      <c r="S744" s="108"/>
      <c r="T744" s="108"/>
      <c r="U744" s="108"/>
      <c r="V744" s="108"/>
      <c r="W744" s="108"/>
      <c r="X744" s="108"/>
      <c r="Y744" s="108"/>
      <c r="Z744" s="108"/>
    </row>
    <row r="745" spans="1:26" ht="15.75" customHeight="1">
      <c r="A745" s="108"/>
      <c r="B745" s="108"/>
      <c r="C745" s="108"/>
      <c r="D745" s="108"/>
      <c r="E745" s="108"/>
      <c r="F745" s="108"/>
      <c r="G745" s="108"/>
      <c r="H745" s="108"/>
      <c r="I745" s="108"/>
      <c r="J745" s="108"/>
      <c r="K745" s="108"/>
      <c r="L745" s="108"/>
      <c r="M745" s="108"/>
      <c r="N745" s="108"/>
      <c r="O745" s="108"/>
      <c r="P745" s="108"/>
      <c r="Q745" s="108"/>
      <c r="R745" s="108"/>
      <c r="S745" s="108"/>
      <c r="T745" s="108"/>
      <c r="U745" s="108"/>
      <c r="V745" s="108"/>
      <c r="W745" s="108"/>
      <c r="X745" s="108"/>
      <c r="Y745" s="108"/>
      <c r="Z745" s="108"/>
    </row>
    <row r="746" spans="1:26" ht="15.75" customHeight="1">
      <c r="A746" s="108"/>
      <c r="B746" s="108"/>
      <c r="C746" s="108"/>
      <c r="D746" s="108"/>
      <c r="E746" s="108"/>
      <c r="F746" s="108"/>
      <c r="G746" s="108"/>
      <c r="H746" s="108"/>
      <c r="I746" s="108"/>
      <c r="J746" s="108"/>
      <c r="K746" s="108"/>
      <c r="L746" s="108"/>
      <c r="M746" s="108"/>
      <c r="N746" s="108"/>
      <c r="O746" s="108"/>
      <c r="P746" s="108"/>
      <c r="Q746" s="108"/>
      <c r="R746" s="108"/>
      <c r="S746" s="108"/>
      <c r="T746" s="108"/>
      <c r="U746" s="108"/>
      <c r="V746" s="108"/>
      <c r="W746" s="108"/>
      <c r="X746" s="108"/>
      <c r="Y746" s="108"/>
      <c r="Z746" s="108"/>
    </row>
    <row r="747" spans="1:26" ht="15.75" customHeight="1">
      <c r="A747" s="108"/>
      <c r="B747" s="108"/>
      <c r="C747" s="108"/>
      <c r="D747" s="108"/>
      <c r="E747" s="108"/>
      <c r="F747" s="108"/>
      <c r="G747" s="108"/>
      <c r="H747" s="108"/>
      <c r="I747" s="108"/>
      <c r="J747" s="108"/>
      <c r="K747" s="108"/>
      <c r="L747" s="108"/>
      <c r="M747" s="108"/>
      <c r="N747" s="108"/>
      <c r="O747" s="108"/>
      <c r="P747" s="108"/>
      <c r="Q747" s="108"/>
      <c r="R747" s="108"/>
      <c r="S747" s="108"/>
      <c r="T747" s="108"/>
      <c r="U747" s="108"/>
      <c r="V747" s="108"/>
      <c r="W747" s="108"/>
      <c r="X747" s="108"/>
      <c r="Y747" s="108"/>
      <c r="Z747" s="108"/>
    </row>
    <row r="748" spans="1:26" ht="15.75" customHeight="1">
      <c r="A748" s="108"/>
      <c r="B748" s="108"/>
      <c r="C748" s="108"/>
      <c r="D748" s="108"/>
      <c r="E748" s="108"/>
      <c r="F748" s="108"/>
      <c r="G748" s="108"/>
      <c r="H748" s="108"/>
      <c r="I748" s="108"/>
      <c r="J748" s="108"/>
      <c r="K748" s="108"/>
      <c r="L748" s="108"/>
      <c r="M748" s="108"/>
      <c r="N748" s="108"/>
      <c r="O748" s="108"/>
      <c r="P748" s="108"/>
      <c r="Q748" s="108"/>
      <c r="R748" s="108"/>
      <c r="S748" s="108"/>
      <c r="T748" s="108"/>
      <c r="U748" s="108"/>
      <c r="V748" s="108"/>
      <c r="W748" s="108"/>
      <c r="X748" s="108"/>
      <c r="Y748" s="108"/>
      <c r="Z748" s="108"/>
    </row>
    <row r="749" spans="1:26" ht="15.75" customHeight="1">
      <c r="A749" s="108"/>
      <c r="B749" s="108"/>
      <c r="C749" s="108"/>
      <c r="D749" s="108"/>
      <c r="E749" s="108"/>
      <c r="F749" s="108"/>
      <c r="G749" s="108"/>
      <c r="H749" s="108"/>
      <c r="I749" s="108"/>
      <c r="J749" s="108"/>
      <c r="K749" s="108"/>
      <c r="L749" s="108"/>
      <c r="M749" s="108"/>
      <c r="N749" s="108"/>
      <c r="O749" s="108"/>
      <c r="P749" s="108"/>
      <c r="Q749" s="108"/>
      <c r="R749" s="108"/>
      <c r="S749" s="108"/>
      <c r="T749" s="108"/>
      <c r="U749" s="108"/>
      <c r="V749" s="108"/>
      <c r="W749" s="108"/>
      <c r="X749" s="108"/>
      <c r="Y749" s="108"/>
      <c r="Z749" s="108"/>
    </row>
    <row r="750" spans="1:26" ht="15.75" customHeight="1">
      <c r="A750" s="108"/>
      <c r="B750" s="108"/>
      <c r="C750" s="108"/>
      <c r="D750" s="108"/>
      <c r="E750" s="108"/>
      <c r="F750" s="108"/>
      <c r="G750" s="108"/>
      <c r="H750" s="108"/>
      <c r="I750" s="108"/>
      <c r="J750" s="108"/>
      <c r="K750" s="108"/>
      <c r="L750" s="108"/>
      <c r="M750" s="108"/>
      <c r="N750" s="108"/>
      <c r="O750" s="108"/>
      <c r="P750" s="108"/>
      <c r="Q750" s="108"/>
      <c r="R750" s="108"/>
      <c r="S750" s="108"/>
      <c r="T750" s="108"/>
      <c r="U750" s="108"/>
      <c r="V750" s="108"/>
      <c r="W750" s="108"/>
      <c r="X750" s="108"/>
      <c r="Y750" s="108"/>
      <c r="Z750" s="108"/>
    </row>
    <row r="751" spans="1:26" ht="15.75" customHeight="1">
      <c r="A751" s="108"/>
      <c r="B751" s="108"/>
      <c r="C751" s="108"/>
      <c r="D751" s="108"/>
      <c r="E751" s="108"/>
      <c r="F751" s="108"/>
      <c r="G751" s="108"/>
      <c r="H751" s="108"/>
      <c r="I751" s="108"/>
      <c r="J751" s="108"/>
      <c r="K751" s="108"/>
      <c r="L751" s="108"/>
      <c r="M751" s="108"/>
      <c r="N751" s="108"/>
      <c r="O751" s="108"/>
      <c r="P751" s="108"/>
      <c r="Q751" s="108"/>
      <c r="R751" s="108"/>
      <c r="S751" s="108"/>
      <c r="T751" s="108"/>
      <c r="U751" s="108"/>
      <c r="V751" s="108"/>
      <c r="W751" s="108"/>
      <c r="X751" s="108"/>
      <c r="Y751" s="108"/>
      <c r="Z751" s="108"/>
    </row>
    <row r="752" spans="1:26" ht="15.75" customHeight="1">
      <c r="A752" s="108"/>
      <c r="B752" s="108"/>
      <c r="C752" s="108"/>
      <c r="D752" s="108"/>
      <c r="E752" s="108"/>
      <c r="F752" s="108"/>
      <c r="G752" s="108"/>
      <c r="H752" s="108"/>
      <c r="I752" s="108"/>
      <c r="J752" s="108"/>
      <c r="K752" s="108"/>
      <c r="L752" s="108"/>
      <c r="M752" s="108"/>
      <c r="N752" s="108"/>
      <c r="O752" s="108"/>
      <c r="P752" s="108"/>
      <c r="Q752" s="108"/>
      <c r="R752" s="108"/>
      <c r="S752" s="108"/>
      <c r="T752" s="108"/>
      <c r="U752" s="108"/>
      <c r="V752" s="108"/>
      <c r="W752" s="108"/>
      <c r="X752" s="108"/>
      <c r="Y752" s="108"/>
      <c r="Z752" s="108"/>
    </row>
    <row r="753" spans="1:26" ht="15.75" customHeight="1">
      <c r="A753" s="108"/>
      <c r="B753" s="108"/>
      <c r="C753" s="108"/>
      <c r="D753" s="108"/>
      <c r="E753" s="108"/>
      <c r="F753" s="108"/>
      <c r="G753" s="108"/>
      <c r="H753" s="108"/>
      <c r="I753" s="108"/>
      <c r="J753" s="108"/>
      <c r="K753" s="108"/>
      <c r="L753" s="108"/>
      <c r="M753" s="108"/>
      <c r="N753" s="108"/>
      <c r="O753" s="108"/>
      <c r="P753" s="108"/>
      <c r="Q753" s="108"/>
      <c r="R753" s="108"/>
      <c r="S753" s="108"/>
      <c r="T753" s="108"/>
      <c r="U753" s="108"/>
      <c r="V753" s="108"/>
      <c r="W753" s="108"/>
      <c r="X753" s="108"/>
      <c r="Y753" s="108"/>
      <c r="Z753" s="108"/>
    </row>
    <row r="754" spans="1:26" ht="15.75" customHeight="1">
      <c r="A754" s="108"/>
      <c r="B754" s="108"/>
      <c r="C754" s="108"/>
      <c r="D754" s="108"/>
      <c r="E754" s="108"/>
      <c r="F754" s="108"/>
      <c r="G754" s="108"/>
      <c r="H754" s="108"/>
      <c r="I754" s="108"/>
      <c r="J754" s="108"/>
      <c r="K754" s="108"/>
      <c r="L754" s="108"/>
      <c r="M754" s="108"/>
      <c r="N754" s="108"/>
      <c r="O754" s="108"/>
      <c r="P754" s="108"/>
      <c r="Q754" s="108"/>
      <c r="R754" s="108"/>
      <c r="S754" s="108"/>
      <c r="T754" s="108"/>
      <c r="U754" s="108"/>
      <c r="V754" s="108"/>
      <c r="W754" s="108"/>
      <c r="X754" s="108"/>
      <c r="Y754" s="108"/>
      <c r="Z754" s="108"/>
    </row>
    <row r="755" spans="1:26" ht="15.75" customHeight="1">
      <c r="A755" s="108"/>
      <c r="B755" s="108"/>
      <c r="C755" s="108"/>
      <c r="D755" s="108"/>
      <c r="E755" s="108"/>
      <c r="F755" s="108"/>
      <c r="G755" s="108"/>
      <c r="H755" s="108"/>
      <c r="I755" s="108"/>
      <c r="J755" s="108"/>
      <c r="K755" s="108"/>
      <c r="L755" s="108"/>
      <c r="M755" s="108"/>
      <c r="N755" s="108"/>
      <c r="O755" s="108"/>
      <c r="P755" s="108"/>
      <c r="Q755" s="108"/>
      <c r="R755" s="108"/>
      <c r="S755" s="108"/>
      <c r="T755" s="108"/>
      <c r="U755" s="108"/>
      <c r="V755" s="108"/>
      <c r="W755" s="108"/>
      <c r="X755" s="108"/>
      <c r="Y755" s="108"/>
      <c r="Z755" s="108"/>
    </row>
    <row r="756" spans="1:26" ht="15.75" customHeight="1">
      <c r="A756" s="108"/>
      <c r="B756" s="108"/>
      <c r="C756" s="108"/>
      <c r="D756" s="108"/>
      <c r="E756" s="108"/>
      <c r="F756" s="108"/>
      <c r="G756" s="108"/>
      <c r="H756" s="108"/>
      <c r="I756" s="108"/>
      <c r="J756" s="108"/>
      <c r="K756" s="108"/>
      <c r="L756" s="108"/>
      <c r="M756" s="108"/>
      <c r="N756" s="108"/>
      <c r="O756" s="108"/>
      <c r="P756" s="108"/>
      <c r="Q756" s="108"/>
      <c r="R756" s="108"/>
      <c r="S756" s="108"/>
      <c r="T756" s="108"/>
      <c r="U756" s="108"/>
      <c r="V756" s="108"/>
      <c r="W756" s="108"/>
      <c r="X756" s="108"/>
      <c r="Y756" s="108"/>
      <c r="Z756" s="108"/>
    </row>
    <row r="757" spans="1:26" ht="15.75" customHeight="1">
      <c r="A757" s="108"/>
      <c r="B757" s="108"/>
      <c r="C757" s="108"/>
      <c r="D757" s="108"/>
      <c r="E757" s="108"/>
      <c r="F757" s="108"/>
      <c r="G757" s="108"/>
      <c r="H757" s="108"/>
      <c r="I757" s="108"/>
      <c r="J757" s="108"/>
      <c r="K757" s="108"/>
      <c r="L757" s="108"/>
      <c r="M757" s="108"/>
      <c r="N757" s="108"/>
      <c r="O757" s="108"/>
      <c r="P757" s="108"/>
      <c r="Q757" s="108"/>
      <c r="R757" s="108"/>
      <c r="S757" s="108"/>
      <c r="T757" s="108"/>
      <c r="U757" s="108"/>
      <c r="V757" s="108"/>
      <c r="W757" s="108"/>
      <c r="X757" s="108"/>
      <c r="Y757" s="108"/>
      <c r="Z757" s="108"/>
    </row>
    <row r="758" spans="1:26" ht="15.75" customHeight="1">
      <c r="A758" s="108"/>
      <c r="B758" s="108"/>
      <c r="C758" s="108"/>
      <c r="D758" s="108"/>
      <c r="E758" s="108"/>
      <c r="F758" s="108"/>
      <c r="G758" s="108"/>
      <c r="H758" s="108"/>
      <c r="I758" s="108"/>
      <c r="J758" s="108"/>
      <c r="K758" s="108"/>
      <c r="L758" s="108"/>
      <c r="M758" s="108"/>
      <c r="N758" s="108"/>
      <c r="O758" s="108"/>
      <c r="P758" s="108"/>
      <c r="Q758" s="108"/>
      <c r="R758" s="108"/>
      <c r="S758" s="108"/>
      <c r="T758" s="108"/>
      <c r="U758" s="108"/>
      <c r="V758" s="108"/>
      <c r="W758" s="108"/>
      <c r="X758" s="108"/>
      <c r="Y758" s="108"/>
      <c r="Z758" s="108"/>
    </row>
    <row r="759" spans="1:26" ht="15.75" customHeight="1">
      <c r="A759" s="108"/>
      <c r="B759" s="108"/>
      <c r="C759" s="108"/>
      <c r="D759" s="108"/>
      <c r="E759" s="108"/>
      <c r="F759" s="108"/>
      <c r="G759" s="108"/>
      <c r="H759" s="108"/>
      <c r="I759" s="108"/>
      <c r="J759" s="108"/>
      <c r="K759" s="108"/>
      <c r="L759" s="108"/>
      <c r="M759" s="108"/>
      <c r="N759" s="108"/>
      <c r="O759" s="108"/>
      <c r="P759" s="108"/>
      <c r="Q759" s="108"/>
      <c r="R759" s="108"/>
      <c r="S759" s="108"/>
      <c r="T759" s="108"/>
      <c r="U759" s="108"/>
      <c r="V759" s="108"/>
      <c r="W759" s="108"/>
      <c r="X759" s="108"/>
      <c r="Y759" s="108"/>
      <c r="Z759" s="108"/>
    </row>
    <row r="760" spans="1:26" ht="15.75" customHeight="1">
      <c r="A760" s="108"/>
      <c r="B760" s="108"/>
      <c r="C760" s="108"/>
      <c r="D760" s="108"/>
      <c r="E760" s="108"/>
      <c r="F760" s="108"/>
      <c r="G760" s="108"/>
      <c r="H760" s="108"/>
      <c r="I760" s="108"/>
      <c r="J760" s="108"/>
      <c r="K760" s="108"/>
      <c r="L760" s="108"/>
      <c r="M760" s="108"/>
      <c r="N760" s="108"/>
      <c r="O760" s="108"/>
      <c r="P760" s="108"/>
      <c r="Q760" s="108"/>
      <c r="R760" s="108"/>
      <c r="S760" s="108"/>
      <c r="T760" s="108"/>
      <c r="U760" s="108"/>
      <c r="V760" s="108"/>
      <c r="W760" s="108"/>
      <c r="X760" s="108"/>
      <c r="Y760" s="108"/>
      <c r="Z760" s="108"/>
    </row>
    <row r="761" spans="1:26" ht="15.75" customHeight="1">
      <c r="A761" s="108"/>
      <c r="B761" s="108"/>
      <c r="C761" s="108"/>
      <c r="D761" s="108"/>
      <c r="E761" s="108"/>
      <c r="F761" s="108"/>
      <c r="G761" s="108"/>
      <c r="H761" s="108"/>
      <c r="I761" s="108"/>
      <c r="J761" s="108"/>
      <c r="K761" s="108"/>
      <c r="L761" s="108"/>
      <c r="M761" s="108"/>
      <c r="N761" s="108"/>
      <c r="O761" s="108"/>
      <c r="P761" s="108"/>
      <c r="Q761" s="108"/>
      <c r="R761" s="108"/>
      <c r="S761" s="108"/>
      <c r="T761" s="108"/>
      <c r="U761" s="108"/>
      <c r="V761" s="108"/>
      <c r="W761" s="108"/>
      <c r="X761" s="108"/>
      <c r="Y761" s="108"/>
      <c r="Z761" s="108"/>
    </row>
    <row r="762" spans="1:26" ht="15.75" customHeight="1">
      <c r="A762" s="108"/>
      <c r="B762" s="108"/>
      <c r="C762" s="108"/>
      <c r="D762" s="108"/>
      <c r="E762" s="108"/>
      <c r="F762" s="108"/>
      <c r="G762" s="108"/>
      <c r="H762" s="108"/>
      <c r="I762" s="108"/>
      <c r="J762" s="108"/>
      <c r="K762" s="108"/>
      <c r="L762" s="108"/>
      <c r="M762" s="108"/>
      <c r="N762" s="108"/>
      <c r="O762" s="108"/>
      <c r="P762" s="108"/>
      <c r="Q762" s="108"/>
      <c r="R762" s="108"/>
      <c r="S762" s="108"/>
      <c r="T762" s="108"/>
      <c r="U762" s="108"/>
      <c r="V762" s="108"/>
      <c r="W762" s="108"/>
      <c r="X762" s="108"/>
      <c r="Y762" s="108"/>
      <c r="Z762" s="108"/>
    </row>
    <row r="763" spans="1:26" ht="15.75" customHeight="1">
      <c r="A763" s="108"/>
      <c r="B763" s="108"/>
      <c r="C763" s="108"/>
      <c r="D763" s="108"/>
      <c r="E763" s="108"/>
      <c r="F763" s="108"/>
      <c r="G763" s="108"/>
      <c r="H763" s="108"/>
      <c r="I763" s="108"/>
      <c r="J763" s="108"/>
      <c r="K763" s="108"/>
      <c r="L763" s="108"/>
      <c r="M763" s="108"/>
      <c r="N763" s="108"/>
      <c r="O763" s="108"/>
      <c r="P763" s="108"/>
      <c r="Q763" s="108"/>
      <c r="R763" s="108"/>
      <c r="S763" s="108"/>
      <c r="T763" s="108"/>
      <c r="U763" s="108"/>
      <c r="V763" s="108"/>
      <c r="W763" s="108"/>
      <c r="X763" s="108"/>
      <c r="Y763" s="108"/>
      <c r="Z763" s="108"/>
    </row>
    <row r="764" spans="1:26" ht="15.75" customHeight="1">
      <c r="A764" s="108"/>
      <c r="B764" s="108"/>
      <c r="C764" s="108"/>
      <c r="D764" s="108"/>
      <c r="E764" s="108"/>
      <c r="F764" s="108"/>
      <c r="G764" s="108"/>
      <c r="H764" s="108"/>
      <c r="I764" s="108"/>
      <c r="J764" s="108"/>
      <c r="K764" s="108"/>
      <c r="L764" s="108"/>
      <c r="M764" s="108"/>
      <c r="N764" s="108"/>
      <c r="O764" s="108"/>
      <c r="P764" s="108"/>
      <c r="Q764" s="108"/>
      <c r="R764" s="108"/>
      <c r="S764" s="108"/>
      <c r="T764" s="108"/>
      <c r="U764" s="108"/>
      <c r="V764" s="108"/>
      <c r="W764" s="108"/>
      <c r="X764" s="108"/>
      <c r="Y764" s="108"/>
      <c r="Z764" s="108"/>
    </row>
    <row r="765" spans="1:26" ht="15.75" customHeight="1">
      <c r="A765" s="108"/>
      <c r="B765" s="108"/>
      <c r="C765" s="108"/>
      <c r="D765" s="108"/>
      <c r="E765" s="108"/>
      <c r="F765" s="108"/>
      <c r="G765" s="108"/>
      <c r="H765" s="108"/>
      <c r="I765" s="108"/>
      <c r="J765" s="108"/>
      <c r="K765" s="108"/>
      <c r="L765" s="108"/>
      <c r="M765" s="108"/>
      <c r="N765" s="108"/>
      <c r="O765" s="108"/>
      <c r="P765" s="108"/>
      <c r="Q765" s="108"/>
      <c r="R765" s="108"/>
      <c r="S765" s="108"/>
      <c r="T765" s="108"/>
      <c r="U765" s="108"/>
      <c r="V765" s="108"/>
      <c r="W765" s="108"/>
      <c r="X765" s="108"/>
      <c r="Y765" s="108"/>
      <c r="Z765" s="108"/>
    </row>
    <row r="766" spans="1:26" ht="15.75" customHeight="1">
      <c r="A766" s="108"/>
      <c r="B766" s="108"/>
      <c r="C766" s="108"/>
      <c r="D766" s="108"/>
      <c r="E766" s="108"/>
      <c r="F766" s="108"/>
      <c r="G766" s="108"/>
      <c r="H766" s="108"/>
      <c r="I766" s="108"/>
      <c r="J766" s="108"/>
      <c r="K766" s="108"/>
      <c r="L766" s="108"/>
      <c r="M766" s="108"/>
      <c r="N766" s="108"/>
      <c r="O766" s="108"/>
      <c r="P766" s="108"/>
      <c r="Q766" s="108"/>
      <c r="R766" s="108"/>
      <c r="S766" s="108"/>
      <c r="T766" s="108"/>
      <c r="U766" s="108"/>
      <c r="V766" s="108"/>
      <c r="W766" s="108"/>
      <c r="X766" s="108"/>
      <c r="Y766" s="108"/>
      <c r="Z766" s="108"/>
    </row>
    <row r="767" spans="1:26" ht="15.75" customHeight="1">
      <c r="A767" s="108"/>
      <c r="B767" s="108"/>
      <c r="C767" s="108"/>
      <c r="D767" s="108"/>
      <c r="E767" s="108"/>
      <c r="F767" s="108"/>
      <c r="G767" s="108"/>
      <c r="H767" s="108"/>
      <c r="I767" s="108"/>
      <c r="J767" s="108"/>
      <c r="K767" s="108"/>
      <c r="L767" s="108"/>
      <c r="M767" s="108"/>
      <c r="N767" s="108"/>
      <c r="O767" s="108"/>
      <c r="P767" s="108"/>
      <c r="Q767" s="108"/>
      <c r="R767" s="108"/>
      <c r="S767" s="108"/>
      <c r="T767" s="108"/>
      <c r="U767" s="108"/>
      <c r="V767" s="108"/>
      <c r="W767" s="108"/>
      <c r="X767" s="108"/>
      <c r="Y767" s="108"/>
      <c r="Z767" s="108"/>
    </row>
    <row r="768" spans="1:26" ht="15.75" customHeight="1">
      <c r="A768" s="108"/>
      <c r="B768" s="108"/>
      <c r="C768" s="108"/>
      <c r="D768" s="108"/>
      <c r="E768" s="108"/>
      <c r="F768" s="108"/>
      <c r="G768" s="108"/>
      <c r="H768" s="108"/>
      <c r="I768" s="108"/>
      <c r="J768" s="108"/>
      <c r="K768" s="108"/>
      <c r="L768" s="108"/>
      <c r="M768" s="108"/>
      <c r="N768" s="108"/>
      <c r="O768" s="108"/>
      <c r="P768" s="108"/>
      <c r="Q768" s="108"/>
      <c r="R768" s="108"/>
      <c r="S768" s="108"/>
      <c r="T768" s="108"/>
      <c r="U768" s="108"/>
      <c r="V768" s="108"/>
      <c r="W768" s="108"/>
      <c r="X768" s="108"/>
      <c r="Y768" s="108"/>
      <c r="Z768" s="108"/>
    </row>
    <row r="769" spans="1:26" ht="15.75" customHeight="1">
      <c r="A769" s="108"/>
      <c r="B769" s="108"/>
      <c r="C769" s="108"/>
      <c r="D769" s="108"/>
      <c r="E769" s="108"/>
      <c r="F769" s="108"/>
      <c r="G769" s="108"/>
      <c r="H769" s="108"/>
      <c r="I769" s="108"/>
      <c r="J769" s="108"/>
      <c r="K769" s="108"/>
      <c r="L769" s="108"/>
      <c r="M769" s="108"/>
      <c r="N769" s="108"/>
      <c r="O769" s="108"/>
      <c r="P769" s="108"/>
      <c r="Q769" s="108"/>
      <c r="R769" s="108"/>
      <c r="S769" s="108"/>
      <c r="T769" s="108"/>
      <c r="U769" s="108"/>
      <c r="V769" s="108"/>
      <c r="W769" s="108"/>
      <c r="X769" s="108"/>
      <c r="Y769" s="108"/>
      <c r="Z769" s="108"/>
    </row>
    <row r="770" spans="1:26" ht="15.75" customHeight="1">
      <c r="A770" s="108"/>
      <c r="B770" s="108"/>
      <c r="C770" s="108"/>
      <c r="D770" s="108"/>
      <c r="E770" s="108"/>
      <c r="F770" s="108"/>
      <c r="G770" s="108"/>
      <c r="H770" s="108"/>
      <c r="I770" s="108"/>
      <c r="J770" s="108"/>
      <c r="K770" s="108"/>
      <c r="L770" s="108"/>
      <c r="M770" s="108"/>
      <c r="N770" s="108"/>
      <c r="O770" s="108"/>
      <c r="P770" s="108"/>
      <c r="Q770" s="108"/>
      <c r="R770" s="108"/>
      <c r="S770" s="108"/>
      <c r="T770" s="108"/>
      <c r="U770" s="108"/>
      <c r="V770" s="108"/>
      <c r="W770" s="108"/>
      <c r="X770" s="108"/>
      <c r="Y770" s="108"/>
      <c r="Z770" s="108"/>
    </row>
    <row r="771" spans="1:26" ht="15.75" customHeight="1">
      <c r="A771" s="108"/>
      <c r="B771" s="108"/>
      <c r="C771" s="108"/>
      <c r="D771" s="108"/>
      <c r="E771" s="108"/>
      <c r="F771" s="108"/>
      <c r="G771" s="108"/>
      <c r="H771" s="108"/>
      <c r="I771" s="108"/>
      <c r="J771" s="108"/>
      <c r="K771" s="108"/>
      <c r="L771" s="108"/>
      <c r="M771" s="108"/>
      <c r="N771" s="108"/>
      <c r="O771" s="108"/>
      <c r="P771" s="108"/>
      <c r="Q771" s="108"/>
      <c r="R771" s="108"/>
      <c r="S771" s="108"/>
      <c r="T771" s="108"/>
      <c r="U771" s="108"/>
      <c r="V771" s="108"/>
      <c r="W771" s="108"/>
      <c r="X771" s="108"/>
      <c r="Y771" s="108"/>
      <c r="Z771" s="108"/>
    </row>
    <row r="772" spans="1:26" ht="15.75" customHeight="1">
      <c r="A772" s="108"/>
      <c r="B772" s="108"/>
      <c r="C772" s="108"/>
      <c r="D772" s="108"/>
      <c r="E772" s="108"/>
      <c r="F772" s="108"/>
      <c r="G772" s="108"/>
      <c r="H772" s="108"/>
      <c r="I772" s="108"/>
      <c r="J772" s="108"/>
      <c r="K772" s="108"/>
      <c r="L772" s="108"/>
      <c r="M772" s="108"/>
      <c r="N772" s="108"/>
      <c r="O772" s="108"/>
      <c r="P772" s="108"/>
      <c r="Q772" s="108"/>
      <c r="R772" s="108"/>
      <c r="S772" s="108"/>
      <c r="T772" s="108"/>
      <c r="U772" s="108"/>
      <c r="V772" s="108"/>
      <c r="W772" s="108"/>
      <c r="X772" s="108"/>
      <c r="Y772" s="108"/>
      <c r="Z772" s="108"/>
    </row>
    <row r="773" spans="1:26" ht="15.75" customHeight="1">
      <c r="A773" s="108"/>
      <c r="B773" s="108"/>
      <c r="C773" s="108"/>
      <c r="D773" s="108"/>
      <c r="E773" s="108"/>
      <c r="F773" s="108"/>
      <c r="G773" s="108"/>
      <c r="H773" s="108"/>
      <c r="I773" s="108"/>
      <c r="J773" s="108"/>
      <c r="K773" s="108"/>
      <c r="L773" s="108"/>
      <c r="M773" s="108"/>
      <c r="N773" s="108"/>
      <c r="O773" s="108"/>
      <c r="P773" s="108"/>
      <c r="Q773" s="108"/>
      <c r="R773" s="108"/>
      <c r="S773" s="108"/>
      <c r="T773" s="108"/>
      <c r="U773" s="108"/>
      <c r="V773" s="108"/>
      <c r="W773" s="108"/>
      <c r="X773" s="108"/>
      <c r="Y773" s="108"/>
      <c r="Z773" s="108"/>
    </row>
    <row r="774" spans="1:26" ht="15.75" customHeight="1">
      <c r="A774" s="108"/>
      <c r="B774" s="108"/>
      <c r="C774" s="108"/>
      <c r="D774" s="108"/>
      <c r="E774" s="108"/>
      <c r="F774" s="108"/>
      <c r="G774" s="108"/>
      <c r="H774" s="108"/>
      <c r="I774" s="108"/>
      <c r="J774" s="108"/>
      <c r="K774" s="108"/>
      <c r="L774" s="108"/>
      <c r="M774" s="108"/>
      <c r="N774" s="108"/>
      <c r="O774" s="108"/>
      <c r="P774" s="108"/>
      <c r="Q774" s="108"/>
      <c r="R774" s="108"/>
      <c r="S774" s="108"/>
      <c r="T774" s="108"/>
      <c r="U774" s="108"/>
      <c r="V774" s="108"/>
      <c r="W774" s="108"/>
      <c r="X774" s="108"/>
      <c r="Y774" s="108"/>
      <c r="Z774" s="108"/>
    </row>
    <row r="775" spans="1:26" ht="15.75" customHeight="1">
      <c r="A775" s="108"/>
      <c r="B775" s="108"/>
      <c r="C775" s="108"/>
      <c r="D775" s="108"/>
      <c r="E775" s="108"/>
      <c r="F775" s="108"/>
      <c r="G775" s="108"/>
      <c r="H775" s="108"/>
      <c r="I775" s="108"/>
      <c r="J775" s="108"/>
      <c r="K775" s="108"/>
      <c r="L775" s="108"/>
      <c r="M775" s="108"/>
      <c r="N775" s="108"/>
      <c r="O775" s="108"/>
      <c r="P775" s="108"/>
      <c r="Q775" s="108"/>
      <c r="R775" s="108"/>
      <c r="S775" s="108"/>
      <c r="T775" s="108"/>
      <c r="U775" s="108"/>
      <c r="V775" s="108"/>
      <c r="W775" s="108"/>
      <c r="X775" s="108"/>
      <c r="Y775" s="108"/>
      <c r="Z775" s="108"/>
    </row>
    <row r="776" spans="1:26" ht="15.75" customHeight="1">
      <c r="A776" s="108"/>
      <c r="B776" s="108"/>
      <c r="C776" s="108"/>
      <c r="D776" s="108"/>
      <c r="E776" s="108"/>
      <c r="F776" s="108"/>
      <c r="G776" s="108"/>
      <c r="H776" s="108"/>
      <c r="I776" s="108"/>
      <c r="J776" s="108"/>
      <c r="K776" s="108"/>
      <c r="L776" s="108"/>
      <c r="M776" s="108"/>
      <c r="N776" s="108"/>
      <c r="O776" s="108"/>
      <c r="P776" s="108"/>
      <c r="Q776" s="108"/>
      <c r="R776" s="108"/>
      <c r="S776" s="108"/>
      <c r="T776" s="108"/>
      <c r="U776" s="108"/>
      <c r="V776" s="108"/>
      <c r="W776" s="108"/>
      <c r="X776" s="108"/>
      <c r="Y776" s="108"/>
      <c r="Z776" s="108"/>
    </row>
    <row r="777" spans="1:26" ht="15.75" customHeight="1">
      <c r="A777" s="108"/>
      <c r="B777" s="108"/>
      <c r="C777" s="108"/>
      <c r="D777" s="108"/>
      <c r="E777" s="108"/>
      <c r="F777" s="108"/>
      <c r="G777" s="108"/>
      <c r="H777" s="108"/>
      <c r="I777" s="108"/>
      <c r="J777" s="108"/>
      <c r="K777" s="108"/>
      <c r="L777" s="108"/>
      <c r="M777" s="108"/>
      <c r="N777" s="108"/>
      <c r="O777" s="108"/>
      <c r="P777" s="108"/>
      <c r="Q777" s="108"/>
      <c r="R777" s="108"/>
      <c r="S777" s="108"/>
      <c r="T777" s="108"/>
      <c r="U777" s="108"/>
      <c r="V777" s="108"/>
      <c r="W777" s="108"/>
      <c r="X777" s="108"/>
      <c r="Y777" s="108"/>
      <c r="Z777" s="108"/>
    </row>
    <row r="778" spans="1:26" ht="15.75" customHeight="1">
      <c r="A778" s="108"/>
      <c r="B778" s="108"/>
      <c r="C778" s="108"/>
      <c r="D778" s="108"/>
      <c r="E778" s="108"/>
      <c r="F778" s="108"/>
      <c r="G778" s="108"/>
      <c r="H778" s="108"/>
      <c r="I778" s="108"/>
      <c r="J778" s="108"/>
      <c r="K778" s="108"/>
      <c r="L778" s="108"/>
      <c r="M778" s="108"/>
      <c r="N778" s="108"/>
      <c r="O778" s="108"/>
      <c r="P778" s="108"/>
      <c r="Q778" s="108"/>
      <c r="R778" s="108"/>
      <c r="S778" s="108"/>
      <c r="T778" s="108"/>
      <c r="U778" s="108"/>
      <c r="V778" s="108"/>
      <c r="W778" s="108"/>
      <c r="X778" s="108"/>
      <c r="Y778" s="108"/>
      <c r="Z778" s="108"/>
    </row>
    <row r="779" spans="1:26" ht="15.75" customHeight="1">
      <c r="A779" s="108"/>
      <c r="B779" s="108"/>
      <c r="C779" s="108"/>
      <c r="D779" s="108"/>
      <c r="E779" s="108"/>
      <c r="F779" s="108"/>
      <c r="G779" s="108"/>
      <c r="H779" s="108"/>
      <c r="I779" s="108"/>
      <c r="J779" s="108"/>
      <c r="K779" s="108"/>
      <c r="L779" s="108"/>
      <c r="M779" s="108"/>
      <c r="N779" s="108"/>
      <c r="O779" s="108"/>
      <c r="P779" s="108"/>
      <c r="Q779" s="108"/>
      <c r="R779" s="108"/>
      <c r="S779" s="108"/>
      <c r="T779" s="108"/>
      <c r="U779" s="108"/>
      <c r="V779" s="108"/>
      <c r="W779" s="108"/>
      <c r="X779" s="108"/>
      <c r="Y779" s="108"/>
      <c r="Z779" s="108"/>
    </row>
    <row r="780" spans="1:26" ht="15.75" customHeight="1">
      <c r="A780" s="108"/>
      <c r="B780" s="108"/>
      <c r="C780" s="108"/>
      <c r="D780" s="108"/>
      <c r="E780" s="108"/>
      <c r="F780" s="108"/>
      <c r="G780" s="108"/>
      <c r="H780" s="108"/>
      <c r="I780" s="108"/>
      <c r="J780" s="108"/>
      <c r="K780" s="108"/>
      <c r="L780" s="108"/>
      <c r="M780" s="108"/>
      <c r="N780" s="108"/>
      <c r="O780" s="108"/>
      <c r="P780" s="108"/>
      <c r="Q780" s="108"/>
      <c r="R780" s="108"/>
      <c r="S780" s="108"/>
      <c r="T780" s="108"/>
      <c r="U780" s="108"/>
      <c r="V780" s="108"/>
      <c r="W780" s="108"/>
      <c r="X780" s="108"/>
      <c r="Y780" s="108"/>
      <c r="Z780" s="108"/>
    </row>
    <row r="781" spans="1:26" ht="15.75" customHeight="1">
      <c r="A781" s="108"/>
      <c r="B781" s="108"/>
      <c r="C781" s="108"/>
      <c r="D781" s="108"/>
      <c r="E781" s="108"/>
      <c r="F781" s="108"/>
      <c r="G781" s="108"/>
      <c r="H781" s="108"/>
      <c r="I781" s="108"/>
      <c r="J781" s="108"/>
      <c r="K781" s="108"/>
      <c r="L781" s="108"/>
      <c r="M781" s="108"/>
      <c r="N781" s="108"/>
      <c r="O781" s="108"/>
      <c r="P781" s="108"/>
      <c r="Q781" s="108"/>
      <c r="R781" s="108"/>
      <c r="S781" s="108"/>
      <c r="T781" s="108"/>
      <c r="U781" s="108"/>
      <c r="V781" s="108"/>
      <c r="W781" s="108"/>
      <c r="X781" s="108"/>
      <c r="Y781" s="108"/>
      <c r="Z781" s="108"/>
    </row>
    <row r="782" spans="1:26" ht="15.75" customHeight="1">
      <c r="A782" s="108"/>
      <c r="B782" s="108"/>
      <c r="C782" s="108"/>
      <c r="D782" s="108"/>
      <c r="E782" s="108"/>
      <c r="F782" s="108"/>
      <c r="G782" s="108"/>
      <c r="H782" s="108"/>
      <c r="I782" s="108"/>
      <c r="J782" s="108"/>
      <c r="K782" s="108"/>
      <c r="L782" s="108"/>
      <c r="M782" s="108"/>
      <c r="N782" s="108"/>
      <c r="O782" s="108"/>
      <c r="P782" s="108"/>
      <c r="Q782" s="108"/>
      <c r="R782" s="108"/>
      <c r="S782" s="108"/>
      <c r="T782" s="108"/>
      <c r="U782" s="108"/>
      <c r="V782" s="108"/>
      <c r="W782" s="108"/>
      <c r="X782" s="108"/>
      <c r="Y782" s="108"/>
      <c r="Z782" s="108"/>
    </row>
    <row r="783" spans="1:26" ht="15.75" customHeight="1">
      <c r="A783" s="108"/>
      <c r="B783" s="108"/>
      <c r="C783" s="108"/>
      <c r="D783" s="108"/>
      <c r="E783" s="108"/>
      <c r="F783" s="108"/>
      <c r="G783" s="108"/>
      <c r="H783" s="108"/>
      <c r="I783" s="108"/>
      <c r="J783" s="108"/>
      <c r="K783" s="108"/>
      <c r="L783" s="108"/>
      <c r="M783" s="108"/>
      <c r="N783" s="108"/>
      <c r="O783" s="108"/>
      <c r="P783" s="108"/>
      <c r="Q783" s="108"/>
      <c r="R783" s="108"/>
      <c r="S783" s="108"/>
      <c r="T783" s="108"/>
      <c r="U783" s="108"/>
      <c r="V783" s="108"/>
      <c r="W783" s="108"/>
      <c r="X783" s="108"/>
      <c r="Y783" s="108"/>
      <c r="Z783" s="108"/>
    </row>
    <row r="784" spans="1:26" ht="15.75" customHeight="1">
      <c r="A784" s="108"/>
      <c r="B784" s="108"/>
      <c r="C784" s="108"/>
      <c r="D784" s="108"/>
      <c r="E784" s="108"/>
      <c r="F784" s="108"/>
      <c r="G784" s="108"/>
      <c r="H784" s="108"/>
      <c r="I784" s="108"/>
      <c r="J784" s="108"/>
      <c r="K784" s="108"/>
      <c r="L784" s="108"/>
      <c r="M784" s="108"/>
      <c r="N784" s="108"/>
      <c r="O784" s="108"/>
      <c r="P784" s="108"/>
      <c r="Q784" s="108"/>
      <c r="R784" s="108"/>
      <c r="S784" s="108"/>
      <c r="T784" s="108"/>
      <c r="U784" s="108"/>
      <c r="V784" s="108"/>
      <c r="W784" s="108"/>
      <c r="X784" s="108"/>
      <c r="Y784" s="108"/>
      <c r="Z784" s="108"/>
    </row>
    <row r="785" spans="1:26" ht="15.75" customHeight="1">
      <c r="A785" s="108"/>
      <c r="B785" s="108"/>
      <c r="C785" s="108"/>
      <c r="D785" s="108"/>
      <c r="E785" s="108"/>
      <c r="F785" s="108"/>
      <c r="G785" s="108"/>
      <c r="H785" s="108"/>
      <c r="I785" s="108"/>
      <c r="J785" s="108"/>
      <c r="K785" s="108"/>
      <c r="L785" s="108"/>
      <c r="M785" s="108"/>
      <c r="N785" s="108"/>
      <c r="O785" s="108"/>
      <c r="P785" s="108"/>
      <c r="Q785" s="108"/>
      <c r="R785" s="108"/>
      <c r="S785" s="108"/>
      <c r="T785" s="108"/>
      <c r="U785" s="108"/>
      <c r="V785" s="108"/>
      <c r="W785" s="108"/>
      <c r="X785" s="108"/>
      <c r="Y785" s="108"/>
      <c r="Z785" s="108"/>
    </row>
    <row r="786" spans="1:26" ht="15.75" customHeight="1">
      <c r="A786" s="108"/>
      <c r="B786" s="108"/>
      <c r="C786" s="108"/>
      <c r="D786" s="108"/>
      <c r="E786" s="108"/>
      <c r="F786" s="108"/>
      <c r="G786" s="108"/>
      <c r="H786" s="108"/>
      <c r="I786" s="108"/>
      <c r="J786" s="108"/>
      <c r="K786" s="108"/>
      <c r="L786" s="108"/>
      <c r="M786" s="108"/>
      <c r="N786" s="108"/>
      <c r="O786" s="108"/>
      <c r="P786" s="108"/>
      <c r="Q786" s="108"/>
      <c r="R786" s="108"/>
      <c r="S786" s="108"/>
      <c r="T786" s="108"/>
      <c r="U786" s="108"/>
      <c r="V786" s="108"/>
      <c r="W786" s="108"/>
      <c r="X786" s="108"/>
      <c r="Y786" s="108"/>
      <c r="Z786" s="108"/>
    </row>
    <row r="787" spans="1:26" ht="15.75" customHeight="1">
      <c r="A787" s="108"/>
      <c r="B787" s="108"/>
      <c r="C787" s="108"/>
      <c r="D787" s="108"/>
      <c r="E787" s="108"/>
      <c r="F787" s="108"/>
      <c r="G787" s="108"/>
      <c r="H787" s="108"/>
      <c r="I787" s="108"/>
      <c r="J787" s="108"/>
      <c r="K787" s="108"/>
      <c r="L787" s="108"/>
      <c r="M787" s="108"/>
      <c r="N787" s="108"/>
      <c r="O787" s="108"/>
      <c r="P787" s="108"/>
      <c r="Q787" s="108"/>
      <c r="R787" s="108"/>
      <c r="S787" s="108"/>
      <c r="T787" s="108"/>
      <c r="U787" s="108"/>
      <c r="V787" s="108"/>
      <c r="W787" s="108"/>
      <c r="X787" s="108"/>
      <c r="Y787" s="108"/>
      <c r="Z787" s="108"/>
    </row>
    <row r="788" spans="1:26" ht="15.75" customHeight="1">
      <c r="A788" s="108"/>
      <c r="B788" s="108"/>
      <c r="C788" s="108"/>
      <c r="D788" s="108"/>
      <c r="E788" s="108"/>
      <c r="F788" s="108"/>
      <c r="G788" s="108"/>
      <c r="H788" s="108"/>
      <c r="I788" s="108"/>
      <c r="J788" s="108"/>
      <c r="K788" s="108"/>
      <c r="L788" s="108"/>
      <c r="M788" s="108"/>
      <c r="N788" s="108"/>
      <c r="O788" s="108"/>
      <c r="P788" s="108"/>
      <c r="Q788" s="108"/>
      <c r="R788" s="108"/>
      <c r="S788" s="108"/>
      <c r="T788" s="108"/>
      <c r="U788" s="108"/>
      <c r="V788" s="108"/>
      <c r="W788" s="108"/>
      <c r="X788" s="108"/>
      <c r="Y788" s="108"/>
      <c r="Z788" s="108"/>
    </row>
    <row r="789" spans="1:26" ht="15.75" customHeight="1">
      <c r="A789" s="108"/>
      <c r="B789" s="108"/>
      <c r="C789" s="108"/>
      <c r="D789" s="108"/>
      <c r="E789" s="108"/>
      <c r="F789" s="108"/>
      <c r="G789" s="108"/>
      <c r="H789" s="108"/>
      <c r="I789" s="108"/>
      <c r="J789" s="108"/>
      <c r="K789" s="108"/>
      <c r="L789" s="108"/>
      <c r="M789" s="108"/>
      <c r="N789" s="108"/>
      <c r="O789" s="108"/>
      <c r="P789" s="108"/>
      <c r="Q789" s="108"/>
      <c r="R789" s="108"/>
      <c r="S789" s="108"/>
      <c r="T789" s="108"/>
      <c r="U789" s="108"/>
      <c r="V789" s="108"/>
      <c r="W789" s="108"/>
      <c r="X789" s="108"/>
      <c r="Y789" s="108"/>
      <c r="Z789" s="108"/>
    </row>
    <row r="790" spans="1:26" ht="15.75" customHeight="1">
      <c r="A790" s="108"/>
      <c r="B790" s="108"/>
      <c r="C790" s="108"/>
      <c r="D790" s="108"/>
      <c r="E790" s="108"/>
      <c r="F790" s="108"/>
      <c r="G790" s="108"/>
      <c r="H790" s="108"/>
      <c r="I790" s="108"/>
      <c r="J790" s="108"/>
      <c r="K790" s="108"/>
      <c r="L790" s="108"/>
      <c r="M790" s="108"/>
      <c r="N790" s="108"/>
      <c r="O790" s="108"/>
      <c r="P790" s="108"/>
      <c r="Q790" s="108"/>
      <c r="R790" s="108"/>
      <c r="S790" s="108"/>
      <c r="T790" s="108"/>
      <c r="U790" s="108"/>
      <c r="V790" s="108"/>
      <c r="W790" s="108"/>
      <c r="X790" s="108"/>
      <c r="Y790" s="108"/>
      <c r="Z790" s="108"/>
    </row>
    <row r="791" spans="1:26" ht="15.75" customHeight="1">
      <c r="A791" s="108"/>
      <c r="B791" s="108"/>
      <c r="C791" s="108"/>
      <c r="D791" s="108"/>
      <c r="E791" s="108"/>
      <c r="F791" s="108"/>
      <c r="G791" s="108"/>
      <c r="H791" s="108"/>
      <c r="I791" s="108"/>
      <c r="J791" s="108"/>
      <c r="K791" s="108"/>
      <c r="L791" s="108"/>
      <c r="M791" s="108"/>
      <c r="N791" s="108"/>
      <c r="O791" s="108"/>
      <c r="P791" s="108"/>
      <c r="Q791" s="108"/>
      <c r="R791" s="108"/>
      <c r="S791" s="108"/>
      <c r="T791" s="108"/>
      <c r="U791" s="108"/>
      <c r="V791" s="108"/>
      <c r="W791" s="108"/>
      <c r="X791" s="108"/>
      <c r="Y791" s="108"/>
      <c r="Z791" s="108"/>
    </row>
    <row r="792" spans="1:26" ht="15.75" customHeight="1">
      <c r="A792" s="108"/>
      <c r="B792" s="108"/>
      <c r="C792" s="108"/>
      <c r="D792" s="108"/>
      <c r="E792" s="108"/>
      <c r="F792" s="108"/>
      <c r="G792" s="108"/>
      <c r="H792" s="108"/>
      <c r="I792" s="108"/>
      <c r="J792" s="108"/>
      <c r="K792" s="108"/>
      <c r="L792" s="108"/>
      <c r="M792" s="108"/>
      <c r="N792" s="108"/>
      <c r="O792" s="108"/>
      <c r="P792" s="108"/>
      <c r="Q792" s="108"/>
      <c r="R792" s="108"/>
      <c r="S792" s="108"/>
      <c r="T792" s="108"/>
      <c r="U792" s="108"/>
      <c r="V792" s="108"/>
      <c r="W792" s="108"/>
      <c r="X792" s="108"/>
      <c r="Y792" s="108"/>
      <c r="Z792" s="108"/>
    </row>
    <row r="793" spans="1:26" ht="15.75" customHeight="1">
      <c r="A793" s="108"/>
      <c r="B793" s="108"/>
      <c r="C793" s="108"/>
      <c r="D793" s="108"/>
      <c r="E793" s="108"/>
      <c r="F793" s="108"/>
      <c r="G793" s="108"/>
      <c r="H793" s="108"/>
      <c r="I793" s="108"/>
      <c r="J793" s="108"/>
      <c r="K793" s="108"/>
      <c r="L793" s="108"/>
      <c r="M793" s="108"/>
      <c r="N793" s="108"/>
      <c r="O793" s="108"/>
      <c r="P793" s="108"/>
      <c r="Q793" s="108"/>
      <c r="R793" s="108"/>
      <c r="S793" s="108"/>
      <c r="T793" s="108"/>
      <c r="U793" s="108"/>
      <c r="V793" s="108"/>
      <c r="W793" s="108"/>
      <c r="X793" s="108"/>
      <c r="Y793" s="108"/>
      <c r="Z793" s="108"/>
    </row>
    <row r="794" spans="1:26" ht="15.75" customHeight="1">
      <c r="A794" s="108"/>
      <c r="B794" s="108"/>
      <c r="C794" s="108"/>
      <c r="D794" s="108"/>
      <c r="E794" s="108"/>
      <c r="F794" s="108"/>
      <c r="G794" s="108"/>
      <c r="H794" s="108"/>
      <c r="I794" s="108"/>
      <c r="J794" s="108"/>
      <c r="K794" s="108"/>
      <c r="L794" s="108"/>
      <c r="M794" s="108"/>
      <c r="N794" s="108"/>
      <c r="O794" s="108"/>
      <c r="P794" s="108"/>
      <c r="Q794" s="108"/>
      <c r="R794" s="108"/>
      <c r="S794" s="108"/>
      <c r="T794" s="108"/>
      <c r="U794" s="108"/>
      <c r="V794" s="108"/>
      <c r="W794" s="108"/>
      <c r="X794" s="108"/>
      <c r="Y794" s="108"/>
      <c r="Z794" s="108"/>
    </row>
    <row r="795" spans="1:26" ht="15.75" customHeight="1">
      <c r="A795" s="108"/>
      <c r="B795" s="108"/>
      <c r="C795" s="108"/>
      <c r="D795" s="108"/>
      <c r="E795" s="108"/>
      <c r="F795" s="108"/>
      <c r="G795" s="108"/>
      <c r="H795" s="108"/>
      <c r="I795" s="108"/>
      <c r="J795" s="108"/>
      <c r="K795" s="108"/>
      <c r="L795" s="108"/>
      <c r="M795" s="108"/>
      <c r="N795" s="108"/>
      <c r="O795" s="108"/>
      <c r="P795" s="108"/>
      <c r="Q795" s="108"/>
      <c r="R795" s="108"/>
      <c r="S795" s="108"/>
      <c r="T795" s="108"/>
      <c r="U795" s="108"/>
      <c r="V795" s="108"/>
      <c r="W795" s="108"/>
      <c r="X795" s="108"/>
      <c r="Y795" s="108"/>
      <c r="Z795" s="108"/>
    </row>
    <row r="796" spans="1:26" ht="15.75" customHeight="1">
      <c r="A796" s="108"/>
      <c r="B796" s="108"/>
      <c r="C796" s="108"/>
      <c r="D796" s="108"/>
      <c r="E796" s="108"/>
      <c r="F796" s="108"/>
      <c r="G796" s="108"/>
      <c r="H796" s="108"/>
      <c r="I796" s="108"/>
      <c r="J796" s="108"/>
      <c r="K796" s="108"/>
      <c r="L796" s="108"/>
      <c r="M796" s="108"/>
      <c r="N796" s="108"/>
      <c r="O796" s="108"/>
      <c r="P796" s="108"/>
      <c r="Q796" s="108"/>
      <c r="R796" s="108"/>
      <c r="S796" s="108"/>
      <c r="T796" s="108"/>
      <c r="U796" s="108"/>
      <c r="V796" s="108"/>
      <c r="W796" s="108"/>
      <c r="X796" s="108"/>
      <c r="Y796" s="108"/>
      <c r="Z796" s="108"/>
    </row>
    <row r="797" spans="1:26" ht="15.75" customHeight="1">
      <c r="A797" s="108"/>
      <c r="B797" s="108"/>
      <c r="C797" s="108"/>
      <c r="D797" s="108"/>
      <c r="E797" s="108"/>
      <c r="F797" s="108"/>
      <c r="G797" s="108"/>
      <c r="H797" s="108"/>
      <c r="I797" s="108"/>
      <c r="J797" s="108"/>
      <c r="K797" s="108"/>
      <c r="L797" s="108"/>
      <c r="M797" s="108"/>
      <c r="N797" s="108"/>
      <c r="O797" s="108"/>
      <c r="P797" s="108"/>
      <c r="Q797" s="108"/>
      <c r="R797" s="108"/>
      <c r="S797" s="108"/>
      <c r="T797" s="108"/>
      <c r="U797" s="108"/>
      <c r="V797" s="108"/>
      <c r="W797" s="108"/>
      <c r="X797" s="108"/>
      <c r="Y797" s="108"/>
      <c r="Z797" s="108"/>
    </row>
    <row r="798" spans="1:26" ht="15.75" customHeight="1">
      <c r="A798" s="108"/>
      <c r="B798" s="108"/>
      <c r="C798" s="108"/>
      <c r="D798" s="108"/>
      <c r="E798" s="108"/>
      <c r="F798" s="108"/>
      <c r="G798" s="108"/>
      <c r="H798" s="108"/>
      <c r="I798" s="108"/>
      <c r="J798" s="108"/>
      <c r="K798" s="108"/>
      <c r="L798" s="108"/>
      <c r="M798" s="108"/>
      <c r="N798" s="108"/>
      <c r="O798" s="108"/>
      <c r="P798" s="108"/>
      <c r="Q798" s="108"/>
      <c r="R798" s="108"/>
      <c r="S798" s="108"/>
      <c r="T798" s="108"/>
      <c r="U798" s="108"/>
      <c r="V798" s="108"/>
      <c r="W798" s="108"/>
      <c r="X798" s="108"/>
      <c r="Y798" s="108"/>
      <c r="Z798" s="108"/>
    </row>
    <row r="799" spans="1:26" ht="15.75" customHeight="1">
      <c r="A799" s="108"/>
      <c r="B799" s="108"/>
      <c r="C799" s="108"/>
      <c r="D799" s="108"/>
      <c r="E799" s="108"/>
      <c r="F799" s="108"/>
      <c r="G799" s="108"/>
      <c r="H799" s="108"/>
      <c r="I799" s="108"/>
      <c r="J799" s="108"/>
      <c r="K799" s="108"/>
      <c r="L799" s="108"/>
      <c r="M799" s="108"/>
      <c r="N799" s="108"/>
      <c r="O799" s="108"/>
      <c r="P799" s="108"/>
      <c r="Q799" s="108"/>
      <c r="R799" s="108"/>
      <c r="S799" s="108"/>
      <c r="T799" s="108"/>
      <c r="U799" s="108"/>
      <c r="V799" s="108"/>
      <c r="W799" s="108"/>
      <c r="X799" s="108"/>
      <c r="Y799" s="108"/>
      <c r="Z799" s="108"/>
    </row>
    <row r="800" spans="1:26" ht="15.75" customHeight="1">
      <c r="A800" s="108"/>
      <c r="B800" s="108"/>
      <c r="C800" s="108"/>
      <c r="D800" s="108"/>
      <c r="E800" s="108"/>
      <c r="F800" s="108"/>
      <c r="G800" s="108"/>
      <c r="H800" s="108"/>
      <c r="I800" s="108"/>
      <c r="J800" s="108"/>
      <c r="K800" s="108"/>
      <c r="L800" s="108"/>
      <c r="M800" s="108"/>
      <c r="N800" s="108"/>
      <c r="O800" s="108"/>
      <c r="P800" s="108"/>
      <c r="Q800" s="108"/>
      <c r="R800" s="108"/>
      <c r="S800" s="108"/>
      <c r="T800" s="108"/>
      <c r="U800" s="108"/>
      <c r="V800" s="108"/>
      <c r="W800" s="108"/>
      <c r="X800" s="108"/>
      <c r="Y800" s="108"/>
      <c r="Z800" s="108"/>
    </row>
    <row r="801" spans="1:26" ht="15.75" customHeight="1">
      <c r="A801" s="108"/>
      <c r="B801" s="108"/>
      <c r="C801" s="108"/>
      <c r="D801" s="108"/>
      <c r="E801" s="108"/>
      <c r="F801" s="108"/>
      <c r="G801" s="108"/>
      <c r="H801" s="108"/>
      <c r="I801" s="108"/>
      <c r="J801" s="108"/>
      <c r="K801" s="108"/>
      <c r="L801" s="108"/>
      <c r="M801" s="108"/>
      <c r="N801" s="108"/>
      <c r="O801" s="108"/>
      <c r="P801" s="108"/>
      <c r="Q801" s="108"/>
      <c r="R801" s="108"/>
      <c r="S801" s="108"/>
      <c r="T801" s="108"/>
      <c r="U801" s="108"/>
      <c r="V801" s="108"/>
      <c r="W801" s="108"/>
      <c r="X801" s="108"/>
      <c r="Y801" s="108"/>
      <c r="Z801" s="108"/>
    </row>
    <row r="802" spans="1:26" ht="15.75" customHeight="1">
      <c r="A802" s="108"/>
      <c r="B802" s="108"/>
      <c r="C802" s="108"/>
      <c r="D802" s="108"/>
      <c r="E802" s="108"/>
      <c r="F802" s="108"/>
      <c r="G802" s="108"/>
      <c r="H802" s="108"/>
      <c r="I802" s="108"/>
      <c r="J802" s="108"/>
      <c r="K802" s="108"/>
      <c r="L802" s="108"/>
      <c r="M802" s="108"/>
      <c r="N802" s="108"/>
      <c r="O802" s="108"/>
      <c r="P802" s="108"/>
      <c r="Q802" s="108"/>
      <c r="R802" s="108"/>
      <c r="S802" s="108"/>
      <c r="T802" s="108"/>
      <c r="U802" s="108"/>
      <c r="V802" s="108"/>
      <c r="W802" s="108"/>
      <c r="X802" s="108"/>
      <c r="Y802" s="108"/>
      <c r="Z802" s="108"/>
    </row>
    <row r="803" spans="1:26" ht="15.75" customHeight="1">
      <c r="A803" s="108"/>
      <c r="B803" s="108"/>
      <c r="C803" s="108"/>
      <c r="D803" s="108"/>
      <c r="E803" s="108"/>
      <c r="F803" s="108"/>
      <c r="G803" s="108"/>
      <c r="H803" s="108"/>
      <c r="I803" s="108"/>
      <c r="J803" s="108"/>
      <c r="K803" s="108"/>
      <c r="L803" s="108"/>
      <c r="M803" s="108"/>
      <c r="N803" s="108"/>
      <c r="O803" s="108"/>
      <c r="P803" s="108"/>
      <c r="Q803" s="108"/>
      <c r="R803" s="108"/>
      <c r="S803" s="108"/>
      <c r="T803" s="108"/>
      <c r="U803" s="108"/>
      <c r="V803" s="108"/>
      <c r="W803" s="108"/>
      <c r="X803" s="108"/>
      <c r="Y803" s="108"/>
      <c r="Z803" s="108"/>
    </row>
    <row r="804" spans="1:26" ht="15.75" customHeight="1">
      <c r="A804" s="108"/>
      <c r="B804" s="108"/>
      <c r="C804" s="108"/>
      <c r="D804" s="108"/>
      <c r="E804" s="108"/>
      <c r="F804" s="108"/>
      <c r="G804" s="108"/>
      <c r="H804" s="108"/>
      <c r="I804" s="108"/>
      <c r="J804" s="108"/>
      <c r="K804" s="108"/>
      <c r="L804" s="108"/>
      <c r="M804" s="108"/>
      <c r="N804" s="108"/>
      <c r="O804" s="108"/>
      <c r="P804" s="108"/>
      <c r="Q804" s="108"/>
      <c r="R804" s="108"/>
      <c r="S804" s="108"/>
      <c r="T804" s="108"/>
      <c r="U804" s="108"/>
      <c r="V804" s="108"/>
      <c r="W804" s="108"/>
      <c r="X804" s="108"/>
      <c r="Y804" s="108"/>
      <c r="Z804" s="108"/>
    </row>
    <row r="805" spans="1:26" ht="15.75" customHeight="1">
      <c r="A805" s="108"/>
      <c r="B805" s="108"/>
      <c r="C805" s="108"/>
      <c r="D805" s="108"/>
      <c r="E805" s="108"/>
      <c r="F805" s="108"/>
      <c r="G805" s="108"/>
      <c r="H805" s="108"/>
      <c r="I805" s="108"/>
      <c r="J805" s="108"/>
      <c r="K805" s="108"/>
      <c r="L805" s="108"/>
      <c r="M805" s="108"/>
      <c r="N805" s="108"/>
      <c r="O805" s="108"/>
      <c r="P805" s="108"/>
      <c r="Q805" s="108"/>
      <c r="R805" s="108"/>
      <c r="S805" s="108"/>
      <c r="T805" s="108"/>
      <c r="U805" s="108"/>
      <c r="V805" s="108"/>
      <c r="W805" s="108"/>
      <c r="X805" s="108"/>
      <c r="Y805" s="108"/>
      <c r="Z805" s="108"/>
    </row>
    <row r="806" spans="1:26" ht="15.75" customHeight="1">
      <c r="A806" s="108"/>
      <c r="B806" s="108"/>
      <c r="C806" s="108"/>
      <c r="D806" s="108"/>
      <c r="E806" s="108"/>
      <c r="F806" s="108"/>
      <c r="G806" s="108"/>
      <c r="H806" s="108"/>
      <c r="I806" s="108"/>
      <c r="J806" s="108"/>
      <c r="K806" s="108"/>
      <c r="L806" s="108"/>
      <c r="M806" s="108"/>
      <c r="N806" s="108"/>
      <c r="O806" s="108"/>
      <c r="P806" s="108"/>
      <c r="Q806" s="108"/>
      <c r="R806" s="108"/>
      <c r="S806" s="108"/>
      <c r="T806" s="108"/>
      <c r="U806" s="108"/>
      <c r="V806" s="108"/>
      <c r="W806" s="108"/>
      <c r="X806" s="108"/>
      <c r="Y806" s="108"/>
      <c r="Z806" s="108"/>
    </row>
    <row r="807" spans="1:26" ht="15.75" customHeight="1">
      <c r="A807" s="108"/>
      <c r="B807" s="108"/>
      <c r="C807" s="108"/>
      <c r="D807" s="108"/>
      <c r="E807" s="108"/>
      <c r="F807" s="108"/>
      <c r="G807" s="108"/>
      <c r="H807" s="108"/>
      <c r="I807" s="108"/>
      <c r="J807" s="108"/>
      <c r="K807" s="108"/>
      <c r="L807" s="108"/>
      <c r="M807" s="108"/>
      <c r="N807" s="108"/>
      <c r="O807" s="108"/>
      <c r="P807" s="108"/>
      <c r="Q807" s="108"/>
      <c r="R807" s="108"/>
      <c r="S807" s="108"/>
      <c r="T807" s="108"/>
      <c r="U807" s="108"/>
      <c r="V807" s="108"/>
      <c r="W807" s="108"/>
      <c r="X807" s="108"/>
      <c r="Y807" s="108"/>
      <c r="Z807" s="108"/>
    </row>
    <row r="808" spans="1:26" ht="15.75" customHeight="1">
      <c r="A808" s="108"/>
      <c r="B808" s="108"/>
      <c r="C808" s="108"/>
      <c r="D808" s="108"/>
      <c r="E808" s="108"/>
      <c r="F808" s="108"/>
      <c r="G808" s="108"/>
      <c r="H808" s="108"/>
      <c r="I808" s="108"/>
      <c r="J808" s="108"/>
      <c r="K808" s="108"/>
      <c r="L808" s="108"/>
      <c r="M808" s="108"/>
      <c r="N808" s="108"/>
      <c r="O808" s="108"/>
      <c r="P808" s="108"/>
      <c r="Q808" s="108"/>
      <c r="R808" s="108"/>
      <c r="S808" s="108"/>
      <c r="T808" s="108"/>
      <c r="U808" s="108"/>
      <c r="V808" s="108"/>
      <c r="W808" s="108"/>
      <c r="X808" s="108"/>
      <c r="Y808" s="108"/>
      <c r="Z808" s="108"/>
    </row>
    <row r="809" spans="1:26" ht="15.75" customHeight="1">
      <c r="A809" s="108"/>
      <c r="B809" s="108"/>
      <c r="C809" s="108"/>
      <c r="D809" s="108"/>
      <c r="E809" s="108"/>
      <c r="F809" s="108"/>
      <c r="G809" s="108"/>
      <c r="H809" s="108"/>
      <c r="I809" s="108"/>
      <c r="J809" s="108"/>
      <c r="K809" s="108"/>
      <c r="L809" s="108"/>
      <c r="M809" s="108"/>
      <c r="N809" s="108"/>
      <c r="O809" s="108"/>
      <c r="P809" s="108"/>
      <c r="Q809" s="108"/>
      <c r="R809" s="108"/>
      <c r="S809" s="108"/>
      <c r="T809" s="108"/>
      <c r="U809" s="108"/>
      <c r="V809" s="108"/>
      <c r="W809" s="108"/>
      <c r="X809" s="108"/>
      <c r="Y809" s="108"/>
      <c r="Z809" s="108"/>
    </row>
    <row r="810" spans="1:26" ht="15.75" customHeight="1">
      <c r="A810" s="108"/>
      <c r="B810" s="108"/>
      <c r="C810" s="108"/>
      <c r="D810" s="108"/>
      <c r="E810" s="108"/>
      <c r="F810" s="108"/>
      <c r="G810" s="108"/>
      <c r="H810" s="108"/>
      <c r="I810" s="108"/>
      <c r="J810" s="108"/>
      <c r="K810" s="108"/>
      <c r="L810" s="108"/>
      <c r="M810" s="108"/>
      <c r="N810" s="108"/>
      <c r="O810" s="108"/>
      <c r="P810" s="108"/>
      <c r="Q810" s="108"/>
      <c r="R810" s="108"/>
      <c r="S810" s="108"/>
      <c r="T810" s="108"/>
      <c r="U810" s="108"/>
      <c r="V810" s="108"/>
      <c r="W810" s="108"/>
      <c r="X810" s="108"/>
      <c r="Y810" s="108"/>
      <c r="Z810" s="108"/>
    </row>
    <row r="811" spans="1:26" ht="15.75" customHeight="1">
      <c r="A811" s="108"/>
      <c r="B811" s="108"/>
      <c r="C811" s="108"/>
      <c r="D811" s="108"/>
      <c r="E811" s="108"/>
      <c r="F811" s="108"/>
      <c r="G811" s="108"/>
      <c r="H811" s="108"/>
      <c r="I811" s="108"/>
      <c r="J811" s="108"/>
      <c r="K811" s="108"/>
      <c r="L811" s="108"/>
      <c r="M811" s="108"/>
      <c r="N811" s="108"/>
      <c r="O811" s="108"/>
      <c r="P811" s="108"/>
      <c r="Q811" s="108"/>
      <c r="R811" s="108"/>
      <c r="S811" s="108"/>
      <c r="T811" s="108"/>
      <c r="U811" s="108"/>
      <c r="V811" s="108"/>
      <c r="W811" s="108"/>
      <c r="X811" s="108"/>
      <c r="Y811" s="108"/>
      <c r="Z811" s="108"/>
    </row>
    <row r="812" spans="1:26" ht="15.75" customHeight="1">
      <c r="A812" s="108"/>
      <c r="B812" s="108"/>
      <c r="C812" s="108"/>
      <c r="D812" s="108"/>
      <c r="E812" s="108"/>
      <c r="F812" s="108"/>
      <c r="G812" s="108"/>
      <c r="H812" s="108"/>
      <c r="I812" s="108"/>
      <c r="J812" s="108"/>
      <c r="K812" s="108"/>
      <c r="L812" s="108"/>
      <c r="M812" s="108"/>
      <c r="N812" s="108"/>
      <c r="O812" s="108"/>
      <c r="P812" s="108"/>
      <c r="Q812" s="108"/>
      <c r="R812" s="108"/>
      <c r="S812" s="108"/>
      <c r="T812" s="108"/>
      <c r="U812" s="108"/>
      <c r="V812" s="108"/>
      <c r="W812" s="108"/>
      <c r="X812" s="108"/>
      <c r="Y812" s="108"/>
      <c r="Z812" s="108"/>
    </row>
    <row r="813" spans="1:26" ht="15.75" customHeight="1">
      <c r="A813" s="108"/>
      <c r="B813" s="108"/>
      <c r="C813" s="108"/>
      <c r="D813" s="108"/>
      <c r="E813" s="108"/>
      <c r="F813" s="108"/>
      <c r="G813" s="108"/>
      <c r="H813" s="108"/>
      <c r="I813" s="108"/>
      <c r="J813" s="108"/>
      <c r="K813" s="108"/>
      <c r="L813" s="108"/>
      <c r="M813" s="108"/>
      <c r="N813" s="108"/>
      <c r="O813" s="108"/>
      <c r="P813" s="108"/>
      <c r="Q813" s="108"/>
      <c r="R813" s="108"/>
      <c r="S813" s="108"/>
      <c r="T813" s="108"/>
      <c r="U813" s="108"/>
      <c r="V813" s="108"/>
      <c r="W813" s="108"/>
      <c r="X813" s="108"/>
      <c r="Y813" s="108"/>
      <c r="Z813" s="108"/>
    </row>
    <row r="814" spans="1:26" ht="15.75" customHeight="1">
      <c r="A814" s="108"/>
      <c r="B814" s="108"/>
      <c r="C814" s="108"/>
      <c r="D814" s="108"/>
      <c r="E814" s="108"/>
      <c r="F814" s="108"/>
      <c r="G814" s="108"/>
      <c r="H814" s="108"/>
      <c r="I814" s="108"/>
      <c r="J814" s="108"/>
      <c r="K814" s="108"/>
      <c r="L814" s="108"/>
      <c r="M814" s="108"/>
      <c r="N814" s="108"/>
      <c r="O814" s="108"/>
      <c r="P814" s="108"/>
      <c r="Q814" s="108"/>
      <c r="R814" s="108"/>
      <c r="S814" s="108"/>
      <c r="T814" s="108"/>
      <c r="U814" s="108"/>
      <c r="V814" s="108"/>
      <c r="W814" s="108"/>
      <c r="X814" s="108"/>
      <c r="Y814" s="108"/>
      <c r="Z814" s="108"/>
    </row>
    <row r="815" spans="1:26" ht="15.75" customHeight="1">
      <c r="A815" s="108"/>
      <c r="B815" s="108"/>
      <c r="C815" s="108"/>
      <c r="D815" s="108"/>
      <c r="E815" s="108"/>
      <c r="F815" s="108"/>
      <c r="G815" s="108"/>
      <c r="H815" s="108"/>
      <c r="I815" s="108"/>
      <c r="J815" s="108"/>
      <c r="K815" s="108"/>
      <c r="L815" s="108"/>
      <c r="M815" s="108"/>
      <c r="N815" s="108"/>
      <c r="O815" s="108"/>
      <c r="P815" s="108"/>
      <c r="Q815" s="108"/>
      <c r="R815" s="108"/>
      <c r="S815" s="108"/>
      <c r="T815" s="108"/>
      <c r="U815" s="108"/>
      <c r="V815" s="108"/>
      <c r="W815" s="108"/>
      <c r="X815" s="108"/>
      <c r="Y815" s="108"/>
      <c r="Z815" s="108"/>
    </row>
    <row r="816" spans="1:26" ht="15.75" customHeight="1">
      <c r="A816" s="108"/>
      <c r="B816" s="108"/>
      <c r="C816" s="108"/>
      <c r="D816" s="108"/>
      <c r="E816" s="108"/>
      <c r="F816" s="108"/>
      <c r="G816" s="108"/>
      <c r="H816" s="108"/>
      <c r="I816" s="108"/>
      <c r="J816" s="108"/>
      <c r="K816" s="108"/>
      <c r="L816" s="108"/>
      <c r="M816" s="108"/>
      <c r="N816" s="108"/>
      <c r="O816" s="108"/>
      <c r="P816" s="108"/>
      <c r="Q816" s="108"/>
      <c r="R816" s="108"/>
      <c r="S816" s="108"/>
      <c r="T816" s="108"/>
      <c r="U816" s="108"/>
      <c r="V816" s="108"/>
      <c r="W816" s="108"/>
      <c r="X816" s="108"/>
      <c r="Y816" s="108"/>
      <c r="Z816" s="108"/>
    </row>
    <row r="817" spans="1:26" ht="15.75" customHeight="1">
      <c r="A817" s="108"/>
      <c r="B817" s="108"/>
      <c r="C817" s="108"/>
      <c r="D817" s="108"/>
      <c r="E817" s="108"/>
      <c r="F817" s="108"/>
      <c r="G817" s="108"/>
      <c r="H817" s="108"/>
      <c r="I817" s="108"/>
      <c r="J817" s="108"/>
      <c r="K817" s="108"/>
      <c r="L817" s="108"/>
      <c r="M817" s="108"/>
      <c r="N817" s="108"/>
      <c r="O817" s="108"/>
      <c r="P817" s="108"/>
      <c r="Q817" s="108"/>
      <c r="R817" s="108"/>
      <c r="S817" s="108"/>
      <c r="T817" s="108"/>
      <c r="U817" s="108"/>
      <c r="V817" s="108"/>
      <c r="W817" s="108"/>
      <c r="X817" s="108"/>
      <c r="Y817" s="108"/>
      <c r="Z817" s="108"/>
    </row>
    <row r="818" spans="1:26" ht="15.75" customHeight="1">
      <c r="A818" s="108"/>
      <c r="B818" s="108"/>
      <c r="C818" s="108"/>
      <c r="D818" s="108"/>
      <c r="E818" s="108"/>
      <c r="F818" s="108"/>
      <c r="G818" s="108"/>
      <c r="H818" s="108"/>
      <c r="I818" s="108"/>
      <c r="J818" s="108"/>
      <c r="K818" s="108"/>
      <c r="L818" s="108"/>
      <c r="M818" s="108"/>
      <c r="N818" s="108"/>
      <c r="O818" s="108"/>
      <c r="P818" s="108"/>
      <c r="Q818" s="108"/>
      <c r="R818" s="108"/>
      <c r="S818" s="108"/>
      <c r="T818" s="108"/>
      <c r="U818" s="108"/>
      <c r="V818" s="108"/>
      <c r="W818" s="108"/>
      <c r="X818" s="108"/>
      <c r="Y818" s="108"/>
      <c r="Z818" s="108"/>
    </row>
    <row r="819" spans="1:26" ht="15.75" customHeight="1">
      <c r="A819" s="108"/>
      <c r="B819" s="108"/>
      <c r="C819" s="108"/>
      <c r="D819" s="108"/>
      <c r="E819" s="108"/>
      <c r="F819" s="108"/>
      <c r="G819" s="108"/>
      <c r="H819" s="108"/>
      <c r="I819" s="108"/>
      <c r="J819" s="108"/>
      <c r="K819" s="108"/>
      <c r="L819" s="108"/>
      <c r="M819" s="108"/>
      <c r="N819" s="108"/>
      <c r="O819" s="108"/>
      <c r="P819" s="108"/>
      <c r="Q819" s="108"/>
      <c r="R819" s="108"/>
      <c r="S819" s="108"/>
      <c r="T819" s="108"/>
      <c r="U819" s="108"/>
      <c r="V819" s="108"/>
      <c r="W819" s="108"/>
      <c r="X819" s="108"/>
      <c r="Y819" s="108"/>
      <c r="Z819" s="108"/>
    </row>
    <row r="820" spans="1:26" ht="15.75" customHeight="1">
      <c r="A820" s="108"/>
      <c r="B820" s="108"/>
      <c r="C820" s="108"/>
      <c r="D820" s="108"/>
      <c r="E820" s="108"/>
      <c r="F820" s="108"/>
      <c r="G820" s="108"/>
      <c r="H820" s="108"/>
      <c r="I820" s="108"/>
      <c r="J820" s="108"/>
      <c r="K820" s="108"/>
      <c r="L820" s="108"/>
      <c r="M820" s="108"/>
      <c r="N820" s="108"/>
      <c r="O820" s="108"/>
      <c r="P820" s="108"/>
      <c r="Q820" s="108"/>
      <c r="R820" s="108"/>
      <c r="S820" s="108"/>
      <c r="T820" s="108"/>
      <c r="U820" s="108"/>
      <c r="V820" s="108"/>
      <c r="W820" s="108"/>
      <c r="X820" s="108"/>
      <c r="Y820" s="108"/>
      <c r="Z820" s="108"/>
    </row>
    <row r="821" spans="1:26" ht="15.75" customHeight="1">
      <c r="A821" s="108"/>
      <c r="B821" s="108"/>
      <c r="C821" s="108"/>
      <c r="D821" s="108"/>
      <c r="E821" s="108"/>
      <c r="F821" s="108"/>
      <c r="G821" s="108"/>
      <c r="H821" s="108"/>
      <c r="I821" s="108"/>
      <c r="J821" s="108"/>
      <c r="K821" s="108"/>
      <c r="L821" s="108"/>
      <c r="M821" s="108"/>
      <c r="N821" s="108"/>
      <c r="O821" s="108"/>
      <c r="P821" s="108"/>
      <c r="Q821" s="108"/>
      <c r="R821" s="108"/>
      <c r="S821" s="108"/>
      <c r="T821" s="108"/>
      <c r="U821" s="108"/>
      <c r="V821" s="108"/>
      <c r="W821" s="108"/>
      <c r="X821" s="108"/>
      <c r="Y821" s="108"/>
      <c r="Z821" s="108"/>
    </row>
    <row r="822" spans="1:26" ht="15.75" customHeight="1">
      <c r="A822" s="108"/>
      <c r="B822" s="108"/>
      <c r="C822" s="108"/>
      <c r="D822" s="108"/>
      <c r="E822" s="108"/>
      <c r="F822" s="108"/>
      <c r="G822" s="108"/>
      <c r="H822" s="108"/>
      <c r="I822" s="108"/>
      <c r="J822" s="108"/>
      <c r="K822" s="108"/>
      <c r="L822" s="108"/>
      <c r="M822" s="108"/>
      <c r="N822" s="108"/>
      <c r="O822" s="108"/>
      <c r="P822" s="108"/>
      <c r="Q822" s="108"/>
      <c r="R822" s="108"/>
      <c r="S822" s="108"/>
      <c r="T822" s="108"/>
      <c r="U822" s="108"/>
      <c r="V822" s="108"/>
      <c r="W822" s="108"/>
      <c r="X822" s="108"/>
      <c r="Y822" s="108"/>
      <c r="Z822" s="108"/>
    </row>
    <row r="823" spans="1:26" ht="15.75" customHeight="1">
      <c r="A823" s="108"/>
      <c r="B823" s="108"/>
      <c r="C823" s="108"/>
      <c r="D823" s="108"/>
      <c r="E823" s="108"/>
      <c r="F823" s="108"/>
      <c r="G823" s="108"/>
      <c r="H823" s="108"/>
      <c r="I823" s="108"/>
      <c r="J823" s="108"/>
      <c r="K823" s="108"/>
      <c r="L823" s="108"/>
      <c r="M823" s="108"/>
      <c r="N823" s="108"/>
      <c r="O823" s="108"/>
      <c r="P823" s="108"/>
      <c r="Q823" s="108"/>
      <c r="R823" s="108"/>
      <c r="S823" s="108"/>
      <c r="T823" s="108"/>
      <c r="U823" s="108"/>
      <c r="V823" s="108"/>
      <c r="W823" s="108"/>
      <c r="X823" s="108"/>
      <c r="Y823" s="108"/>
      <c r="Z823" s="108"/>
    </row>
    <row r="824" spans="1:26" ht="15.75" customHeight="1">
      <c r="A824" s="108"/>
      <c r="B824" s="108"/>
      <c r="C824" s="108"/>
      <c r="D824" s="108"/>
      <c r="E824" s="108"/>
      <c r="F824" s="108"/>
      <c r="G824" s="108"/>
      <c r="H824" s="108"/>
      <c r="I824" s="108"/>
      <c r="J824" s="108"/>
      <c r="K824" s="108"/>
      <c r="L824" s="108"/>
      <c r="M824" s="108"/>
      <c r="N824" s="108"/>
      <c r="O824" s="108"/>
      <c r="P824" s="108"/>
      <c r="Q824" s="108"/>
      <c r="R824" s="108"/>
      <c r="S824" s="108"/>
      <c r="T824" s="108"/>
      <c r="U824" s="108"/>
      <c r="V824" s="108"/>
      <c r="W824" s="108"/>
      <c r="X824" s="108"/>
      <c r="Y824" s="108"/>
      <c r="Z824" s="108"/>
    </row>
    <row r="825" spans="1:26" ht="15.75" customHeight="1">
      <c r="A825" s="108"/>
      <c r="B825" s="108"/>
      <c r="C825" s="108"/>
      <c r="D825" s="108"/>
      <c r="E825" s="108"/>
      <c r="F825" s="108"/>
      <c r="G825" s="108"/>
      <c r="H825" s="108"/>
      <c r="I825" s="108"/>
      <c r="J825" s="108"/>
      <c r="K825" s="108"/>
      <c r="L825" s="108"/>
      <c r="M825" s="108"/>
      <c r="N825" s="108"/>
      <c r="O825" s="108"/>
      <c r="P825" s="108"/>
      <c r="Q825" s="108"/>
      <c r="R825" s="108"/>
      <c r="S825" s="108"/>
      <c r="T825" s="108"/>
      <c r="U825" s="108"/>
      <c r="V825" s="108"/>
      <c r="W825" s="108"/>
      <c r="X825" s="108"/>
      <c r="Y825" s="108"/>
      <c r="Z825" s="108"/>
    </row>
    <row r="826" spans="1:26" ht="15.75" customHeight="1">
      <c r="A826" s="108"/>
      <c r="B826" s="108"/>
      <c r="C826" s="108"/>
      <c r="D826" s="108"/>
      <c r="E826" s="108"/>
      <c r="F826" s="108"/>
      <c r="G826" s="108"/>
      <c r="H826" s="108"/>
      <c r="I826" s="108"/>
      <c r="J826" s="108"/>
      <c r="K826" s="108"/>
      <c r="L826" s="108"/>
      <c r="M826" s="108"/>
      <c r="N826" s="108"/>
      <c r="O826" s="108"/>
      <c r="P826" s="108"/>
      <c r="Q826" s="108"/>
      <c r="R826" s="108"/>
      <c r="S826" s="108"/>
      <c r="T826" s="108"/>
      <c r="U826" s="108"/>
      <c r="V826" s="108"/>
      <c r="W826" s="108"/>
      <c r="X826" s="108"/>
      <c r="Y826" s="108"/>
      <c r="Z826" s="108"/>
    </row>
    <row r="827" spans="1:26" ht="15.75" customHeight="1">
      <c r="A827" s="108"/>
      <c r="B827" s="108"/>
      <c r="C827" s="108"/>
      <c r="D827" s="108"/>
      <c r="E827" s="108"/>
      <c r="F827" s="108"/>
      <c r="G827" s="108"/>
      <c r="H827" s="108"/>
      <c r="I827" s="108"/>
      <c r="J827" s="108"/>
      <c r="K827" s="108"/>
      <c r="L827" s="108"/>
      <c r="M827" s="108"/>
      <c r="N827" s="108"/>
      <c r="O827" s="108"/>
      <c r="P827" s="108"/>
      <c r="Q827" s="108"/>
      <c r="R827" s="108"/>
      <c r="S827" s="108"/>
      <c r="T827" s="108"/>
      <c r="U827" s="108"/>
      <c r="V827" s="108"/>
      <c r="W827" s="108"/>
      <c r="X827" s="108"/>
      <c r="Y827" s="108"/>
      <c r="Z827" s="108"/>
    </row>
    <row r="828" spans="1:26" ht="15.75" customHeight="1">
      <c r="A828" s="108"/>
      <c r="B828" s="108"/>
      <c r="C828" s="108"/>
      <c r="D828" s="108"/>
      <c r="E828" s="108"/>
      <c r="F828" s="108"/>
      <c r="G828" s="108"/>
      <c r="H828" s="108"/>
      <c r="I828" s="108"/>
      <c r="J828" s="108"/>
      <c r="K828" s="108"/>
      <c r="L828" s="108"/>
      <c r="M828" s="108"/>
      <c r="N828" s="108"/>
      <c r="O828" s="108"/>
      <c r="P828" s="108"/>
      <c r="Q828" s="108"/>
      <c r="R828" s="108"/>
      <c r="S828" s="108"/>
      <c r="T828" s="108"/>
      <c r="U828" s="108"/>
      <c r="V828" s="108"/>
      <c r="W828" s="108"/>
      <c r="X828" s="108"/>
      <c r="Y828" s="108"/>
      <c r="Z828" s="108"/>
    </row>
    <row r="829" spans="1:26" ht="15.75" customHeight="1">
      <c r="A829" s="108"/>
      <c r="B829" s="108"/>
      <c r="C829" s="108"/>
      <c r="D829" s="108"/>
      <c r="E829" s="108"/>
      <c r="F829" s="108"/>
      <c r="G829" s="108"/>
      <c r="H829" s="108"/>
      <c r="I829" s="108"/>
      <c r="J829" s="108"/>
      <c r="K829" s="108"/>
      <c r="L829" s="108"/>
      <c r="M829" s="108"/>
      <c r="N829" s="108"/>
      <c r="O829" s="108"/>
      <c r="P829" s="108"/>
      <c r="Q829" s="108"/>
      <c r="R829" s="108"/>
      <c r="S829" s="108"/>
      <c r="T829" s="108"/>
      <c r="U829" s="108"/>
      <c r="V829" s="108"/>
      <c r="W829" s="108"/>
      <c r="X829" s="108"/>
      <c r="Y829" s="108"/>
      <c r="Z829" s="108"/>
    </row>
    <row r="830" spans="1:26" ht="15.75" customHeight="1">
      <c r="A830" s="108"/>
      <c r="B830" s="108"/>
      <c r="C830" s="108"/>
      <c r="D830" s="108"/>
      <c r="E830" s="108"/>
      <c r="F830" s="108"/>
      <c r="G830" s="108"/>
      <c r="H830" s="108"/>
      <c r="I830" s="108"/>
      <c r="J830" s="108"/>
      <c r="K830" s="108"/>
      <c r="L830" s="108"/>
      <c r="M830" s="108"/>
      <c r="N830" s="108"/>
      <c r="O830" s="108"/>
      <c r="P830" s="108"/>
      <c r="Q830" s="108"/>
      <c r="R830" s="108"/>
      <c r="S830" s="108"/>
      <c r="T830" s="108"/>
      <c r="U830" s="108"/>
      <c r="V830" s="108"/>
      <c r="W830" s="108"/>
      <c r="X830" s="108"/>
      <c r="Y830" s="108"/>
      <c r="Z830" s="108"/>
    </row>
    <row r="831" spans="1:26" ht="15.75" customHeight="1">
      <c r="A831" s="108"/>
      <c r="B831" s="108"/>
      <c r="C831" s="108"/>
      <c r="D831" s="108"/>
      <c r="E831" s="108"/>
      <c r="F831" s="108"/>
      <c r="G831" s="108"/>
      <c r="H831" s="108"/>
      <c r="I831" s="108"/>
      <c r="J831" s="108"/>
      <c r="K831" s="108"/>
      <c r="L831" s="108"/>
      <c r="M831" s="108"/>
      <c r="N831" s="108"/>
      <c r="O831" s="108"/>
      <c r="P831" s="108"/>
      <c r="Q831" s="108"/>
      <c r="R831" s="108"/>
      <c r="S831" s="108"/>
      <c r="T831" s="108"/>
      <c r="U831" s="108"/>
      <c r="V831" s="108"/>
      <c r="W831" s="108"/>
      <c r="X831" s="108"/>
      <c r="Y831" s="108"/>
      <c r="Z831" s="108"/>
    </row>
    <row r="832" spans="1:26" ht="15.75" customHeight="1">
      <c r="A832" s="108"/>
      <c r="B832" s="108"/>
      <c r="C832" s="108"/>
      <c r="D832" s="108"/>
      <c r="E832" s="108"/>
      <c r="F832" s="108"/>
      <c r="G832" s="108"/>
      <c r="H832" s="108"/>
      <c r="I832" s="108"/>
      <c r="J832" s="108"/>
      <c r="K832" s="108"/>
      <c r="L832" s="108"/>
      <c r="M832" s="108"/>
      <c r="N832" s="108"/>
      <c r="O832" s="108"/>
      <c r="P832" s="108"/>
      <c r="Q832" s="108"/>
      <c r="R832" s="108"/>
      <c r="S832" s="108"/>
      <c r="T832" s="108"/>
      <c r="U832" s="108"/>
      <c r="V832" s="108"/>
      <c r="W832" s="108"/>
      <c r="X832" s="108"/>
      <c r="Y832" s="108"/>
      <c r="Z832" s="108"/>
    </row>
    <row r="833" spans="1:26" ht="15.75" customHeight="1">
      <c r="A833" s="108"/>
      <c r="B833" s="108"/>
      <c r="C833" s="108"/>
      <c r="D833" s="108"/>
      <c r="E833" s="108"/>
      <c r="F833" s="108"/>
      <c r="G833" s="108"/>
      <c r="H833" s="108"/>
      <c r="I833" s="108"/>
      <c r="J833" s="108"/>
      <c r="K833" s="108"/>
      <c r="L833" s="108"/>
      <c r="M833" s="108"/>
      <c r="N833" s="108"/>
      <c r="O833" s="108"/>
      <c r="P833" s="108"/>
      <c r="Q833" s="108"/>
      <c r="R833" s="108"/>
      <c r="S833" s="108"/>
      <c r="T833" s="108"/>
      <c r="U833" s="108"/>
      <c r="V833" s="108"/>
      <c r="W833" s="108"/>
      <c r="X833" s="108"/>
      <c r="Y833" s="108"/>
      <c r="Z833" s="108"/>
    </row>
    <row r="834" spans="1:26" ht="15.75" customHeight="1">
      <c r="A834" s="108"/>
      <c r="B834" s="108"/>
      <c r="C834" s="108"/>
      <c r="D834" s="108"/>
      <c r="E834" s="108"/>
      <c r="F834" s="108"/>
      <c r="G834" s="108"/>
      <c r="H834" s="108"/>
      <c r="I834" s="108"/>
      <c r="J834" s="108"/>
      <c r="K834" s="108"/>
      <c r="L834" s="108"/>
      <c r="M834" s="108"/>
      <c r="N834" s="108"/>
      <c r="O834" s="108"/>
      <c r="P834" s="108"/>
      <c r="Q834" s="108"/>
      <c r="R834" s="108"/>
      <c r="S834" s="108"/>
      <c r="T834" s="108"/>
      <c r="U834" s="108"/>
      <c r="V834" s="108"/>
      <c r="W834" s="108"/>
      <c r="X834" s="108"/>
      <c r="Y834" s="108"/>
      <c r="Z834" s="108"/>
    </row>
    <row r="835" spans="1:26" ht="15.75" customHeight="1">
      <c r="A835" s="108"/>
      <c r="B835" s="108"/>
      <c r="C835" s="108"/>
      <c r="D835" s="108"/>
      <c r="E835" s="108"/>
      <c r="F835" s="108"/>
      <c r="G835" s="108"/>
      <c r="H835" s="108"/>
      <c r="I835" s="108"/>
      <c r="J835" s="108"/>
      <c r="K835" s="108"/>
      <c r="L835" s="108"/>
      <c r="M835" s="108"/>
      <c r="N835" s="108"/>
      <c r="O835" s="108"/>
      <c r="P835" s="108"/>
      <c r="Q835" s="108"/>
      <c r="R835" s="108"/>
      <c r="S835" s="108"/>
      <c r="T835" s="108"/>
      <c r="U835" s="108"/>
      <c r="V835" s="108"/>
      <c r="W835" s="108"/>
      <c r="X835" s="108"/>
      <c r="Y835" s="108"/>
      <c r="Z835" s="108"/>
    </row>
    <row r="836" spans="1:26" ht="15.75" customHeight="1">
      <c r="A836" s="108"/>
      <c r="B836" s="108"/>
      <c r="C836" s="108"/>
      <c r="D836" s="108"/>
      <c r="E836" s="108"/>
      <c r="F836" s="108"/>
      <c r="G836" s="108"/>
      <c r="H836" s="108"/>
      <c r="I836" s="108"/>
      <c r="J836" s="108"/>
      <c r="K836" s="108"/>
      <c r="L836" s="108"/>
      <c r="M836" s="108"/>
      <c r="N836" s="108"/>
      <c r="O836" s="108"/>
      <c r="P836" s="108"/>
      <c r="Q836" s="108"/>
      <c r="R836" s="108"/>
      <c r="S836" s="108"/>
      <c r="T836" s="108"/>
      <c r="U836" s="108"/>
      <c r="V836" s="108"/>
      <c r="W836" s="108"/>
      <c r="X836" s="108"/>
      <c r="Y836" s="108"/>
      <c r="Z836" s="108"/>
    </row>
    <row r="837" spans="1:26" ht="15.75" customHeight="1">
      <c r="A837" s="108"/>
      <c r="B837" s="108"/>
      <c r="C837" s="108"/>
      <c r="D837" s="108"/>
      <c r="E837" s="108"/>
      <c r="F837" s="108"/>
      <c r="G837" s="108"/>
      <c r="H837" s="108"/>
      <c r="I837" s="108"/>
      <c r="J837" s="108"/>
      <c r="K837" s="108"/>
      <c r="L837" s="108"/>
      <c r="M837" s="108"/>
      <c r="N837" s="108"/>
      <c r="O837" s="108"/>
      <c r="P837" s="108"/>
      <c r="Q837" s="108"/>
      <c r="R837" s="108"/>
      <c r="S837" s="108"/>
      <c r="T837" s="108"/>
      <c r="U837" s="108"/>
      <c r="V837" s="108"/>
      <c r="W837" s="108"/>
      <c r="X837" s="108"/>
      <c r="Y837" s="108"/>
      <c r="Z837" s="108"/>
    </row>
    <row r="838" spans="1:26" ht="15.75" customHeight="1">
      <c r="A838" s="108"/>
      <c r="B838" s="108"/>
      <c r="C838" s="108"/>
      <c r="D838" s="108"/>
      <c r="E838" s="108"/>
      <c r="F838" s="108"/>
      <c r="G838" s="108"/>
      <c r="H838" s="108"/>
      <c r="I838" s="108"/>
      <c r="J838" s="108"/>
      <c r="K838" s="108"/>
      <c r="L838" s="108"/>
      <c r="M838" s="108"/>
      <c r="N838" s="108"/>
      <c r="O838" s="108"/>
      <c r="P838" s="108"/>
      <c r="Q838" s="108"/>
      <c r="R838" s="108"/>
      <c r="S838" s="108"/>
      <c r="T838" s="108"/>
      <c r="U838" s="108"/>
      <c r="V838" s="108"/>
      <c r="W838" s="108"/>
      <c r="X838" s="108"/>
      <c r="Y838" s="108"/>
      <c r="Z838" s="108"/>
    </row>
    <row r="839" spans="1:26" ht="15.75" customHeight="1">
      <c r="A839" s="108"/>
      <c r="B839" s="108"/>
      <c r="C839" s="108"/>
      <c r="D839" s="108"/>
      <c r="E839" s="108"/>
      <c r="F839" s="108"/>
      <c r="G839" s="108"/>
      <c r="H839" s="108"/>
      <c r="I839" s="108"/>
      <c r="J839" s="108"/>
      <c r="K839" s="108"/>
      <c r="L839" s="108"/>
      <c r="M839" s="108"/>
      <c r="N839" s="108"/>
      <c r="O839" s="108"/>
      <c r="P839" s="108"/>
      <c r="Q839" s="108"/>
      <c r="R839" s="108"/>
      <c r="S839" s="108"/>
      <c r="T839" s="108"/>
      <c r="U839" s="108"/>
      <c r="V839" s="108"/>
      <c r="W839" s="108"/>
      <c r="X839" s="108"/>
      <c r="Y839" s="108"/>
      <c r="Z839" s="108"/>
    </row>
    <row r="840" spans="1:26" ht="15.75" customHeight="1">
      <c r="A840" s="108"/>
      <c r="B840" s="108"/>
      <c r="C840" s="108"/>
      <c r="D840" s="108"/>
      <c r="E840" s="108"/>
      <c r="F840" s="108"/>
      <c r="G840" s="108"/>
      <c r="H840" s="108"/>
      <c r="I840" s="108"/>
      <c r="J840" s="108"/>
      <c r="K840" s="108"/>
      <c r="L840" s="108"/>
      <c r="M840" s="108"/>
      <c r="N840" s="108"/>
      <c r="O840" s="108"/>
      <c r="P840" s="108"/>
      <c r="Q840" s="108"/>
      <c r="R840" s="108"/>
      <c r="S840" s="108"/>
      <c r="T840" s="108"/>
      <c r="U840" s="108"/>
      <c r="V840" s="108"/>
      <c r="W840" s="108"/>
      <c r="X840" s="108"/>
      <c r="Y840" s="108"/>
      <c r="Z840" s="108"/>
    </row>
    <row r="841" spans="1:26" ht="15.75" customHeight="1">
      <c r="A841" s="108"/>
      <c r="B841" s="108"/>
      <c r="C841" s="108"/>
      <c r="D841" s="108"/>
      <c r="E841" s="108"/>
      <c r="F841" s="108"/>
      <c r="G841" s="108"/>
      <c r="H841" s="108"/>
      <c r="I841" s="108"/>
      <c r="J841" s="108"/>
      <c r="K841" s="108"/>
      <c r="L841" s="108"/>
      <c r="M841" s="108"/>
      <c r="N841" s="108"/>
      <c r="O841" s="108"/>
      <c r="P841" s="108"/>
      <c r="Q841" s="108"/>
      <c r="R841" s="108"/>
      <c r="S841" s="108"/>
      <c r="T841" s="108"/>
      <c r="U841" s="108"/>
      <c r="V841" s="108"/>
      <c r="W841" s="108"/>
      <c r="X841" s="108"/>
      <c r="Y841" s="108"/>
      <c r="Z841" s="108"/>
    </row>
    <row r="842" spans="1:26" ht="15.75" customHeight="1">
      <c r="A842" s="108"/>
      <c r="B842" s="108"/>
      <c r="C842" s="108"/>
      <c r="D842" s="108"/>
      <c r="E842" s="108"/>
      <c r="F842" s="108"/>
      <c r="G842" s="108"/>
      <c r="H842" s="108"/>
      <c r="I842" s="108"/>
      <c r="J842" s="108"/>
      <c r="K842" s="108"/>
      <c r="L842" s="108"/>
      <c r="M842" s="108"/>
      <c r="N842" s="108"/>
      <c r="O842" s="108"/>
      <c r="P842" s="108"/>
      <c r="Q842" s="108"/>
      <c r="R842" s="108"/>
      <c r="S842" s="108"/>
      <c r="T842" s="108"/>
      <c r="U842" s="108"/>
      <c r="V842" s="108"/>
      <c r="W842" s="108"/>
      <c r="X842" s="108"/>
      <c r="Y842" s="108"/>
      <c r="Z842" s="108"/>
    </row>
    <row r="843" spans="1:26" ht="15.75" customHeight="1">
      <c r="A843" s="108"/>
      <c r="B843" s="108"/>
      <c r="C843" s="108"/>
      <c r="D843" s="108"/>
      <c r="E843" s="108"/>
      <c r="F843" s="108"/>
      <c r="G843" s="108"/>
      <c r="H843" s="108"/>
      <c r="I843" s="108"/>
      <c r="J843" s="108"/>
      <c r="K843" s="108"/>
      <c r="L843" s="108"/>
      <c r="M843" s="108"/>
      <c r="N843" s="108"/>
      <c r="O843" s="108"/>
      <c r="P843" s="108"/>
      <c r="Q843" s="108"/>
      <c r="R843" s="108"/>
      <c r="S843" s="108"/>
      <c r="T843" s="108"/>
      <c r="U843" s="108"/>
      <c r="V843" s="108"/>
      <c r="W843" s="108"/>
      <c r="X843" s="108"/>
      <c r="Y843" s="108"/>
      <c r="Z843" s="108"/>
    </row>
    <row r="844" spans="1:26" ht="15.75" customHeight="1">
      <c r="A844" s="108"/>
      <c r="B844" s="108"/>
      <c r="C844" s="108"/>
      <c r="D844" s="108"/>
      <c r="E844" s="108"/>
      <c r="F844" s="108"/>
      <c r="G844" s="108"/>
      <c r="H844" s="108"/>
      <c r="I844" s="108"/>
      <c r="J844" s="108"/>
      <c r="K844" s="108"/>
      <c r="L844" s="108"/>
      <c r="M844" s="108"/>
      <c r="N844" s="108"/>
      <c r="O844" s="108"/>
      <c r="P844" s="108"/>
      <c r="Q844" s="108"/>
      <c r="R844" s="108"/>
      <c r="S844" s="108"/>
      <c r="T844" s="108"/>
      <c r="U844" s="108"/>
      <c r="V844" s="108"/>
      <c r="W844" s="108"/>
      <c r="X844" s="108"/>
      <c r="Y844" s="108"/>
      <c r="Z844" s="108"/>
    </row>
    <row r="845" spans="1:26" ht="15.75" customHeight="1">
      <c r="A845" s="108"/>
      <c r="B845" s="108"/>
      <c r="C845" s="108"/>
      <c r="D845" s="108"/>
      <c r="E845" s="108"/>
      <c r="F845" s="108"/>
      <c r="G845" s="108"/>
      <c r="H845" s="108"/>
      <c r="I845" s="108"/>
      <c r="J845" s="108"/>
      <c r="K845" s="108"/>
      <c r="L845" s="108"/>
      <c r="M845" s="108"/>
      <c r="N845" s="108"/>
      <c r="O845" s="108"/>
      <c r="P845" s="108"/>
      <c r="Q845" s="108"/>
      <c r="R845" s="108"/>
      <c r="S845" s="108"/>
      <c r="T845" s="108"/>
      <c r="U845" s="108"/>
      <c r="V845" s="108"/>
      <c r="W845" s="108"/>
      <c r="X845" s="108"/>
      <c r="Y845" s="108"/>
      <c r="Z845" s="108"/>
    </row>
    <row r="846" spans="1:26" ht="15.75" customHeight="1">
      <c r="A846" s="108"/>
      <c r="B846" s="108"/>
      <c r="C846" s="108"/>
      <c r="D846" s="108"/>
      <c r="E846" s="108"/>
      <c r="F846" s="108"/>
      <c r="G846" s="108"/>
      <c r="H846" s="108"/>
      <c r="I846" s="108"/>
      <c r="J846" s="108"/>
      <c r="K846" s="108"/>
      <c r="L846" s="108"/>
      <c r="M846" s="108"/>
      <c r="N846" s="108"/>
      <c r="O846" s="108"/>
      <c r="P846" s="108"/>
      <c r="Q846" s="108"/>
      <c r="R846" s="108"/>
      <c r="S846" s="108"/>
      <c r="T846" s="108"/>
      <c r="U846" s="108"/>
      <c r="V846" s="108"/>
      <c r="W846" s="108"/>
      <c r="X846" s="108"/>
      <c r="Y846" s="108"/>
      <c r="Z846" s="108"/>
    </row>
    <row r="847" spans="1:26" ht="15.75" customHeight="1">
      <c r="A847" s="108"/>
      <c r="B847" s="108"/>
      <c r="C847" s="108"/>
      <c r="D847" s="108"/>
      <c r="E847" s="108"/>
      <c r="F847" s="108"/>
      <c r="G847" s="108"/>
      <c r="H847" s="108"/>
      <c r="I847" s="108"/>
      <c r="J847" s="108"/>
      <c r="K847" s="108"/>
      <c r="L847" s="108"/>
      <c r="M847" s="108"/>
      <c r="N847" s="108"/>
      <c r="O847" s="108"/>
      <c r="P847" s="108"/>
      <c r="Q847" s="108"/>
      <c r="R847" s="108"/>
      <c r="S847" s="108"/>
      <c r="T847" s="108"/>
      <c r="U847" s="108"/>
      <c r="V847" s="108"/>
      <c r="W847" s="108"/>
      <c r="X847" s="108"/>
      <c r="Y847" s="108"/>
      <c r="Z847" s="108"/>
    </row>
    <row r="848" spans="1:26" ht="15.75" customHeight="1">
      <c r="A848" s="108"/>
      <c r="B848" s="108"/>
      <c r="C848" s="108"/>
      <c r="D848" s="108"/>
      <c r="E848" s="108"/>
      <c r="F848" s="108"/>
      <c r="G848" s="108"/>
      <c r="H848" s="108"/>
      <c r="I848" s="108"/>
      <c r="J848" s="108"/>
      <c r="K848" s="108"/>
      <c r="L848" s="108"/>
      <c r="M848" s="108"/>
      <c r="N848" s="108"/>
      <c r="O848" s="108"/>
      <c r="P848" s="108"/>
      <c r="Q848" s="108"/>
      <c r="R848" s="108"/>
      <c r="S848" s="108"/>
      <c r="T848" s="108"/>
      <c r="U848" s="108"/>
      <c r="V848" s="108"/>
      <c r="W848" s="108"/>
      <c r="X848" s="108"/>
      <c r="Y848" s="108"/>
      <c r="Z848" s="108"/>
    </row>
    <row r="849" spans="1:26" ht="15.75" customHeight="1">
      <c r="A849" s="108"/>
      <c r="B849" s="108"/>
      <c r="C849" s="108"/>
      <c r="D849" s="108"/>
      <c r="E849" s="108"/>
      <c r="F849" s="108"/>
      <c r="G849" s="108"/>
      <c r="H849" s="108"/>
      <c r="I849" s="108"/>
      <c r="J849" s="108"/>
      <c r="K849" s="108"/>
      <c r="L849" s="108"/>
      <c r="M849" s="108"/>
      <c r="N849" s="108"/>
      <c r="O849" s="108"/>
      <c r="P849" s="108"/>
      <c r="Q849" s="108"/>
      <c r="R849" s="108"/>
      <c r="S849" s="108"/>
      <c r="T849" s="108"/>
      <c r="U849" s="108"/>
      <c r="V849" s="108"/>
      <c r="W849" s="108"/>
      <c r="X849" s="108"/>
      <c r="Y849" s="108"/>
      <c r="Z849" s="108"/>
    </row>
    <row r="850" spans="1:26" ht="15.75" customHeight="1">
      <c r="A850" s="108"/>
      <c r="B850" s="108"/>
      <c r="C850" s="108"/>
      <c r="D850" s="108"/>
      <c r="E850" s="108"/>
      <c r="F850" s="108"/>
      <c r="G850" s="108"/>
      <c r="H850" s="108"/>
      <c r="I850" s="108"/>
      <c r="J850" s="108"/>
      <c r="K850" s="108"/>
      <c r="L850" s="108"/>
      <c r="M850" s="108"/>
      <c r="N850" s="108"/>
      <c r="O850" s="108"/>
      <c r="P850" s="108"/>
      <c r="Q850" s="108"/>
      <c r="R850" s="108"/>
      <c r="S850" s="108"/>
      <c r="T850" s="108"/>
      <c r="U850" s="108"/>
      <c r="V850" s="108"/>
      <c r="W850" s="108"/>
      <c r="X850" s="108"/>
      <c r="Y850" s="108"/>
      <c r="Z850" s="108"/>
    </row>
    <row r="851" spans="1:26" ht="15.75" customHeight="1">
      <c r="A851" s="108"/>
      <c r="B851" s="108"/>
      <c r="C851" s="108"/>
      <c r="D851" s="108"/>
      <c r="E851" s="108"/>
      <c r="F851" s="108"/>
      <c r="G851" s="108"/>
      <c r="H851" s="108"/>
      <c r="I851" s="108"/>
      <c r="J851" s="108"/>
      <c r="K851" s="108"/>
      <c r="L851" s="108"/>
      <c r="M851" s="108"/>
      <c r="N851" s="108"/>
      <c r="O851" s="108"/>
      <c r="P851" s="108"/>
      <c r="Q851" s="108"/>
      <c r="R851" s="108"/>
      <c r="S851" s="108"/>
      <c r="T851" s="108"/>
      <c r="U851" s="108"/>
      <c r="V851" s="108"/>
      <c r="W851" s="108"/>
      <c r="X851" s="108"/>
      <c r="Y851" s="108"/>
      <c r="Z851" s="108"/>
    </row>
    <row r="852" spans="1:26" ht="15.75" customHeight="1">
      <c r="A852" s="108"/>
      <c r="B852" s="108"/>
      <c r="C852" s="108"/>
      <c r="D852" s="108"/>
      <c r="E852" s="108"/>
      <c r="F852" s="108"/>
      <c r="G852" s="108"/>
      <c r="H852" s="108"/>
      <c r="I852" s="108"/>
      <c r="J852" s="108"/>
      <c r="K852" s="108"/>
      <c r="L852" s="108"/>
      <c r="M852" s="108"/>
      <c r="N852" s="108"/>
      <c r="O852" s="108"/>
      <c r="P852" s="108"/>
      <c r="Q852" s="108"/>
      <c r="R852" s="108"/>
      <c r="S852" s="108"/>
      <c r="T852" s="108"/>
      <c r="U852" s="108"/>
      <c r="V852" s="108"/>
      <c r="W852" s="108"/>
      <c r="X852" s="108"/>
      <c r="Y852" s="108"/>
      <c r="Z852" s="108"/>
    </row>
    <row r="853" spans="1:26" ht="15.75" customHeight="1">
      <c r="A853" s="108"/>
      <c r="B853" s="108"/>
      <c r="C853" s="108"/>
      <c r="D853" s="108"/>
      <c r="E853" s="108"/>
      <c r="F853" s="108"/>
      <c r="G853" s="108"/>
      <c r="H853" s="108"/>
      <c r="I853" s="108"/>
      <c r="J853" s="108"/>
      <c r="K853" s="108"/>
      <c r="L853" s="108"/>
      <c r="M853" s="108"/>
      <c r="N853" s="108"/>
      <c r="O853" s="108"/>
      <c r="P853" s="108"/>
      <c r="Q853" s="108"/>
      <c r="R853" s="108"/>
      <c r="S853" s="108"/>
      <c r="T853" s="108"/>
      <c r="U853" s="108"/>
      <c r="V853" s="108"/>
      <c r="W853" s="108"/>
      <c r="X853" s="108"/>
      <c r="Y853" s="108"/>
      <c r="Z853" s="108"/>
    </row>
    <row r="854" spans="1:26" ht="15.75" customHeight="1">
      <c r="A854" s="108"/>
      <c r="B854" s="108"/>
      <c r="C854" s="108"/>
      <c r="D854" s="108"/>
      <c r="E854" s="108"/>
      <c r="F854" s="108"/>
      <c r="G854" s="108"/>
      <c r="H854" s="108"/>
      <c r="I854" s="108"/>
      <c r="J854" s="108"/>
      <c r="K854" s="108"/>
      <c r="L854" s="108"/>
      <c r="M854" s="108"/>
      <c r="N854" s="108"/>
      <c r="O854" s="108"/>
      <c r="P854" s="108"/>
      <c r="Q854" s="108"/>
      <c r="R854" s="108"/>
      <c r="S854" s="108"/>
      <c r="T854" s="108"/>
      <c r="U854" s="108"/>
      <c r="V854" s="108"/>
      <c r="W854" s="108"/>
      <c r="X854" s="108"/>
      <c r="Y854" s="108"/>
      <c r="Z854" s="108"/>
    </row>
    <row r="855" spans="1:26" ht="15.75" customHeight="1">
      <c r="A855" s="108"/>
      <c r="B855" s="108"/>
      <c r="C855" s="108"/>
      <c r="D855" s="108"/>
      <c r="E855" s="108"/>
      <c r="F855" s="108"/>
      <c r="G855" s="108"/>
      <c r="H855" s="108"/>
      <c r="I855" s="108"/>
      <c r="J855" s="108"/>
      <c r="K855" s="108"/>
      <c r="L855" s="108"/>
      <c r="M855" s="108"/>
      <c r="N855" s="108"/>
      <c r="O855" s="108"/>
      <c r="P855" s="108"/>
      <c r="Q855" s="108"/>
      <c r="R855" s="108"/>
      <c r="S855" s="108"/>
      <c r="T855" s="108"/>
      <c r="U855" s="108"/>
      <c r="V855" s="108"/>
      <c r="W855" s="108"/>
      <c r="X855" s="108"/>
      <c r="Y855" s="108"/>
      <c r="Z855" s="108"/>
    </row>
    <row r="856" spans="1:26" ht="15.75" customHeight="1">
      <c r="A856" s="108"/>
      <c r="B856" s="108"/>
      <c r="C856" s="108"/>
      <c r="D856" s="108"/>
      <c r="E856" s="108"/>
      <c r="F856" s="108"/>
      <c r="G856" s="108"/>
      <c r="H856" s="108"/>
      <c r="I856" s="108"/>
      <c r="J856" s="108"/>
      <c r="K856" s="108"/>
      <c r="L856" s="108"/>
      <c r="M856" s="108"/>
      <c r="N856" s="108"/>
      <c r="O856" s="108"/>
      <c r="P856" s="108"/>
      <c r="Q856" s="108"/>
      <c r="R856" s="108"/>
      <c r="S856" s="108"/>
      <c r="T856" s="108"/>
      <c r="U856" s="108"/>
      <c r="V856" s="108"/>
      <c r="W856" s="108"/>
      <c r="X856" s="108"/>
      <c r="Y856" s="108"/>
      <c r="Z856" s="108"/>
    </row>
    <row r="857" spans="1:26" ht="15.75" customHeight="1">
      <c r="A857" s="108"/>
      <c r="B857" s="108"/>
      <c r="C857" s="108"/>
      <c r="D857" s="108"/>
      <c r="E857" s="108"/>
      <c r="F857" s="108"/>
      <c r="G857" s="108"/>
      <c r="H857" s="108"/>
      <c r="I857" s="108"/>
      <c r="J857" s="108"/>
      <c r="K857" s="108"/>
      <c r="L857" s="108"/>
      <c r="M857" s="108"/>
      <c r="N857" s="108"/>
      <c r="O857" s="108"/>
      <c r="P857" s="108"/>
      <c r="Q857" s="108"/>
      <c r="R857" s="108"/>
      <c r="S857" s="108"/>
      <c r="T857" s="108"/>
      <c r="U857" s="108"/>
      <c r="V857" s="108"/>
      <c r="W857" s="108"/>
      <c r="X857" s="108"/>
      <c r="Y857" s="108"/>
      <c r="Z857" s="108"/>
    </row>
    <row r="858" spans="1:26" ht="15.75" customHeight="1">
      <c r="A858" s="108"/>
      <c r="B858" s="108"/>
      <c r="C858" s="108"/>
      <c r="D858" s="108"/>
      <c r="E858" s="108"/>
      <c r="F858" s="108"/>
      <c r="G858" s="108"/>
      <c r="H858" s="108"/>
      <c r="I858" s="108"/>
      <c r="J858" s="108"/>
      <c r="K858" s="108"/>
      <c r="L858" s="108"/>
      <c r="M858" s="108"/>
      <c r="N858" s="108"/>
      <c r="O858" s="108"/>
      <c r="P858" s="108"/>
      <c r="Q858" s="108"/>
      <c r="R858" s="108"/>
      <c r="S858" s="108"/>
      <c r="T858" s="108"/>
      <c r="U858" s="108"/>
      <c r="V858" s="108"/>
      <c r="W858" s="108"/>
      <c r="X858" s="108"/>
      <c r="Y858" s="108"/>
      <c r="Z858" s="108"/>
    </row>
    <row r="859" spans="1:26" ht="15.75" customHeight="1">
      <c r="A859" s="108"/>
      <c r="B859" s="108"/>
      <c r="C859" s="108"/>
      <c r="D859" s="108"/>
      <c r="E859" s="108"/>
      <c r="F859" s="108"/>
      <c r="G859" s="108"/>
      <c r="H859" s="108"/>
      <c r="I859" s="108"/>
      <c r="J859" s="108"/>
      <c r="K859" s="108"/>
      <c r="L859" s="108"/>
      <c r="M859" s="108"/>
      <c r="N859" s="108"/>
      <c r="O859" s="108"/>
      <c r="P859" s="108"/>
      <c r="Q859" s="108"/>
      <c r="R859" s="108"/>
      <c r="S859" s="108"/>
      <c r="T859" s="108"/>
      <c r="U859" s="108"/>
      <c r="V859" s="108"/>
      <c r="W859" s="108"/>
      <c r="X859" s="108"/>
      <c r="Y859" s="108"/>
      <c r="Z859" s="108"/>
    </row>
    <row r="860" spans="1:26" ht="15.75" customHeight="1">
      <c r="A860" s="108"/>
      <c r="B860" s="108"/>
      <c r="C860" s="108"/>
      <c r="D860" s="108"/>
      <c r="E860" s="108"/>
      <c r="F860" s="108"/>
      <c r="G860" s="108"/>
      <c r="H860" s="108"/>
      <c r="I860" s="108"/>
      <c r="J860" s="108"/>
      <c r="K860" s="108"/>
      <c r="L860" s="108"/>
      <c r="M860" s="108"/>
      <c r="N860" s="108"/>
      <c r="O860" s="108"/>
      <c r="P860" s="108"/>
      <c r="Q860" s="108"/>
      <c r="R860" s="108"/>
      <c r="S860" s="108"/>
      <c r="T860" s="108"/>
      <c r="U860" s="108"/>
      <c r="V860" s="108"/>
      <c r="W860" s="108"/>
      <c r="X860" s="108"/>
      <c r="Y860" s="108"/>
      <c r="Z860" s="108"/>
    </row>
    <row r="861" spans="1:26" ht="15.75" customHeight="1">
      <c r="A861" s="108"/>
      <c r="B861" s="108"/>
      <c r="C861" s="108"/>
      <c r="D861" s="108"/>
      <c r="E861" s="108"/>
      <c r="F861" s="108"/>
      <c r="G861" s="108"/>
      <c r="H861" s="108"/>
      <c r="I861" s="108"/>
      <c r="J861" s="108"/>
      <c r="K861" s="108"/>
      <c r="L861" s="108"/>
      <c r="M861" s="108"/>
      <c r="N861" s="108"/>
      <c r="O861" s="108"/>
      <c r="P861" s="108"/>
      <c r="Q861" s="108"/>
      <c r="R861" s="108"/>
      <c r="S861" s="108"/>
      <c r="T861" s="108"/>
      <c r="U861" s="108"/>
      <c r="V861" s="108"/>
      <c r="W861" s="108"/>
      <c r="X861" s="108"/>
      <c r="Y861" s="108"/>
      <c r="Z861" s="108"/>
    </row>
    <row r="862" spans="1:26" ht="15.75" customHeight="1">
      <c r="A862" s="108"/>
      <c r="B862" s="108"/>
      <c r="C862" s="108"/>
      <c r="D862" s="108"/>
      <c r="E862" s="108"/>
      <c r="F862" s="108"/>
      <c r="G862" s="108"/>
      <c r="H862" s="108"/>
      <c r="I862" s="108"/>
      <c r="J862" s="108"/>
      <c r="K862" s="108"/>
      <c r="L862" s="108"/>
      <c r="M862" s="108"/>
      <c r="N862" s="108"/>
      <c r="O862" s="108"/>
      <c r="P862" s="108"/>
      <c r="Q862" s="108"/>
      <c r="R862" s="108"/>
      <c r="S862" s="108"/>
      <c r="T862" s="108"/>
      <c r="U862" s="108"/>
      <c r="V862" s="108"/>
      <c r="W862" s="108"/>
      <c r="X862" s="108"/>
      <c r="Y862" s="108"/>
      <c r="Z862" s="108"/>
    </row>
    <row r="863" spans="1:26" ht="15.75" customHeight="1">
      <c r="A863" s="108"/>
      <c r="B863" s="108"/>
      <c r="C863" s="108"/>
      <c r="D863" s="108"/>
      <c r="E863" s="108"/>
      <c r="F863" s="108"/>
      <c r="G863" s="108"/>
      <c r="H863" s="108"/>
      <c r="I863" s="108"/>
      <c r="J863" s="108"/>
      <c r="K863" s="108"/>
      <c r="L863" s="108"/>
      <c r="M863" s="108"/>
      <c r="N863" s="108"/>
      <c r="O863" s="108"/>
      <c r="P863" s="108"/>
      <c r="Q863" s="108"/>
      <c r="R863" s="108"/>
      <c r="S863" s="108"/>
      <c r="T863" s="108"/>
      <c r="U863" s="108"/>
      <c r="V863" s="108"/>
      <c r="W863" s="108"/>
      <c r="X863" s="108"/>
      <c r="Y863" s="108"/>
      <c r="Z863" s="108"/>
    </row>
    <row r="864" spans="1:26" ht="15.75" customHeight="1">
      <c r="A864" s="108"/>
      <c r="B864" s="108"/>
      <c r="C864" s="108"/>
      <c r="D864" s="108"/>
      <c r="E864" s="108"/>
      <c r="F864" s="108"/>
      <c r="G864" s="108"/>
      <c r="H864" s="108"/>
      <c r="I864" s="108"/>
      <c r="J864" s="108"/>
      <c r="K864" s="108"/>
      <c r="L864" s="108"/>
      <c r="M864" s="108"/>
      <c r="N864" s="108"/>
      <c r="O864" s="108"/>
      <c r="P864" s="108"/>
      <c r="Q864" s="108"/>
      <c r="R864" s="108"/>
      <c r="S864" s="108"/>
      <c r="T864" s="108"/>
      <c r="U864" s="108"/>
      <c r="V864" s="108"/>
      <c r="W864" s="108"/>
      <c r="X864" s="108"/>
      <c r="Y864" s="108"/>
      <c r="Z864" s="108"/>
    </row>
    <row r="865" spans="1:26" ht="15.75" customHeight="1">
      <c r="A865" s="108"/>
      <c r="B865" s="108"/>
      <c r="C865" s="108"/>
      <c r="D865" s="108"/>
      <c r="E865" s="108"/>
      <c r="F865" s="108"/>
      <c r="G865" s="108"/>
      <c r="H865" s="108"/>
      <c r="I865" s="108"/>
      <c r="J865" s="108"/>
      <c r="K865" s="108"/>
      <c r="L865" s="108"/>
      <c r="M865" s="108"/>
      <c r="N865" s="108"/>
      <c r="O865" s="108"/>
      <c r="P865" s="108"/>
      <c r="Q865" s="108"/>
      <c r="R865" s="108"/>
      <c r="S865" s="108"/>
      <c r="T865" s="108"/>
      <c r="U865" s="108"/>
      <c r="V865" s="108"/>
      <c r="W865" s="108"/>
      <c r="X865" s="108"/>
      <c r="Y865" s="108"/>
      <c r="Z865" s="108"/>
    </row>
    <row r="866" spans="1:26" ht="15.75" customHeight="1">
      <c r="A866" s="108"/>
      <c r="B866" s="108"/>
      <c r="C866" s="108"/>
      <c r="D866" s="108"/>
      <c r="E866" s="108"/>
      <c r="F866" s="108"/>
      <c r="G866" s="108"/>
      <c r="H866" s="108"/>
      <c r="I866" s="108"/>
      <c r="J866" s="108"/>
      <c r="K866" s="108"/>
      <c r="L866" s="108"/>
      <c r="M866" s="108"/>
      <c r="N866" s="108"/>
      <c r="O866" s="108"/>
      <c r="P866" s="108"/>
      <c r="Q866" s="108"/>
      <c r="R866" s="108"/>
      <c r="S866" s="108"/>
      <c r="T866" s="108"/>
      <c r="U866" s="108"/>
      <c r="V866" s="108"/>
      <c r="W866" s="108"/>
      <c r="X866" s="108"/>
      <c r="Y866" s="108"/>
      <c r="Z866" s="108"/>
    </row>
    <row r="867" spans="1:26" ht="15.75" customHeight="1">
      <c r="A867" s="108"/>
      <c r="B867" s="108"/>
      <c r="C867" s="108"/>
      <c r="D867" s="108"/>
      <c r="E867" s="108"/>
      <c r="F867" s="108"/>
      <c r="G867" s="108"/>
      <c r="H867" s="108"/>
      <c r="I867" s="108"/>
      <c r="J867" s="108"/>
      <c r="K867" s="108"/>
      <c r="L867" s="108"/>
      <c r="M867" s="108"/>
      <c r="N867" s="108"/>
      <c r="O867" s="108"/>
      <c r="P867" s="108"/>
      <c r="Q867" s="108"/>
      <c r="R867" s="108"/>
      <c r="S867" s="108"/>
      <c r="T867" s="108"/>
      <c r="U867" s="108"/>
      <c r="V867" s="108"/>
      <c r="W867" s="108"/>
      <c r="X867" s="108"/>
      <c r="Y867" s="108"/>
      <c r="Z867" s="108"/>
    </row>
    <row r="868" spans="1:26" ht="15.75" customHeight="1">
      <c r="A868" s="108"/>
      <c r="B868" s="108"/>
      <c r="C868" s="108"/>
      <c r="D868" s="108"/>
      <c r="E868" s="108"/>
      <c r="F868" s="108"/>
      <c r="G868" s="108"/>
      <c r="H868" s="108"/>
      <c r="I868" s="108"/>
      <c r="J868" s="108"/>
      <c r="K868" s="108"/>
      <c r="L868" s="108"/>
      <c r="M868" s="108"/>
      <c r="N868" s="108"/>
      <c r="O868" s="108"/>
      <c r="P868" s="108"/>
      <c r="Q868" s="108"/>
      <c r="R868" s="108"/>
      <c r="S868" s="108"/>
      <c r="T868" s="108"/>
      <c r="U868" s="108"/>
      <c r="V868" s="108"/>
      <c r="W868" s="108"/>
      <c r="X868" s="108"/>
      <c r="Y868" s="108"/>
      <c r="Z868" s="108"/>
    </row>
    <row r="869" spans="1:26" ht="15.75" customHeight="1">
      <c r="A869" s="108"/>
      <c r="B869" s="108"/>
      <c r="C869" s="108"/>
      <c r="D869" s="108"/>
      <c r="E869" s="108"/>
      <c r="F869" s="108"/>
      <c r="G869" s="108"/>
      <c r="H869" s="108"/>
      <c r="I869" s="108"/>
      <c r="J869" s="108"/>
      <c r="K869" s="108"/>
      <c r="L869" s="108"/>
      <c r="M869" s="108"/>
      <c r="N869" s="108"/>
      <c r="O869" s="108"/>
      <c r="P869" s="108"/>
      <c r="Q869" s="108"/>
      <c r="R869" s="108"/>
      <c r="S869" s="108"/>
      <c r="T869" s="108"/>
      <c r="U869" s="108"/>
      <c r="V869" s="108"/>
      <c r="W869" s="108"/>
      <c r="X869" s="108"/>
      <c r="Y869" s="108"/>
      <c r="Z869" s="108"/>
    </row>
    <row r="870" spans="1:26" ht="15.75" customHeight="1">
      <c r="A870" s="108"/>
      <c r="B870" s="108"/>
      <c r="C870" s="108"/>
      <c r="D870" s="108"/>
      <c r="E870" s="108"/>
      <c r="F870" s="108"/>
      <c r="G870" s="108"/>
      <c r="H870" s="108"/>
      <c r="I870" s="108"/>
      <c r="J870" s="108"/>
      <c r="K870" s="108"/>
      <c r="L870" s="108"/>
      <c r="M870" s="108"/>
      <c r="N870" s="108"/>
      <c r="O870" s="108"/>
      <c r="P870" s="108"/>
      <c r="Q870" s="108"/>
      <c r="R870" s="108"/>
      <c r="S870" s="108"/>
      <c r="T870" s="108"/>
      <c r="U870" s="108"/>
      <c r="V870" s="108"/>
      <c r="W870" s="108"/>
      <c r="X870" s="108"/>
      <c r="Y870" s="108"/>
      <c r="Z870" s="108"/>
    </row>
    <row r="871" spans="1:26" ht="15.75" customHeight="1">
      <c r="A871" s="108"/>
      <c r="B871" s="108"/>
      <c r="C871" s="108"/>
      <c r="D871" s="108"/>
      <c r="E871" s="108"/>
      <c r="F871" s="108"/>
      <c r="G871" s="108"/>
      <c r="H871" s="108"/>
      <c r="I871" s="108"/>
      <c r="J871" s="108"/>
      <c r="K871" s="108"/>
      <c r="L871" s="108"/>
      <c r="M871" s="108"/>
      <c r="N871" s="108"/>
      <c r="O871" s="108"/>
      <c r="P871" s="108"/>
      <c r="Q871" s="108"/>
      <c r="R871" s="108"/>
      <c r="S871" s="108"/>
      <c r="T871" s="108"/>
      <c r="U871" s="108"/>
      <c r="V871" s="108"/>
      <c r="W871" s="108"/>
      <c r="X871" s="108"/>
      <c r="Y871" s="108"/>
      <c r="Z871" s="108"/>
    </row>
    <row r="872" spans="1:26" ht="15.75" customHeight="1">
      <c r="A872" s="108"/>
      <c r="B872" s="108"/>
      <c r="C872" s="108"/>
      <c r="D872" s="108"/>
      <c r="E872" s="108"/>
      <c r="F872" s="108"/>
      <c r="G872" s="108"/>
      <c r="H872" s="108"/>
      <c r="I872" s="108"/>
      <c r="J872" s="108"/>
      <c r="K872" s="108"/>
      <c r="L872" s="108"/>
      <c r="M872" s="108"/>
      <c r="N872" s="108"/>
      <c r="O872" s="108"/>
      <c r="P872" s="108"/>
      <c r="Q872" s="108"/>
      <c r="R872" s="108"/>
      <c r="S872" s="108"/>
      <c r="T872" s="108"/>
      <c r="U872" s="108"/>
      <c r="V872" s="108"/>
      <c r="W872" s="108"/>
      <c r="X872" s="108"/>
      <c r="Y872" s="108"/>
      <c r="Z872" s="108"/>
    </row>
    <row r="873" spans="1:26" ht="15.75" customHeight="1">
      <c r="A873" s="108"/>
      <c r="B873" s="108"/>
      <c r="C873" s="108"/>
      <c r="D873" s="108"/>
      <c r="E873" s="108"/>
      <c r="F873" s="108"/>
      <c r="G873" s="108"/>
      <c r="H873" s="108"/>
      <c r="I873" s="108"/>
      <c r="J873" s="108"/>
      <c r="K873" s="108"/>
      <c r="L873" s="108"/>
      <c r="M873" s="108"/>
      <c r="N873" s="108"/>
      <c r="O873" s="108"/>
      <c r="P873" s="108"/>
      <c r="Q873" s="108"/>
      <c r="R873" s="108"/>
      <c r="S873" s="108"/>
      <c r="T873" s="108"/>
      <c r="U873" s="108"/>
      <c r="V873" s="108"/>
      <c r="W873" s="108"/>
      <c r="X873" s="108"/>
      <c r="Y873" s="108"/>
      <c r="Z873" s="108"/>
    </row>
    <row r="874" spans="1:26" ht="15.75" customHeight="1">
      <c r="A874" s="108"/>
      <c r="B874" s="108"/>
      <c r="C874" s="108"/>
      <c r="D874" s="108"/>
      <c r="E874" s="108"/>
      <c r="F874" s="108"/>
      <c r="G874" s="108"/>
      <c r="H874" s="108"/>
      <c r="I874" s="108"/>
      <c r="J874" s="108"/>
      <c r="K874" s="108"/>
      <c r="L874" s="108"/>
      <c r="M874" s="108"/>
      <c r="N874" s="108"/>
      <c r="O874" s="108"/>
      <c r="P874" s="108"/>
      <c r="Q874" s="108"/>
      <c r="R874" s="108"/>
      <c r="S874" s="108"/>
      <c r="T874" s="108"/>
      <c r="U874" s="108"/>
      <c r="V874" s="108"/>
      <c r="W874" s="108"/>
      <c r="X874" s="108"/>
      <c r="Y874" s="108"/>
      <c r="Z874" s="108"/>
    </row>
    <row r="875" spans="1:26" ht="15.75" customHeight="1">
      <c r="A875" s="108"/>
      <c r="B875" s="108"/>
      <c r="C875" s="108"/>
      <c r="D875" s="108"/>
      <c r="E875" s="108"/>
      <c r="F875" s="108"/>
      <c r="G875" s="108"/>
      <c r="H875" s="108"/>
      <c r="I875" s="108"/>
      <c r="J875" s="108"/>
      <c r="K875" s="108"/>
      <c r="L875" s="108"/>
      <c r="M875" s="108"/>
      <c r="N875" s="108"/>
      <c r="O875" s="108"/>
      <c r="P875" s="108"/>
      <c r="Q875" s="108"/>
      <c r="R875" s="108"/>
      <c r="S875" s="108"/>
      <c r="T875" s="108"/>
      <c r="U875" s="108"/>
      <c r="V875" s="108"/>
      <c r="W875" s="108"/>
      <c r="X875" s="108"/>
      <c r="Y875" s="108"/>
      <c r="Z875" s="108"/>
    </row>
    <row r="876" spans="1:26" ht="15.75" customHeight="1">
      <c r="A876" s="108"/>
      <c r="B876" s="108"/>
      <c r="C876" s="108"/>
      <c r="D876" s="108"/>
      <c r="E876" s="108"/>
      <c r="F876" s="108"/>
      <c r="G876" s="108"/>
      <c r="H876" s="108"/>
      <c r="I876" s="108"/>
      <c r="J876" s="108"/>
      <c r="K876" s="108"/>
      <c r="L876" s="108"/>
      <c r="M876" s="108"/>
      <c r="N876" s="108"/>
      <c r="O876" s="108"/>
      <c r="P876" s="108"/>
      <c r="Q876" s="108"/>
      <c r="R876" s="108"/>
      <c r="S876" s="108"/>
      <c r="T876" s="108"/>
      <c r="U876" s="108"/>
      <c r="V876" s="108"/>
      <c r="W876" s="108"/>
      <c r="X876" s="108"/>
      <c r="Y876" s="108"/>
      <c r="Z876" s="108"/>
    </row>
    <row r="877" spans="1:26" ht="15.75" customHeight="1">
      <c r="A877" s="108"/>
      <c r="B877" s="108"/>
      <c r="C877" s="108"/>
      <c r="D877" s="108"/>
      <c r="E877" s="108"/>
      <c r="F877" s="108"/>
      <c r="G877" s="108"/>
      <c r="H877" s="108"/>
      <c r="I877" s="108"/>
      <c r="J877" s="108"/>
      <c r="K877" s="108"/>
      <c r="L877" s="108"/>
      <c r="M877" s="108"/>
      <c r="N877" s="108"/>
      <c r="O877" s="108"/>
      <c r="P877" s="108"/>
      <c r="Q877" s="108"/>
      <c r="R877" s="108"/>
      <c r="S877" s="108"/>
      <c r="T877" s="108"/>
      <c r="U877" s="108"/>
      <c r="V877" s="108"/>
      <c r="W877" s="108"/>
      <c r="X877" s="108"/>
      <c r="Y877" s="108"/>
      <c r="Z877" s="108"/>
    </row>
    <row r="878" spans="1:26" ht="15.75" customHeight="1">
      <c r="A878" s="108"/>
      <c r="B878" s="108"/>
      <c r="C878" s="108"/>
      <c r="D878" s="108"/>
      <c r="E878" s="108"/>
      <c r="F878" s="108"/>
      <c r="G878" s="108"/>
      <c r="H878" s="108"/>
      <c r="I878" s="108"/>
      <c r="J878" s="108"/>
      <c r="K878" s="108"/>
      <c r="L878" s="108"/>
      <c r="M878" s="108"/>
      <c r="N878" s="108"/>
      <c r="O878" s="108"/>
      <c r="P878" s="108"/>
      <c r="Q878" s="108"/>
      <c r="R878" s="108"/>
      <c r="S878" s="108"/>
      <c r="T878" s="108"/>
      <c r="U878" s="108"/>
      <c r="V878" s="108"/>
      <c r="W878" s="108"/>
      <c r="X878" s="108"/>
      <c r="Y878" s="108"/>
      <c r="Z878" s="108"/>
    </row>
    <row r="879" spans="1:26" ht="15.75" customHeight="1">
      <c r="A879" s="108"/>
      <c r="B879" s="108"/>
      <c r="C879" s="108"/>
      <c r="D879" s="108"/>
      <c r="E879" s="108"/>
      <c r="F879" s="108"/>
      <c r="G879" s="108"/>
      <c r="H879" s="108"/>
      <c r="I879" s="108"/>
      <c r="J879" s="108"/>
      <c r="K879" s="108"/>
      <c r="L879" s="108"/>
      <c r="M879" s="108"/>
      <c r="N879" s="108"/>
      <c r="O879" s="108"/>
      <c r="P879" s="108"/>
      <c r="Q879" s="108"/>
      <c r="R879" s="108"/>
      <c r="S879" s="108"/>
      <c r="T879" s="108"/>
      <c r="U879" s="108"/>
      <c r="V879" s="108"/>
      <c r="W879" s="108"/>
      <c r="X879" s="108"/>
      <c r="Y879" s="108"/>
      <c r="Z879" s="108"/>
    </row>
    <row r="880" spans="1:26" ht="15.75" customHeight="1">
      <c r="A880" s="108"/>
      <c r="B880" s="108"/>
      <c r="C880" s="108"/>
      <c r="D880" s="108"/>
      <c r="E880" s="108"/>
      <c r="F880" s="108"/>
      <c r="G880" s="108"/>
      <c r="H880" s="108"/>
      <c r="I880" s="108"/>
      <c r="J880" s="108"/>
      <c r="K880" s="108"/>
      <c r="L880" s="108"/>
      <c r="M880" s="108"/>
      <c r="N880" s="108"/>
      <c r="O880" s="108"/>
      <c r="P880" s="108"/>
      <c r="Q880" s="108"/>
      <c r="R880" s="108"/>
      <c r="S880" s="108"/>
      <c r="T880" s="108"/>
      <c r="U880" s="108"/>
      <c r="V880" s="108"/>
      <c r="W880" s="108"/>
      <c r="X880" s="108"/>
      <c r="Y880" s="108"/>
      <c r="Z880" s="108"/>
    </row>
    <row r="881" spans="1:26" ht="15.75" customHeight="1">
      <c r="A881" s="108"/>
      <c r="B881" s="108"/>
      <c r="C881" s="108"/>
      <c r="D881" s="108"/>
      <c r="E881" s="108"/>
      <c r="F881" s="108"/>
      <c r="G881" s="108"/>
      <c r="H881" s="108"/>
      <c r="I881" s="108"/>
      <c r="J881" s="108"/>
      <c r="K881" s="108"/>
      <c r="L881" s="108"/>
      <c r="M881" s="108"/>
      <c r="N881" s="108"/>
      <c r="O881" s="108"/>
      <c r="P881" s="108"/>
      <c r="Q881" s="108"/>
      <c r="R881" s="108"/>
      <c r="S881" s="108"/>
      <c r="T881" s="108"/>
      <c r="U881" s="108"/>
      <c r="V881" s="108"/>
      <c r="W881" s="108"/>
      <c r="X881" s="108"/>
      <c r="Y881" s="108"/>
      <c r="Z881" s="108"/>
    </row>
    <row r="882" spans="1:26" ht="15.75" customHeight="1">
      <c r="A882" s="108"/>
      <c r="B882" s="108"/>
      <c r="C882" s="108"/>
      <c r="D882" s="108"/>
      <c r="E882" s="108"/>
      <c r="F882" s="108"/>
      <c r="G882" s="108"/>
      <c r="H882" s="108"/>
      <c r="I882" s="108"/>
      <c r="J882" s="108"/>
      <c r="K882" s="108"/>
      <c r="L882" s="108"/>
      <c r="M882" s="108"/>
      <c r="N882" s="108"/>
      <c r="O882" s="108"/>
      <c r="P882" s="108"/>
      <c r="Q882" s="108"/>
      <c r="R882" s="108"/>
      <c r="S882" s="108"/>
      <c r="T882" s="108"/>
      <c r="U882" s="108"/>
      <c r="V882" s="108"/>
      <c r="W882" s="108"/>
      <c r="X882" s="108"/>
      <c r="Y882" s="108"/>
      <c r="Z882" s="108"/>
    </row>
    <row r="883" spans="1:26" ht="15.75" customHeight="1">
      <c r="A883" s="108"/>
      <c r="B883" s="108"/>
      <c r="C883" s="108"/>
      <c r="D883" s="108"/>
      <c r="E883" s="108"/>
      <c r="F883" s="108"/>
      <c r="G883" s="108"/>
      <c r="H883" s="108"/>
      <c r="I883" s="108"/>
      <c r="J883" s="108"/>
      <c r="K883" s="108"/>
      <c r="L883" s="108"/>
      <c r="M883" s="108"/>
      <c r="N883" s="108"/>
      <c r="O883" s="108"/>
      <c r="P883" s="108"/>
      <c r="Q883" s="108"/>
      <c r="R883" s="108"/>
      <c r="S883" s="108"/>
      <c r="T883" s="108"/>
      <c r="U883" s="108"/>
      <c r="V883" s="108"/>
      <c r="W883" s="108"/>
      <c r="X883" s="108"/>
      <c r="Y883" s="108"/>
      <c r="Z883" s="108"/>
    </row>
    <row r="884" spans="1:26" ht="15.75" customHeight="1">
      <c r="A884" s="108"/>
      <c r="B884" s="108"/>
      <c r="C884" s="108"/>
      <c r="D884" s="108"/>
      <c r="E884" s="108"/>
      <c r="F884" s="108"/>
      <c r="G884" s="108"/>
      <c r="H884" s="108"/>
      <c r="I884" s="108"/>
      <c r="J884" s="108"/>
      <c r="K884" s="108"/>
      <c r="L884" s="108"/>
      <c r="M884" s="108"/>
      <c r="N884" s="108"/>
      <c r="O884" s="108"/>
      <c r="P884" s="108"/>
      <c r="Q884" s="108"/>
      <c r="R884" s="108"/>
      <c r="S884" s="108"/>
      <c r="T884" s="108"/>
      <c r="U884" s="108"/>
      <c r="V884" s="108"/>
      <c r="W884" s="108"/>
      <c r="X884" s="108"/>
      <c r="Y884" s="108"/>
      <c r="Z884" s="108"/>
    </row>
    <row r="885" spans="1:26" ht="15.75" customHeight="1">
      <c r="A885" s="108"/>
      <c r="B885" s="108"/>
      <c r="C885" s="108"/>
      <c r="D885" s="108"/>
      <c r="E885" s="108"/>
      <c r="F885" s="108"/>
      <c r="G885" s="108"/>
      <c r="H885" s="108"/>
      <c r="I885" s="108"/>
      <c r="J885" s="108"/>
      <c r="K885" s="108"/>
      <c r="L885" s="108"/>
      <c r="M885" s="108"/>
      <c r="N885" s="108"/>
      <c r="O885" s="108"/>
      <c r="P885" s="108"/>
      <c r="Q885" s="108"/>
      <c r="R885" s="108"/>
      <c r="S885" s="108"/>
      <c r="T885" s="108"/>
      <c r="U885" s="108"/>
      <c r="V885" s="108"/>
      <c r="W885" s="108"/>
      <c r="X885" s="108"/>
      <c r="Y885" s="108"/>
      <c r="Z885" s="108"/>
    </row>
    <row r="886" spans="1:26" ht="15.75" customHeight="1">
      <c r="A886" s="108"/>
      <c r="B886" s="108"/>
      <c r="C886" s="108"/>
      <c r="D886" s="108"/>
      <c r="E886" s="108"/>
      <c r="F886" s="108"/>
      <c r="G886" s="108"/>
      <c r="H886" s="108"/>
      <c r="I886" s="108"/>
      <c r="J886" s="108"/>
      <c r="K886" s="108"/>
      <c r="L886" s="108"/>
      <c r="M886" s="108"/>
      <c r="N886" s="108"/>
      <c r="O886" s="108"/>
      <c r="P886" s="108"/>
      <c r="Q886" s="108"/>
      <c r="R886" s="108"/>
      <c r="S886" s="108"/>
      <c r="T886" s="108"/>
      <c r="U886" s="108"/>
      <c r="V886" s="108"/>
      <c r="W886" s="108"/>
      <c r="X886" s="108"/>
      <c r="Y886" s="108"/>
      <c r="Z886" s="108"/>
    </row>
    <row r="887" spans="1:26" ht="15.75" customHeight="1">
      <c r="A887" s="108"/>
      <c r="B887" s="108"/>
      <c r="C887" s="108"/>
      <c r="D887" s="108"/>
      <c r="E887" s="108"/>
      <c r="F887" s="108"/>
      <c r="G887" s="108"/>
      <c r="H887" s="108"/>
      <c r="I887" s="108"/>
      <c r="J887" s="108"/>
      <c r="K887" s="108"/>
      <c r="L887" s="108"/>
      <c r="M887" s="108"/>
      <c r="N887" s="108"/>
      <c r="O887" s="108"/>
      <c r="P887" s="108"/>
      <c r="Q887" s="108"/>
      <c r="R887" s="108"/>
      <c r="S887" s="108"/>
      <c r="T887" s="108"/>
      <c r="U887" s="108"/>
      <c r="V887" s="108"/>
      <c r="W887" s="108"/>
      <c r="X887" s="108"/>
      <c r="Y887" s="108"/>
      <c r="Z887" s="108"/>
    </row>
    <row r="888" spans="1:26" ht="15.75" customHeight="1">
      <c r="A888" s="108"/>
      <c r="B888" s="108"/>
      <c r="C888" s="108"/>
      <c r="D888" s="108"/>
      <c r="E888" s="108"/>
      <c r="F888" s="108"/>
      <c r="G888" s="108"/>
      <c r="H888" s="108"/>
      <c r="I888" s="108"/>
      <c r="J888" s="108"/>
      <c r="K888" s="108"/>
      <c r="L888" s="108"/>
      <c r="M888" s="108"/>
      <c r="N888" s="108"/>
      <c r="O888" s="108"/>
      <c r="P888" s="108"/>
      <c r="Q888" s="108"/>
      <c r="R888" s="108"/>
      <c r="S888" s="108"/>
      <c r="T888" s="108"/>
      <c r="U888" s="108"/>
      <c r="V888" s="108"/>
      <c r="W888" s="108"/>
      <c r="X888" s="108"/>
      <c r="Y888" s="108"/>
      <c r="Z888" s="108"/>
    </row>
    <row r="889" spans="1:26" ht="15.75" customHeight="1">
      <c r="A889" s="108"/>
      <c r="B889" s="108"/>
      <c r="C889" s="108"/>
      <c r="D889" s="108"/>
      <c r="E889" s="108"/>
      <c r="F889" s="108"/>
      <c r="G889" s="108"/>
      <c r="H889" s="108"/>
      <c r="I889" s="108"/>
      <c r="J889" s="108"/>
      <c r="K889" s="108"/>
      <c r="L889" s="108"/>
      <c r="M889" s="108"/>
      <c r="N889" s="108"/>
      <c r="O889" s="108"/>
      <c r="P889" s="108"/>
      <c r="Q889" s="108"/>
      <c r="R889" s="108"/>
      <c r="S889" s="108"/>
      <c r="T889" s="108"/>
      <c r="U889" s="108"/>
      <c r="V889" s="108"/>
      <c r="W889" s="108"/>
      <c r="X889" s="108"/>
      <c r="Y889" s="108"/>
      <c r="Z889" s="108"/>
    </row>
    <row r="890" spans="1:26" ht="15.75" customHeight="1">
      <c r="A890" s="108"/>
      <c r="B890" s="108"/>
      <c r="C890" s="108"/>
      <c r="D890" s="108"/>
      <c r="E890" s="108"/>
      <c r="F890" s="108"/>
      <c r="G890" s="108"/>
      <c r="H890" s="108"/>
      <c r="I890" s="108"/>
      <c r="J890" s="108"/>
      <c r="K890" s="108"/>
      <c r="L890" s="108"/>
      <c r="M890" s="108"/>
      <c r="N890" s="108"/>
      <c r="O890" s="108"/>
      <c r="P890" s="108"/>
      <c r="Q890" s="108"/>
      <c r="R890" s="108"/>
      <c r="S890" s="108"/>
      <c r="T890" s="108"/>
      <c r="U890" s="108"/>
      <c r="V890" s="108"/>
      <c r="W890" s="108"/>
      <c r="X890" s="108"/>
      <c r="Y890" s="108"/>
      <c r="Z890" s="108"/>
    </row>
    <row r="891" spans="1:26" ht="15.75" customHeight="1">
      <c r="A891" s="108"/>
      <c r="B891" s="108"/>
      <c r="C891" s="108"/>
      <c r="D891" s="108"/>
      <c r="E891" s="108"/>
      <c r="F891" s="108"/>
      <c r="G891" s="108"/>
      <c r="H891" s="108"/>
      <c r="I891" s="108"/>
      <c r="J891" s="108"/>
      <c r="K891" s="108"/>
      <c r="L891" s="108"/>
      <c r="M891" s="108"/>
      <c r="N891" s="108"/>
      <c r="O891" s="108"/>
      <c r="P891" s="108"/>
      <c r="Q891" s="108"/>
      <c r="R891" s="108"/>
      <c r="S891" s="108"/>
      <c r="T891" s="108"/>
      <c r="U891" s="108"/>
      <c r="V891" s="108"/>
      <c r="W891" s="108"/>
      <c r="X891" s="108"/>
      <c r="Y891" s="108"/>
      <c r="Z891" s="108"/>
    </row>
    <row r="892" spans="1:26" ht="15.75" customHeight="1">
      <c r="A892" s="108"/>
      <c r="B892" s="108"/>
      <c r="C892" s="108"/>
      <c r="D892" s="108"/>
      <c r="E892" s="108"/>
      <c r="F892" s="108"/>
      <c r="G892" s="108"/>
      <c r="H892" s="108"/>
      <c r="I892" s="108"/>
      <c r="J892" s="108"/>
      <c r="K892" s="108"/>
      <c r="L892" s="108"/>
      <c r="M892" s="108"/>
      <c r="N892" s="108"/>
      <c r="O892" s="108"/>
      <c r="P892" s="108"/>
      <c r="Q892" s="108"/>
      <c r="R892" s="108"/>
      <c r="S892" s="108"/>
      <c r="T892" s="108"/>
      <c r="U892" s="108"/>
      <c r="V892" s="108"/>
      <c r="W892" s="108"/>
      <c r="X892" s="108"/>
      <c r="Y892" s="108"/>
      <c r="Z892" s="108"/>
    </row>
    <row r="893" spans="1:26" ht="15.75" customHeight="1">
      <c r="A893" s="108"/>
      <c r="B893" s="108"/>
      <c r="C893" s="108"/>
      <c r="D893" s="108"/>
      <c r="E893" s="108"/>
      <c r="F893" s="108"/>
      <c r="G893" s="108"/>
      <c r="H893" s="108"/>
      <c r="I893" s="108"/>
      <c r="J893" s="108"/>
      <c r="K893" s="108"/>
      <c r="L893" s="108"/>
      <c r="M893" s="108"/>
      <c r="N893" s="108"/>
      <c r="O893" s="108"/>
      <c r="P893" s="108"/>
      <c r="Q893" s="108"/>
      <c r="R893" s="108"/>
      <c r="S893" s="108"/>
      <c r="T893" s="108"/>
      <c r="U893" s="108"/>
      <c r="V893" s="108"/>
      <c r="W893" s="108"/>
      <c r="X893" s="108"/>
      <c r="Y893" s="108"/>
      <c r="Z893" s="108"/>
    </row>
    <row r="894" spans="1:26" ht="15.75" customHeight="1">
      <c r="A894" s="108"/>
      <c r="B894" s="108"/>
      <c r="C894" s="108"/>
      <c r="D894" s="108"/>
      <c r="E894" s="108"/>
      <c r="F894" s="108"/>
      <c r="G894" s="108"/>
      <c r="H894" s="108"/>
      <c r="I894" s="108"/>
      <c r="J894" s="108"/>
      <c r="K894" s="108"/>
      <c r="L894" s="108"/>
      <c r="M894" s="108"/>
      <c r="N894" s="108"/>
      <c r="O894" s="108"/>
      <c r="P894" s="108"/>
      <c r="Q894" s="108"/>
      <c r="R894" s="108"/>
      <c r="S894" s="108"/>
      <c r="T894" s="108"/>
      <c r="U894" s="108"/>
      <c r="V894" s="108"/>
      <c r="W894" s="108"/>
      <c r="X894" s="108"/>
      <c r="Y894" s="108"/>
      <c r="Z894" s="108"/>
    </row>
    <row r="895" spans="1:26" ht="15.75" customHeight="1">
      <c r="A895" s="108"/>
      <c r="B895" s="108"/>
      <c r="C895" s="108"/>
      <c r="D895" s="108"/>
      <c r="E895" s="108"/>
      <c r="F895" s="108"/>
      <c r="G895" s="108"/>
      <c r="H895" s="108"/>
      <c r="I895" s="108"/>
      <c r="J895" s="108"/>
      <c r="K895" s="108"/>
      <c r="L895" s="108"/>
      <c r="M895" s="108"/>
      <c r="N895" s="108"/>
      <c r="O895" s="108"/>
      <c r="P895" s="108"/>
      <c r="Q895" s="108"/>
      <c r="R895" s="108"/>
      <c r="S895" s="108"/>
      <c r="T895" s="108"/>
      <c r="U895" s="108"/>
      <c r="V895" s="108"/>
      <c r="W895" s="108"/>
      <c r="X895" s="108"/>
      <c r="Y895" s="108"/>
      <c r="Z895" s="108"/>
    </row>
    <row r="896" spans="1:26" ht="15.75" customHeight="1">
      <c r="A896" s="108"/>
      <c r="B896" s="108"/>
      <c r="C896" s="108"/>
      <c r="D896" s="108"/>
      <c r="E896" s="108"/>
      <c r="F896" s="108"/>
      <c r="G896" s="108"/>
      <c r="H896" s="108"/>
      <c r="I896" s="108"/>
      <c r="J896" s="108"/>
      <c r="K896" s="108"/>
      <c r="L896" s="108"/>
      <c r="M896" s="108"/>
      <c r="N896" s="108"/>
      <c r="O896" s="108"/>
      <c r="P896" s="108"/>
      <c r="Q896" s="108"/>
      <c r="R896" s="108"/>
      <c r="S896" s="108"/>
      <c r="T896" s="108"/>
      <c r="U896" s="108"/>
      <c r="V896" s="108"/>
      <c r="W896" s="108"/>
      <c r="X896" s="108"/>
      <c r="Y896" s="108"/>
      <c r="Z896" s="108"/>
    </row>
    <row r="897" spans="1:26" ht="15.75" customHeight="1">
      <c r="A897" s="108"/>
      <c r="B897" s="108"/>
      <c r="C897" s="108"/>
      <c r="D897" s="108"/>
      <c r="E897" s="108"/>
      <c r="F897" s="108"/>
      <c r="G897" s="108"/>
      <c r="H897" s="108"/>
      <c r="I897" s="108"/>
      <c r="J897" s="108"/>
      <c r="K897" s="108"/>
      <c r="L897" s="108"/>
      <c r="M897" s="108"/>
      <c r="N897" s="108"/>
      <c r="O897" s="108"/>
      <c r="P897" s="108"/>
      <c r="Q897" s="108"/>
      <c r="R897" s="108"/>
      <c r="S897" s="108"/>
      <c r="T897" s="108"/>
      <c r="U897" s="108"/>
      <c r="V897" s="108"/>
      <c r="W897" s="108"/>
      <c r="X897" s="108"/>
      <c r="Y897" s="108"/>
      <c r="Z897" s="108"/>
    </row>
    <row r="898" spans="1:26" ht="15.75" customHeight="1">
      <c r="A898" s="108"/>
      <c r="B898" s="108"/>
      <c r="C898" s="108"/>
      <c r="D898" s="108"/>
      <c r="E898" s="108"/>
      <c r="F898" s="108"/>
      <c r="G898" s="108"/>
      <c r="H898" s="108"/>
      <c r="I898" s="108"/>
      <c r="J898" s="108"/>
      <c r="K898" s="108"/>
      <c r="L898" s="108"/>
      <c r="M898" s="108"/>
      <c r="N898" s="108"/>
      <c r="O898" s="108"/>
      <c r="P898" s="108"/>
      <c r="Q898" s="108"/>
      <c r="R898" s="108"/>
      <c r="S898" s="108"/>
      <c r="T898" s="108"/>
      <c r="U898" s="108"/>
      <c r="V898" s="108"/>
      <c r="W898" s="108"/>
      <c r="X898" s="108"/>
      <c r="Y898" s="108"/>
      <c r="Z898" s="108"/>
    </row>
    <row r="899" spans="1:26" ht="15.75" customHeight="1">
      <c r="A899" s="108"/>
      <c r="B899" s="108"/>
      <c r="C899" s="108"/>
      <c r="D899" s="108"/>
      <c r="E899" s="108"/>
      <c r="F899" s="108"/>
      <c r="G899" s="108"/>
      <c r="H899" s="108"/>
      <c r="I899" s="108"/>
      <c r="J899" s="108"/>
      <c r="K899" s="108"/>
      <c r="L899" s="108"/>
      <c r="M899" s="108"/>
      <c r="N899" s="108"/>
      <c r="O899" s="108"/>
      <c r="P899" s="108"/>
      <c r="Q899" s="108"/>
      <c r="R899" s="108"/>
      <c r="S899" s="108"/>
      <c r="T899" s="108"/>
      <c r="U899" s="108"/>
      <c r="V899" s="108"/>
      <c r="W899" s="108"/>
      <c r="X899" s="108"/>
      <c r="Y899" s="108"/>
      <c r="Z899" s="108"/>
    </row>
    <row r="900" spans="1:26" ht="15.75" customHeight="1">
      <c r="A900" s="108"/>
      <c r="B900" s="108"/>
      <c r="C900" s="108"/>
      <c r="D900" s="108"/>
      <c r="E900" s="108"/>
      <c r="F900" s="108"/>
      <c r="G900" s="108"/>
      <c r="H900" s="108"/>
      <c r="I900" s="108"/>
      <c r="J900" s="108"/>
      <c r="K900" s="108"/>
      <c r="L900" s="108"/>
      <c r="M900" s="108"/>
      <c r="N900" s="108"/>
      <c r="O900" s="108"/>
      <c r="P900" s="108"/>
      <c r="Q900" s="108"/>
      <c r="R900" s="108"/>
      <c r="S900" s="108"/>
      <c r="T900" s="108"/>
      <c r="U900" s="108"/>
      <c r="V900" s="108"/>
      <c r="W900" s="108"/>
      <c r="X900" s="108"/>
      <c r="Y900" s="108"/>
      <c r="Z900" s="108"/>
    </row>
    <row r="901" spans="1:26" ht="15.75" customHeight="1">
      <c r="A901" s="108"/>
      <c r="B901" s="108"/>
      <c r="C901" s="108"/>
      <c r="D901" s="108"/>
      <c r="E901" s="108"/>
      <c r="F901" s="108"/>
      <c r="G901" s="108"/>
      <c r="H901" s="108"/>
      <c r="I901" s="108"/>
      <c r="J901" s="108"/>
      <c r="K901" s="108"/>
      <c r="L901" s="108"/>
      <c r="M901" s="108"/>
      <c r="N901" s="108"/>
      <c r="O901" s="108"/>
      <c r="P901" s="108"/>
      <c r="Q901" s="108"/>
      <c r="R901" s="108"/>
      <c r="S901" s="108"/>
      <c r="T901" s="108"/>
      <c r="U901" s="108"/>
      <c r="V901" s="108"/>
      <c r="W901" s="108"/>
      <c r="X901" s="108"/>
      <c r="Y901" s="108"/>
      <c r="Z901" s="108"/>
    </row>
    <row r="902" spans="1:26" ht="15.75" customHeight="1">
      <c r="A902" s="108"/>
      <c r="B902" s="108"/>
      <c r="C902" s="108"/>
      <c r="D902" s="108"/>
      <c r="E902" s="108"/>
      <c r="F902" s="108"/>
      <c r="G902" s="108"/>
      <c r="H902" s="108"/>
      <c r="I902" s="108"/>
      <c r="J902" s="108"/>
      <c r="K902" s="108"/>
      <c r="L902" s="108"/>
      <c r="M902" s="108"/>
      <c r="N902" s="108"/>
      <c r="O902" s="108"/>
      <c r="P902" s="108"/>
      <c r="Q902" s="108"/>
      <c r="R902" s="108"/>
      <c r="S902" s="108"/>
      <c r="T902" s="108"/>
      <c r="U902" s="108"/>
      <c r="V902" s="108"/>
      <c r="W902" s="108"/>
      <c r="X902" s="108"/>
      <c r="Y902" s="108"/>
      <c r="Z902" s="108"/>
    </row>
    <row r="903" spans="1:26" ht="15.75" customHeight="1">
      <c r="A903" s="108"/>
      <c r="B903" s="108"/>
      <c r="C903" s="108"/>
      <c r="D903" s="108"/>
      <c r="E903" s="108"/>
      <c r="F903" s="108"/>
      <c r="G903" s="108"/>
      <c r="H903" s="108"/>
      <c r="I903" s="108"/>
      <c r="J903" s="108"/>
      <c r="K903" s="108"/>
      <c r="L903" s="108"/>
      <c r="M903" s="108"/>
      <c r="N903" s="108"/>
      <c r="O903" s="108"/>
      <c r="P903" s="108"/>
      <c r="Q903" s="108"/>
      <c r="R903" s="108"/>
      <c r="S903" s="108"/>
      <c r="T903" s="108"/>
      <c r="U903" s="108"/>
      <c r="V903" s="108"/>
      <c r="W903" s="108"/>
      <c r="X903" s="108"/>
      <c r="Y903" s="108"/>
      <c r="Z903" s="108"/>
    </row>
    <row r="904" spans="1:26" ht="15.75" customHeight="1">
      <c r="A904" s="108"/>
      <c r="B904" s="108"/>
      <c r="C904" s="108"/>
      <c r="D904" s="108"/>
      <c r="E904" s="108"/>
      <c r="F904" s="108"/>
      <c r="G904" s="108"/>
      <c r="H904" s="108"/>
      <c r="I904" s="108"/>
      <c r="J904" s="108"/>
      <c r="K904" s="108"/>
      <c r="L904" s="108"/>
      <c r="M904" s="108"/>
      <c r="N904" s="108"/>
      <c r="O904" s="108"/>
      <c r="P904" s="108"/>
      <c r="Q904" s="108"/>
      <c r="R904" s="108"/>
      <c r="S904" s="108"/>
      <c r="T904" s="108"/>
      <c r="U904" s="108"/>
      <c r="V904" s="108"/>
      <c r="W904" s="108"/>
      <c r="X904" s="108"/>
      <c r="Y904" s="108"/>
      <c r="Z904" s="108"/>
    </row>
    <row r="905" spans="1:26" ht="15.75" customHeight="1">
      <c r="A905" s="108"/>
      <c r="B905" s="108"/>
      <c r="C905" s="108"/>
      <c r="D905" s="108"/>
      <c r="E905" s="108"/>
      <c r="F905" s="108"/>
      <c r="G905" s="108"/>
      <c r="H905" s="108"/>
      <c r="I905" s="108"/>
      <c r="J905" s="108"/>
      <c r="K905" s="108"/>
      <c r="L905" s="108"/>
      <c r="M905" s="108"/>
      <c r="N905" s="108"/>
      <c r="O905" s="108"/>
      <c r="P905" s="108"/>
      <c r="Q905" s="108"/>
      <c r="R905" s="108"/>
      <c r="S905" s="108"/>
      <c r="T905" s="108"/>
      <c r="U905" s="108"/>
      <c r="V905" s="108"/>
      <c r="W905" s="108"/>
      <c r="X905" s="108"/>
      <c r="Y905" s="108"/>
      <c r="Z905" s="108"/>
    </row>
    <row r="906" spans="1:26" ht="15.75" customHeight="1">
      <c r="A906" s="108"/>
      <c r="B906" s="108"/>
      <c r="C906" s="108"/>
      <c r="D906" s="108"/>
      <c r="E906" s="108"/>
      <c r="F906" s="108"/>
      <c r="G906" s="108"/>
      <c r="H906" s="108"/>
      <c r="I906" s="108"/>
      <c r="J906" s="108"/>
      <c r="K906" s="108"/>
      <c r="L906" s="108"/>
      <c r="M906" s="108"/>
      <c r="N906" s="108"/>
      <c r="O906" s="108"/>
      <c r="P906" s="108"/>
      <c r="Q906" s="108"/>
      <c r="R906" s="108"/>
      <c r="S906" s="108"/>
      <c r="T906" s="108"/>
      <c r="U906" s="108"/>
      <c r="V906" s="108"/>
      <c r="W906" s="108"/>
      <c r="X906" s="108"/>
      <c r="Y906" s="108"/>
      <c r="Z906" s="108"/>
    </row>
    <row r="907" spans="1:26" ht="15.75" customHeight="1">
      <c r="A907" s="108"/>
      <c r="B907" s="108"/>
      <c r="C907" s="108"/>
      <c r="D907" s="108"/>
      <c r="E907" s="108"/>
      <c r="F907" s="108"/>
      <c r="G907" s="108"/>
      <c r="H907" s="108"/>
      <c r="I907" s="108"/>
      <c r="J907" s="108"/>
      <c r="K907" s="108"/>
      <c r="L907" s="108"/>
      <c r="M907" s="108"/>
      <c r="N907" s="108"/>
      <c r="O907" s="108"/>
      <c r="P907" s="108"/>
      <c r="Q907" s="108"/>
      <c r="R907" s="108"/>
      <c r="S907" s="108"/>
      <c r="T907" s="108"/>
      <c r="U907" s="108"/>
      <c r="V907" s="108"/>
      <c r="W907" s="108"/>
      <c r="X907" s="108"/>
      <c r="Y907" s="108"/>
      <c r="Z907" s="108"/>
    </row>
    <row r="908" spans="1:26" ht="15.75" customHeight="1">
      <c r="A908" s="108"/>
      <c r="B908" s="108"/>
      <c r="C908" s="108"/>
      <c r="D908" s="108"/>
      <c r="E908" s="108"/>
      <c r="F908" s="108"/>
      <c r="G908" s="108"/>
      <c r="H908" s="108"/>
      <c r="I908" s="108"/>
      <c r="J908" s="108"/>
      <c r="K908" s="108"/>
      <c r="L908" s="108"/>
      <c r="M908" s="108"/>
      <c r="N908" s="108"/>
      <c r="O908" s="108"/>
      <c r="P908" s="108"/>
      <c r="Q908" s="108"/>
      <c r="R908" s="108"/>
      <c r="S908" s="108"/>
      <c r="T908" s="108"/>
      <c r="U908" s="108"/>
      <c r="V908" s="108"/>
      <c r="W908" s="108"/>
      <c r="X908" s="108"/>
      <c r="Y908" s="108"/>
      <c r="Z908" s="108"/>
    </row>
    <row r="909" spans="1:26" ht="15.75" customHeight="1">
      <c r="A909" s="108"/>
      <c r="B909" s="108"/>
      <c r="C909" s="108"/>
      <c r="D909" s="108"/>
      <c r="E909" s="108"/>
      <c r="F909" s="108"/>
      <c r="G909" s="108"/>
      <c r="H909" s="108"/>
      <c r="I909" s="108"/>
      <c r="J909" s="108"/>
      <c r="K909" s="108"/>
      <c r="L909" s="108"/>
      <c r="M909" s="108"/>
      <c r="N909" s="108"/>
      <c r="O909" s="108"/>
      <c r="P909" s="108"/>
      <c r="Q909" s="108"/>
      <c r="R909" s="108"/>
      <c r="S909" s="108"/>
      <c r="T909" s="108"/>
      <c r="U909" s="108"/>
      <c r="V909" s="108"/>
      <c r="W909" s="108"/>
      <c r="X909" s="108"/>
      <c r="Y909" s="108"/>
      <c r="Z909" s="108"/>
    </row>
    <row r="910" spans="1:26" ht="15.75" customHeight="1">
      <c r="A910" s="108"/>
      <c r="B910" s="108"/>
      <c r="C910" s="108"/>
      <c r="D910" s="108"/>
      <c r="E910" s="108"/>
      <c r="F910" s="108"/>
      <c r="G910" s="108"/>
      <c r="H910" s="108"/>
      <c r="I910" s="108"/>
      <c r="J910" s="108"/>
      <c r="K910" s="108"/>
      <c r="L910" s="108"/>
      <c r="M910" s="108"/>
      <c r="N910" s="108"/>
      <c r="O910" s="108"/>
      <c r="P910" s="108"/>
      <c r="Q910" s="108"/>
      <c r="R910" s="108"/>
      <c r="S910" s="108"/>
      <c r="T910" s="108"/>
      <c r="U910" s="108"/>
      <c r="V910" s="108"/>
      <c r="W910" s="108"/>
      <c r="X910" s="108"/>
      <c r="Y910" s="108"/>
      <c r="Z910" s="108"/>
    </row>
    <row r="911" spans="1:26" ht="15.75" customHeight="1">
      <c r="A911" s="108"/>
      <c r="B911" s="108"/>
      <c r="C911" s="108"/>
      <c r="D911" s="108"/>
      <c r="E911" s="108"/>
      <c r="F911" s="108"/>
      <c r="G911" s="108"/>
      <c r="H911" s="108"/>
      <c r="I911" s="108"/>
      <c r="J911" s="108"/>
      <c r="K911" s="108"/>
      <c r="L911" s="108"/>
      <c r="M911" s="108"/>
      <c r="N911" s="108"/>
      <c r="O911" s="108"/>
      <c r="P911" s="108"/>
      <c r="Q911" s="108"/>
      <c r="R911" s="108"/>
      <c r="S911" s="108"/>
      <c r="T911" s="108"/>
      <c r="U911" s="108"/>
      <c r="V911" s="108"/>
      <c r="W911" s="108"/>
      <c r="X911" s="108"/>
      <c r="Y911" s="108"/>
      <c r="Z911" s="108"/>
    </row>
    <row r="912" spans="1:26" ht="15.75" customHeight="1">
      <c r="A912" s="108"/>
      <c r="B912" s="108"/>
      <c r="C912" s="108"/>
      <c r="D912" s="108"/>
      <c r="E912" s="108"/>
      <c r="F912" s="108"/>
      <c r="G912" s="108"/>
      <c r="H912" s="108"/>
      <c r="I912" s="108"/>
      <c r="J912" s="108"/>
      <c r="K912" s="108"/>
      <c r="L912" s="108"/>
      <c r="M912" s="108"/>
      <c r="N912" s="108"/>
      <c r="O912" s="108"/>
      <c r="P912" s="108"/>
      <c r="Q912" s="108"/>
      <c r="R912" s="108"/>
      <c r="S912" s="108"/>
      <c r="T912" s="108"/>
      <c r="U912" s="108"/>
      <c r="V912" s="108"/>
      <c r="W912" s="108"/>
      <c r="X912" s="108"/>
      <c r="Y912" s="108"/>
      <c r="Z912" s="108"/>
    </row>
    <row r="913" spans="1:26" ht="15.75" customHeight="1">
      <c r="A913" s="108"/>
      <c r="B913" s="108"/>
      <c r="C913" s="108"/>
      <c r="D913" s="108"/>
      <c r="E913" s="108"/>
      <c r="F913" s="108"/>
      <c r="G913" s="108"/>
      <c r="H913" s="108"/>
      <c r="I913" s="108"/>
      <c r="J913" s="108"/>
      <c r="K913" s="108"/>
      <c r="L913" s="108"/>
      <c r="M913" s="108"/>
      <c r="N913" s="108"/>
      <c r="O913" s="108"/>
      <c r="P913" s="108"/>
      <c r="Q913" s="108"/>
      <c r="R913" s="108"/>
      <c r="S913" s="108"/>
      <c r="T913" s="108"/>
      <c r="U913" s="108"/>
      <c r="V913" s="108"/>
      <c r="W913" s="108"/>
      <c r="X913" s="108"/>
      <c r="Y913" s="108"/>
      <c r="Z913" s="108"/>
    </row>
    <row r="914" spans="1:26" ht="15.75" customHeight="1">
      <c r="A914" s="108"/>
      <c r="B914" s="108"/>
      <c r="C914" s="108"/>
      <c r="D914" s="108"/>
      <c r="E914" s="108"/>
      <c r="F914" s="108"/>
      <c r="G914" s="108"/>
      <c r="H914" s="108"/>
      <c r="I914" s="108"/>
      <c r="J914" s="108"/>
      <c r="K914" s="108"/>
      <c r="L914" s="108"/>
      <c r="M914" s="108"/>
      <c r="N914" s="108"/>
      <c r="O914" s="108"/>
      <c r="P914" s="108"/>
      <c r="Q914" s="108"/>
      <c r="R914" s="108"/>
      <c r="S914" s="108"/>
      <c r="T914" s="108"/>
      <c r="U914" s="108"/>
      <c r="V914" s="108"/>
      <c r="W914" s="108"/>
      <c r="X914" s="108"/>
      <c r="Y914" s="108"/>
      <c r="Z914" s="108"/>
    </row>
    <row r="915" spans="1:26" ht="15.75" customHeight="1">
      <c r="A915" s="108"/>
      <c r="B915" s="108"/>
      <c r="C915" s="108"/>
      <c r="D915" s="108"/>
      <c r="E915" s="108"/>
      <c r="F915" s="108"/>
      <c r="G915" s="108"/>
      <c r="H915" s="108"/>
      <c r="I915" s="108"/>
      <c r="J915" s="108"/>
      <c r="K915" s="108"/>
      <c r="L915" s="108"/>
      <c r="M915" s="108"/>
      <c r="N915" s="108"/>
      <c r="O915" s="108"/>
      <c r="P915" s="108"/>
      <c r="Q915" s="108"/>
      <c r="R915" s="108"/>
      <c r="S915" s="108"/>
      <c r="T915" s="108"/>
      <c r="U915" s="108"/>
      <c r="V915" s="108"/>
      <c r="W915" s="108"/>
      <c r="X915" s="108"/>
      <c r="Y915" s="108"/>
      <c r="Z915" s="108"/>
    </row>
    <row r="916" spans="1:26" ht="15.75" customHeight="1">
      <c r="A916" s="108"/>
      <c r="B916" s="108"/>
      <c r="C916" s="108"/>
      <c r="D916" s="108"/>
      <c r="E916" s="108"/>
      <c r="F916" s="108"/>
      <c r="G916" s="108"/>
      <c r="H916" s="108"/>
      <c r="I916" s="108"/>
      <c r="J916" s="108"/>
      <c r="K916" s="108"/>
      <c r="L916" s="108"/>
      <c r="M916" s="108"/>
      <c r="N916" s="108"/>
      <c r="O916" s="108"/>
      <c r="P916" s="108"/>
      <c r="Q916" s="108"/>
      <c r="R916" s="108"/>
      <c r="S916" s="108"/>
      <c r="T916" s="108"/>
      <c r="U916" s="108"/>
      <c r="V916" s="108"/>
      <c r="W916" s="108"/>
      <c r="X916" s="108"/>
      <c r="Y916" s="108"/>
      <c r="Z916" s="108"/>
    </row>
    <row r="917" spans="1:26" ht="15.75" customHeight="1">
      <c r="A917" s="108"/>
      <c r="B917" s="108"/>
      <c r="C917" s="108"/>
      <c r="D917" s="108"/>
      <c r="E917" s="108"/>
      <c r="F917" s="108"/>
      <c r="G917" s="108"/>
      <c r="H917" s="108"/>
      <c r="I917" s="108"/>
      <c r="J917" s="108"/>
      <c r="K917" s="108"/>
      <c r="L917" s="108"/>
      <c r="M917" s="108"/>
      <c r="N917" s="108"/>
      <c r="O917" s="108"/>
      <c r="P917" s="108"/>
      <c r="Q917" s="108"/>
      <c r="R917" s="108"/>
      <c r="S917" s="108"/>
      <c r="T917" s="108"/>
      <c r="U917" s="108"/>
      <c r="V917" s="108"/>
      <c r="W917" s="108"/>
      <c r="X917" s="108"/>
      <c r="Y917" s="108"/>
      <c r="Z917" s="108"/>
    </row>
    <row r="918" spans="1:26" ht="15.75" customHeight="1">
      <c r="A918" s="108"/>
      <c r="B918" s="108"/>
      <c r="C918" s="108"/>
      <c r="D918" s="108"/>
      <c r="E918" s="108"/>
      <c r="F918" s="108"/>
      <c r="G918" s="108"/>
      <c r="H918" s="108"/>
      <c r="I918" s="108"/>
      <c r="J918" s="108"/>
      <c r="K918" s="108"/>
      <c r="L918" s="108"/>
      <c r="M918" s="108"/>
      <c r="N918" s="108"/>
      <c r="O918" s="108"/>
      <c r="P918" s="108"/>
      <c r="Q918" s="108"/>
      <c r="R918" s="108"/>
      <c r="S918" s="108"/>
      <c r="T918" s="108"/>
      <c r="U918" s="108"/>
      <c r="V918" s="108"/>
      <c r="W918" s="108"/>
      <c r="X918" s="108"/>
      <c r="Y918" s="108"/>
      <c r="Z918" s="108"/>
    </row>
    <row r="919" spans="1:26" ht="15.75" customHeight="1">
      <c r="A919" s="108"/>
      <c r="B919" s="108"/>
      <c r="C919" s="108"/>
      <c r="D919" s="108"/>
      <c r="E919" s="108"/>
      <c r="F919" s="108"/>
      <c r="G919" s="108"/>
      <c r="H919" s="108"/>
      <c r="I919" s="108"/>
      <c r="J919" s="108"/>
      <c r="K919" s="108"/>
      <c r="L919" s="108"/>
      <c r="M919" s="108"/>
      <c r="N919" s="108"/>
      <c r="O919" s="108"/>
      <c r="P919" s="108"/>
      <c r="Q919" s="108"/>
      <c r="R919" s="108"/>
      <c r="S919" s="108"/>
      <c r="T919" s="108"/>
      <c r="U919" s="108"/>
      <c r="V919" s="108"/>
      <c r="W919" s="108"/>
      <c r="X919" s="108"/>
      <c r="Y919" s="108"/>
      <c r="Z919" s="108"/>
    </row>
    <row r="920" spans="1:26" ht="15.75" customHeight="1">
      <c r="A920" s="108"/>
      <c r="B920" s="108"/>
      <c r="C920" s="108"/>
      <c r="D920" s="108"/>
      <c r="E920" s="108"/>
      <c r="F920" s="108"/>
      <c r="G920" s="108"/>
      <c r="H920" s="108"/>
      <c r="I920" s="108"/>
      <c r="J920" s="108"/>
      <c r="K920" s="108"/>
      <c r="L920" s="108"/>
      <c r="M920" s="108"/>
      <c r="N920" s="108"/>
      <c r="O920" s="108"/>
      <c r="P920" s="108"/>
      <c r="Q920" s="108"/>
      <c r="R920" s="108"/>
      <c r="S920" s="108"/>
      <c r="T920" s="108"/>
      <c r="U920" s="108"/>
      <c r="V920" s="108"/>
      <c r="W920" s="108"/>
      <c r="X920" s="108"/>
      <c r="Y920" s="108"/>
      <c r="Z920" s="108"/>
    </row>
    <row r="921" spans="1:26" ht="15.75" customHeight="1">
      <c r="A921" s="108"/>
      <c r="B921" s="108"/>
      <c r="C921" s="108"/>
      <c r="D921" s="108"/>
      <c r="E921" s="108"/>
      <c r="F921" s="108"/>
      <c r="G921" s="108"/>
      <c r="H921" s="108"/>
      <c r="I921" s="108"/>
      <c r="J921" s="108"/>
      <c r="K921" s="108"/>
      <c r="L921" s="108"/>
      <c r="M921" s="108"/>
      <c r="N921" s="108"/>
      <c r="O921" s="108"/>
      <c r="P921" s="108"/>
      <c r="Q921" s="108"/>
      <c r="R921" s="108"/>
      <c r="S921" s="108"/>
      <c r="T921" s="108"/>
      <c r="U921" s="108"/>
      <c r="V921" s="108"/>
      <c r="W921" s="108"/>
      <c r="X921" s="108"/>
      <c r="Y921" s="108"/>
      <c r="Z921" s="108"/>
    </row>
    <row r="922" spans="1:26" ht="15.75" customHeight="1">
      <c r="A922" s="108"/>
      <c r="B922" s="108"/>
      <c r="C922" s="108"/>
      <c r="D922" s="108"/>
      <c r="E922" s="108"/>
      <c r="F922" s="108"/>
      <c r="G922" s="108"/>
      <c r="H922" s="108"/>
      <c r="I922" s="108"/>
      <c r="J922" s="108"/>
      <c r="K922" s="108"/>
      <c r="L922" s="108"/>
      <c r="M922" s="108"/>
      <c r="N922" s="108"/>
      <c r="O922" s="108"/>
      <c r="P922" s="108"/>
      <c r="Q922" s="108"/>
      <c r="R922" s="108"/>
      <c r="S922" s="108"/>
      <c r="T922" s="108"/>
      <c r="U922" s="108"/>
      <c r="V922" s="108"/>
      <c r="W922" s="108"/>
      <c r="X922" s="108"/>
      <c r="Y922" s="108"/>
      <c r="Z922" s="108"/>
    </row>
    <row r="923" spans="1:26" ht="15.75" customHeight="1">
      <c r="A923" s="108"/>
      <c r="B923" s="108"/>
      <c r="C923" s="108"/>
      <c r="D923" s="108"/>
      <c r="E923" s="108"/>
      <c r="F923" s="108"/>
      <c r="G923" s="108"/>
      <c r="H923" s="108"/>
      <c r="I923" s="108"/>
      <c r="J923" s="108"/>
      <c r="K923" s="108"/>
      <c r="L923" s="108"/>
      <c r="M923" s="108"/>
      <c r="N923" s="108"/>
      <c r="O923" s="108"/>
      <c r="P923" s="108"/>
      <c r="Q923" s="108"/>
      <c r="R923" s="108"/>
      <c r="S923" s="108"/>
      <c r="T923" s="108"/>
      <c r="U923" s="108"/>
      <c r="V923" s="108"/>
      <c r="W923" s="108"/>
      <c r="X923" s="108"/>
      <c r="Y923" s="108"/>
      <c r="Z923" s="108"/>
    </row>
    <row r="924" spans="1:26" ht="15.75" customHeight="1">
      <c r="A924" s="108"/>
      <c r="B924" s="108"/>
      <c r="C924" s="108"/>
      <c r="D924" s="108"/>
      <c r="E924" s="108"/>
      <c r="F924" s="108"/>
      <c r="G924" s="108"/>
      <c r="H924" s="108"/>
      <c r="I924" s="108"/>
      <c r="J924" s="108"/>
      <c r="K924" s="108"/>
      <c r="L924" s="108"/>
      <c r="M924" s="108"/>
      <c r="N924" s="108"/>
      <c r="O924" s="108"/>
      <c r="P924" s="108"/>
      <c r="Q924" s="108"/>
      <c r="R924" s="108"/>
      <c r="S924" s="108"/>
      <c r="T924" s="108"/>
      <c r="U924" s="108"/>
      <c r="V924" s="108"/>
      <c r="W924" s="108"/>
      <c r="X924" s="108"/>
      <c r="Y924" s="108"/>
      <c r="Z924" s="108"/>
    </row>
    <row r="925" spans="1:26" ht="15.75" customHeight="1">
      <c r="A925" s="108"/>
      <c r="B925" s="108"/>
      <c r="C925" s="108"/>
      <c r="D925" s="108"/>
      <c r="E925" s="108"/>
      <c r="F925" s="108"/>
      <c r="G925" s="108"/>
      <c r="H925" s="108"/>
      <c r="I925" s="108"/>
      <c r="J925" s="108"/>
      <c r="K925" s="108"/>
      <c r="L925" s="108"/>
      <c r="M925" s="108"/>
      <c r="N925" s="108"/>
      <c r="O925" s="108"/>
      <c r="P925" s="108"/>
      <c r="Q925" s="108"/>
      <c r="R925" s="108"/>
      <c r="S925" s="108"/>
      <c r="T925" s="108"/>
      <c r="U925" s="108"/>
      <c r="V925" s="108"/>
      <c r="W925" s="108"/>
      <c r="X925" s="108"/>
      <c r="Y925" s="108"/>
      <c r="Z925" s="108"/>
    </row>
    <row r="926" spans="1:26" ht="15.75" customHeight="1">
      <c r="A926" s="108"/>
      <c r="B926" s="108"/>
      <c r="C926" s="108"/>
      <c r="D926" s="108"/>
      <c r="E926" s="108"/>
      <c r="F926" s="108"/>
      <c r="G926" s="108"/>
      <c r="H926" s="108"/>
      <c r="I926" s="108"/>
      <c r="J926" s="108"/>
      <c r="K926" s="108"/>
      <c r="L926" s="108"/>
      <c r="M926" s="108"/>
      <c r="N926" s="108"/>
      <c r="O926" s="108"/>
      <c r="P926" s="108"/>
      <c r="Q926" s="108"/>
      <c r="R926" s="108"/>
      <c r="S926" s="108"/>
      <c r="T926" s="108"/>
      <c r="U926" s="108"/>
      <c r="V926" s="108"/>
      <c r="W926" s="108"/>
      <c r="X926" s="108"/>
      <c r="Y926" s="108"/>
      <c r="Z926" s="108"/>
    </row>
    <row r="927" spans="1:26" ht="15.75" customHeight="1">
      <c r="A927" s="108"/>
      <c r="B927" s="108"/>
      <c r="C927" s="108"/>
      <c r="D927" s="108"/>
      <c r="E927" s="108"/>
      <c r="F927" s="108"/>
      <c r="G927" s="108"/>
      <c r="H927" s="108"/>
      <c r="I927" s="108"/>
      <c r="J927" s="108"/>
      <c r="K927" s="108"/>
      <c r="L927" s="108"/>
      <c r="M927" s="108"/>
      <c r="N927" s="108"/>
      <c r="O927" s="108"/>
      <c r="P927" s="108"/>
      <c r="Q927" s="108"/>
      <c r="R927" s="108"/>
      <c r="S927" s="108"/>
      <c r="T927" s="108"/>
      <c r="U927" s="108"/>
      <c r="V927" s="108"/>
      <c r="W927" s="108"/>
      <c r="X927" s="108"/>
      <c r="Y927" s="108"/>
      <c r="Z927" s="108"/>
    </row>
    <row r="928" spans="1:26" ht="15.75" customHeight="1">
      <c r="A928" s="108"/>
      <c r="B928" s="108"/>
      <c r="C928" s="108"/>
      <c r="D928" s="108"/>
      <c r="E928" s="108"/>
      <c r="F928" s="108"/>
      <c r="G928" s="108"/>
      <c r="H928" s="108"/>
      <c r="I928" s="108"/>
      <c r="J928" s="108"/>
      <c r="K928" s="108"/>
      <c r="L928" s="108"/>
      <c r="M928" s="108"/>
      <c r="N928" s="108"/>
      <c r="O928" s="108"/>
      <c r="P928" s="108"/>
      <c r="Q928" s="108"/>
      <c r="R928" s="108"/>
      <c r="S928" s="108"/>
      <c r="T928" s="108"/>
      <c r="U928" s="108"/>
      <c r="V928" s="108"/>
      <c r="W928" s="108"/>
      <c r="X928" s="108"/>
      <c r="Y928" s="108"/>
      <c r="Z928" s="108"/>
    </row>
    <row r="929" spans="1:26" ht="15.75" customHeight="1">
      <c r="A929" s="108"/>
      <c r="B929" s="108"/>
      <c r="C929" s="108"/>
      <c r="D929" s="108"/>
      <c r="E929" s="108"/>
      <c r="F929" s="108"/>
      <c r="G929" s="108"/>
      <c r="H929" s="108"/>
      <c r="I929" s="108"/>
      <c r="J929" s="108"/>
      <c r="K929" s="108"/>
      <c r="L929" s="108"/>
      <c r="M929" s="108"/>
      <c r="N929" s="108"/>
      <c r="O929" s="108"/>
      <c r="P929" s="108"/>
      <c r="Q929" s="108"/>
      <c r="R929" s="108"/>
      <c r="S929" s="108"/>
      <c r="T929" s="108"/>
      <c r="U929" s="108"/>
      <c r="V929" s="108"/>
      <c r="W929" s="108"/>
      <c r="X929" s="108"/>
      <c r="Y929" s="108"/>
      <c r="Z929" s="108"/>
    </row>
    <row r="930" spans="1:26" ht="15.75" customHeight="1">
      <c r="A930" s="108"/>
      <c r="B930" s="108"/>
      <c r="C930" s="108"/>
      <c r="D930" s="108"/>
      <c r="E930" s="108"/>
      <c r="F930" s="108"/>
      <c r="G930" s="108"/>
      <c r="H930" s="108"/>
      <c r="I930" s="108"/>
      <c r="J930" s="108"/>
      <c r="K930" s="108"/>
      <c r="L930" s="108"/>
      <c r="M930" s="108"/>
      <c r="N930" s="108"/>
      <c r="O930" s="108"/>
      <c r="P930" s="108"/>
      <c r="Q930" s="108"/>
      <c r="R930" s="108"/>
      <c r="S930" s="108"/>
      <c r="T930" s="108"/>
      <c r="U930" s="108"/>
      <c r="V930" s="108"/>
      <c r="W930" s="108"/>
      <c r="X930" s="108"/>
      <c r="Y930" s="108"/>
      <c r="Z930" s="108"/>
    </row>
    <row r="931" spans="1:26" ht="15.75" customHeight="1">
      <c r="A931" s="108"/>
      <c r="B931" s="108"/>
      <c r="C931" s="108"/>
      <c r="D931" s="108"/>
      <c r="E931" s="108"/>
      <c r="F931" s="108"/>
      <c r="G931" s="108"/>
      <c r="H931" s="108"/>
      <c r="I931" s="108"/>
      <c r="J931" s="108"/>
      <c r="K931" s="108"/>
      <c r="L931" s="108"/>
      <c r="M931" s="108"/>
      <c r="N931" s="108"/>
      <c r="O931" s="108"/>
      <c r="P931" s="108"/>
      <c r="Q931" s="108"/>
      <c r="R931" s="108"/>
      <c r="S931" s="108"/>
      <c r="T931" s="108"/>
      <c r="U931" s="108"/>
      <c r="V931" s="108"/>
      <c r="W931" s="108"/>
      <c r="X931" s="108"/>
      <c r="Y931" s="108"/>
      <c r="Z931" s="108"/>
    </row>
    <row r="932" spans="1:26" ht="15.75" customHeight="1">
      <c r="A932" s="108"/>
      <c r="B932" s="108"/>
      <c r="C932" s="108"/>
      <c r="D932" s="108"/>
      <c r="E932" s="108"/>
      <c r="F932" s="108"/>
      <c r="G932" s="108"/>
      <c r="H932" s="108"/>
      <c r="I932" s="108"/>
      <c r="J932" s="108"/>
      <c r="K932" s="108"/>
      <c r="L932" s="108"/>
      <c r="M932" s="108"/>
      <c r="N932" s="108"/>
      <c r="O932" s="108"/>
      <c r="P932" s="108"/>
      <c r="Q932" s="108"/>
      <c r="R932" s="108"/>
      <c r="S932" s="108"/>
      <c r="T932" s="108"/>
      <c r="U932" s="108"/>
      <c r="V932" s="108"/>
      <c r="W932" s="108"/>
      <c r="X932" s="108"/>
      <c r="Y932" s="108"/>
      <c r="Z932" s="108"/>
    </row>
    <row r="933" spans="1:26" ht="15.75" customHeight="1">
      <c r="A933" s="108"/>
      <c r="B933" s="108"/>
      <c r="C933" s="108"/>
      <c r="D933" s="108"/>
      <c r="E933" s="108"/>
      <c r="F933" s="108"/>
      <c r="G933" s="108"/>
      <c r="H933" s="108"/>
      <c r="I933" s="108"/>
      <c r="J933" s="108"/>
      <c r="K933" s="108"/>
      <c r="L933" s="108"/>
      <c r="M933" s="108"/>
      <c r="N933" s="108"/>
      <c r="O933" s="108"/>
      <c r="P933" s="108"/>
      <c r="Q933" s="108"/>
      <c r="R933" s="108"/>
      <c r="S933" s="108"/>
      <c r="T933" s="108"/>
      <c r="U933" s="108"/>
      <c r="V933" s="108"/>
      <c r="W933" s="108"/>
      <c r="X933" s="108"/>
      <c r="Y933" s="108"/>
      <c r="Z933" s="108"/>
    </row>
    <row r="934" spans="1:26" ht="15.75" customHeight="1">
      <c r="A934" s="108"/>
      <c r="B934" s="108"/>
      <c r="C934" s="108"/>
      <c r="D934" s="108"/>
      <c r="E934" s="108"/>
      <c r="F934" s="108"/>
      <c r="G934" s="108"/>
      <c r="H934" s="108"/>
      <c r="I934" s="108"/>
      <c r="J934" s="108"/>
      <c r="K934" s="108"/>
      <c r="L934" s="108"/>
      <c r="M934" s="108"/>
      <c r="N934" s="108"/>
      <c r="O934" s="108"/>
      <c r="P934" s="108"/>
      <c r="Q934" s="108"/>
      <c r="R934" s="108"/>
      <c r="S934" s="108"/>
      <c r="T934" s="108"/>
      <c r="U934" s="108"/>
      <c r="V934" s="108"/>
      <c r="W934" s="108"/>
      <c r="X934" s="108"/>
      <c r="Y934" s="108"/>
      <c r="Z934" s="108"/>
    </row>
    <row r="935" spans="1:26" ht="15.75" customHeight="1">
      <c r="A935" s="108"/>
      <c r="B935" s="108"/>
      <c r="C935" s="108"/>
      <c r="D935" s="108"/>
      <c r="E935" s="108"/>
      <c r="F935" s="108"/>
      <c r="G935" s="108"/>
      <c r="H935" s="108"/>
      <c r="I935" s="108"/>
      <c r="J935" s="108"/>
      <c r="K935" s="108"/>
      <c r="L935" s="108"/>
      <c r="M935" s="108"/>
      <c r="N935" s="108"/>
      <c r="O935" s="108"/>
      <c r="P935" s="108"/>
      <c r="Q935" s="108"/>
      <c r="R935" s="108"/>
      <c r="S935" s="108"/>
      <c r="T935" s="108"/>
      <c r="U935" s="108"/>
      <c r="V935" s="108"/>
      <c r="W935" s="108"/>
      <c r="X935" s="108"/>
      <c r="Y935" s="108"/>
      <c r="Z935" s="108"/>
    </row>
    <row r="936" spans="1:26" ht="15.75" customHeight="1">
      <c r="A936" s="108"/>
      <c r="B936" s="108"/>
      <c r="C936" s="108"/>
      <c r="D936" s="108"/>
      <c r="E936" s="108"/>
      <c r="F936" s="108"/>
      <c r="G936" s="108"/>
      <c r="H936" s="108"/>
      <c r="I936" s="108"/>
      <c r="J936" s="108"/>
      <c r="K936" s="108"/>
      <c r="L936" s="108"/>
      <c r="M936" s="108"/>
      <c r="N936" s="108"/>
      <c r="O936" s="108"/>
      <c r="P936" s="108"/>
      <c r="Q936" s="108"/>
      <c r="R936" s="108"/>
      <c r="S936" s="108"/>
      <c r="T936" s="108"/>
      <c r="U936" s="108"/>
      <c r="V936" s="108"/>
      <c r="W936" s="108"/>
      <c r="X936" s="108"/>
      <c r="Y936" s="108"/>
      <c r="Z936" s="108"/>
    </row>
    <row r="937" spans="1:26" ht="15.75" customHeight="1">
      <c r="A937" s="108"/>
      <c r="B937" s="108"/>
      <c r="C937" s="108"/>
      <c r="D937" s="108"/>
      <c r="E937" s="108"/>
      <c r="F937" s="108"/>
      <c r="G937" s="108"/>
      <c r="H937" s="108"/>
      <c r="I937" s="108"/>
      <c r="J937" s="108"/>
      <c r="K937" s="108"/>
      <c r="L937" s="108"/>
      <c r="M937" s="108"/>
      <c r="N937" s="108"/>
      <c r="O937" s="108"/>
      <c r="P937" s="108"/>
      <c r="Q937" s="108"/>
      <c r="R937" s="108"/>
      <c r="S937" s="108"/>
      <c r="T937" s="108"/>
      <c r="U937" s="108"/>
      <c r="V937" s="108"/>
      <c r="W937" s="108"/>
      <c r="X937" s="108"/>
      <c r="Y937" s="108"/>
      <c r="Z937" s="108"/>
    </row>
    <row r="938" spans="1:26" ht="15.75" customHeight="1">
      <c r="A938" s="108"/>
      <c r="B938" s="108"/>
      <c r="C938" s="108"/>
      <c r="D938" s="108"/>
      <c r="E938" s="108"/>
      <c r="F938" s="108"/>
      <c r="G938" s="108"/>
      <c r="H938" s="108"/>
      <c r="I938" s="108"/>
      <c r="J938" s="108"/>
      <c r="K938" s="108"/>
      <c r="L938" s="108"/>
      <c r="M938" s="108"/>
      <c r="N938" s="108"/>
      <c r="O938" s="108"/>
      <c r="P938" s="108"/>
      <c r="Q938" s="108"/>
      <c r="R938" s="108"/>
      <c r="S938" s="108"/>
      <c r="T938" s="108"/>
      <c r="U938" s="108"/>
      <c r="V938" s="108"/>
      <c r="W938" s="108"/>
      <c r="X938" s="108"/>
      <c r="Y938" s="108"/>
      <c r="Z938" s="108"/>
    </row>
    <row r="939" spans="1:26" ht="15.75" customHeight="1">
      <c r="A939" s="108"/>
      <c r="B939" s="108"/>
      <c r="C939" s="108"/>
      <c r="D939" s="108"/>
      <c r="E939" s="108"/>
      <c r="F939" s="108"/>
      <c r="G939" s="108"/>
      <c r="H939" s="108"/>
      <c r="I939" s="108"/>
      <c r="J939" s="108"/>
      <c r="K939" s="108"/>
      <c r="L939" s="108"/>
      <c r="M939" s="108"/>
      <c r="N939" s="108"/>
      <c r="O939" s="108"/>
      <c r="P939" s="108"/>
      <c r="Q939" s="108"/>
      <c r="R939" s="108"/>
      <c r="S939" s="108"/>
      <c r="T939" s="108"/>
      <c r="U939" s="108"/>
      <c r="V939" s="108"/>
      <c r="W939" s="108"/>
      <c r="X939" s="108"/>
      <c r="Y939" s="108"/>
      <c r="Z939" s="108"/>
    </row>
    <row r="940" spans="1:26" ht="15.75" customHeight="1">
      <c r="A940" s="108"/>
      <c r="B940" s="108"/>
      <c r="C940" s="108"/>
      <c r="D940" s="108"/>
      <c r="E940" s="108"/>
      <c r="F940" s="108"/>
      <c r="G940" s="108"/>
      <c r="H940" s="108"/>
      <c r="I940" s="108"/>
      <c r="J940" s="108"/>
      <c r="K940" s="108"/>
      <c r="L940" s="108"/>
      <c r="M940" s="108"/>
      <c r="N940" s="108"/>
      <c r="O940" s="108"/>
      <c r="P940" s="108"/>
      <c r="Q940" s="108"/>
      <c r="R940" s="108"/>
      <c r="S940" s="108"/>
      <c r="T940" s="108"/>
      <c r="U940" s="108"/>
      <c r="V940" s="108"/>
      <c r="W940" s="108"/>
      <c r="X940" s="108"/>
      <c r="Y940" s="108"/>
      <c r="Z940" s="108"/>
    </row>
    <row r="941" spans="1:26" ht="15.75" customHeight="1">
      <c r="A941" s="108"/>
      <c r="B941" s="108"/>
      <c r="C941" s="108"/>
      <c r="D941" s="108"/>
      <c r="E941" s="108"/>
      <c r="F941" s="108"/>
      <c r="G941" s="108"/>
      <c r="H941" s="108"/>
      <c r="I941" s="108"/>
      <c r="J941" s="108"/>
      <c r="K941" s="108"/>
      <c r="L941" s="108"/>
      <c r="M941" s="108"/>
      <c r="N941" s="108"/>
      <c r="O941" s="108"/>
      <c r="P941" s="108"/>
      <c r="Q941" s="108"/>
      <c r="R941" s="108"/>
      <c r="S941" s="108"/>
      <c r="T941" s="108"/>
      <c r="U941" s="108"/>
      <c r="V941" s="108"/>
      <c r="W941" s="108"/>
      <c r="X941" s="108"/>
      <c r="Y941" s="108"/>
      <c r="Z941" s="108"/>
    </row>
    <row r="942" spans="1:26" ht="15.75" customHeight="1">
      <c r="A942" s="108"/>
      <c r="B942" s="108"/>
      <c r="C942" s="108"/>
      <c r="D942" s="108"/>
      <c r="E942" s="108"/>
      <c r="F942" s="108"/>
      <c r="G942" s="108"/>
      <c r="H942" s="108"/>
      <c r="I942" s="108"/>
      <c r="J942" s="108"/>
      <c r="K942" s="108"/>
      <c r="L942" s="108"/>
      <c r="M942" s="108"/>
      <c r="N942" s="108"/>
      <c r="O942" s="108"/>
      <c r="P942" s="108"/>
      <c r="Q942" s="108"/>
      <c r="R942" s="108"/>
      <c r="S942" s="108"/>
      <c r="T942" s="108"/>
      <c r="U942" s="108"/>
      <c r="V942" s="108"/>
      <c r="W942" s="108"/>
      <c r="X942" s="108"/>
      <c r="Y942" s="108"/>
      <c r="Z942" s="108"/>
    </row>
    <row r="943" spans="1:26" ht="15.75" customHeight="1">
      <c r="A943" s="108"/>
      <c r="B943" s="108"/>
      <c r="C943" s="108"/>
      <c r="D943" s="108"/>
      <c r="E943" s="108"/>
      <c r="F943" s="108"/>
      <c r="G943" s="108"/>
      <c r="H943" s="108"/>
      <c r="I943" s="108"/>
      <c r="J943" s="108"/>
      <c r="K943" s="108"/>
      <c r="L943" s="108"/>
      <c r="M943" s="108"/>
      <c r="N943" s="108"/>
      <c r="O943" s="108"/>
      <c r="P943" s="108"/>
      <c r="Q943" s="108"/>
      <c r="R943" s="108"/>
      <c r="S943" s="108"/>
      <c r="T943" s="108"/>
      <c r="U943" s="108"/>
      <c r="V943" s="108"/>
      <c r="W943" s="108"/>
      <c r="X943" s="108"/>
      <c r="Y943" s="108"/>
      <c r="Z943" s="108"/>
    </row>
    <row r="944" spans="1:26" ht="15.75" customHeight="1">
      <c r="A944" s="108"/>
      <c r="B944" s="108"/>
      <c r="C944" s="108"/>
      <c r="D944" s="108"/>
      <c r="E944" s="108"/>
      <c r="F944" s="108"/>
      <c r="G944" s="108"/>
      <c r="H944" s="108"/>
      <c r="I944" s="108"/>
      <c r="J944" s="108"/>
      <c r="K944" s="108"/>
      <c r="L944" s="108"/>
      <c r="M944" s="108"/>
      <c r="N944" s="108"/>
      <c r="O944" s="108"/>
      <c r="P944" s="108"/>
      <c r="Q944" s="108"/>
      <c r="R944" s="108"/>
      <c r="S944" s="108"/>
      <c r="T944" s="108"/>
      <c r="U944" s="108"/>
      <c r="V944" s="108"/>
      <c r="W944" s="108"/>
      <c r="X944" s="108"/>
      <c r="Y944" s="108"/>
      <c r="Z944" s="108"/>
    </row>
    <row r="945" spans="1:26" ht="15.75" customHeight="1">
      <c r="A945" s="108"/>
      <c r="B945" s="108"/>
      <c r="C945" s="108"/>
      <c r="D945" s="108"/>
      <c r="E945" s="108"/>
      <c r="F945" s="108"/>
      <c r="G945" s="108"/>
      <c r="H945" s="108"/>
      <c r="I945" s="108"/>
      <c r="J945" s="108"/>
      <c r="K945" s="108"/>
      <c r="L945" s="108"/>
      <c r="M945" s="108"/>
      <c r="N945" s="108"/>
      <c r="O945" s="108"/>
      <c r="P945" s="108"/>
      <c r="Q945" s="108"/>
      <c r="R945" s="108"/>
      <c r="S945" s="108"/>
      <c r="T945" s="108"/>
      <c r="U945" s="108"/>
      <c r="V945" s="108"/>
      <c r="W945" s="108"/>
      <c r="X945" s="108"/>
      <c r="Y945" s="108"/>
      <c r="Z945" s="108"/>
    </row>
    <row r="946" spans="1:26" ht="15.75" customHeight="1">
      <c r="A946" s="108"/>
      <c r="B946" s="108"/>
      <c r="C946" s="108"/>
      <c r="D946" s="108"/>
      <c r="E946" s="108"/>
      <c r="F946" s="108"/>
      <c r="G946" s="108"/>
      <c r="H946" s="108"/>
      <c r="I946" s="108"/>
      <c r="J946" s="108"/>
      <c r="K946" s="108"/>
      <c r="L946" s="108"/>
      <c r="M946" s="108"/>
      <c r="N946" s="108"/>
      <c r="O946" s="108"/>
      <c r="P946" s="108"/>
      <c r="Q946" s="108"/>
      <c r="R946" s="108"/>
      <c r="S946" s="108"/>
      <c r="T946" s="108"/>
      <c r="U946" s="108"/>
      <c r="V946" s="108"/>
      <c r="W946" s="108"/>
      <c r="X946" s="108"/>
      <c r="Y946" s="108"/>
      <c r="Z946" s="108"/>
    </row>
    <row r="947" spans="1:26" ht="15.75" customHeight="1">
      <c r="A947" s="108"/>
      <c r="B947" s="108"/>
      <c r="C947" s="108"/>
      <c r="D947" s="108"/>
      <c r="E947" s="108"/>
      <c r="F947" s="108"/>
      <c r="G947" s="108"/>
      <c r="H947" s="108"/>
      <c r="I947" s="108"/>
      <c r="J947" s="108"/>
      <c r="K947" s="108"/>
      <c r="L947" s="108"/>
      <c r="M947" s="108"/>
      <c r="N947" s="108"/>
      <c r="O947" s="108"/>
      <c r="P947" s="108"/>
      <c r="Q947" s="108"/>
      <c r="R947" s="108"/>
      <c r="S947" s="108"/>
      <c r="T947" s="108"/>
      <c r="U947" s="108"/>
      <c r="V947" s="108"/>
      <c r="W947" s="108"/>
      <c r="X947" s="108"/>
      <c r="Y947" s="108"/>
      <c r="Z947" s="108"/>
    </row>
    <row r="948" spans="1:26" ht="15.75" customHeight="1">
      <c r="A948" s="108"/>
      <c r="B948" s="108"/>
      <c r="C948" s="108"/>
      <c r="D948" s="108"/>
      <c r="E948" s="108"/>
      <c r="F948" s="108"/>
      <c r="G948" s="108"/>
      <c r="H948" s="108"/>
      <c r="I948" s="108"/>
      <c r="J948" s="108"/>
      <c r="K948" s="108"/>
      <c r="L948" s="108"/>
      <c r="M948" s="108"/>
      <c r="N948" s="108"/>
      <c r="O948" s="108"/>
      <c r="P948" s="108"/>
      <c r="Q948" s="108"/>
      <c r="R948" s="108"/>
      <c r="S948" s="108"/>
      <c r="T948" s="108"/>
      <c r="U948" s="108"/>
      <c r="V948" s="108"/>
      <c r="W948" s="108"/>
      <c r="X948" s="108"/>
      <c r="Y948" s="108"/>
      <c r="Z948" s="108"/>
    </row>
    <row r="949" spans="1:26" ht="15.75" customHeight="1">
      <c r="A949" s="108"/>
      <c r="B949" s="108"/>
      <c r="C949" s="108"/>
      <c r="D949" s="108"/>
      <c r="E949" s="108"/>
      <c r="F949" s="108"/>
      <c r="G949" s="108"/>
      <c r="H949" s="108"/>
      <c r="I949" s="108"/>
      <c r="J949" s="108"/>
      <c r="K949" s="108"/>
      <c r="L949" s="108"/>
      <c r="M949" s="108"/>
      <c r="N949" s="108"/>
      <c r="O949" s="108"/>
      <c r="P949" s="108"/>
      <c r="Q949" s="108"/>
      <c r="R949" s="108"/>
      <c r="S949" s="108"/>
      <c r="T949" s="108"/>
      <c r="U949" s="108"/>
      <c r="V949" s="108"/>
      <c r="W949" s="108"/>
      <c r="X949" s="108"/>
      <c r="Y949" s="108"/>
      <c r="Z949" s="108"/>
    </row>
    <row r="950" spans="1:26" ht="15.75" customHeight="1">
      <c r="A950" s="108"/>
      <c r="B950" s="108"/>
      <c r="C950" s="108"/>
      <c r="D950" s="108"/>
      <c r="E950" s="108"/>
      <c r="F950" s="108"/>
      <c r="G950" s="108"/>
      <c r="H950" s="108"/>
      <c r="I950" s="108"/>
      <c r="J950" s="108"/>
      <c r="K950" s="108"/>
      <c r="L950" s="108"/>
      <c r="M950" s="108"/>
      <c r="N950" s="108"/>
      <c r="O950" s="108"/>
      <c r="P950" s="108"/>
      <c r="Q950" s="108"/>
      <c r="R950" s="108"/>
      <c r="S950" s="108"/>
      <c r="T950" s="108"/>
      <c r="U950" s="108"/>
      <c r="V950" s="108"/>
      <c r="W950" s="108"/>
      <c r="X950" s="108"/>
      <c r="Y950" s="108"/>
      <c r="Z950" s="108"/>
    </row>
    <row r="951" spans="1:26" ht="15.75" customHeight="1">
      <c r="A951" s="108"/>
      <c r="B951" s="108"/>
      <c r="C951" s="108"/>
      <c r="D951" s="108"/>
      <c r="E951" s="108"/>
      <c r="F951" s="108"/>
      <c r="G951" s="108"/>
      <c r="H951" s="108"/>
      <c r="I951" s="108"/>
      <c r="J951" s="108"/>
      <c r="K951" s="108"/>
      <c r="L951" s="108"/>
      <c r="M951" s="108"/>
      <c r="N951" s="108"/>
      <c r="O951" s="108"/>
      <c r="P951" s="108"/>
      <c r="Q951" s="108"/>
      <c r="R951" s="108"/>
      <c r="S951" s="108"/>
      <c r="T951" s="108"/>
      <c r="U951" s="108"/>
      <c r="V951" s="108"/>
      <c r="W951" s="108"/>
      <c r="X951" s="108"/>
      <c r="Y951" s="108"/>
      <c r="Z951" s="108"/>
    </row>
    <row r="952" spans="1:26" ht="15.75" customHeight="1">
      <c r="A952" s="108"/>
      <c r="B952" s="108"/>
      <c r="C952" s="108"/>
      <c r="D952" s="108"/>
      <c r="E952" s="108"/>
      <c r="F952" s="108"/>
      <c r="G952" s="108"/>
      <c r="H952" s="108"/>
      <c r="I952" s="108"/>
      <c r="J952" s="108"/>
      <c r="K952" s="108"/>
      <c r="L952" s="108"/>
      <c r="M952" s="108"/>
      <c r="N952" s="108"/>
      <c r="O952" s="108"/>
      <c r="P952" s="108"/>
      <c r="Q952" s="108"/>
      <c r="R952" s="108"/>
      <c r="S952" s="108"/>
      <c r="T952" s="108"/>
      <c r="U952" s="108"/>
      <c r="V952" s="108"/>
      <c r="W952" s="108"/>
      <c r="X952" s="108"/>
      <c r="Y952" s="108"/>
      <c r="Z952" s="108"/>
    </row>
    <row r="953" spans="1:26" ht="15.75" customHeight="1">
      <c r="A953" s="108"/>
      <c r="B953" s="108"/>
      <c r="C953" s="108"/>
      <c r="D953" s="108"/>
      <c r="E953" s="108"/>
      <c r="F953" s="108"/>
      <c r="G953" s="108"/>
      <c r="H953" s="108"/>
      <c r="I953" s="108"/>
      <c r="J953" s="108"/>
      <c r="K953" s="108"/>
      <c r="L953" s="108"/>
      <c r="M953" s="108"/>
      <c r="N953" s="108"/>
      <c r="O953" s="108"/>
      <c r="P953" s="108"/>
      <c r="Q953" s="108"/>
      <c r="R953" s="108"/>
      <c r="S953" s="108"/>
      <c r="T953" s="108"/>
      <c r="U953" s="108"/>
      <c r="V953" s="108"/>
      <c r="W953" s="108"/>
      <c r="X953" s="108"/>
      <c r="Y953" s="108"/>
      <c r="Z953" s="108"/>
    </row>
    <row r="954" spans="1:26" ht="15.75" customHeight="1">
      <c r="A954" s="108"/>
      <c r="B954" s="108"/>
      <c r="C954" s="108"/>
      <c r="D954" s="108"/>
      <c r="E954" s="108"/>
      <c r="F954" s="108"/>
      <c r="G954" s="108"/>
      <c r="H954" s="108"/>
      <c r="I954" s="108"/>
      <c r="J954" s="108"/>
      <c r="K954" s="108"/>
      <c r="L954" s="108"/>
      <c r="M954" s="108"/>
      <c r="N954" s="108"/>
      <c r="O954" s="108"/>
      <c r="P954" s="108"/>
      <c r="Q954" s="108"/>
      <c r="R954" s="108"/>
      <c r="S954" s="108"/>
      <c r="T954" s="108"/>
      <c r="U954" s="108"/>
      <c r="V954" s="108"/>
      <c r="W954" s="108"/>
      <c r="X954" s="108"/>
      <c r="Y954" s="108"/>
      <c r="Z954" s="108"/>
    </row>
    <row r="955" spans="1:26" ht="15.75" customHeight="1">
      <c r="A955" s="108"/>
      <c r="B955" s="108"/>
      <c r="C955" s="108"/>
      <c r="D955" s="108"/>
      <c r="E955" s="108"/>
      <c r="F955" s="108"/>
      <c r="G955" s="108"/>
      <c r="H955" s="108"/>
      <c r="I955" s="108"/>
      <c r="J955" s="108"/>
      <c r="K955" s="108"/>
      <c r="L955" s="108"/>
      <c r="M955" s="108"/>
      <c r="N955" s="108"/>
      <c r="O955" s="108"/>
      <c r="P955" s="108"/>
      <c r="Q955" s="108"/>
      <c r="R955" s="108"/>
      <c r="S955" s="108"/>
      <c r="T955" s="108"/>
      <c r="U955" s="108"/>
      <c r="V955" s="108"/>
      <c r="W955" s="108"/>
      <c r="X955" s="108"/>
      <c r="Y955" s="108"/>
      <c r="Z955" s="108"/>
    </row>
    <row r="956" spans="1:26" ht="15.75" customHeight="1">
      <c r="A956" s="108"/>
      <c r="B956" s="108"/>
      <c r="C956" s="108"/>
      <c r="D956" s="108"/>
      <c r="E956" s="108"/>
      <c r="F956" s="108"/>
      <c r="G956" s="108"/>
      <c r="H956" s="108"/>
      <c r="I956" s="108"/>
      <c r="J956" s="108"/>
      <c r="K956" s="108"/>
      <c r="L956" s="108"/>
      <c r="M956" s="108"/>
      <c r="N956" s="108"/>
      <c r="O956" s="108"/>
      <c r="P956" s="108"/>
      <c r="Q956" s="108"/>
      <c r="R956" s="108"/>
      <c r="S956" s="108"/>
      <c r="T956" s="108"/>
      <c r="U956" s="108"/>
      <c r="V956" s="108"/>
      <c r="W956" s="108"/>
      <c r="X956" s="108"/>
      <c r="Y956" s="108"/>
      <c r="Z956" s="108"/>
    </row>
    <row r="957" spans="1:26" ht="15.75" customHeight="1">
      <c r="A957" s="108"/>
      <c r="B957" s="108"/>
      <c r="C957" s="108"/>
      <c r="D957" s="108"/>
      <c r="E957" s="108"/>
      <c r="F957" s="108"/>
      <c r="G957" s="108"/>
      <c r="H957" s="108"/>
      <c r="I957" s="108"/>
      <c r="J957" s="108"/>
      <c r="K957" s="108"/>
      <c r="L957" s="108"/>
      <c r="M957" s="108"/>
      <c r="N957" s="108"/>
      <c r="O957" s="108"/>
      <c r="P957" s="108"/>
      <c r="Q957" s="108"/>
      <c r="R957" s="108"/>
      <c r="S957" s="108"/>
      <c r="T957" s="108"/>
      <c r="U957" s="108"/>
      <c r="V957" s="108"/>
      <c r="W957" s="108"/>
      <c r="X957" s="108"/>
      <c r="Y957" s="108"/>
      <c r="Z957" s="108"/>
    </row>
    <row r="958" spans="1:26" ht="15.75" customHeight="1">
      <c r="A958" s="108"/>
      <c r="B958" s="108"/>
      <c r="C958" s="108"/>
      <c r="D958" s="108"/>
      <c r="E958" s="108"/>
      <c r="F958" s="108"/>
      <c r="G958" s="108"/>
      <c r="H958" s="108"/>
      <c r="I958" s="108"/>
      <c r="J958" s="108"/>
      <c r="K958" s="108"/>
      <c r="L958" s="108"/>
      <c r="M958" s="108"/>
      <c r="N958" s="108"/>
      <c r="O958" s="108"/>
      <c r="P958" s="108"/>
      <c r="Q958" s="108"/>
      <c r="R958" s="108"/>
      <c r="S958" s="108"/>
      <c r="T958" s="108"/>
      <c r="U958" s="108"/>
      <c r="V958" s="108"/>
      <c r="W958" s="108"/>
      <c r="X958" s="108"/>
      <c r="Y958" s="108"/>
      <c r="Z958" s="108"/>
    </row>
    <row r="959" spans="1:26" ht="15.75" customHeight="1">
      <c r="A959" s="108"/>
      <c r="B959" s="108"/>
      <c r="C959" s="108"/>
      <c r="D959" s="108"/>
      <c r="E959" s="108"/>
      <c r="F959" s="108"/>
      <c r="G959" s="108"/>
      <c r="H959" s="108"/>
      <c r="I959" s="108"/>
      <c r="J959" s="108"/>
      <c r="K959" s="108"/>
      <c r="L959" s="108"/>
      <c r="M959" s="108"/>
      <c r="N959" s="108"/>
      <c r="O959" s="108"/>
      <c r="P959" s="108"/>
      <c r="Q959" s="108"/>
      <c r="R959" s="108"/>
      <c r="S959" s="108"/>
      <c r="T959" s="108"/>
      <c r="U959" s="108"/>
      <c r="V959" s="108"/>
      <c r="W959" s="108"/>
      <c r="X959" s="108"/>
      <c r="Y959" s="108"/>
      <c r="Z959" s="108"/>
    </row>
    <row r="960" spans="1:26" ht="15.75" customHeight="1">
      <c r="A960" s="108"/>
      <c r="B960" s="108"/>
      <c r="C960" s="108"/>
      <c r="D960" s="108"/>
      <c r="E960" s="108"/>
      <c r="F960" s="108"/>
      <c r="G960" s="108"/>
      <c r="H960" s="108"/>
      <c r="I960" s="108"/>
      <c r="J960" s="108"/>
      <c r="K960" s="108"/>
      <c r="L960" s="108"/>
      <c r="M960" s="108"/>
      <c r="N960" s="108"/>
      <c r="O960" s="108"/>
      <c r="P960" s="108"/>
      <c r="Q960" s="108"/>
      <c r="R960" s="108"/>
      <c r="S960" s="108"/>
      <c r="T960" s="108"/>
      <c r="U960" s="108"/>
      <c r="V960" s="108"/>
      <c r="W960" s="108"/>
      <c r="X960" s="108"/>
      <c r="Y960" s="108"/>
      <c r="Z960" s="108"/>
    </row>
    <row r="961" spans="1:26" ht="15.75" customHeight="1">
      <c r="A961" s="108"/>
      <c r="B961" s="108"/>
      <c r="C961" s="108"/>
      <c r="D961" s="108"/>
      <c r="E961" s="108"/>
      <c r="F961" s="108"/>
      <c r="G961" s="108"/>
      <c r="H961" s="108"/>
      <c r="I961" s="108"/>
      <c r="J961" s="108"/>
      <c r="K961" s="108"/>
      <c r="L961" s="108"/>
      <c r="M961" s="108"/>
      <c r="N961" s="108"/>
      <c r="O961" s="108"/>
      <c r="P961" s="108"/>
      <c r="Q961" s="108"/>
      <c r="R961" s="108"/>
      <c r="S961" s="108"/>
      <c r="T961" s="108"/>
      <c r="U961" s="108"/>
      <c r="V961" s="108"/>
      <c r="W961" s="108"/>
      <c r="X961" s="108"/>
      <c r="Y961" s="108"/>
      <c r="Z961" s="108"/>
    </row>
    <row r="962" spans="1:26" ht="15.75" customHeight="1">
      <c r="A962" s="108"/>
      <c r="B962" s="108"/>
      <c r="C962" s="108"/>
      <c r="D962" s="108"/>
      <c r="E962" s="108"/>
      <c r="F962" s="108"/>
      <c r="G962" s="108"/>
      <c r="H962" s="108"/>
      <c r="I962" s="108"/>
      <c r="J962" s="108"/>
      <c r="K962" s="108"/>
      <c r="L962" s="108"/>
      <c r="M962" s="108"/>
      <c r="N962" s="108"/>
      <c r="O962" s="108"/>
      <c r="P962" s="108"/>
      <c r="Q962" s="108"/>
      <c r="R962" s="108"/>
      <c r="S962" s="108"/>
      <c r="T962" s="108"/>
      <c r="U962" s="108"/>
      <c r="V962" s="108"/>
      <c r="W962" s="108"/>
      <c r="X962" s="108"/>
      <c r="Y962" s="108"/>
      <c r="Z962" s="108"/>
    </row>
    <row r="963" spans="1:26" ht="15.75" customHeight="1">
      <c r="A963" s="108"/>
      <c r="B963" s="108"/>
      <c r="C963" s="108"/>
      <c r="D963" s="108"/>
      <c r="E963" s="108"/>
      <c r="F963" s="108"/>
      <c r="G963" s="108"/>
      <c r="H963" s="108"/>
      <c r="I963" s="108"/>
      <c r="J963" s="108"/>
      <c r="K963" s="108"/>
      <c r="L963" s="108"/>
      <c r="M963" s="108"/>
      <c r="N963" s="108"/>
      <c r="O963" s="108"/>
      <c r="P963" s="108"/>
      <c r="Q963" s="108"/>
      <c r="R963" s="108"/>
      <c r="S963" s="108"/>
      <c r="T963" s="108"/>
      <c r="U963" s="108"/>
      <c r="V963" s="108"/>
      <c r="W963" s="108"/>
      <c r="X963" s="108"/>
      <c r="Y963" s="108"/>
      <c r="Z963" s="108"/>
    </row>
    <row r="964" spans="1:26" ht="15.75" customHeight="1">
      <c r="A964" s="108"/>
      <c r="B964" s="108"/>
      <c r="C964" s="108"/>
      <c r="D964" s="108"/>
      <c r="E964" s="108"/>
      <c r="F964" s="108"/>
      <c r="G964" s="108"/>
      <c r="H964" s="108"/>
      <c r="I964" s="108"/>
      <c r="J964" s="108"/>
      <c r="K964" s="108"/>
      <c r="L964" s="108"/>
      <c r="M964" s="108"/>
      <c r="N964" s="108"/>
      <c r="O964" s="108"/>
      <c r="P964" s="108"/>
      <c r="Q964" s="108"/>
      <c r="R964" s="108"/>
      <c r="S964" s="108"/>
      <c r="T964" s="108"/>
      <c r="U964" s="108"/>
      <c r="V964" s="108"/>
      <c r="W964" s="108"/>
      <c r="X964" s="108"/>
      <c r="Y964" s="108"/>
      <c r="Z964" s="108"/>
    </row>
    <row r="965" spans="1:26" ht="15.75" customHeight="1">
      <c r="A965" s="108"/>
      <c r="B965" s="108"/>
      <c r="C965" s="108"/>
      <c r="D965" s="108"/>
      <c r="E965" s="108"/>
      <c r="F965" s="108"/>
      <c r="G965" s="108"/>
      <c r="H965" s="108"/>
      <c r="I965" s="108"/>
      <c r="J965" s="108"/>
      <c r="K965" s="108"/>
      <c r="L965" s="108"/>
      <c r="M965" s="108"/>
      <c r="N965" s="108"/>
      <c r="O965" s="108"/>
      <c r="P965" s="108"/>
      <c r="Q965" s="108"/>
      <c r="R965" s="108"/>
      <c r="S965" s="108"/>
      <c r="T965" s="108"/>
      <c r="U965" s="108"/>
      <c r="V965" s="108"/>
      <c r="W965" s="108"/>
      <c r="X965" s="108"/>
      <c r="Y965" s="108"/>
      <c r="Z965" s="108"/>
    </row>
    <row r="966" spans="1:26" ht="15.75" customHeight="1">
      <c r="A966" s="108"/>
      <c r="B966" s="108"/>
      <c r="C966" s="108"/>
      <c r="D966" s="108"/>
      <c r="E966" s="108"/>
      <c r="F966" s="108"/>
      <c r="G966" s="108"/>
      <c r="H966" s="108"/>
      <c r="I966" s="108"/>
      <c r="J966" s="108"/>
      <c r="K966" s="108"/>
      <c r="L966" s="108"/>
      <c r="M966" s="108"/>
      <c r="N966" s="108"/>
      <c r="O966" s="108"/>
      <c r="P966" s="108"/>
      <c r="Q966" s="108"/>
      <c r="R966" s="108"/>
      <c r="S966" s="108"/>
      <c r="T966" s="108"/>
      <c r="U966" s="108"/>
      <c r="V966" s="108"/>
      <c r="W966" s="108"/>
      <c r="X966" s="108"/>
      <c r="Y966" s="108"/>
      <c r="Z966" s="108"/>
    </row>
    <row r="967" spans="1:26" ht="15.75" customHeight="1">
      <c r="A967" s="108"/>
      <c r="B967" s="108"/>
      <c r="C967" s="108"/>
      <c r="D967" s="108"/>
      <c r="E967" s="108"/>
      <c r="F967" s="108"/>
      <c r="G967" s="108"/>
      <c r="H967" s="108"/>
      <c r="I967" s="108"/>
      <c r="J967" s="108"/>
      <c r="K967" s="108"/>
      <c r="L967" s="108"/>
      <c r="M967" s="108"/>
      <c r="N967" s="108"/>
      <c r="O967" s="108"/>
      <c r="P967" s="108"/>
      <c r="Q967" s="108"/>
      <c r="R967" s="108"/>
      <c r="S967" s="108"/>
      <c r="T967" s="108"/>
      <c r="U967" s="108"/>
      <c r="V967" s="108"/>
      <c r="W967" s="108"/>
      <c r="X967" s="108"/>
      <c r="Y967" s="108"/>
      <c r="Z967" s="108"/>
    </row>
    <row r="968" spans="1:26" ht="15.75" customHeight="1">
      <c r="A968" s="108"/>
      <c r="B968" s="108"/>
      <c r="C968" s="108"/>
      <c r="D968" s="108"/>
      <c r="E968" s="108"/>
      <c r="F968" s="108"/>
      <c r="G968" s="108"/>
      <c r="H968" s="108"/>
      <c r="I968" s="108"/>
      <c r="J968" s="108"/>
      <c r="K968" s="108"/>
      <c r="L968" s="108"/>
      <c r="M968" s="108"/>
      <c r="N968" s="108"/>
      <c r="O968" s="108"/>
      <c r="P968" s="108"/>
      <c r="Q968" s="108"/>
      <c r="R968" s="108"/>
      <c r="S968" s="108"/>
      <c r="T968" s="108"/>
      <c r="U968" s="108"/>
      <c r="V968" s="108"/>
      <c r="W968" s="108"/>
      <c r="X968" s="108"/>
      <c r="Y968" s="108"/>
      <c r="Z968" s="108"/>
    </row>
    <row r="969" spans="1:26" ht="15.75" customHeight="1">
      <c r="A969" s="108"/>
      <c r="B969" s="108"/>
      <c r="C969" s="108"/>
      <c r="D969" s="108"/>
      <c r="E969" s="108"/>
      <c r="F969" s="108"/>
      <c r="G969" s="108"/>
      <c r="H969" s="108"/>
      <c r="I969" s="108"/>
      <c r="J969" s="108"/>
      <c r="K969" s="108"/>
      <c r="L969" s="108"/>
      <c r="M969" s="108"/>
      <c r="N969" s="108"/>
      <c r="O969" s="108"/>
      <c r="P969" s="108"/>
      <c r="Q969" s="108"/>
      <c r="R969" s="108"/>
      <c r="S969" s="108"/>
      <c r="T969" s="108"/>
      <c r="U969" s="108"/>
      <c r="V969" s="108"/>
      <c r="W969" s="108"/>
      <c r="X969" s="108"/>
      <c r="Y969" s="108"/>
      <c r="Z969" s="108"/>
    </row>
    <row r="970" spans="1:26" ht="15.75" customHeight="1">
      <c r="A970" s="108"/>
      <c r="B970" s="108"/>
      <c r="C970" s="108"/>
      <c r="D970" s="108"/>
      <c r="E970" s="108"/>
      <c r="F970" s="108"/>
      <c r="G970" s="108"/>
      <c r="H970" s="108"/>
      <c r="I970" s="108"/>
      <c r="J970" s="108"/>
      <c r="K970" s="108"/>
      <c r="L970" s="108"/>
      <c r="M970" s="108"/>
      <c r="N970" s="108"/>
      <c r="O970" s="108"/>
      <c r="P970" s="108"/>
      <c r="Q970" s="108"/>
      <c r="R970" s="108"/>
      <c r="S970" s="108"/>
      <c r="T970" s="108"/>
      <c r="U970" s="108"/>
      <c r="V970" s="108"/>
      <c r="W970" s="108"/>
      <c r="X970" s="108"/>
      <c r="Y970" s="108"/>
      <c r="Z970" s="108"/>
    </row>
    <row r="971" spans="1:26" ht="15.75" customHeight="1">
      <c r="A971" s="108"/>
      <c r="B971" s="108"/>
      <c r="C971" s="108"/>
      <c r="D971" s="108"/>
      <c r="E971" s="108"/>
      <c r="F971" s="108"/>
      <c r="G971" s="108"/>
      <c r="H971" s="108"/>
      <c r="I971" s="108"/>
      <c r="J971" s="108"/>
      <c r="K971" s="108"/>
      <c r="L971" s="108"/>
      <c r="M971" s="108"/>
      <c r="N971" s="108"/>
      <c r="O971" s="108"/>
      <c r="P971" s="108"/>
      <c r="Q971" s="108"/>
      <c r="R971" s="108"/>
      <c r="S971" s="108"/>
      <c r="T971" s="108"/>
      <c r="U971" s="108"/>
      <c r="V971" s="108"/>
      <c r="W971" s="108"/>
      <c r="X971" s="108"/>
      <c r="Y971" s="108"/>
      <c r="Z971" s="108"/>
    </row>
    <row r="972" spans="1:26" ht="15.75" customHeight="1">
      <c r="A972" s="108"/>
      <c r="B972" s="108"/>
      <c r="C972" s="108"/>
      <c r="D972" s="108"/>
      <c r="E972" s="108"/>
      <c r="F972" s="108"/>
      <c r="G972" s="108"/>
      <c r="H972" s="108"/>
      <c r="I972" s="108"/>
      <c r="J972" s="108"/>
      <c r="K972" s="108"/>
      <c r="L972" s="108"/>
      <c r="M972" s="108"/>
      <c r="N972" s="108"/>
      <c r="O972" s="108"/>
      <c r="P972" s="108"/>
      <c r="Q972" s="108"/>
      <c r="R972" s="108"/>
      <c r="S972" s="108"/>
      <c r="T972" s="108"/>
      <c r="U972" s="108"/>
      <c r="V972" s="108"/>
      <c r="W972" s="108"/>
      <c r="X972" s="108"/>
      <c r="Y972" s="108"/>
      <c r="Z972" s="108"/>
    </row>
    <row r="973" spans="1:26" ht="15.75" customHeight="1">
      <c r="A973" s="108"/>
      <c r="B973" s="108"/>
      <c r="C973" s="108"/>
      <c r="D973" s="108"/>
      <c r="E973" s="108"/>
      <c r="F973" s="108"/>
      <c r="G973" s="108"/>
      <c r="H973" s="108"/>
      <c r="I973" s="108"/>
      <c r="J973" s="108"/>
      <c r="K973" s="108"/>
      <c r="L973" s="108"/>
      <c r="M973" s="108"/>
      <c r="N973" s="108"/>
      <c r="O973" s="108"/>
      <c r="P973" s="108"/>
      <c r="Q973" s="108"/>
      <c r="R973" s="108"/>
      <c r="S973" s="108"/>
      <c r="T973" s="108"/>
      <c r="U973" s="108"/>
      <c r="V973" s="108"/>
      <c r="W973" s="108"/>
      <c r="X973" s="108"/>
      <c r="Y973" s="108"/>
      <c r="Z973" s="108"/>
    </row>
    <row r="974" spans="1:26" ht="15.75" customHeight="1">
      <c r="A974" s="108"/>
      <c r="B974" s="108"/>
      <c r="C974" s="108"/>
      <c r="D974" s="108"/>
      <c r="E974" s="108"/>
      <c r="F974" s="108"/>
      <c r="G974" s="108"/>
      <c r="H974" s="108"/>
      <c r="I974" s="108"/>
      <c r="J974" s="108"/>
      <c r="K974" s="108"/>
      <c r="L974" s="108"/>
      <c r="M974" s="108"/>
      <c r="N974" s="108"/>
      <c r="O974" s="108"/>
      <c r="P974" s="108"/>
      <c r="Q974" s="108"/>
      <c r="R974" s="108"/>
      <c r="S974" s="108"/>
      <c r="T974" s="108"/>
      <c r="U974" s="108"/>
      <c r="V974" s="108"/>
      <c r="W974" s="108"/>
      <c r="X974" s="108"/>
      <c r="Y974" s="108"/>
      <c r="Z974" s="108"/>
    </row>
    <row r="975" spans="1:26" ht="15.75" customHeight="1">
      <c r="A975" s="108"/>
      <c r="B975" s="108"/>
      <c r="C975" s="108"/>
      <c r="D975" s="108"/>
      <c r="E975" s="108"/>
      <c r="F975" s="108"/>
      <c r="G975" s="108"/>
      <c r="H975" s="108"/>
      <c r="I975" s="108"/>
      <c r="J975" s="108"/>
      <c r="K975" s="108"/>
      <c r="L975" s="108"/>
      <c r="M975" s="108"/>
      <c r="N975" s="108"/>
      <c r="O975" s="108"/>
      <c r="P975" s="108"/>
      <c r="Q975" s="108"/>
      <c r="R975" s="108"/>
      <c r="S975" s="108"/>
      <c r="T975" s="108"/>
      <c r="U975" s="108"/>
      <c r="V975" s="108"/>
      <c r="W975" s="108"/>
      <c r="X975" s="108"/>
      <c r="Y975" s="108"/>
      <c r="Z975" s="108"/>
    </row>
    <row r="976" spans="1:26" ht="15.75" customHeight="1">
      <c r="A976" s="108"/>
      <c r="B976" s="108"/>
      <c r="C976" s="108"/>
      <c r="D976" s="108"/>
      <c r="E976" s="108"/>
      <c r="F976" s="108"/>
      <c r="G976" s="108"/>
      <c r="H976" s="108"/>
      <c r="I976" s="108"/>
      <c r="J976" s="108"/>
      <c r="K976" s="108"/>
      <c r="L976" s="108"/>
      <c r="M976" s="108"/>
      <c r="N976" s="108"/>
      <c r="O976" s="108"/>
      <c r="P976" s="108"/>
      <c r="Q976" s="108"/>
      <c r="R976" s="108"/>
      <c r="S976" s="108"/>
      <c r="T976" s="108"/>
      <c r="U976" s="108"/>
      <c r="V976" s="108"/>
      <c r="W976" s="108"/>
      <c r="X976" s="108"/>
      <c r="Y976" s="108"/>
      <c r="Z976" s="108"/>
    </row>
    <row r="977" spans="1:26" ht="15.75" customHeight="1">
      <c r="A977" s="108"/>
      <c r="B977" s="108"/>
      <c r="C977" s="108"/>
      <c r="D977" s="108"/>
      <c r="E977" s="108"/>
      <c r="F977" s="108"/>
      <c r="G977" s="108"/>
      <c r="H977" s="108"/>
      <c r="I977" s="108"/>
      <c r="J977" s="108"/>
      <c r="K977" s="108"/>
      <c r="L977" s="108"/>
      <c r="M977" s="108"/>
      <c r="N977" s="108"/>
      <c r="O977" s="108"/>
      <c r="P977" s="108"/>
      <c r="Q977" s="108"/>
      <c r="R977" s="108"/>
      <c r="S977" s="108"/>
      <c r="T977" s="108"/>
      <c r="U977" s="108"/>
      <c r="V977" s="108"/>
      <c r="W977" s="108"/>
      <c r="X977" s="108"/>
      <c r="Y977" s="108"/>
      <c r="Z977" s="108"/>
    </row>
    <row r="978" spans="1:26" ht="15.75" customHeight="1">
      <c r="A978" s="108"/>
      <c r="B978" s="108"/>
      <c r="C978" s="108"/>
      <c r="D978" s="108"/>
      <c r="E978" s="108"/>
      <c r="F978" s="108"/>
      <c r="G978" s="108"/>
      <c r="H978" s="108"/>
      <c r="I978" s="108"/>
      <c r="J978" s="108"/>
      <c r="K978" s="108"/>
      <c r="L978" s="108"/>
      <c r="M978" s="108"/>
      <c r="N978" s="108"/>
      <c r="O978" s="108"/>
      <c r="P978" s="108"/>
      <c r="Q978" s="108"/>
      <c r="R978" s="108"/>
      <c r="S978" s="108"/>
      <c r="T978" s="108"/>
      <c r="U978" s="108"/>
      <c r="V978" s="108"/>
      <c r="W978" s="108"/>
      <c r="X978" s="108"/>
      <c r="Y978" s="108"/>
      <c r="Z978" s="108"/>
    </row>
    <row r="979" spans="1:26" ht="15.75" customHeight="1">
      <c r="A979" s="108"/>
      <c r="B979" s="108"/>
      <c r="C979" s="108"/>
      <c r="D979" s="108"/>
      <c r="E979" s="108"/>
      <c r="F979" s="108"/>
      <c r="G979" s="108"/>
      <c r="H979" s="108"/>
      <c r="I979" s="108"/>
      <c r="J979" s="108"/>
      <c r="K979" s="108"/>
      <c r="L979" s="108"/>
      <c r="M979" s="108"/>
      <c r="N979" s="108"/>
      <c r="O979" s="108"/>
      <c r="P979" s="108"/>
      <c r="Q979" s="108"/>
      <c r="R979" s="108"/>
      <c r="S979" s="108"/>
      <c r="T979" s="108"/>
      <c r="U979" s="108"/>
      <c r="V979" s="108"/>
      <c r="W979" s="108"/>
      <c r="X979" s="108"/>
      <c r="Y979" s="108"/>
      <c r="Z979" s="108"/>
    </row>
    <row r="980" spans="1:26" ht="15.75" customHeight="1">
      <c r="A980" s="108"/>
      <c r="B980" s="108"/>
      <c r="C980" s="108"/>
      <c r="D980" s="108"/>
      <c r="E980" s="108"/>
      <c r="F980" s="108"/>
      <c r="G980" s="108"/>
      <c r="H980" s="108"/>
      <c r="I980" s="108"/>
      <c r="J980" s="108"/>
      <c r="K980" s="108"/>
      <c r="L980" s="108"/>
      <c r="M980" s="108"/>
      <c r="N980" s="108"/>
      <c r="O980" s="108"/>
      <c r="P980" s="108"/>
      <c r="Q980" s="108"/>
      <c r="R980" s="108"/>
      <c r="S980" s="108"/>
      <c r="T980" s="108"/>
      <c r="U980" s="108"/>
      <c r="V980" s="108"/>
      <c r="W980" s="108"/>
      <c r="X980" s="108"/>
      <c r="Y980" s="108"/>
      <c r="Z980" s="108"/>
    </row>
    <row r="981" spans="1:26" ht="15.75" customHeight="1">
      <c r="A981" s="108"/>
      <c r="B981" s="108"/>
      <c r="C981" s="108"/>
      <c r="D981" s="108"/>
      <c r="E981" s="108"/>
      <c r="F981" s="108"/>
      <c r="G981" s="108"/>
      <c r="H981" s="108"/>
      <c r="I981" s="108"/>
      <c r="J981" s="108"/>
      <c r="K981" s="108"/>
      <c r="L981" s="108"/>
      <c r="M981" s="108"/>
      <c r="N981" s="108"/>
      <c r="O981" s="108"/>
      <c r="P981" s="108"/>
      <c r="Q981" s="108"/>
      <c r="R981" s="108"/>
      <c r="S981" s="108"/>
      <c r="T981" s="108"/>
      <c r="U981" s="108"/>
      <c r="V981" s="108"/>
      <c r="W981" s="108"/>
      <c r="X981" s="108"/>
      <c r="Y981" s="108"/>
      <c r="Z981" s="108"/>
    </row>
    <row r="982" spans="1:26" ht="15.75" customHeight="1">
      <c r="A982" s="108"/>
      <c r="B982" s="108"/>
      <c r="C982" s="108"/>
      <c r="D982" s="108"/>
      <c r="E982" s="108"/>
      <c r="F982" s="108"/>
      <c r="G982" s="108"/>
      <c r="H982" s="108"/>
      <c r="I982" s="108"/>
      <c r="J982" s="108"/>
      <c r="K982" s="108"/>
      <c r="L982" s="108"/>
      <c r="M982" s="108"/>
      <c r="N982" s="108"/>
      <c r="O982" s="108"/>
      <c r="P982" s="108"/>
      <c r="Q982" s="108"/>
      <c r="R982" s="108"/>
      <c r="S982" s="108"/>
      <c r="T982" s="108"/>
      <c r="U982" s="108"/>
      <c r="V982" s="108"/>
      <c r="W982" s="108"/>
      <c r="X982" s="108"/>
      <c r="Y982" s="108"/>
      <c r="Z982" s="108"/>
    </row>
    <row r="983" spans="1:26" ht="15.75" customHeight="1">
      <c r="A983" s="108"/>
      <c r="B983" s="108"/>
      <c r="C983" s="108"/>
      <c r="D983" s="108"/>
      <c r="E983" s="108"/>
      <c r="F983" s="108"/>
      <c r="G983" s="108"/>
      <c r="H983" s="108"/>
      <c r="I983" s="108"/>
      <c r="J983" s="108"/>
      <c r="K983" s="108"/>
      <c r="L983" s="108"/>
      <c r="M983" s="108"/>
      <c r="N983" s="108"/>
      <c r="O983" s="108"/>
      <c r="P983" s="108"/>
      <c r="Q983" s="108"/>
      <c r="R983" s="108"/>
      <c r="S983" s="108"/>
      <c r="T983" s="108"/>
      <c r="U983" s="108"/>
      <c r="V983" s="108"/>
      <c r="W983" s="108"/>
      <c r="X983" s="108"/>
      <c r="Y983" s="108"/>
      <c r="Z983" s="108"/>
    </row>
    <row r="984" spans="1:26" ht="15.75" customHeight="1">
      <c r="A984" s="108"/>
      <c r="B984" s="108"/>
      <c r="C984" s="108"/>
      <c r="D984" s="108"/>
      <c r="E984" s="108"/>
      <c r="F984" s="108"/>
      <c r="G984" s="108"/>
      <c r="H984" s="108"/>
      <c r="I984" s="108"/>
      <c r="J984" s="108"/>
      <c r="K984" s="108"/>
      <c r="L984" s="108"/>
      <c r="M984" s="108"/>
      <c r="N984" s="108"/>
      <c r="O984" s="108"/>
      <c r="P984" s="108"/>
      <c r="Q984" s="108"/>
      <c r="R984" s="108"/>
      <c r="S984" s="108"/>
      <c r="T984" s="108"/>
      <c r="U984" s="108"/>
      <c r="V984" s="108"/>
      <c r="W984" s="108"/>
      <c r="X984" s="108"/>
      <c r="Y984" s="108"/>
      <c r="Z984" s="108"/>
    </row>
    <row r="985" spans="1:26" ht="15.75" customHeight="1">
      <c r="A985" s="108"/>
      <c r="B985" s="108"/>
      <c r="C985" s="108"/>
      <c r="D985" s="108"/>
      <c r="E985" s="108"/>
      <c r="F985" s="108"/>
      <c r="G985" s="108"/>
      <c r="H985" s="108"/>
      <c r="I985" s="108"/>
      <c r="J985" s="108"/>
      <c r="K985" s="108"/>
      <c r="L985" s="108"/>
      <c r="M985" s="108"/>
      <c r="N985" s="108"/>
      <c r="O985" s="108"/>
      <c r="P985" s="108"/>
      <c r="Q985" s="108"/>
      <c r="R985" s="108"/>
      <c r="S985" s="108"/>
      <c r="T985" s="108"/>
      <c r="U985" s="108"/>
      <c r="V985" s="108"/>
      <c r="W985" s="108"/>
      <c r="X985" s="108"/>
      <c r="Y985" s="108"/>
      <c r="Z985" s="108"/>
    </row>
    <row r="986" spans="1:26" ht="15.75" customHeight="1">
      <c r="A986" s="108"/>
      <c r="B986" s="108"/>
      <c r="C986" s="108"/>
      <c r="D986" s="108"/>
      <c r="E986" s="108"/>
      <c r="F986" s="108"/>
      <c r="G986" s="108"/>
      <c r="H986" s="108"/>
      <c r="I986" s="108"/>
      <c r="J986" s="108"/>
      <c r="K986" s="108"/>
      <c r="L986" s="108"/>
      <c r="M986" s="108"/>
      <c r="N986" s="108"/>
      <c r="O986" s="108"/>
      <c r="P986" s="108"/>
      <c r="Q986" s="108"/>
      <c r="R986" s="108"/>
      <c r="S986" s="108"/>
      <c r="T986" s="108"/>
      <c r="U986" s="108"/>
      <c r="V986" s="108"/>
      <c r="W986" s="108"/>
      <c r="X986" s="108"/>
      <c r="Y986" s="108"/>
      <c r="Z986" s="108"/>
    </row>
    <row r="987" spans="1:26" ht="15.75" customHeight="1">
      <c r="A987" s="108"/>
      <c r="B987" s="108"/>
      <c r="C987" s="108"/>
      <c r="D987" s="108"/>
      <c r="E987" s="108"/>
      <c r="F987" s="108"/>
      <c r="G987" s="108"/>
      <c r="H987" s="108"/>
      <c r="I987" s="108"/>
      <c r="J987" s="108"/>
      <c r="K987" s="108"/>
      <c r="L987" s="108"/>
      <c r="M987" s="108"/>
      <c r="N987" s="108"/>
      <c r="O987" s="108"/>
      <c r="P987" s="108"/>
      <c r="Q987" s="108"/>
      <c r="R987" s="108"/>
      <c r="S987" s="108"/>
      <c r="T987" s="108"/>
      <c r="U987" s="108"/>
      <c r="V987" s="108"/>
      <c r="W987" s="108"/>
      <c r="X987" s="108"/>
      <c r="Y987" s="108"/>
      <c r="Z987" s="108"/>
    </row>
    <row r="988" spans="1:26" ht="15.75" customHeight="1">
      <c r="A988" s="108"/>
      <c r="B988" s="108"/>
      <c r="C988" s="108"/>
      <c r="D988" s="108"/>
      <c r="E988" s="108"/>
      <c r="F988" s="108"/>
      <c r="G988" s="108"/>
      <c r="H988" s="108"/>
      <c r="I988" s="108"/>
      <c r="J988" s="108"/>
      <c r="K988" s="108"/>
      <c r="L988" s="108"/>
      <c r="M988" s="108"/>
      <c r="N988" s="108"/>
      <c r="O988" s="108"/>
      <c r="P988" s="108"/>
      <c r="Q988" s="108"/>
      <c r="R988" s="108"/>
      <c r="S988" s="108"/>
      <c r="T988" s="108"/>
      <c r="U988" s="108"/>
      <c r="V988" s="108"/>
      <c r="W988" s="108"/>
      <c r="X988" s="108"/>
      <c r="Y988" s="108"/>
      <c r="Z988" s="108"/>
    </row>
    <row r="989" spans="1:26" ht="15.75" customHeight="1">
      <c r="A989" s="108"/>
      <c r="B989" s="108"/>
      <c r="C989" s="108"/>
      <c r="D989" s="108"/>
      <c r="E989" s="108"/>
      <c r="F989" s="108"/>
      <c r="G989" s="108"/>
      <c r="H989" s="108"/>
      <c r="I989" s="108"/>
      <c r="J989" s="108"/>
      <c r="K989" s="108"/>
      <c r="L989" s="108"/>
      <c r="M989" s="108"/>
      <c r="N989" s="108"/>
      <c r="O989" s="108"/>
      <c r="P989" s="108"/>
      <c r="Q989" s="108"/>
      <c r="R989" s="108"/>
      <c r="S989" s="108"/>
      <c r="T989" s="108"/>
      <c r="U989" s="108"/>
      <c r="V989" s="108"/>
      <c r="W989" s="108"/>
      <c r="X989" s="108"/>
      <c r="Y989" s="108"/>
      <c r="Z989" s="108"/>
    </row>
    <row r="990" spans="1:26" ht="15.75" customHeight="1">
      <c r="A990" s="108"/>
      <c r="B990" s="108"/>
      <c r="C990" s="108"/>
      <c r="D990" s="108"/>
      <c r="E990" s="108"/>
      <c r="F990" s="108"/>
      <c r="G990" s="108"/>
      <c r="H990" s="108"/>
      <c r="I990" s="108"/>
      <c r="J990" s="108"/>
      <c r="K990" s="108"/>
      <c r="L990" s="108"/>
      <c r="M990" s="108"/>
      <c r="N990" s="108"/>
      <c r="O990" s="108"/>
      <c r="P990" s="108"/>
      <c r="Q990" s="108"/>
      <c r="R990" s="108"/>
      <c r="S990" s="108"/>
      <c r="T990" s="108"/>
      <c r="U990" s="108"/>
      <c r="V990" s="108"/>
      <c r="W990" s="108"/>
      <c r="X990" s="108"/>
      <c r="Y990" s="108"/>
      <c r="Z990" s="108"/>
    </row>
    <row r="991" spans="1:26" ht="15.75" customHeight="1">
      <c r="A991" s="108"/>
      <c r="B991" s="108"/>
      <c r="C991" s="108"/>
      <c r="D991" s="108"/>
      <c r="E991" s="108"/>
      <c r="F991" s="108"/>
      <c r="G991" s="108"/>
      <c r="H991" s="108"/>
      <c r="I991" s="108"/>
      <c r="J991" s="108"/>
      <c r="K991" s="108"/>
      <c r="L991" s="108"/>
      <c r="M991" s="108"/>
      <c r="N991" s="108"/>
      <c r="O991" s="108"/>
      <c r="P991" s="108"/>
      <c r="Q991" s="108"/>
      <c r="R991" s="108"/>
      <c r="S991" s="108"/>
      <c r="T991" s="108"/>
      <c r="U991" s="108"/>
      <c r="V991" s="108"/>
      <c r="W991" s="108"/>
      <c r="X991" s="108"/>
      <c r="Y991" s="108"/>
      <c r="Z991" s="108"/>
    </row>
    <row r="992" spans="1:26" ht="15.75" customHeight="1">
      <c r="A992" s="108"/>
      <c r="B992" s="108"/>
      <c r="C992" s="108"/>
      <c r="D992" s="108"/>
      <c r="E992" s="108"/>
      <c r="F992" s="108"/>
      <c r="G992" s="108"/>
      <c r="H992" s="108"/>
      <c r="I992" s="108"/>
      <c r="J992" s="108"/>
      <c r="K992" s="108"/>
      <c r="L992" s="108"/>
      <c r="M992" s="108"/>
      <c r="N992" s="108"/>
      <c r="O992" s="108"/>
      <c r="P992" s="108"/>
      <c r="Q992" s="108"/>
      <c r="R992" s="108"/>
      <c r="S992" s="108"/>
      <c r="T992" s="108"/>
      <c r="U992" s="108"/>
      <c r="V992" s="108"/>
      <c r="W992" s="108"/>
      <c r="X992" s="108"/>
      <c r="Y992" s="108"/>
      <c r="Z992" s="108"/>
    </row>
    <row r="993" spans="1:26" ht="15.75" customHeight="1">
      <c r="A993" s="108"/>
      <c r="B993" s="108"/>
      <c r="C993" s="108"/>
      <c r="D993" s="108"/>
      <c r="E993" s="108"/>
      <c r="F993" s="108"/>
      <c r="G993" s="108"/>
      <c r="H993" s="108"/>
      <c r="I993" s="108"/>
      <c r="J993" s="108"/>
      <c r="K993" s="108"/>
      <c r="L993" s="108"/>
      <c r="M993" s="108"/>
      <c r="N993" s="108"/>
      <c r="O993" s="108"/>
      <c r="P993" s="108"/>
      <c r="Q993" s="108"/>
      <c r="R993" s="108"/>
      <c r="S993" s="108"/>
      <c r="T993" s="108"/>
      <c r="U993" s="108"/>
      <c r="V993" s="108"/>
      <c r="W993" s="108"/>
      <c r="X993" s="108"/>
      <c r="Y993" s="108"/>
      <c r="Z993" s="108"/>
    </row>
    <row r="994" spans="1:26" ht="15.75" customHeight="1">
      <c r="A994" s="108"/>
      <c r="B994" s="108"/>
      <c r="C994" s="108"/>
      <c r="D994" s="108"/>
      <c r="E994" s="108"/>
      <c r="F994" s="108"/>
      <c r="G994" s="108"/>
      <c r="H994" s="108"/>
      <c r="I994" s="108"/>
      <c r="J994" s="108"/>
      <c r="K994" s="108"/>
      <c r="L994" s="108"/>
      <c r="M994" s="108"/>
      <c r="N994" s="108"/>
      <c r="O994" s="108"/>
      <c r="P994" s="108"/>
      <c r="Q994" s="108"/>
      <c r="R994" s="108"/>
      <c r="S994" s="108"/>
      <c r="T994" s="108"/>
      <c r="U994" s="108"/>
      <c r="V994" s="108"/>
      <c r="W994" s="108"/>
      <c r="X994" s="108"/>
      <c r="Y994" s="108"/>
      <c r="Z994" s="108"/>
    </row>
    <row r="995" spans="1:26" ht="15.75" customHeight="1">
      <c r="A995" s="108"/>
      <c r="B995" s="108"/>
      <c r="C995" s="108"/>
      <c r="D995" s="108"/>
      <c r="E995" s="108"/>
      <c r="F995" s="108"/>
      <c r="G995" s="108"/>
      <c r="H995" s="108"/>
      <c r="I995" s="108"/>
      <c r="J995" s="108"/>
      <c r="K995" s="108"/>
      <c r="L995" s="108"/>
      <c r="M995" s="108"/>
      <c r="N995" s="108"/>
      <c r="O995" s="108"/>
      <c r="P995" s="108"/>
      <c r="Q995" s="108"/>
      <c r="R995" s="108"/>
      <c r="S995" s="108"/>
      <c r="T995" s="108"/>
      <c r="U995" s="108"/>
      <c r="V995" s="108"/>
      <c r="W995" s="108"/>
      <c r="X995" s="108"/>
      <c r="Y995" s="108"/>
      <c r="Z995" s="108"/>
    </row>
    <row r="996" spans="1:26" ht="15.75" customHeight="1">
      <c r="A996" s="108"/>
      <c r="B996" s="108"/>
      <c r="C996" s="108"/>
      <c r="D996" s="108"/>
      <c r="E996" s="108"/>
      <c r="F996" s="108"/>
      <c r="G996" s="108"/>
      <c r="H996" s="108"/>
      <c r="I996" s="108"/>
      <c r="J996" s="108"/>
      <c r="K996" s="108"/>
      <c r="L996" s="108"/>
      <c r="M996" s="108"/>
      <c r="N996" s="108"/>
      <c r="O996" s="108"/>
      <c r="P996" s="108"/>
      <c r="Q996" s="108"/>
      <c r="R996" s="108"/>
      <c r="S996" s="108"/>
      <c r="T996" s="108"/>
      <c r="U996" s="108"/>
      <c r="V996" s="108"/>
      <c r="W996" s="108"/>
      <c r="X996" s="108"/>
      <c r="Y996" s="108"/>
      <c r="Z996" s="108"/>
    </row>
    <row r="997" spans="1:26" ht="15.75" customHeight="1">
      <c r="A997" s="108"/>
      <c r="B997" s="108"/>
      <c r="C997" s="108"/>
      <c r="D997" s="108"/>
      <c r="E997" s="108"/>
      <c r="F997" s="108"/>
      <c r="G997" s="108"/>
      <c r="H997" s="108"/>
      <c r="I997" s="108"/>
      <c r="J997" s="108"/>
      <c r="K997" s="108"/>
      <c r="L997" s="108"/>
      <c r="M997" s="108"/>
      <c r="N997" s="108"/>
      <c r="O997" s="108"/>
      <c r="P997" s="108"/>
      <c r="Q997" s="108"/>
      <c r="R997" s="108"/>
      <c r="S997" s="108"/>
      <c r="T997" s="108"/>
      <c r="U997" s="108"/>
      <c r="V997" s="108"/>
      <c r="W997" s="108"/>
      <c r="X997" s="108"/>
      <c r="Y997" s="108"/>
      <c r="Z997" s="108"/>
    </row>
    <row r="998" spans="1:26" ht="15.75" customHeight="1">
      <c r="A998" s="108"/>
      <c r="B998" s="108"/>
      <c r="C998" s="108"/>
      <c r="D998" s="108"/>
      <c r="E998" s="108"/>
      <c r="F998" s="108"/>
      <c r="G998" s="108"/>
      <c r="H998" s="108"/>
      <c r="I998" s="108"/>
      <c r="J998" s="108"/>
      <c r="K998" s="108"/>
      <c r="L998" s="108"/>
      <c r="M998" s="108"/>
      <c r="N998" s="108"/>
      <c r="O998" s="108"/>
      <c r="P998" s="108"/>
      <c r="Q998" s="108"/>
      <c r="R998" s="108"/>
      <c r="S998" s="108"/>
      <c r="T998" s="108"/>
      <c r="U998" s="108"/>
      <c r="V998" s="108"/>
      <c r="W998" s="108"/>
      <c r="X998" s="108"/>
      <c r="Y998" s="108"/>
      <c r="Z998" s="108"/>
    </row>
    <row r="999" spans="1:26" ht="15.75" customHeight="1">
      <c r="A999" s="108"/>
      <c r="B999" s="108"/>
      <c r="C999" s="108"/>
      <c r="D999" s="108"/>
      <c r="E999" s="108"/>
      <c r="F999" s="108"/>
      <c r="G999" s="108"/>
      <c r="H999" s="108"/>
      <c r="I999" s="108"/>
      <c r="J999" s="108"/>
      <c r="K999" s="108"/>
      <c r="L999" s="108"/>
      <c r="M999" s="108"/>
      <c r="N999" s="108"/>
      <c r="O999" s="108"/>
      <c r="P999" s="108"/>
      <c r="Q999" s="108"/>
      <c r="R999" s="108"/>
      <c r="S999" s="108"/>
      <c r="T999" s="108"/>
      <c r="U999" s="108"/>
      <c r="V999" s="108"/>
      <c r="W999" s="108"/>
      <c r="X999" s="108"/>
      <c r="Y999" s="108"/>
      <c r="Z999" s="108"/>
    </row>
    <row r="1000" spans="1:26" ht="15.75" customHeight="1">
      <c r="A1000" s="108"/>
      <c r="B1000" s="108"/>
      <c r="C1000" s="108"/>
      <c r="D1000" s="108"/>
      <c r="E1000" s="108"/>
      <c r="F1000" s="108"/>
      <c r="G1000" s="108"/>
      <c r="H1000" s="108"/>
      <c r="I1000" s="108"/>
      <c r="J1000" s="108"/>
      <c r="K1000" s="108"/>
      <c r="L1000" s="108"/>
      <c r="M1000" s="108"/>
      <c r="N1000" s="108"/>
      <c r="O1000" s="108"/>
      <c r="P1000" s="108"/>
      <c r="Q1000" s="108"/>
      <c r="R1000" s="108"/>
      <c r="S1000" s="108"/>
      <c r="T1000" s="108"/>
      <c r="U1000" s="108"/>
      <c r="V1000" s="108"/>
      <c r="W1000" s="108"/>
      <c r="X1000" s="108"/>
      <c r="Y1000" s="108"/>
      <c r="Z1000" s="108"/>
    </row>
  </sheetData>
  <mergeCells count="41">
    <mergeCell ref="A1:H1"/>
    <mergeCell ref="A2:H2"/>
    <mergeCell ref="B5:H5"/>
    <mergeCell ref="B6:D6"/>
    <mergeCell ref="E6:H6"/>
    <mergeCell ref="B7:D7"/>
    <mergeCell ref="E7:H7"/>
    <mergeCell ref="B8:D8"/>
    <mergeCell ref="E8:H8"/>
    <mergeCell ref="B9:D9"/>
    <mergeCell ref="E9:H9"/>
    <mergeCell ref="B10:D10"/>
    <mergeCell ref="E10:H10"/>
    <mergeCell ref="B11:D11"/>
    <mergeCell ref="E11:H11"/>
    <mergeCell ref="B12:D12"/>
    <mergeCell ref="E12:H12"/>
    <mergeCell ref="C21:E21"/>
    <mergeCell ref="C22:E22"/>
    <mergeCell ref="B13:D13"/>
    <mergeCell ref="E13:H13"/>
    <mergeCell ref="E14:H14"/>
    <mergeCell ref="E15:H15"/>
    <mergeCell ref="B16:D16"/>
    <mergeCell ref="E16:H16"/>
    <mergeCell ref="C43:G43"/>
    <mergeCell ref="C44:G44"/>
    <mergeCell ref="A14:A15"/>
    <mergeCell ref="I21:I24"/>
    <mergeCell ref="I25:I29"/>
    <mergeCell ref="I30:I31"/>
    <mergeCell ref="C30:H31"/>
    <mergeCell ref="B14:C15"/>
    <mergeCell ref="C23:E23"/>
    <mergeCell ref="C24:E24"/>
    <mergeCell ref="A25:E25"/>
    <mergeCell ref="B26:E26"/>
    <mergeCell ref="A28:E28"/>
    <mergeCell ref="B18:E18"/>
    <mergeCell ref="B19:E19"/>
    <mergeCell ref="C20:E20"/>
  </mergeCells>
  <pageMargins left="0.65" right="0.7" top="0.57999999999999996" bottom="0.75" header="0" footer="0"/>
  <pageSetup paperSize="9" scale="85"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Z1000"/>
  <sheetViews>
    <sheetView view="pageBreakPreview" topLeftCell="A22" zoomScaleSheetLayoutView="100" workbookViewId="0">
      <selection activeCell="H43" sqref="H43"/>
    </sheetView>
  </sheetViews>
  <sheetFormatPr defaultColWidth="12.625" defaultRowHeight="15" customHeight="1"/>
  <cols>
    <col min="1" max="5" width="4.125" customWidth="1"/>
    <col min="6" max="6" width="2.75" customWidth="1"/>
    <col min="7" max="7" width="39.5" customWidth="1"/>
    <col min="8" max="8" width="8.5" customWidth="1"/>
    <col min="9" max="9" width="8.25" customWidth="1"/>
    <col min="10" max="10" width="9.25" customWidth="1"/>
    <col min="11" max="12" width="6.75" customWidth="1"/>
    <col min="13" max="13" width="11.375" customWidth="1"/>
    <col min="14" max="26" width="8" customWidth="1"/>
  </cols>
  <sheetData>
    <row r="1" spans="1:26" ht="18" hidden="1" customHeight="1">
      <c r="A1" s="537"/>
      <c r="B1" s="108"/>
      <c r="C1" s="537"/>
      <c r="D1" s="56"/>
      <c r="E1" s="56"/>
      <c r="F1" s="56"/>
      <c r="G1" s="538"/>
      <c r="H1" s="769" t="s">
        <v>137</v>
      </c>
      <c r="I1" s="693"/>
      <c r="J1" s="693"/>
      <c r="K1" s="693"/>
      <c r="L1" s="693"/>
      <c r="M1" s="693"/>
      <c r="N1" s="108"/>
      <c r="O1" s="108"/>
      <c r="P1" s="108"/>
      <c r="Q1" s="108"/>
      <c r="R1" s="108"/>
      <c r="S1" s="108"/>
      <c r="T1" s="108"/>
      <c r="U1" s="108"/>
      <c r="V1" s="108"/>
      <c r="W1" s="108"/>
      <c r="X1" s="108"/>
      <c r="Y1" s="108"/>
      <c r="Z1" s="108"/>
    </row>
    <row r="2" spans="1:26" ht="15" hidden="1" customHeight="1">
      <c r="A2" s="86"/>
      <c r="B2" s="86"/>
      <c r="C2" s="86"/>
      <c r="D2" s="86"/>
      <c r="E2" s="86"/>
      <c r="F2" s="86"/>
      <c r="G2" s="86"/>
      <c r="H2" s="769" t="s">
        <v>138</v>
      </c>
      <c r="I2" s="693"/>
      <c r="J2" s="693"/>
      <c r="K2" s="693"/>
      <c r="L2" s="693"/>
      <c r="M2" s="693"/>
      <c r="N2" s="108"/>
      <c r="O2" s="108"/>
      <c r="P2" s="108"/>
      <c r="Q2" s="108"/>
      <c r="R2" s="108"/>
      <c r="S2" s="108"/>
      <c r="T2" s="108"/>
      <c r="U2" s="108"/>
      <c r="V2" s="108"/>
      <c r="W2" s="108"/>
      <c r="X2" s="108"/>
      <c r="Y2" s="108"/>
      <c r="Z2" s="108"/>
    </row>
    <row r="3" spans="1:26" ht="15" hidden="1" customHeight="1">
      <c r="A3" s="86"/>
      <c r="B3" s="86"/>
      <c r="C3" s="86"/>
      <c r="D3" s="86"/>
      <c r="E3" s="86"/>
      <c r="F3" s="86"/>
      <c r="G3" s="86"/>
      <c r="H3" s="57" t="s">
        <v>139</v>
      </c>
      <c r="I3" s="57"/>
      <c r="J3" s="57"/>
      <c r="K3" s="57"/>
      <c r="L3" s="57"/>
      <c r="M3" s="57"/>
      <c r="N3" s="108"/>
      <c r="O3" s="108"/>
      <c r="P3" s="108"/>
      <c r="Q3" s="108"/>
      <c r="R3" s="108"/>
      <c r="S3" s="108"/>
      <c r="T3" s="108"/>
      <c r="U3" s="108"/>
      <c r="V3" s="108"/>
      <c r="W3" s="108"/>
      <c r="X3" s="108"/>
      <c r="Y3" s="108"/>
      <c r="Z3" s="108"/>
    </row>
    <row r="4" spans="1:26" ht="15" hidden="1" customHeight="1">
      <c r="A4" s="86"/>
      <c r="B4" s="86"/>
      <c r="C4" s="86"/>
      <c r="D4" s="86"/>
      <c r="E4" s="86"/>
      <c r="F4" s="86"/>
      <c r="G4" s="86"/>
      <c r="H4" s="57" t="s">
        <v>140</v>
      </c>
      <c r="I4" s="57"/>
      <c r="J4" s="57"/>
      <c r="K4" s="57"/>
      <c r="L4" s="57"/>
      <c r="M4" s="57"/>
      <c r="N4" s="108"/>
      <c r="O4" s="108"/>
      <c r="P4" s="108"/>
      <c r="Q4" s="108"/>
      <c r="R4" s="108"/>
      <c r="S4" s="108"/>
      <c r="T4" s="108"/>
      <c r="U4" s="108"/>
      <c r="V4" s="108"/>
      <c r="W4" s="108"/>
      <c r="X4" s="108"/>
      <c r="Y4" s="108"/>
      <c r="Z4" s="108"/>
    </row>
    <row r="5" spans="1:26" ht="15" hidden="1" customHeight="1">
      <c r="A5" s="86"/>
      <c r="B5" s="86"/>
      <c r="C5" s="86"/>
      <c r="D5" s="86"/>
      <c r="E5" s="86"/>
      <c r="F5" s="86"/>
      <c r="G5" s="86"/>
      <c r="H5" s="57" t="s">
        <v>141</v>
      </c>
      <c r="I5" s="57"/>
      <c r="J5" s="57"/>
      <c r="K5" s="57"/>
      <c r="L5" s="57"/>
      <c r="M5" s="57"/>
      <c r="N5" s="108"/>
      <c r="O5" s="108"/>
      <c r="P5" s="108"/>
      <c r="Q5" s="108"/>
      <c r="R5" s="108"/>
      <c r="S5" s="108"/>
      <c r="T5" s="108"/>
      <c r="U5" s="108"/>
      <c r="V5" s="108"/>
      <c r="W5" s="108"/>
      <c r="X5" s="108"/>
      <c r="Y5" s="108"/>
      <c r="Z5" s="108"/>
    </row>
    <row r="6" spans="1:26" ht="15" hidden="1" customHeight="1">
      <c r="A6" s="86"/>
      <c r="B6" s="86"/>
      <c r="C6" s="86"/>
      <c r="D6" s="86"/>
      <c r="E6" s="86"/>
      <c r="F6" s="86"/>
      <c r="G6" s="86"/>
      <c r="H6" s="539" t="s">
        <v>142</v>
      </c>
      <c r="I6" s="57"/>
      <c r="J6" s="57"/>
      <c r="K6" s="57"/>
      <c r="L6" s="57"/>
      <c r="M6" s="57"/>
      <c r="N6" s="108"/>
      <c r="O6" s="108"/>
      <c r="P6" s="108"/>
      <c r="Q6" s="108"/>
      <c r="R6" s="108"/>
      <c r="S6" s="108"/>
      <c r="T6" s="108"/>
      <c r="U6" s="108"/>
      <c r="V6" s="108"/>
      <c r="W6" s="108"/>
      <c r="X6" s="108"/>
      <c r="Y6" s="108"/>
      <c r="Z6" s="108"/>
    </row>
    <row r="7" spans="1:26" ht="15" hidden="1" customHeight="1">
      <c r="A7" s="86"/>
      <c r="B7" s="86"/>
      <c r="C7" s="86"/>
      <c r="D7" s="86"/>
      <c r="E7" s="86"/>
      <c r="F7" s="86"/>
      <c r="G7" s="86"/>
      <c r="H7" s="539" t="s">
        <v>143</v>
      </c>
      <c r="I7" s="57"/>
      <c r="J7" s="57"/>
      <c r="K7" s="57"/>
      <c r="L7" s="57"/>
      <c r="M7" s="57"/>
      <c r="N7" s="108"/>
      <c r="O7" s="108"/>
      <c r="P7" s="108"/>
      <c r="Q7" s="108"/>
      <c r="R7" s="108"/>
      <c r="S7" s="108"/>
      <c r="T7" s="108"/>
      <c r="U7" s="108"/>
      <c r="V7" s="108"/>
      <c r="W7" s="108"/>
      <c r="X7" s="108"/>
      <c r="Y7" s="108"/>
      <c r="Z7" s="108"/>
    </row>
    <row r="8" spans="1:26" ht="15" hidden="1" customHeight="1">
      <c r="A8" s="86"/>
      <c r="B8" s="86"/>
      <c r="C8" s="86"/>
      <c r="D8" s="86"/>
      <c r="E8" s="86"/>
      <c r="F8" s="86"/>
      <c r="G8" s="86"/>
      <c r="H8" s="57" t="s">
        <v>144</v>
      </c>
      <c r="I8" s="57"/>
      <c r="J8" s="57"/>
      <c r="K8" s="57"/>
      <c r="L8" s="57"/>
      <c r="M8" s="57"/>
      <c r="N8" s="108"/>
      <c r="O8" s="108"/>
      <c r="P8" s="108"/>
      <c r="Q8" s="108"/>
      <c r="R8" s="108"/>
      <c r="S8" s="108"/>
      <c r="T8" s="108"/>
      <c r="U8" s="108"/>
      <c r="V8" s="108"/>
      <c r="W8" s="108"/>
      <c r="X8" s="108"/>
      <c r="Y8" s="108"/>
      <c r="Z8" s="108"/>
    </row>
    <row r="9" spans="1:26" ht="153" hidden="1" customHeight="1">
      <c r="A9" s="86"/>
      <c r="B9" s="86"/>
      <c r="C9" s="86"/>
      <c r="D9" s="86"/>
      <c r="E9" s="86"/>
      <c r="F9" s="86"/>
      <c r="G9" s="86"/>
      <c r="H9" s="770" t="s">
        <v>145</v>
      </c>
      <c r="I9" s="693"/>
      <c r="J9" s="693"/>
      <c r="K9" s="693"/>
      <c r="L9" s="693"/>
      <c r="M9" s="693"/>
      <c r="N9" s="108"/>
      <c r="O9" s="108"/>
      <c r="P9" s="108"/>
      <c r="Q9" s="108"/>
      <c r="R9" s="108"/>
      <c r="S9" s="108"/>
      <c r="T9" s="108"/>
      <c r="U9" s="108"/>
      <c r="V9" s="108"/>
      <c r="W9" s="108"/>
      <c r="X9" s="108"/>
      <c r="Y9" s="108"/>
      <c r="Z9" s="108"/>
    </row>
    <row r="10" spans="1:26" ht="15.75" hidden="1" customHeight="1">
      <c r="A10" s="108" t="s">
        <v>146</v>
      </c>
      <c r="B10" s="86"/>
      <c r="C10" s="86"/>
      <c r="D10" s="86"/>
      <c r="E10" s="86"/>
      <c r="F10" s="86"/>
      <c r="G10" s="86"/>
      <c r="H10" s="86"/>
      <c r="I10" s="86"/>
      <c r="J10" s="86"/>
      <c r="K10" s="108"/>
      <c r="L10" s="108"/>
      <c r="M10" s="108"/>
      <c r="N10" s="108"/>
      <c r="O10" s="108"/>
      <c r="P10" s="108"/>
      <c r="Q10" s="108"/>
      <c r="R10" s="108"/>
      <c r="S10" s="108"/>
      <c r="T10" s="108"/>
      <c r="U10" s="108"/>
      <c r="V10" s="108"/>
      <c r="W10" s="108"/>
      <c r="X10" s="108"/>
      <c r="Y10" s="108"/>
      <c r="Z10" s="108"/>
    </row>
    <row r="11" spans="1:26" ht="15.75" hidden="1" customHeight="1">
      <c r="A11" s="57" t="s">
        <v>147</v>
      </c>
      <c r="B11" s="86"/>
      <c r="C11" s="86"/>
      <c r="D11" s="86"/>
      <c r="E11" s="86"/>
      <c r="F11" s="86"/>
      <c r="G11" s="86"/>
      <c r="H11" s="86"/>
      <c r="I11" s="86"/>
      <c r="J11" s="86"/>
      <c r="K11" s="108"/>
      <c r="L11" s="108"/>
      <c r="M11" s="108"/>
      <c r="N11" s="108"/>
      <c r="O11" s="108"/>
      <c r="P11" s="108"/>
      <c r="Q11" s="108"/>
      <c r="R11" s="108"/>
      <c r="S11" s="108"/>
      <c r="T11" s="108"/>
      <c r="U11" s="108"/>
      <c r="V11" s="108"/>
      <c r="W11" s="108"/>
      <c r="X11" s="108"/>
      <c r="Y11" s="108"/>
      <c r="Z11" s="108"/>
    </row>
    <row r="12" spans="1:26" ht="15.75" hidden="1" customHeight="1">
      <c r="A12" s="57" t="s">
        <v>148</v>
      </c>
      <c r="B12" s="86"/>
      <c r="C12" s="86"/>
      <c r="D12" s="86"/>
      <c r="E12" s="86"/>
      <c r="F12" s="86"/>
      <c r="G12" s="86"/>
      <c r="H12" s="86"/>
      <c r="I12" s="86"/>
      <c r="J12" s="86"/>
      <c r="K12" s="108"/>
      <c r="L12" s="108"/>
      <c r="M12" s="108"/>
      <c r="N12" s="108"/>
      <c r="O12" s="108"/>
      <c r="P12" s="108"/>
      <c r="Q12" s="108"/>
      <c r="R12" s="108"/>
      <c r="S12" s="108"/>
      <c r="T12" s="108"/>
      <c r="U12" s="108"/>
      <c r="V12" s="108"/>
      <c r="W12" s="108"/>
      <c r="X12" s="108"/>
      <c r="Y12" s="108"/>
      <c r="Z12" s="108"/>
    </row>
    <row r="13" spans="1:26" ht="15.75" customHeight="1">
      <c r="A13" s="86"/>
      <c r="B13" s="86"/>
      <c r="C13" s="86"/>
      <c r="D13" s="86"/>
      <c r="E13" s="86"/>
      <c r="F13" s="86"/>
      <c r="G13" s="86"/>
      <c r="H13" s="86"/>
      <c r="I13" s="86"/>
      <c r="J13" s="108"/>
      <c r="K13" s="108"/>
      <c r="L13" s="108"/>
      <c r="M13" s="108"/>
      <c r="N13" s="108"/>
      <c r="O13" s="108"/>
      <c r="P13" s="108"/>
      <c r="Q13" s="108"/>
      <c r="R13" s="108"/>
      <c r="S13" s="108"/>
      <c r="T13" s="108"/>
      <c r="U13" s="108"/>
      <c r="V13" s="108"/>
      <c r="W13" s="108"/>
      <c r="X13" s="108"/>
      <c r="Y13" s="108"/>
      <c r="Z13" s="108"/>
    </row>
    <row r="14" spans="1:26" ht="19.5" customHeight="1">
      <c r="A14" s="771" t="s">
        <v>147</v>
      </c>
      <c r="B14" s="693"/>
      <c r="C14" s="693"/>
      <c r="D14" s="693"/>
      <c r="E14" s="693"/>
      <c r="F14" s="693"/>
      <c r="G14" s="693"/>
      <c r="H14" s="693"/>
      <c r="I14" s="693"/>
      <c r="J14" s="693"/>
      <c r="K14" s="693"/>
      <c r="L14" s="693"/>
      <c r="M14" s="693"/>
      <c r="N14" s="521"/>
      <c r="O14" s="108"/>
      <c r="P14" s="108"/>
      <c r="Q14" s="108"/>
      <c r="R14" s="108"/>
      <c r="S14" s="108"/>
      <c r="T14" s="108"/>
      <c r="U14" s="108"/>
      <c r="V14" s="108"/>
      <c r="W14" s="108"/>
      <c r="X14" s="108"/>
      <c r="Y14" s="108"/>
      <c r="Z14" s="108"/>
    </row>
    <row r="15" spans="1:26" ht="19.5" customHeight="1">
      <c r="A15" s="771" t="s">
        <v>148</v>
      </c>
      <c r="B15" s="693"/>
      <c r="C15" s="693"/>
      <c r="D15" s="693"/>
      <c r="E15" s="693"/>
      <c r="F15" s="693"/>
      <c r="G15" s="693"/>
      <c r="H15" s="693"/>
      <c r="I15" s="693"/>
      <c r="J15" s="693"/>
      <c r="K15" s="693"/>
      <c r="L15" s="693"/>
      <c r="M15" s="693"/>
      <c r="N15" s="521"/>
      <c r="O15" s="108"/>
      <c r="P15" s="108"/>
      <c r="Q15" s="108"/>
      <c r="R15" s="108"/>
      <c r="S15" s="108"/>
      <c r="T15" s="108"/>
      <c r="U15" s="108"/>
      <c r="V15" s="108"/>
      <c r="W15" s="108"/>
      <c r="X15" s="108"/>
      <c r="Y15" s="108"/>
      <c r="Z15" s="108"/>
    </row>
    <row r="16" spans="1:26" ht="18.75" customHeight="1">
      <c r="A16" s="771" t="s">
        <v>149</v>
      </c>
      <c r="B16" s="693"/>
      <c r="C16" s="693"/>
      <c r="D16" s="693"/>
      <c r="E16" s="693"/>
      <c r="F16" s="693"/>
      <c r="G16" s="693"/>
      <c r="H16" s="693"/>
      <c r="I16" s="693"/>
      <c r="J16" s="693"/>
      <c r="K16" s="693"/>
      <c r="L16" s="693"/>
      <c r="M16" s="693"/>
      <c r="N16" s="521"/>
      <c r="O16" s="108"/>
      <c r="P16" s="108"/>
      <c r="Q16" s="108"/>
      <c r="R16" s="108"/>
      <c r="S16" s="108"/>
      <c r="T16" s="108"/>
      <c r="U16" s="108"/>
      <c r="V16" s="108"/>
      <c r="W16" s="108"/>
      <c r="X16" s="108"/>
      <c r="Y16" s="108"/>
      <c r="Z16" s="108"/>
    </row>
    <row r="17" spans="1:26" ht="18.75" customHeight="1">
      <c r="A17" s="85"/>
      <c r="B17" s="85"/>
      <c r="C17" s="85"/>
      <c r="D17" s="85"/>
      <c r="E17" s="85"/>
      <c r="F17" s="85"/>
      <c r="G17" s="85"/>
      <c r="H17" s="85"/>
      <c r="I17" s="85"/>
      <c r="J17" s="85"/>
      <c r="K17" s="85"/>
      <c r="L17" s="85"/>
      <c r="M17" s="85"/>
      <c r="N17" s="85"/>
      <c r="O17" s="108"/>
      <c r="P17" s="108"/>
      <c r="Q17" s="108"/>
      <c r="R17" s="108"/>
      <c r="S17" s="108"/>
      <c r="T17" s="108"/>
      <c r="U17" s="108"/>
      <c r="V17" s="108"/>
      <c r="W17" s="108"/>
      <c r="X17" s="108"/>
      <c r="Y17" s="108"/>
      <c r="Z17" s="108"/>
    </row>
    <row r="18" spans="1:26" ht="18" customHeight="1">
      <c r="A18" s="56" t="s">
        <v>150</v>
      </c>
      <c r="B18" s="86"/>
      <c r="C18" s="86"/>
      <c r="D18" s="86"/>
      <c r="E18" s="86"/>
      <c r="F18" s="86"/>
      <c r="G18" s="86"/>
      <c r="H18" s="769" t="s">
        <v>151</v>
      </c>
      <c r="I18" s="693"/>
      <c r="J18" s="693"/>
      <c r="K18" s="108"/>
      <c r="L18" s="108"/>
      <c r="M18" s="86"/>
      <c r="N18" s="86"/>
      <c r="O18" s="108"/>
      <c r="P18" s="108"/>
      <c r="Q18" s="108"/>
      <c r="R18" s="108"/>
      <c r="S18" s="108"/>
      <c r="T18" s="108"/>
      <c r="U18" s="108"/>
      <c r="V18" s="108"/>
      <c r="W18" s="108"/>
      <c r="X18" s="108"/>
      <c r="Y18" s="108"/>
      <c r="Z18" s="108"/>
    </row>
    <row r="19" spans="1:26" ht="19.5" customHeight="1">
      <c r="A19" s="108"/>
      <c r="B19" s="56"/>
      <c r="C19" s="56"/>
      <c r="D19" s="56"/>
      <c r="E19" s="56"/>
      <c r="F19" s="56"/>
      <c r="G19" s="56"/>
      <c r="H19" s="56" t="str">
        <f>PAK!D3</f>
        <v>1 Januari 2015 s/d Juni 2022</v>
      </c>
      <c r="I19" s="56"/>
      <c r="J19" s="108"/>
      <c r="K19" s="56"/>
      <c r="L19" s="56"/>
      <c r="M19" s="56"/>
      <c r="N19" s="56"/>
      <c r="O19" s="108"/>
      <c r="P19" s="108"/>
      <c r="Q19" s="108"/>
      <c r="R19" s="108"/>
      <c r="S19" s="108"/>
      <c r="T19" s="108"/>
      <c r="U19" s="108"/>
      <c r="V19" s="108"/>
      <c r="W19" s="108"/>
      <c r="X19" s="108"/>
      <c r="Y19" s="108"/>
      <c r="Z19" s="108"/>
    </row>
    <row r="20" spans="1:26" ht="25.5" customHeight="1">
      <c r="A20" s="69" t="s">
        <v>152</v>
      </c>
      <c r="B20" s="754" t="s">
        <v>64</v>
      </c>
      <c r="C20" s="717"/>
      <c r="D20" s="717"/>
      <c r="E20" s="717"/>
      <c r="F20" s="717"/>
      <c r="G20" s="717"/>
      <c r="H20" s="717"/>
      <c r="I20" s="717"/>
      <c r="J20" s="717"/>
      <c r="K20" s="717"/>
      <c r="L20" s="717"/>
      <c r="M20" s="718"/>
      <c r="N20" s="56"/>
      <c r="O20" s="56"/>
      <c r="P20" s="108"/>
      <c r="Q20" s="108"/>
      <c r="R20" s="108"/>
      <c r="S20" s="108"/>
      <c r="T20" s="108"/>
      <c r="U20" s="108"/>
      <c r="V20" s="108"/>
      <c r="W20" s="108"/>
      <c r="X20" s="108"/>
      <c r="Y20" s="108"/>
      <c r="Z20" s="108"/>
    </row>
    <row r="21" spans="1:26" ht="21" customHeight="1">
      <c r="A21" s="71" t="s">
        <v>153</v>
      </c>
      <c r="B21" s="719" t="s">
        <v>154</v>
      </c>
      <c r="C21" s="717"/>
      <c r="D21" s="717"/>
      <c r="E21" s="717"/>
      <c r="F21" s="717"/>
      <c r="G21" s="717"/>
      <c r="H21" s="719" t="s">
        <v>391</v>
      </c>
      <c r="I21" s="717"/>
      <c r="J21" s="717"/>
      <c r="K21" s="717"/>
      <c r="L21" s="717"/>
      <c r="M21" s="717"/>
      <c r="N21" s="56"/>
      <c r="O21" s="56"/>
      <c r="P21" s="108"/>
      <c r="Q21" s="108"/>
      <c r="R21" s="108"/>
      <c r="S21" s="108"/>
      <c r="T21" s="108"/>
      <c r="U21" s="108"/>
      <c r="V21" s="108"/>
      <c r="W21" s="108"/>
      <c r="X21" s="108"/>
      <c r="Y21" s="108"/>
      <c r="Z21" s="108"/>
    </row>
    <row r="22" spans="1:26" ht="21" customHeight="1">
      <c r="A22" s="82" t="s">
        <v>155</v>
      </c>
      <c r="B22" s="719" t="s">
        <v>156</v>
      </c>
      <c r="C22" s="717"/>
      <c r="D22" s="717"/>
      <c r="E22" s="717"/>
      <c r="F22" s="717"/>
      <c r="G22" s="717"/>
      <c r="H22" s="719" t="str">
        <f>PAK!E7</f>
        <v>197505301999032002/0030057505</v>
      </c>
      <c r="I22" s="717"/>
      <c r="J22" s="717"/>
      <c r="K22" s="717"/>
      <c r="L22" s="717"/>
      <c r="M22" s="717"/>
      <c r="N22" s="56"/>
      <c r="O22" s="56"/>
      <c r="P22" s="56"/>
      <c r="Q22" s="56"/>
      <c r="R22" s="56"/>
      <c r="S22" s="56"/>
      <c r="T22" s="56"/>
      <c r="U22" s="56"/>
      <c r="V22" s="56"/>
      <c r="W22" s="56"/>
      <c r="X22" s="56"/>
      <c r="Y22" s="56"/>
      <c r="Z22" s="56"/>
    </row>
    <row r="23" spans="1:26" ht="21" customHeight="1">
      <c r="A23" s="82" t="s">
        <v>157</v>
      </c>
      <c r="B23" s="719" t="s">
        <v>158</v>
      </c>
      <c r="C23" s="717"/>
      <c r="D23" s="717"/>
      <c r="E23" s="717"/>
      <c r="F23" s="717"/>
      <c r="G23" s="717"/>
      <c r="H23" s="719" t="str">
        <f>PAK!E8</f>
        <v>J 085780</v>
      </c>
      <c r="I23" s="717"/>
      <c r="J23" s="717"/>
      <c r="K23" s="717"/>
      <c r="L23" s="717"/>
      <c r="M23" s="717"/>
      <c r="N23" s="56"/>
      <c r="O23" s="56"/>
      <c r="P23" s="56"/>
      <c r="Q23" s="56"/>
      <c r="R23" s="56"/>
      <c r="S23" s="56"/>
      <c r="T23" s="56"/>
      <c r="U23" s="56"/>
      <c r="V23" s="56"/>
      <c r="W23" s="56"/>
      <c r="X23" s="56"/>
      <c r="Y23" s="56"/>
      <c r="Z23" s="56"/>
    </row>
    <row r="24" spans="1:26" ht="21" customHeight="1">
      <c r="A24" s="82" t="s">
        <v>159</v>
      </c>
      <c r="B24" s="719" t="s">
        <v>160</v>
      </c>
      <c r="C24" s="717"/>
      <c r="D24" s="717"/>
      <c r="E24" s="717"/>
      <c r="F24" s="717"/>
      <c r="G24" s="717"/>
      <c r="H24" s="719" t="str">
        <f>PAK!E9</f>
        <v>Padang, 30 Mei 1975</v>
      </c>
      <c r="I24" s="717"/>
      <c r="J24" s="717"/>
      <c r="K24" s="717"/>
      <c r="L24" s="717"/>
      <c r="M24" s="718"/>
      <c r="N24" s="56"/>
      <c r="O24" s="56"/>
      <c r="P24" s="56"/>
      <c r="Q24" s="56"/>
      <c r="R24" s="56"/>
      <c r="S24" s="56"/>
      <c r="T24" s="56"/>
      <c r="U24" s="56"/>
      <c r="V24" s="56"/>
      <c r="W24" s="56"/>
      <c r="X24" s="56"/>
      <c r="Y24" s="56"/>
      <c r="Z24" s="56"/>
    </row>
    <row r="25" spans="1:26" ht="21" customHeight="1">
      <c r="A25" s="82" t="s">
        <v>161</v>
      </c>
      <c r="B25" s="719" t="s">
        <v>162</v>
      </c>
      <c r="C25" s="717"/>
      <c r="D25" s="717"/>
      <c r="E25" s="717"/>
      <c r="F25" s="717"/>
      <c r="G25" s="717"/>
      <c r="H25" s="719" t="s">
        <v>77</v>
      </c>
      <c r="I25" s="717"/>
      <c r="J25" s="717"/>
      <c r="K25" s="717"/>
      <c r="L25" s="717"/>
      <c r="M25" s="718"/>
      <c r="N25" s="56"/>
      <c r="O25" s="56"/>
      <c r="P25" s="56"/>
      <c r="Q25" s="56"/>
      <c r="R25" s="56"/>
      <c r="S25" s="56"/>
      <c r="T25" s="56"/>
      <c r="U25" s="56"/>
      <c r="V25" s="56"/>
      <c r="W25" s="56"/>
      <c r="X25" s="56"/>
      <c r="Y25" s="56"/>
      <c r="Z25" s="56"/>
    </row>
    <row r="26" spans="1:26" ht="21" customHeight="1">
      <c r="A26" s="82" t="s">
        <v>163</v>
      </c>
      <c r="B26" s="719" t="s">
        <v>164</v>
      </c>
      <c r="C26" s="717"/>
      <c r="D26" s="717"/>
      <c r="E26" s="717"/>
      <c r="F26" s="717"/>
      <c r="G26" s="717"/>
      <c r="H26" s="719" t="str">
        <f>PAK!E11</f>
        <v>Doktor (S3) tahun 2013</v>
      </c>
      <c r="I26" s="717"/>
      <c r="J26" s="717"/>
      <c r="K26" s="717"/>
      <c r="L26" s="717"/>
      <c r="M26" s="718"/>
      <c r="N26" s="56"/>
      <c r="O26" s="56"/>
      <c r="P26" s="56"/>
      <c r="Q26" s="56"/>
      <c r="R26" s="56"/>
      <c r="S26" s="56"/>
      <c r="T26" s="56"/>
      <c r="U26" s="56"/>
      <c r="V26" s="56"/>
      <c r="W26" s="56"/>
      <c r="X26" s="56"/>
      <c r="Y26" s="56"/>
      <c r="Z26" s="56"/>
    </row>
    <row r="27" spans="1:26" ht="21" customHeight="1">
      <c r="A27" s="82" t="s">
        <v>165</v>
      </c>
      <c r="B27" s="719" t="s">
        <v>166</v>
      </c>
      <c r="C27" s="717"/>
      <c r="D27" s="717"/>
      <c r="E27" s="717"/>
      <c r="F27" s="717"/>
      <c r="G27" s="717"/>
      <c r="H27" s="719" t="str">
        <f>PAK!E12</f>
        <v>Lektor Kepala / 1 Januari 2015</v>
      </c>
      <c r="I27" s="717"/>
      <c r="J27" s="717"/>
      <c r="K27" s="717"/>
      <c r="L27" s="717"/>
      <c r="M27" s="718"/>
      <c r="N27" s="56"/>
      <c r="O27" s="56"/>
      <c r="P27" s="56"/>
      <c r="Q27" s="56"/>
      <c r="R27" s="56"/>
      <c r="S27" s="56"/>
      <c r="T27" s="56"/>
      <c r="U27" s="56"/>
      <c r="V27" s="56"/>
      <c r="W27" s="56"/>
      <c r="X27" s="56"/>
      <c r="Y27" s="56"/>
      <c r="Z27" s="56"/>
    </row>
    <row r="28" spans="1:26" ht="21" customHeight="1">
      <c r="A28" s="413" t="s">
        <v>167</v>
      </c>
      <c r="B28" s="719" t="s">
        <v>168</v>
      </c>
      <c r="C28" s="717"/>
      <c r="D28" s="717"/>
      <c r="E28" s="717"/>
      <c r="F28" s="717"/>
      <c r="G28" s="717"/>
      <c r="H28" s="719" t="s">
        <v>88</v>
      </c>
      <c r="I28" s="717"/>
      <c r="J28" s="717"/>
      <c r="K28" s="717"/>
      <c r="L28" s="717"/>
      <c r="M28" s="718"/>
      <c r="N28" s="56"/>
      <c r="O28" s="56"/>
      <c r="P28" s="56"/>
      <c r="Q28" s="56"/>
      <c r="R28" s="56"/>
      <c r="S28" s="56"/>
      <c r="T28" s="56"/>
      <c r="U28" s="56"/>
      <c r="V28" s="56"/>
      <c r="W28" s="56"/>
      <c r="X28" s="56"/>
      <c r="Y28" s="56"/>
      <c r="Z28" s="56"/>
    </row>
    <row r="29" spans="1:26" ht="21" customHeight="1">
      <c r="A29" s="413" t="s">
        <v>169</v>
      </c>
      <c r="B29" s="719" t="s">
        <v>170</v>
      </c>
      <c r="C29" s="717"/>
      <c r="D29" s="717"/>
      <c r="E29" s="717"/>
      <c r="F29" s="717"/>
      <c r="G29" s="717"/>
      <c r="H29" s="719" t="s">
        <v>1679</v>
      </c>
      <c r="I29" s="767"/>
      <c r="J29" s="767"/>
      <c r="K29" s="767"/>
      <c r="L29" s="767"/>
      <c r="M29" s="768"/>
      <c r="N29" s="56"/>
      <c r="O29" s="56"/>
      <c r="P29" s="56"/>
      <c r="Q29" s="56"/>
      <c r="R29" s="56"/>
      <c r="S29" s="56"/>
      <c r="T29" s="56"/>
      <c r="U29" s="56"/>
      <c r="V29" s="56"/>
      <c r="W29" s="56"/>
      <c r="X29" s="56"/>
      <c r="Y29" s="56"/>
      <c r="Z29" s="56"/>
    </row>
    <row r="30" spans="1:26" ht="21" customHeight="1">
      <c r="A30" s="413" t="s">
        <v>171</v>
      </c>
      <c r="B30" s="755" t="s">
        <v>172</v>
      </c>
      <c r="C30" s="707"/>
      <c r="D30" s="707"/>
      <c r="E30" s="707"/>
      <c r="F30" s="707"/>
      <c r="G30" s="707"/>
      <c r="H30" s="719" t="str">
        <f>PAK!E16</f>
        <v>Fakultas MIPA Universitas Andalas</v>
      </c>
      <c r="I30" s="717"/>
      <c r="J30" s="717"/>
      <c r="K30" s="717"/>
      <c r="L30" s="717"/>
      <c r="M30" s="718"/>
      <c r="N30" s="56"/>
      <c r="O30" s="56"/>
      <c r="P30" s="56"/>
      <c r="Q30" s="56"/>
      <c r="R30" s="56"/>
      <c r="S30" s="56"/>
      <c r="T30" s="56"/>
      <c r="U30" s="56"/>
      <c r="V30" s="56"/>
      <c r="W30" s="56"/>
      <c r="X30" s="56"/>
      <c r="Y30" s="56"/>
      <c r="Z30" s="56"/>
    </row>
    <row r="31" spans="1:26" ht="19.5" customHeight="1">
      <c r="A31" s="80"/>
      <c r="B31" s="540"/>
      <c r="C31" s="119"/>
      <c r="D31" s="119"/>
      <c r="E31" s="119"/>
      <c r="F31" s="119"/>
      <c r="G31" s="119"/>
      <c r="H31" s="119"/>
      <c r="I31" s="119"/>
      <c r="J31" s="119"/>
      <c r="K31" s="124"/>
      <c r="L31" s="124"/>
      <c r="M31" s="116"/>
      <c r="N31" s="56"/>
      <c r="O31" s="56"/>
      <c r="P31" s="56"/>
      <c r="Q31" s="56"/>
      <c r="R31" s="56"/>
      <c r="S31" s="56"/>
      <c r="T31" s="56"/>
      <c r="U31" s="56"/>
      <c r="V31" s="56"/>
      <c r="W31" s="56"/>
      <c r="X31" s="56"/>
      <c r="Y31" s="56"/>
      <c r="Z31" s="56"/>
    </row>
    <row r="32" spans="1:26" ht="22.5" customHeight="1">
      <c r="A32" s="744" t="s">
        <v>152</v>
      </c>
      <c r="B32" s="756" t="s">
        <v>173</v>
      </c>
      <c r="C32" s="742"/>
      <c r="D32" s="742"/>
      <c r="E32" s="742"/>
      <c r="F32" s="742"/>
      <c r="G32" s="742"/>
      <c r="H32" s="742"/>
      <c r="I32" s="742"/>
      <c r="J32" s="742"/>
      <c r="K32" s="742"/>
      <c r="L32" s="742"/>
      <c r="M32" s="715"/>
      <c r="N32" s="56"/>
      <c r="O32" s="56"/>
      <c r="P32" s="56"/>
      <c r="Q32" s="56"/>
      <c r="R32" s="56"/>
      <c r="S32" s="56"/>
      <c r="T32" s="56"/>
      <c r="U32" s="56"/>
      <c r="V32" s="56"/>
      <c r="W32" s="56"/>
      <c r="X32" s="56"/>
      <c r="Y32" s="56"/>
      <c r="Z32" s="56"/>
    </row>
    <row r="33" spans="1:26" ht="18" customHeight="1">
      <c r="A33" s="695"/>
      <c r="B33" s="692" t="s">
        <v>174</v>
      </c>
      <c r="C33" s="693"/>
      <c r="D33" s="693"/>
      <c r="E33" s="693"/>
      <c r="F33" s="693"/>
      <c r="G33" s="745"/>
      <c r="H33" s="756" t="s">
        <v>175</v>
      </c>
      <c r="I33" s="742"/>
      <c r="J33" s="742"/>
      <c r="K33" s="742"/>
      <c r="L33" s="742"/>
      <c r="M33" s="715"/>
      <c r="N33" s="56"/>
      <c r="O33" s="56"/>
      <c r="P33" s="56"/>
      <c r="Q33" s="56"/>
      <c r="R33" s="56"/>
      <c r="S33" s="56"/>
      <c r="T33" s="56"/>
      <c r="U33" s="56"/>
      <c r="V33" s="56"/>
      <c r="W33" s="56"/>
      <c r="X33" s="56"/>
      <c r="Y33" s="56"/>
      <c r="Z33" s="56"/>
    </row>
    <row r="34" spans="1:26" ht="18" customHeight="1">
      <c r="A34" s="695"/>
      <c r="B34" s="746"/>
      <c r="C34" s="693"/>
      <c r="D34" s="693"/>
      <c r="E34" s="693"/>
      <c r="F34" s="693"/>
      <c r="G34" s="745"/>
      <c r="H34" s="756" t="s">
        <v>176</v>
      </c>
      <c r="I34" s="742"/>
      <c r="J34" s="715"/>
      <c r="K34" s="756" t="s">
        <v>177</v>
      </c>
      <c r="L34" s="742"/>
      <c r="M34" s="715"/>
      <c r="N34" s="56"/>
      <c r="O34" s="56"/>
      <c r="P34" s="56"/>
      <c r="Q34" s="56"/>
      <c r="R34" s="56"/>
      <c r="S34" s="56"/>
      <c r="T34" s="56"/>
      <c r="U34" s="56"/>
      <c r="V34" s="56"/>
      <c r="W34" s="56"/>
      <c r="X34" s="56"/>
      <c r="Y34" s="56"/>
      <c r="Z34" s="56"/>
    </row>
    <row r="35" spans="1:26" ht="18" customHeight="1">
      <c r="A35" s="696"/>
      <c r="B35" s="714"/>
      <c r="C35" s="742"/>
      <c r="D35" s="742"/>
      <c r="E35" s="742"/>
      <c r="F35" s="742"/>
      <c r="G35" s="715"/>
      <c r="H35" s="69" t="s">
        <v>95</v>
      </c>
      <c r="I35" s="69" t="s">
        <v>96</v>
      </c>
      <c r="J35" s="69" t="s">
        <v>97</v>
      </c>
      <c r="K35" s="69" t="s">
        <v>95</v>
      </c>
      <c r="L35" s="69" t="s">
        <v>96</v>
      </c>
      <c r="M35" s="69" t="s">
        <v>97</v>
      </c>
      <c r="N35" s="56"/>
      <c r="O35" s="56"/>
      <c r="P35" s="56"/>
      <c r="Q35" s="56"/>
      <c r="R35" s="56"/>
      <c r="S35" s="56"/>
      <c r="T35" s="56"/>
      <c r="U35" s="56"/>
      <c r="V35" s="56"/>
      <c r="W35" s="56"/>
      <c r="X35" s="56"/>
      <c r="Y35" s="56"/>
      <c r="Z35" s="56"/>
    </row>
    <row r="36" spans="1:26" ht="17.25" customHeight="1">
      <c r="A36" s="66">
        <v>1</v>
      </c>
      <c r="B36" s="754">
        <v>2</v>
      </c>
      <c r="C36" s="717"/>
      <c r="D36" s="717"/>
      <c r="E36" s="717"/>
      <c r="F36" s="717"/>
      <c r="G36" s="718"/>
      <c r="H36" s="69">
        <v>3</v>
      </c>
      <c r="I36" s="69">
        <v>4</v>
      </c>
      <c r="J36" s="69">
        <v>5</v>
      </c>
      <c r="K36" s="69">
        <v>6</v>
      </c>
      <c r="L36" s="69">
        <v>7</v>
      </c>
      <c r="M36" s="69">
        <v>8</v>
      </c>
      <c r="N36" s="56"/>
      <c r="O36" s="56"/>
      <c r="P36" s="56"/>
      <c r="Q36" s="56"/>
      <c r="R36" s="56"/>
      <c r="S36" s="56"/>
      <c r="T36" s="56"/>
      <c r="U36" s="56"/>
      <c r="V36" s="56"/>
      <c r="W36" s="56"/>
      <c r="X36" s="56"/>
      <c r="Y36" s="56"/>
      <c r="Z36" s="56"/>
    </row>
    <row r="37" spans="1:26" ht="27" customHeight="1">
      <c r="A37" s="541" t="s">
        <v>178</v>
      </c>
      <c r="B37" s="765" t="s">
        <v>179</v>
      </c>
      <c r="C37" s="717"/>
      <c r="D37" s="717"/>
      <c r="E37" s="717"/>
      <c r="F37" s="717"/>
      <c r="G37" s="718"/>
      <c r="H37" s="542">
        <f>PAK!F20</f>
        <v>200</v>
      </c>
      <c r="I37" s="60">
        <f>PENDIDIKAN!K23</f>
        <v>0</v>
      </c>
      <c r="J37" s="542">
        <f>I37+H37</f>
        <v>200</v>
      </c>
      <c r="K37" s="555"/>
      <c r="L37" s="555"/>
      <c r="M37" s="555"/>
      <c r="N37" s="346"/>
      <c r="O37" s="346"/>
      <c r="P37" s="346"/>
      <c r="Q37" s="346"/>
      <c r="R37" s="346"/>
      <c r="S37" s="346"/>
      <c r="T37" s="346"/>
      <c r="U37" s="346"/>
      <c r="V37" s="346"/>
      <c r="W37" s="346"/>
      <c r="X37" s="346"/>
      <c r="Y37" s="346"/>
      <c r="Z37" s="346"/>
    </row>
    <row r="38" spans="1:26" ht="21" customHeight="1">
      <c r="A38" s="68"/>
      <c r="B38" s="190" t="s">
        <v>180</v>
      </c>
      <c r="C38" s="724" t="s">
        <v>181</v>
      </c>
      <c r="D38" s="717"/>
      <c r="E38" s="717"/>
      <c r="F38" s="717"/>
      <c r="G38" s="718"/>
      <c r="H38" s="69"/>
      <c r="I38" s="77">
        <v>0</v>
      </c>
      <c r="J38" s="69"/>
      <c r="K38" s="556"/>
      <c r="L38" s="556"/>
      <c r="M38" s="556"/>
      <c r="N38" s="346"/>
      <c r="O38" s="346"/>
      <c r="P38" s="346"/>
      <c r="Q38" s="346"/>
      <c r="R38" s="346"/>
      <c r="S38" s="346"/>
      <c r="T38" s="346"/>
      <c r="U38" s="346"/>
      <c r="V38" s="346"/>
      <c r="W38" s="346"/>
      <c r="X38" s="346"/>
      <c r="Y38" s="346"/>
      <c r="Z38" s="346"/>
    </row>
    <row r="39" spans="1:26" ht="21" customHeight="1">
      <c r="A39" s="327"/>
      <c r="B39" s="56"/>
      <c r="C39" s="69">
        <v>1</v>
      </c>
      <c r="D39" s="724" t="s">
        <v>182</v>
      </c>
      <c r="E39" s="717"/>
      <c r="F39" s="717"/>
      <c r="G39" s="718"/>
      <c r="H39" s="91"/>
      <c r="I39" s="69"/>
      <c r="J39" s="91"/>
      <c r="K39" s="188"/>
      <c r="L39" s="188"/>
      <c r="M39" s="188"/>
      <c r="N39" s="108"/>
      <c r="O39" s="108"/>
      <c r="P39" s="108"/>
      <c r="Q39" s="108"/>
      <c r="R39" s="108"/>
      <c r="S39" s="108"/>
      <c r="T39" s="108"/>
      <c r="U39" s="108"/>
      <c r="V39" s="108"/>
      <c r="W39" s="108"/>
      <c r="X39" s="108"/>
      <c r="Y39" s="108"/>
      <c r="Z39" s="108"/>
    </row>
    <row r="40" spans="1:26" ht="21" customHeight="1">
      <c r="A40" s="68"/>
      <c r="B40" s="543"/>
      <c r="C40" s="69">
        <v>2</v>
      </c>
      <c r="D40" s="81" t="s">
        <v>183</v>
      </c>
      <c r="E40" s="124"/>
      <c r="F40" s="124"/>
      <c r="G40" s="116"/>
      <c r="H40" s="91"/>
      <c r="I40" s="69"/>
      <c r="J40" s="91"/>
      <c r="K40" s="188"/>
      <c r="L40" s="188"/>
      <c r="M40" s="188"/>
      <c r="N40" s="108"/>
      <c r="O40" s="108"/>
      <c r="P40" s="108"/>
      <c r="Q40" s="108"/>
      <c r="R40" s="108"/>
      <c r="S40" s="108"/>
      <c r="T40" s="108"/>
      <c r="U40" s="108"/>
      <c r="V40" s="108"/>
      <c r="W40" s="108"/>
      <c r="X40" s="108"/>
      <c r="Y40" s="108"/>
      <c r="Z40" s="108"/>
    </row>
    <row r="41" spans="1:26" ht="21" customHeight="1">
      <c r="A41" s="68"/>
      <c r="B41" s="66" t="s">
        <v>184</v>
      </c>
      <c r="C41" s="719" t="s">
        <v>185</v>
      </c>
      <c r="D41" s="717"/>
      <c r="E41" s="717"/>
      <c r="F41" s="717"/>
      <c r="G41" s="718"/>
      <c r="H41" s="91"/>
      <c r="I41" s="69"/>
      <c r="J41" s="91"/>
      <c r="K41" s="188"/>
      <c r="L41" s="188"/>
      <c r="M41" s="188"/>
      <c r="N41" s="108"/>
      <c r="O41" s="108"/>
      <c r="P41" s="108"/>
      <c r="Q41" s="108"/>
      <c r="R41" s="108"/>
      <c r="S41" s="108"/>
      <c r="T41" s="108"/>
      <c r="U41" s="108"/>
      <c r="V41" s="108"/>
      <c r="W41" s="108"/>
      <c r="X41" s="108"/>
      <c r="Y41" s="108"/>
      <c r="Z41" s="108"/>
    </row>
    <row r="42" spans="1:26" ht="21" customHeight="1">
      <c r="A42" s="148"/>
      <c r="B42" s="56"/>
      <c r="C42" s="69"/>
      <c r="D42" s="81" t="s">
        <v>186</v>
      </c>
      <c r="E42" s="124"/>
      <c r="F42" s="124"/>
      <c r="G42" s="116"/>
      <c r="H42" s="91"/>
      <c r="I42" s="77">
        <v>0</v>
      </c>
      <c r="J42" s="91"/>
      <c r="K42" s="188"/>
      <c r="L42" s="188"/>
      <c r="M42" s="188"/>
      <c r="N42" s="108"/>
      <c r="O42" s="108"/>
      <c r="P42" s="108"/>
      <c r="Q42" s="108"/>
      <c r="R42" s="108"/>
      <c r="S42" s="108"/>
      <c r="T42" s="108"/>
      <c r="U42" s="108"/>
      <c r="V42" s="108"/>
      <c r="W42" s="108"/>
      <c r="X42" s="108"/>
      <c r="Y42" s="108"/>
      <c r="Z42" s="108"/>
    </row>
    <row r="43" spans="1:26" ht="27" customHeight="1">
      <c r="A43" s="63" t="s">
        <v>187</v>
      </c>
      <c r="B43" s="766" t="s">
        <v>188</v>
      </c>
      <c r="C43" s="707"/>
      <c r="D43" s="707"/>
      <c r="E43" s="707"/>
      <c r="F43" s="707"/>
      <c r="G43" s="713"/>
      <c r="H43" s="201">
        <f>PAK!F22</f>
        <v>80</v>
      </c>
      <c r="I43" s="60">
        <f>I44+I46+I48+I56+I67+I70+I72+I74+I77+I79+I88+I91+I99</f>
        <v>326.64</v>
      </c>
      <c r="J43" s="201">
        <f>I43+H43</f>
        <v>406.64</v>
      </c>
      <c r="K43" s="557"/>
      <c r="L43" s="557"/>
      <c r="M43" s="557"/>
      <c r="N43" s="108"/>
      <c r="O43" s="108"/>
      <c r="P43" s="108"/>
      <c r="Q43" s="108"/>
      <c r="R43" s="108"/>
      <c r="S43" s="108"/>
      <c r="T43" s="108"/>
      <c r="U43" s="108"/>
      <c r="V43" s="108"/>
      <c r="W43" s="108"/>
      <c r="X43" s="108"/>
      <c r="Y43" s="108"/>
      <c r="Z43" s="108"/>
    </row>
    <row r="44" spans="1:26" ht="65.25" customHeight="1">
      <c r="A44" s="270"/>
      <c r="B44" s="544" t="s">
        <v>180</v>
      </c>
      <c r="C44" s="753" t="s">
        <v>189</v>
      </c>
      <c r="D44" s="717"/>
      <c r="E44" s="717"/>
      <c r="F44" s="717"/>
      <c r="G44" s="718"/>
      <c r="H44" s="91"/>
      <c r="I44" s="465">
        <f>PENDIDIKAN!K28</f>
        <v>132.13999999999999</v>
      </c>
      <c r="J44" s="91"/>
      <c r="K44" s="188"/>
      <c r="L44" s="188"/>
      <c r="M44" s="188"/>
      <c r="N44" s="108"/>
      <c r="O44" s="108"/>
      <c r="P44" s="108"/>
      <c r="Q44" s="108"/>
      <c r="R44" s="108"/>
      <c r="S44" s="108"/>
      <c r="T44" s="108"/>
      <c r="U44" s="108"/>
      <c r="V44" s="108"/>
      <c r="W44" s="108"/>
      <c r="X44" s="108"/>
      <c r="Y44" s="108"/>
      <c r="Z44" s="108"/>
    </row>
    <row r="45" spans="1:26" ht="120" customHeight="1">
      <c r="A45" s="270"/>
      <c r="B45" s="545"/>
      <c r="C45" s="546"/>
      <c r="D45" s="764" t="s">
        <v>190</v>
      </c>
      <c r="E45" s="717"/>
      <c r="F45" s="717"/>
      <c r="G45" s="718"/>
      <c r="H45" s="547"/>
      <c r="I45" s="547"/>
      <c r="J45" s="547"/>
      <c r="K45" s="547"/>
      <c r="L45" s="547"/>
      <c r="M45" s="547"/>
      <c r="N45" s="108"/>
      <c r="O45" s="108"/>
      <c r="P45" s="108"/>
      <c r="Q45" s="108"/>
      <c r="R45" s="108"/>
      <c r="S45" s="108"/>
      <c r="T45" s="108"/>
      <c r="U45" s="108"/>
      <c r="V45" s="108"/>
      <c r="W45" s="108"/>
      <c r="X45" s="108"/>
      <c r="Y45" s="108"/>
      <c r="Z45" s="108"/>
    </row>
    <row r="46" spans="1:26" ht="24" customHeight="1">
      <c r="A46" s="548"/>
      <c r="B46" s="84" t="s">
        <v>184</v>
      </c>
      <c r="C46" s="719" t="s">
        <v>191</v>
      </c>
      <c r="D46" s="717"/>
      <c r="E46" s="717"/>
      <c r="F46" s="717"/>
      <c r="G46" s="718"/>
      <c r="H46" s="91"/>
      <c r="I46" s="465">
        <f>PENDIDIKAN!K145</f>
        <v>8</v>
      </c>
      <c r="J46" s="91"/>
      <c r="K46" s="188"/>
      <c r="L46" s="188"/>
      <c r="M46" s="188"/>
      <c r="N46" s="108"/>
      <c r="O46" s="108"/>
      <c r="P46" s="108"/>
      <c r="Q46" s="108"/>
      <c r="R46" s="108"/>
      <c r="S46" s="108"/>
      <c r="T46" s="108"/>
      <c r="U46" s="108"/>
      <c r="V46" s="108"/>
      <c r="W46" s="108"/>
      <c r="X46" s="108"/>
      <c r="Y46" s="108"/>
      <c r="Z46" s="108"/>
    </row>
    <row r="47" spans="1:26" ht="21" customHeight="1">
      <c r="A47" s="548"/>
      <c r="B47" s="83"/>
      <c r="C47" s="141"/>
      <c r="D47" s="719" t="s">
        <v>192</v>
      </c>
      <c r="E47" s="717"/>
      <c r="F47" s="717"/>
      <c r="G47" s="718"/>
      <c r="H47" s="91"/>
      <c r="I47" s="465"/>
      <c r="J47" s="91"/>
      <c r="K47" s="188"/>
      <c r="L47" s="188"/>
      <c r="M47" s="188"/>
      <c r="N47" s="108"/>
      <c r="O47" s="108"/>
      <c r="P47" s="108"/>
      <c r="Q47" s="108"/>
      <c r="R47" s="108"/>
      <c r="S47" s="108"/>
      <c r="T47" s="108"/>
      <c r="U47" s="108"/>
      <c r="V47" s="108"/>
      <c r="W47" s="108"/>
      <c r="X47" s="108"/>
      <c r="Y47" s="108"/>
      <c r="Z47" s="108"/>
    </row>
    <row r="48" spans="1:26" ht="36" customHeight="1">
      <c r="A48" s="549"/>
      <c r="B48" s="550" t="s">
        <v>193</v>
      </c>
      <c r="C48" s="753" t="s">
        <v>194</v>
      </c>
      <c r="D48" s="717"/>
      <c r="E48" s="717"/>
      <c r="F48" s="717"/>
      <c r="G48" s="718"/>
      <c r="H48" s="551"/>
      <c r="I48" s="465">
        <f>PENDIDIKAN!K162</f>
        <v>0</v>
      </c>
      <c r="J48" s="91"/>
      <c r="K48" s="188"/>
      <c r="L48" s="188"/>
      <c r="M48" s="188"/>
      <c r="N48" s="108"/>
      <c r="O48" s="108"/>
      <c r="P48" s="108"/>
      <c r="Q48" s="108"/>
      <c r="R48" s="108"/>
      <c r="S48" s="108"/>
      <c r="T48" s="108"/>
      <c r="U48" s="108"/>
      <c r="V48" s="108"/>
      <c r="W48" s="108"/>
      <c r="X48" s="108"/>
      <c r="Y48" s="108"/>
      <c r="Z48" s="108"/>
    </row>
    <row r="49" spans="1:26" ht="35.25" customHeight="1">
      <c r="A49" s="549"/>
      <c r="B49" s="83"/>
      <c r="C49" s="141"/>
      <c r="D49" s="719" t="s">
        <v>195</v>
      </c>
      <c r="E49" s="717"/>
      <c r="F49" s="717"/>
      <c r="G49" s="718"/>
      <c r="H49" s="551"/>
      <c r="I49" s="465"/>
      <c r="J49" s="91"/>
      <c r="K49" s="188"/>
      <c r="L49" s="188"/>
      <c r="M49" s="188"/>
      <c r="N49" s="108"/>
      <c r="O49" s="108"/>
      <c r="P49" s="108"/>
      <c r="Q49" s="108"/>
      <c r="R49" s="108"/>
      <c r="S49" s="108"/>
      <c r="T49" s="108"/>
      <c r="U49" s="108"/>
      <c r="V49" s="108"/>
      <c r="W49" s="108"/>
      <c r="X49" s="108"/>
      <c r="Y49" s="108"/>
      <c r="Z49" s="108"/>
    </row>
    <row r="50" spans="1:26" ht="20.25" customHeight="1">
      <c r="A50" s="552"/>
      <c r="B50" s="545"/>
      <c r="C50" s="546"/>
      <c r="D50" s="553"/>
      <c r="E50" s="553"/>
      <c r="F50" s="553"/>
      <c r="G50" s="554"/>
      <c r="H50" s="547"/>
      <c r="I50" s="558"/>
      <c r="J50" s="547"/>
      <c r="K50" s="547"/>
      <c r="L50" s="547"/>
      <c r="M50" s="547"/>
      <c r="N50" s="108"/>
      <c r="O50" s="108"/>
      <c r="P50" s="108"/>
      <c r="Q50" s="108"/>
      <c r="R50" s="108"/>
      <c r="S50" s="108"/>
      <c r="T50" s="108"/>
      <c r="U50" s="108"/>
      <c r="V50" s="108"/>
      <c r="W50" s="108"/>
      <c r="X50" s="108"/>
      <c r="Y50" s="108"/>
      <c r="Z50" s="108"/>
    </row>
    <row r="51" spans="1:26" ht="20.25" customHeight="1">
      <c r="A51" s="744" t="s">
        <v>152</v>
      </c>
      <c r="B51" s="754" t="s">
        <v>173</v>
      </c>
      <c r="C51" s="717"/>
      <c r="D51" s="717"/>
      <c r="E51" s="717"/>
      <c r="F51" s="717"/>
      <c r="G51" s="717"/>
      <c r="H51" s="717"/>
      <c r="I51" s="717"/>
      <c r="J51" s="717"/>
      <c r="K51" s="717"/>
      <c r="L51" s="717"/>
      <c r="M51" s="718"/>
      <c r="N51" s="108"/>
      <c r="O51" s="108"/>
      <c r="P51" s="108"/>
      <c r="Q51" s="108"/>
      <c r="R51" s="108"/>
      <c r="S51" s="108"/>
      <c r="T51" s="108"/>
      <c r="U51" s="108"/>
      <c r="V51" s="108"/>
      <c r="W51" s="108"/>
      <c r="X51" s="108"/>
      <c r="Y51" s="108"/>
      <c r="Z51" s="108"/>
    </row>
    <row r="52" spans="1:26" ht="20.25" customHeight="1">
      <c r="A52" s="695"/>
      <c r="B52" s="692" t="s">
        <v>174</v>
      </c>
      <c r="C52" s="693"/>
      <c r="D52" s="693"/>
      <c r="E52" s="693"/>
      <c r="F52" s="693"/>
      <c r="G52" s="745"/>
      <c r="H52" s="756" t="s">
        <v>175</v>
      </c>
      <c r="I52" s="742"/>
      <c r="J52" s="742"/>
      <c r="K52" s="742"/>
      <c r="L52" s="742"/>
      <c r="M52" s="715"/>
      <c r="N52" s="108"/>
      <c r="O52" s="108"/>
      <c r="P52" s="108"/>
      <c r="Q52" s="108"/>
      <c r="R52" s="108"/>
      <c r="S52" s="108"/>
      <c r="T52" s="108"/>
      <c r="U52" s="108"/>
      <c r="V52" s="108"/>
      <c r="W52" s="108"/>
      <c r="X52" s="108"/>
      <c r="Y52" s="108"/>
      <c r="Z52" s="108"/>
    </row>
    <row r="53" spans="1:26" ht="20.25" customHeight="1">
      <c r="A53" s="695"/>
      <c r="B53" s="746"/>
      <c r="C53" s="693"/>
      <c r="D53" s="693"/>
      <c r="E53" s="693"/>
      <c r="F53" s="693"/>
      <c r="G53" s="745"/>
      <c r="H53" s="756" t="s">
        <v>176</v>
      </c>
      <c r="I53" s="742"/>
      <c r="J53" s="715"/>
      <c r="K53" s="756" t="s">
        <v>177</v>
      </c>
      <c r="L53" s="742"/>
      <c r="M53" s="715"/>
      <c r="N53" s="108"/>
      <c r="O53" s="108"/>
      <c r="P53" s="108"/>
      <c r="Q53" s="108"/>
      <c r="R53" s="108"/>
      <c r="S53" s="108"/>
      <c r="T53" s="108"/>
      <c r="U53" s="108"/>
      <c r="V53" s="108"/>
      <c r="W53" s="108"/>
      <c r="X53" s="108"/>
      <c r="Y53" s="108"/>
      <c r="Z53" s="108"/>
    </row>
    <row r="54" spans="1:26" ht="20.25" customHeight="1">
      <c r="A54" s="696"/>
      <c r="B54" s="714"/>
      <c r="C54" s="742"/>
      <c r="D54" s="742"/>
      <c r="E54" s="742"/>
      <c r="F54" s="742"/>
      <c r="G54" s="715"/>
      <c r="H54" s="69" t="s">
        <v>95</v>
      </c>
      <c r="I54" s="69" t="s">
        <v>96</v>
      </c>
      <c r="J54" s="69" t="s">
        <v>97</v>
      </c>
      <c r="K54" s="69" t="s">
        <v>95</v>
      </c>
      <c r="L54" s="69" t="s">
        <v>96</v>
      </c>
      <c r="M54" s="69" t="s">
        <v>97</v>
      </c>
      <c r="N54" s="108"/>
      <c r="O54" s="108"/>
      <c r="P54" s="108"/>
      <c r="Q54" s="108"/>
      <c r="R54" s="108"/>
      <c r="S54" s="108"/>
      <c r="T54" s="108"/>
      <c r="U54" s="108"/>
      <c r="V54" s="108"/>
      <c r="W54" s="108"/>
      <c r="X54" s="108"/>
      <c r="Y54" s="108"/>
      <c r="Z54" s="108"/>
    </row>
    <row r="55" spans="1:26" ht="20.25" customHeight="1">
      <c r="A55" s="69">
        <v>1</v>
      </c>
      <c r="B55" s="754">
        <v>2</v>
      </c>
      <c r="C55" s="717"/>
      <c r="D55" s="717"/>
      <c r="E55" s="717"/>
      <c r="F55" s="717"/>
      <c r="G55" s="718"/>
      <c r="H55" s="69">
        <v>3</v>
      </c>
      <c r="I55" s="69">
        <v>4</v>
      </c>
      <c r="J55" s="69">
        <v>5</v>
      </c>
      <c r="K55" s="69">
        <v>6</v>
      </c>
      <c r="L55" s="69">
        <v>7</v>
      </c>
      <c r="M55" s="69">
        <v>8</v>
      </c>
      <c r="N55" s="108"/>
      <c r="O55" s="108"/>
      <c r="P55" s="108"/>
      <c r="Q55" s="108"/>
      <c r="R55" s="108"/>
      <c r="S55" s="108"/>
      <c r="T55" s="108"/>
      <c r="U55" s="108"/>
      <c r="V55" s="108"/>
      <c r="W55" s="108"/>
      <c r="X55" s="108"/>
      <c r="Y55" s="108"/>
      <c r="Z55" s="108"/>
    </row>
    <row r="56" spans="1:26" ht="33" customHeight="1">
      <c r="A56" s="169"/>
      <c r="B56" s="544" t="s">
        <v>196</v>
      </c>
      <c r="C56" s="753" t="s">
        <v>197</v>
      </c>
      <c r="D56" s="717"/>
      <c r="E56" s="717"/>
      <c r="F56" s="717"/>
      <c r="G56" s="718"/>
      <c r="H56" s="551"/>
      <c r="I56" s="465">
        <f>PENDIDIKAN!K163</f>
        <v>70.5</v>
      </c>
      <c r="J56" s="91"/>
      <c r="K56" s="188"/>
      <c r="L56" s="188"/>
      <c r="M56" s="188"/>
      <c r="N56" s="108"/>
      <c r="O56" s="108"/>
      <c r="P56" s="108"/>
      <c r="Q56" s="108"/>
      <c r="R56" s="108"/>
      <c r="S56" s="108"/>
      <c r="T56" s="108"/>
      <c r="U56" s="108"/>
      <c r="V56" s="108"/>
      <c r="W56" s="108"/>
      <c r="X56" s="108"/>
      <c r="Y56" s="108"/>
      <c r="Z56" s="108"/>
    </row>
    <row r="57" spans="1:26" ht="21" customHeight="1">
      <c r="A57" s="169"/>
      <c r="B57" s="76"/>
      <c r="C57" s="84">
        <v>1</v>
      </c>
      <c r="D57" s="719" t="s">
        <v>198</v>
      </c>
      <c r="E57" s="717"/>
      <c r="F57" s="717"/>
      <c r="G57" s="718"/>
      <c r="H57" s="551"/>
      <c r="I57" s="465"/>
      <c r="J57" s="91"/>
      <c r="K57" s="188"/>
      <c r="L57" s="188"/>
      <c r="M57" s="188"/>
      <c r="N57" s="108"/>
      <c r="O57" s="108"/>
      <c r="P57" s="108"/>
      <c r="Q57" s="108"/>
      <c r="R57" s="108"/>
      <c r="S57" s="108"/>
      <c r="T57" s="108"/>
      <c r="U57" s="108"/>
      <c r="V57" s="108"/>
      <c r="W57" s="108"/>
      <c r="X57" s="108"/>
      <c r="Y57" s="108"/>
      <c r="Z57" s="108"/>
    </row>
    <row r="58" spans="1:26" ht="21" customHeight="1">
      <c r="A58" s="169"/>
      <c r="B58" s="76"/>
      <c r="C58" s="176"/>
      <c r="D58" s="77" t="s">
        <v>35</v>
      </c>
      <c r="E58" s="719" t="s">
        <v>199</v>
      </c>
      <c r="F58" s="717"/>
      <c r="G58" s="718"/>
      <c r="H58" s="551"/>
      <c r="I58" s="465"/>
      <c r="J58" s="91"/>
      <c r="K58" s="188"/>
      <c r="L58" s="188"/>
      <c r="M58" s="188"/>
      <c r="N58" s="108"/>
      <c r="O58" s="108"/>
      <c r="P58" s="108"/>
      <c r="Q58" s="108"/>
      <c r="R58" s="108"/>
      <c r="S58" s="108"/>
      <c r="T58" s="108"/>
      <c r="U58" s="108"/>
      <c r="V58" s="108"/>
      <c r="W58" s="108"/>
      <c r="X58" s="108"/>
      <c r="Y58" s="108"/>
      <c r="Z58" s="108"/>
    </row>
    <row r="59" spans="1:26" ht="21" customHeight="1">
      <c r="A59" s="169"/>
      <c r="B59" s="76"/>
      <c r="C59" s="176"/>
      <c r="D59" s="77" t="s">
        <v>40</v>
      </c>
      <c r="E59" s="719" t="s">
        <v>200</v>
      </c>
      <c r="F59" s="717"/>
      <c r="G59" s="718"/>
      <c r="H59" s="551"/>
      <c r="I59" s="465"/>
      <c r="J59" s="91"/>
      <c r="K59" s="188"/>
      <c r="L59" s="188"/>
      <c r="M59" s="188"/>
      <c r="N59" s="108"/>
      <c r="O59" s="108"/>
      <c r="P59" s="108"/>
      <c r="Q59" s="108"/>
      <c r="R59" s="108"/>
      <c r="S59" s="108"/>
      <c r="T59" s="108"/>
      <c r="U59" s="108"/>
      <c r="V59" s="108"/>
      <c r="W59" s="108"/>
      <c r="X59" s="108"/>
      <c r="Y59" s="108"/>
      <c r="Z59" s="108"/>
    </row>
    <row r="60" spans="1:26" ht="21" customHeight="1">
      <c r="A60" s="169"/>
      <c r="B60" s="76"/>
      <c r="C60" s="176"/>
      <c r="D60" s="77" t="s">
        <v>42</v>
      </c>
      <c r="E60" s="719" t="s">
        <v>201</v>
      </c>
      <c r="F60" s="717"/>
      <c r="G60" s="718"/>
      <c r="H60" s="551"/>
      <c r="I60" s="465"/>
      <c r="J60" s="91"/>
      <c r="K60" s="188"/>
      <c r="L60" s="188"/>
      <c r="M60" s="188"/>
      <c r="N60" s="108"/>
      <c r="O60" s="108"/>
      <c r="P60" s="108"/>
      <c r="Q60" s="108"/>
      <c r="R60" s="108"/>
      <c r="S60" s="108"/>
      <c r="T60" s="108"/>
      <c r="U60" s="108"/>
      <c r="V60" s="108"/>
      <c r="W60" s="108"/>
      <c r="X60" s="108"/>
      <c r="Y60" s="108"/>
      <c r="Z60" s="108"/>
    </row>
    <row r="61" spans="1:26" ht="21" customHeight="1">
      <c r="A61" s="75"/>
      <c r="B61" s="76"/>
      <c r="C61" s="464"/>
      <c r="D61" s="77" t="s">
        <v>44</v>
      </c>
      <c r="E61" s="719" t="s">
        <v>202</v>
      </c>
      <c r="F61" s="717"/>
      <c r="G61" s="718"/>
      <c r="H61" s="78"/>
      <c r="I61" s="104"/>
      <c r="J61" s="104"/>
      <c r="K61" s="104"/>
      <c r="L61" s="104"/>
      <c r="M61" s="104"/>
      <c r="N61" s="108"/>
      <c r="O61" s="108"/>
      <c r="P61" s="108"/>
      <c r="Q61" s="108"/>
      <c r="R61" s="108"/>
      <c r="S61" s="108"/>
      <c r="T61" s="108"/>
      <c r="U61" s="108"/>
      <c r="V61" s="108"/>
      <c r="W61" s="108"/>
      <c r="X61" s="108"/>
      <c r="Y61" s="108"/>
      <c r="Z61" s="108"/>
    </row>
    <row r="62" spans="1:26" ht="21" customHeight="1">
      <c r="A62" s="75"/>
      <c r="B62" s="76"/>
      <c r="C62" s="84">
        <v>2</v>
      </c>
      <c r="D62" s="719" t="s">
        <v>203</v>
      </c>
      <c r="E62" s="717"/>
      <c r="F62" s="717"/>
      <c r="G62" s="718"/>
      <c r="H62" s="81"/>
      <c r="I62" s="92"/>
      <c r="J62" s="92"/>
      <c r="K62" s="92"/>
      <c r="L62" s="92"/>
      <c r="M62" s="92"/>
      <c r="N62" s="108"/>
      <c r="O62" s="108"/>
      <c r="P62" s="108"/>
      <c r="Q62" s="108"/>
      <c r="R62" s="108"/>
      <c r="S62" s="108"/>
      <c r="T62" s="108"/>
      <c r="U62" s="108"/>
      <c r="V62" s="108"/>
      <c r="W62" s="108"/>
      <c r="X62" s="108"/>
      <c r="Y62" s="108"/>
      <c r="Z62" s="108"/>
    </row>
    <row r="63" spans="1:26" ht="21" customHeight="1">
      <c r="A63" s="75"/>
      <c r="B63" s="76"/>
      <c r="C63" s="76"/>
      <c r="D63" s="77" t="s">
        <v>35</v>
      </c>
      <c r="E63" s="719" t="s">
        <v>199</v>
      </c>
      <c r="F63" s="717"/>
      <c r="G63" s="718"/>
      <c r="H63" s="81"/>
      <c r="I63" s="92"/>
      <c r="J63" s="92"/>
      <c r="K63" s="92"/>
      <c r="L63" s="92"/>
      <c r="M63" s="92"/>
      <c r="N63" s="108"/>
      <c r="O63" s="108"/>
      <c r="P63" s="108"/>
      <c r="Q63" s="108"/>
      <c r="R63" s="108"/>
      <c r="S63" s="108"/>
      <c r="T63" s="108"/>
      <c r="U63" s="108"/>
      <c r="V63" s="108"/>
      <c r="W63" s="108"/>
      <c r="X63" s="108"/>
      <c r="Y63" s="108"/>
      <c r="Z63" s="108"/>
    </row>
    <row r="64" spans="1:26" ht="21" customHeight="1">
      <c r="A64" s="75"/>
      <c r="B64" s="76"/>
      <c r="C64" s="76"/>
      <c r="D64" s="77" t="s">
        <v>40</v>
      </c>
      <c r="E64" s="719" t="s">
        <v>200</v>
      </c>
      <c r="F64" s="717"/>
      <c r="G64" s="718"/>
      <c r="H64" s="82"/>
      <c r="I64" s="69"/>
      <c r="J64" s="69"/>
      <c r="K64" s="69"/>
      <c r="L64" s="69"/>
      <c r="M64" s="69"/>
      <c r="N64" s="108"/>
      <c r="O64" s="108"/>
      <c r="P64" s="108"/>
      <c r="Q64" s="108"/>
      <c r="R64" s="108"/>
      <c r="S64" s="108"/>
      <c r="T64" s="108"/>
      <c r="U64" s="108"/>
      <c r="V64" s="108"/>
      <c r="W64" s="108"/>
      <c r="X64" s="108"/>
      <c r="Y64" s="108"/>
      <c r="Z64" s="108"/>
    </row>
    <row r="65" spans="1:26" ht="21" customHeight="1">
      <c r="A65" s="68"/>
      <c r="B65" s="76"/>
      <c r="C65" s="76"/>
      <c r="D65" s="77" t="s">
        <v>42</v>
      </c>
      <c r="E65" s="719" t="s">
        <v>201</v>
      </c>
      <c r="F65" s="717"/>
      <c r="G65" s="718"/>
      <c r="H65" s="82"/>
      <c r="I65" s="69"/>
      <c r="J65" s="69"/>
      <c r="K65" s="69"/>
      <c r="L65" s="69"/>
      <c r="M65" s="69"/>
      <c r="N65" s="56"/>
      <c r="O65" s="56"/>
      <c r="P65" s="56"/>
      <c r="Q65" s="56"/>
      <c r="R65" s="56"/>
      <c r="S65" s="56"/>
      <c r="T65" s="56"/>
      <c r="U65" s="56"/>
      <c r="V65" s="56"/>
      <c r="W65" s="56"/>
      <c r="X65" s="56"/>
      <c r="Y65" s="56"/>
      <c r="Z65" s="56"/>
    </row>
    <row r="66" spans="1:26" ht="21" customHeight="1">
      <c r="A66" s="559"/>
      <c r="B66" s="83"/>
      <c r="C66" s="83"/>
      <c r="D66" s="83" t="s">
        <v>44</v>
      </c>
      <c r="E66" s="761" t="s">
        <v>202</v>
      </c>
      <c r="F66" s="742"/>
      <c r="G66" s="715"/>
      <c r="H66" s="64"/>
      <c r="I66" s="77"/>
      <c r="J66" s="91"/>
      <c r="K66" s="188"/>
      <c r="L66" s="188"/>
      <c r="M66" s="188"/>
      <c r="N66" s="108"/>
      <c r="O66" s="108"/>
      <c r="P66" s="108"/>
      <c r="Q66" s="108"/>
      <c r="R66" s="108"/>
      <c r="S66" s="108"/>
      <c r="T66" s="108"/>
      <c r="U66" s="108"/>
      <c r="V66" s="108"/>
      <c r="W66" s="108"/>
      <c r="X66" s="108"/>
      <c r="Y66" s="108"/>
      <c r="Z66" s="108"/>
    </row>
    <row r="67" spans="1:26" ht="21" customHeight="1">
      <c r="A67" s="169"/>
      <c r="B67" s="84" t="s">
        <v>204</v>
      </c>
      <c r="C67" s="719" t="s">
        <v>205</v>
      </c>
      <c r="D67" s="717"/>
      <c r="E67" s="717"/>
      <c r="F67" s="717"/>
      <c r="G67" s="718"/>
      <c r="H67" s="64"/>
      <c r="I67" s="77">
        <f>PENDIDIKAN!K277</f>
        <v>68</v>
      </c>
      <c r="J67" s="91"/>
      <c r="K67" s="188"/>
      <c r="L67" s="188"/>
      <c r="M67" s="188"/>
      <c r="N67" s="108"/>
      <c r="O67" s="108"/>
      <c r="P67" s="108"/>
      <c r="Q67" s="108"/>
      <c r="R67" s="108"/>
      <c r="S67" s="108"/>
      <c r="T67" s="108"/>
      <c r="U67" s="108"/>
      <c r="V67" s="108"/>
      <c r="W67" s="108"/>
      <c r="X67" s="108"/>
      <c r="Y67" s="108"/>
      <c r="Z67" s="108"/>
    </row>
    <row r="68" spans="1:26" ht="21" customHeight="1">
      <c r="A68" s="169"/>
      <c r="B68" s="76"/>
      <c r="C68" s="77">
        <v>1</v>
      </c>
      <c r="D68" s="719" t="s">
        <v>206</v>
      </c>
      <c r="E68" s="717"/>
      <c r="F68" s="717"/>
      <c r="G68" s="718"/>
      <c r="H68" s="64"/>
      <c r="I68" s="77"/>
      <c r="J68" s="91"/>
      <c r="K68" s="188"/>
      <c r="L68" s="188"/>
      <c r="M68" s="188"/>
      <c r="N68" s="108"/>
      <c r="O68" s="108"/>
      <c r="P68" s="108"/>
      <c r="Q68" s="108"/>
      <c r="R68" s="108"/>
      <c r="S68" s="108"/>
      <c r="T68" s="108"/>
      <c r="U68" s="108"/>
      <c r="V68" s="108"/>
      <c r="W68" s="108"/>
      <c r="X68" s="108"/>
      <c r="Y68" s="108"/>
      <c r="Z68" s="108"/>
    </row>
    <row r="69" spans="1:26" ht="21" customHeight="1">
      <c r="A69" s="169"/>
      <c r="B69" s="83"/>
      <c r="C69" s="77">
        <v>2</v>
      </c>
      <c r="D69" s="719" t="s">
        <v>207</v>
      </c>
      <c r="E69" s="717"/>
      <c r="F69" s="717"/>
      <c r="G69" s="718"/>
      <c r="H69" s="64"/>
      <c r="I69" s="77"/>
      <c r="J69" s="91"/>
      <c r="K69" s="188"/>
      <c r="L69" s="188"/>
      <c r="M69" s="188"/>
      <c r="N69" s="108"/>
      <c r="O69" s="108"/>
      <c r="P69" s="108"/>
      <c r="Q69" s="108"/>
      <c r="R69" s="108"/>
      <c r="S69" s="108"/>
      <c r="T69" s="108"/>
      <c r="U69" s="108"/>
      <c r="V69" s="108"/>
      <c r="W69" s="108"/>
      <c r="X69" s="108"/>
      <c r="Y69" s="108"/>
      <c r="Z69" s="108"/>
    </row>
    <row r="70" spans="1:26" ht="21" customHeight="1">
      <c r="A70" s="169"/>
      <c r="B70" s="84" t="s">
        <v>208</v>
      </c>
      <c r="C70" s="719" t="s">
        <v>209</v>
      </c>
      <c r="D70" s="717"/>
      <c r="E70" s="717"/>
      <c r="F70" s="717"/>
      <c r="G70" s="718"/>
      <c r="H70" s="64"/>
      <c r="I70" s="77">
        <f>PENDIDIKAN!K427</f>
        <v>18</v>
      </c>
      <c r="J70" s="91"/>
      <c r="K70" s="188"/>
      <c r="L70" s="188"/>
      <c r="M70" s="188"/>
      <c r="N70" s="108"/>
      <c r="O70" s="108"/>
      <c r="P70" s="108"/>
      <c r="Q70" s="108"/>
      <c r="R70" s="108"/>
      <c r="S70" s="108"/>
      <c r="T70" s="108"/>
      <c r="U70" s="108"/>
      <c r="V70" s="108"/>
      <c r="W70" s="108"/>
      <c r="X70" s="108"/>
      <c r="Y70" s="108"/>
      <c r="Z70" s="108"/>
    </row>
    <row r="71" spans="1:26" ht="34.5" customHeight="1">
      <c r="A71" s="169"/>
      <c r="B71" s="83"/>
      <c r="C71" s="171"/>
      <c r="D71" s="719" t="s">
        <v>210</v>
      </c>
      <c r="E71" s="717"/>
      <c r="F71" s="717"/>
      <c r="G71" s="718"/>
      <c r="H71" s="64"/>
      <c r="I71" s="77"/>
      <c r="J71" s="91"/>
      <c r="K71" s="188"/>
      <c r="L71" s="188"/>
      <c r="M71" s="188"/>
      <c r="N71" s="108"/>
      <c r="O71" s="108"/>
      <c r="P71" s="108"/>
      <c r="Q71" s="108"/>
      <c r="R71" s="108"/>
      <c r="S71" s="108"/>
      <c r="T71" s="108"/>
      <c r="U71" s="108"/>
      <c r="V71" s="108"/>
      <c r="W71" s="108"/>
      <c r="X71" s="108"/>
      <c r="Y71" s="108"/>
      <c r="Z71" s="108"/>
    </row>
    <row r="72" spans="1:26" ht="21" customHeight="1">
      <c r="A72" s="169"/>
      <c r="B72" s="84" t="s">
        <v>211</v>
      </c>
      <c r="C72" s="719" t="s">
        <v>212</v>
      </c>
      <c r="D72" s="717"/>
      <c r="E72" s="717"/>
      <c r="F72" s="717"/>
      <c r="G72" s="718"/>
      <c r="H72" s="64"/>
      <c r="I72" s="77">
        <f>PENDIDIKAN!K443</f>
        <v>0</v>
      </c>
      <c r="J72" s="91"/>
      <c r="K72" s="188"/>
      <c r="L72" s="188"/>
      <c r="M72" s="188"/>
      <c r="N72" s="108"/>
      <c r="O72" s="108"/>
      <c r="P72" s="108"/>
      <c r="Q72" s="108"/>
      <c r="R72" s="108"/>
      <c r="S72" s="108"/>
      <c r="T72" s="108"/>
      <c r="U72" s="108"/>
      <c r="V72" s="108"/>
      <c r="W72" s="108"/>
      <c r="X72" s="108"/>
      <c r="Y72" s="108"/>
      <c r="Z72" s="108"/>
    </row>
    <row r="73" spans="1:26" ht="21" customHeight="1">
      <c r="A73" s="169"/>
      <c r="B73" s="83"/>
      <c r="C73" s="171"/>
      <c r="D73" s="719" t="s">
        <v>213</v>
      </c>
      <c r="E73" s="717"/>
      <c r="F73" s="717"/>
      <c r="G73" s="718"/>
      <c r="H73" s="64"/>
      <c r="I73" s="77"/>
      <c r="J73" s="91"/>
      <c r="K73" s="188"/>
      <c r="L73" s="188"/>
      <c r="M73" s="188"/>
      <c r="N73" s="108"/>
      <c r="O73" s="108"/>
      <c r="P73" s="108"/>
      <c r="Q73" s="108"/>
      <c r="R73" s="108"/>
      <c r="S73" s="108"/>
      <c r="T73" s="108"/>
      <c r="U73" s="108"/>
      <c r="V73" s="108"/>
      <c r="W73" s="108"/>
      <c r="X73" s="108"/>
      <c r="Y73" s="108"/>
      <c r="Z73" s="108"/>
    </row>
    <row r="74" spans="1:26" ht="21" customHeight="1">
      <c r="A74" s="169"/>
      <c r="B74" s="84" t="s">
        <v>214</v>
      </c>
      <c r="C74" s="719" t="s">
        <v>215</v>
      </c>
      <c r="D74" s="717"/>
      <c r="E74" s="717"/>
      <c r="F74" s="717"/>
      <c r="G74" s="718"/>
      <c r="H74" s="64"/>
      <c r="I74" s="77">
        <f>PENDIDIKAN!K444</f>
        <v>0</v>
      </c>
      <c r="J74" s="91"/>
      <c r="K74" s="188"/>
      <c r="L74" s="188"/>
      <c r="M74" s="188"/>
      <c r="N74" s="108"/>
      <c r="O74" s="108"/>
      <c r="P74" s="108"/>
      <c r="Q74" s="108"/>
      <c r="R74" s="108"/>
      <c r="S74" s="108"/>
      <c r="T74" s="108"/>
      <c r="U74" s="108"/>
      <c r="V74" s="108"/>
      <c r="W74" s="108"/>
      <c r="X74" s="108"/>
      <c r="Y74" s="108"/>
      <c r="Z74" s="108"/>
    </row>
    <row r="75" spans="1:26" ht="21" customHeight="1">
      <c r="A75" s="169"/>
      <c r="B75" s="76"/>
      <c r="C75" s="77">
        <v>1</v>
      </c>
      <c r="D75" s="719" t="s">
        <v>216</v>
      </c>
      <c r="E75" s="717"/>
      <c r="F75" s="717"/>
      <c r="G75" s="718"/>
      <c r="H75" s="64"/>
      <c r="I75" s="77"/>
      <c r="J75" s="91"/>
      <c r="K75" s="188"/>
      <c r="L75" s="188"/>
      <c r="M75" s="188"/>
      <c r="N75" s="108"/>
      <c r="O75" s="108"/>
      <c r="P75" s="108"/>
      <c r="Q75" s="108"/>
      <c r="R75" s="108"/>
      <c r="S75" s="108"/>
      <c r="T75" s="108"/>
      <c r="U75" s="108"/>
      <c r="V75" s="108"/>
      <c r="W75" s="108"/>
      <c r="X75" s="108"/>
      <c r="Y75" s="108"/>
      <c r="Z75" s="108"/>
    </row>
    <row r="76" spans="1:26" ht="33.75" customHeight="1">
      <c r="A76" s="169"/>
      <c r="B76" s="83"/>
      <c r="C76" s="560">
        <v>2</v>
      </c>
      <c r="D76" s="753" t="s">
        <v>217</v>
      </c>
      <c r="E76" s="717"/>
      <c r="F76" s="717"/>
      <c r="G76" s="718"/>
      <c r="H76" s="64"/>
      <c r="I76" s="77"/>
      <c r="J76" s="91"/>
      <c r="K76" s="188"/>
      <c r="L76" s="188"/>
      <c r="M76" s="188"/>
      <c r="N76" s="108"/>
      <c r="O76" s="108"/>
      <c r="P76" s="108"/>
      <c r="Q76" s="108"/>
      <c r="R76" s="108"/>
      <c r="S76" s="108"/>
      <c r="T76" s="108"/>
      <c r="U76" s="108"/>
      <c r="V76" s="108"/>
      <c r="W76" s="108"/>
      <c r="X76" s="108"/>
      <c r="Y76" s="108"/>
      <c r="Z76" s="108"/>
    </row>
    <row r="77" spans="1:26" ht="19.5" customHeight="1">
      <c r="A77" s="169"/>
      <c r="B77" s="84" t="s">
        <v>178</v>
      </c>
      <c r="C77" s="719" t="s">
        <v>218</v>
      </c>
      <c r="D77" s="717"/>
      <c r="E77" s="717"/>
      <c r="F77" s="717"/>
      <c r="G77" s="718"/>
      <c r="H77" s="64"/>
      <c r="I77" s="77">
        <f>PENDIDIKAN!K445</f>
        <v>0</v>
      </c>
      <c r="J77" s="91"/>
      <c r="K77" s="188"/>
      <c r="L77" s="188"/>
      <c r="M77" s="188"/>
      <c r="N77" s="108"/>
      <c r="O77" s="108"/>
      <c r="P77" s="108"/>
      <c r="Q77" s="108"/>
      <c r="R77" s="108"/>
      <c r="S77" s="108"/>
      <c r="T77" s="108"/>
      <c r="U77" s="108"/>
      <c r="V77" s="108"/>
      <c r="W77" s="108"/>
      <c r="X77" s="108"/>
      <c r="Y77" s="108"/>
      <c r="Z77" s="108"/>
    </row>
    <row r="78" spans="1:26" ht="35.25" customHeight="1">
      <c r="A78" s="169"/>
      <c r="B78" s="83"/>
      <c r="C78" s="171"/>
      <c r="D78" s="719" t="s">
        <v>219</v>
      </c>
      <c r="E78" s="717"/>
      <c r="F78" s="717"/>
      <c r="G78" s="718"/>
      <c r="H78" s="64"/>
      <c r="I78" s="77"/>
      <c r="J78" s="91"/>
      <c r="K78" s="188"/>
      <c r="L78" s="188"/>
      <c r="M78" s="188"/>
      <c r="N78" s="108"/>
      <c r="O78" s="108"/>
      <c r="P78" s="108"/>
      <c r="Q78" s="108"/>
      <c r="R78" s="108"/>
      <c r="S78" s="108"/>
      <c r="T78" s="108"/>
      <c r="U78" s="108"/>
      <c r="V78" s="108"/>
      <c r="W78" s="108"/>
      <c r="X78" s="108"/>
      <c r="Y78" s="108"/>
      <c r="Z78" s="108"/>
    </row>
    <row r="79" spans="1:26" ht="19.5" customHeight="1">
      <c r="A79" s="169"/>
      <c r="B79" s="84" t="s">
        <v>220</v>
      </c>
      <c r="C79" s="719" t="s">
        <v>221</v>
      </c>
      <c r="D79" s="717"/>
      <c r="E79" s="717"/>
      <c r="F79" s="717"/>
      <c r="G79" s="718"/>
      <c r="H79" s="64"/>
      <c r="I79" s="77">
        <f>PENDIDIKAN!K446</f>
        <v>30</v>
      </c>
      <c r="J79" s="91"/>
      <c r="K79" s="188"/>
      <c r="L79" s="188"/>
      <c r="M79" s="188"/>
      <c r="N79" s="108"/>
      <c r="O79" s="108"/>
      <c r="P79" s="108"/>
      <c r="Q79" s="108"/>
      <c r="R79" s="108"/>
      <c r="S79" s="108"/>
      <c r="T79" s="108"/>
      <c r="U79" s="108"/>
      <c r="V79" s="108"/>
      <c r="W79" s="108"/>
      <c r="X79" s="108"/>
      <c r="Y79" s="108"/>
      <c r="Z79" s="108"/>
    </row>
    <row r="80" spans="1:26" ht="19.5" customHeight="1">
      <c r="A80" s="169"/>
      <c r="B80" s="76"/>
      <c r="C80" s="77">
        <v>1</v>
      </c>
      <c r="D80" s="719" t="s">
        <v>222</v>
      </c>
      <c r="E80" s="717"/>
      <c r="F80" s="717"/>
      <c r="G80" s="718"/>
      <c r="H80" s="64"/>
      <c r="I80" s="77"/>
      <c r="J80" s="91"/>
      <c r="K80" s="188"/>
      <c r="L80" s="188"/>
      <c r="M80" s="188"/>
      <c r="N80" s="108"/>
      <c r="O80" s="108"/>
      <c r="P80" s="108"/>
      <c r="Q80" s="108"/>
      <c r="R80" s="108"/>
      <c r="S80" s="108"/>
      <c r="T80" s="108"/>
      <c r="U80" s="108"/>
      <c r="V80" s="108"/>
      <c r="W80" s="108"/>
      <c r="X80" s="108"/>
      <c r="Y80" s="108"/>
      <c r="Z80" s="108"/>
    </row>
    <row r="81" spans="1:26" ht="19.5" customHeight="1">
      <c r="A81" s="169"/>
      <c r="B81" s="76"/>
      <c r="C81" s="560">
        <v>2</v>
      </c>
      <c r="D81" s="760" t="s">
        <v>223</v>
      </c>
      <c r="E81" s="707"/>
      <c r="F81" s="707"/>
      <c r="G81" s="713"/>
      <c r="H81" s="64"/>
      <c r="I81" s="77"/>
      <c r="J81" s="91"/>
      <c r="K81" s="188"/>
      <c r="L81" s="188"/>
      <c r="M81" s="188"/>
      <c r="N81" s="108"/>
      <c r="O81" s="108"/>
      <c r="P81" s="108"/>
      <c r="Q81" s="108"/>
      <c r="R81" s="108"/>
      <c r="S81" s="108"/>
      <c r="T81" s="108"/>
      <c r="U81" s="108"/>
      <c r="V81" s="108"/>
      <c r="W81" s="108"/>
      <c r="X81" s="108"/>
      <c r="Y81" s="108"/>
      <c r="Z81" s="108"/>
    </row>
    <row r="82" spans="1:26" ht="33.75" customHeight="1">
      <c r="A82" s="169"/>
      <c r="B82" s="76"/>
      <c r="C82" s="560">
        <v>3</v>
      </c>
      <c r="D82" s="753" t="s">
        <v>224</v>
      </c>
      <c r="E82" s="717"/>
      <c r="F82" s="717"/>
      <c r="G82" s="718"/>
      <c r="H82" s="64"/>
      <c r="I82" s="77"/>
      <c r="J82" s="91"/>
      <c r="K82" s="188"/>
      <c r="L82" s="188"/>
      <c r="M82" s="188"/>
      <c r="N82" s="108"/>
      <c r="O82" s="108"/>
      <c r="P82" s="108"/>
      <c r="Q82" s="108"/>
      <c r="R82" s="108"/>
      <c r="S82" s="108"/>
      <c r="T82" s="108"/>
      <c r="U82" s="108"/>
      <c r="V82" s="108"/>
      <c r="W82" s="108"/>
      <c r="X82" s="108"/>
      <c r="Y82" s="108"/>
      <c r="Z82" s="108"/>
    </row>
    <row r="83" spans="1:26" ht="33.75" customHeight="1">
      <c r="A83" s="169"/>
      <c r="B83" s="76"/>
      <c r="C83" s="560">
        <v>4</v>
      </c>
      <c r="D83" s="753" t="s">
        <v>225</v>
      </c>
      <c r="E83" s="717"/>
      <c r="F83" s="717"/>
      <c r="G83" s="718"/>
      <c r="H83" s="64"/>
      <c r="I83" s="77"/>
      <c r="J83" s="91"/>
      <c r="K83" s="188"/>
      <c r="L83" s="188"/>
      <c r="M83" s="188"/>
      <c r="N83" s="108"/>
      <c r="O83" s="108"/>
      <c r="P83" s="108"/>
      <c r="Q83" s="108"/>
      <c r="R83" s="108"/>
      <c r="S83" s="108"/>
      <c r="T83" s="108"/>
      <c r="U83" s="108"/>
      <c r="V83" s="108"/>
      <c r="W83" s="108"/>
      <c r="X83" s="108"/>
      <c r="Y83" s="108"/>
      <c r="Z83" s="108"/>
    </row>
    <row r="84" spans="1:26" ht="19.5" customHeight="1">
      <c r="A84" s="169"/>
      <c r="B84" s="76"/>
      <c r="C84" s="77">
        <v>5</v>
      </c>
      <c r="D84" s="719" t="s">
        <v>226</v>
      </c>
      <c r="E84" s="717"/>
      <c r="F84" s="717"/>
      <c r="G84" s="718"/>
      <c r="H84" s="64"/>
      <c r="I84" s="560"/>
      <c r="J84" s="566"/>
      <c r="K84" s="567"/>
      <c r="L84" s="567"/>
      <c r="M84" s="567"/>
      <c r="N84" s="538"/>
      <c r="O84" s="538"/>
      <c r="P84" s="538"/>
      <c r="Q84" s="538"/>
      <c r="R84" s="538"/>
      <c r="S84" s="538"/>
      <c r="T84" s="538"/>
      <c r="U84" s="538"/>
      <c r="V84" s="538"/>
      <c r="W84" s="538"/>
      <c r="X84" s="538"/>
      <c r="Y84" s="538"/>
      <c r="Z84" s="538"/>
    </row>
    <row r="85" spans="1:26" ht="32.25" customHeight="1">
      <c r="A85" s="169"/>
      <c r="B85" s="76"/>
      <c r="C85" s="560">
        <v>6</v>
      </c>
      <c r="D85" s="753" t="s">
        <v>227</v>
      </c>
      <c r="E85" s="717"/>
      <c r="F85" s="717"/>
      <c r="G85" s="718"/>
      <c r="H85" s="64"/>
      <c r="I85" s="77"/>
      <c r="J85" s="91"/>
      <c r="K85" s="188"/>
      <c r="L85" s="188"/>
      <c r="M85" s="188"/>
      <c r="N85" s="108"/>
      <c r="O85" s="108"/>
      <c r="P85" s="108"/>
      <c r="Q85" s="108"/>
      <c r="R85" s="108"/>
      <c r="S85" s="108"/>
      <c r="T85" s="108"/>
      <c r="U85" s="108"/>
      <c r="V85" s="108"/>
      <c r="W85" s="108"/>
      <c r="X85" s="108"/>
      <c r="Y85" s="108"/>
      <c r="Z85" s="108"/>
    </row>
    <row r="86" spans="1:26" ht="48.75" customHeight="1">
      <c r="A86" s="169"/>
      <c r="B86" s="76"/>
      <c r="C86" s="560">
        <v>7</v>
      </c>
      <c r="D86" s="753" t="s">
        <v>228</v>
      </c>
      <c r="E86" s="717"/>
      <c r="F86" s="717"/>
      <c r="G86" s="718"/>
      <c r="H86" s="64"/>
      <c r="I86" s="77"/>
      <c r="J86" s="91"/>
      <c r="K86" s="188"/>
      <c r="L86" s="188"/>
      <c r="M86" s="188"/>
      <c r="N86" s="108"/>
      <c r="O86" s="108"/>
      <c r="P86" s="108"/>
      <c r="Q86" s="108"/>
      <c r="R86" s="108"/>
      <c r="S86" s="108"/>
      <c r="T86" s="108"/>
      <c r="U86" s="108"/>
      <c r="V86" s="108"/>
      <c r="W86" s="108"/>
      <c r="X86" s="108"/>
      <c r="Y86" s="108"/>
      <c r="Z86" s="108"/>
    </row>
    <row r="87" spans="1:26" ht="51" customHeight="1">
      <c r="A87" s="169"/>
      <c r="B87" s="83"/>
      <c r="C87" s="560">
        <v>8</v>
      </c>
      <c r="D87" s="758" t="s">
        <v>229</v>
      </c>
      <c r="E87" s="742"/>
      <c r="F87" s="742"/>
      <c r="G87" s="715"/>
      <c r="H87" s="64"/>
      <c r="I87" s="77"/>
      <c r="J87" s="91"/>
      <c r="K87" s="188"/>
      <c r="L87" s="188"/>
      <c r="M87" s="188"/>
      <c r="N87" s="108"/>
      <c r="O87" s="108"/>
      <c r="P87" s="108"/>
      <c r="Q87" s="108"/>
      <c r="R87" s="108"/>
      <c r="S87" s="108"/>
      <c r="T87" s="108"/>
      <c r="U87" s="108"/>
      <c r="V87" s="108"/>
      <c r="W87" s="108"/>
      <c r="X87" s="108"/>
      <c r="Y87" s="108"/>
      <c r="Z87" s="108"/>
    </row>
    <row r="88" spans="1:26" ht="19.5" customHeight="1">
      <c r="A88" s="169"/>
      <c r="B88" s="544" t="s">
        <v>230</v>
      </c>
      <c r="C88" s="753" t="s">
        <v>231</v>
      </c>
      <c r="D88" s="717"/>
      <c r="E88" s="717"/>
      <c r="F88" s="717"/>
      <c r="G88" s="718"/>
      <c r="H88" s="64"/>
      <c r="I88" s="77">
        <f>PENDIDIKAN!K459</f>
        <v>0</v>
      </c>
      <c r="J88" s="91"/>
      <c r="K88" s="188"/>
      <c r="L88" s="188"/>
      <c r="M88" s="188"/>
      <c r="N88" s="108"/>
      <c r="O88" s="108"/>
      <c r="P88" s="108"/>
      <c r="Q88" s="108"/>
      <c r="R88" s="108"/>
      <c r="S88" s="108"/>
      <c r="T88" s="108"/>
      <c r="U88" s="108"/>
      <c r="V88" s="108"/>
      <c r="W88" s="108"/>
      <c r="X88" s="108"/>
      <c r="Y88" s="108"/>
      <c r="Z88" s="108"/>
    </row>
    <row r="89" spans="1:26" ht="19.5" customHeight="1">
      <c r="A89" s="169"/>
      <c r="B89" s="76"/>
      <c r="C89" s="77">
        <v>1</v>
      </c>
      <c r="D89" s="719" t="s">
        <v>232</v>
      </c>
      <c r="E89" s="717"/>
      <c r="F89" s="717"/>
      <c r="G89" s="718"/>
      <c r="H89" s="64"/>
      <c r="I89" s="77"/>
      <c r="J89" s="91"/>
      <c r="K89" s="188"/>
      <c r="L89" s="188"/>
      <c r="M89" s="188"/>
      <c r="N89" s="108"/>
      <c r="O89" s="108"/>
      <c r="P89" s="108"/>
      <c r="Q89" s="108"/>
      <c r="R89" s="108"/>
      <c r="S89" s="108"/>
      <c r="T89" s="108"/>
      <c r="U89" s="108"/>
      <c r="V89" s="108"/>
      <c r="W89" s="108"/>
      <c r="X89" s="108"/>
      <c r="Y89" s="108"/>
      <c r="Z89" s="108"/>
    </row>
    <row r="90" spans="1:26" ht="19.5" customHeight="1">
      <c r="A90" s="169"/>
      <c r="B90" s="83"/>
      <c r="C90" s="77">
        <v>2</v>
      </c>
      <c r="D90" s="719" t="s">
        <v>233</v>
      </c>
      <c r="E90" s="717"/>
      <c r="F90" s="717"/>
      <c r="G90" s="718"/>
      <c r="H90" s="64"/>
      <c r="I90" s="77"/>
      <c r="J90" s="91"/>
      <c r="K90" s="188"/>
      <c r="L90" s="188"/>
      <c r="M90" s="188"/>
      <c r="N90" s="108"/>
      <c r="O90" s="108"/>
      <c r="P90" s="108"/>
      <c r="Q90" s="108"/>
      <c r="R90" s="108"/>
      <c r="S90" s="108"/>
      <c r="T90" s="108"/>
      <c r="U90" s="108"/>
      <c r="V90" s="108"/>
      <c r="W90" s="108"/>
      <c r="X90" s="108"/>
      <c r="Y90" s="108"/>
      <c r="Z90" s="108"/>
    </row>
    <row r="91" spans="1:26" ht="31.5" customHeight="1">
      <c r="A91" s="169"/>
      <c r="B91" s="544" t="s">
        <v>234</v>
      </c>
      <c r="C91" s="760" t="s">
        <v>235</v>
      </c>
      <c r="D91" s="707"/>
      <c r="E91" s="707"/>
      <c r="F91" s="707"/>
      <c r="G91" s="713"/>
      <c r="H91" s="561"/>
      <c r="I91" s="84">
        <f>PENDIDIKAN!K462</f>
        <v>0</v>
      </c>
      <c r="J91" s="190"/>
      <c r="K91" s="192"/>
      <c r="L91" s="192"/>
      <c r="M91" s="192"/>
      <c r="N91" s="108"/>
      <c r="O91" s="108"/>
      <c r="P91" s="108"/>
      <c r="Q91" s="108"/>
      <c r="R91" s="108"/>
      <c r="S91" s="108"/>
      <c r="T91" s="108"/>
      <c r="U91" s="108"/>
      <c r="V91" s="108"/>
      <c r="W91" s="108"/>
      <c r="X91" s="108"/>
      <c r="Y91" s="108"/>
      <c r="Z91" s="108"/>
    </row>
    <row r="92" spans="1:26" ht="21" customHeight="1">
      <c r="A92" s="169"/>
      <c r="B92" s="83"/>
      <c r="C92" s="77">
        <v>1</v>
      </c>
      <c r="D92" s="719" t="s">
        <v>236</v>
      </c>
      <c r="E92" s="717"/>
      <c r="F92" s="717"/>
      <c r="G92" s="718"/>
      <c r="H92" s="204"/>
      <c r="I92" s="77"/>
      <c r="J92" s="91"/>
      <c r="K92" s="188"/>
      <c r="L92" s="188"/>
      <c r="M92" s="188"/>
      <c r="N92" s="108"/>
      <c r="O92" s="108"/>
      <c r="P92" s="108"/>
      <c r="Q92" s="108"/>
      <c r="R92" s="108"/>
      <c r="S92" s="108"/>
      <c r="T92" s="108"/>
      <c r="U92" s="108"/>
      <c r="V92" s="108"/>
      <c r="W92" s="108"/>
      <c r="X92" s="108"/>
      <c r="Y92" s="108"/>
      <c r="Z92" s="108"/>
    </row>
    <row r="93" spans="1:26" ht="21" customHeight="1">
      <c r="A93" s="562"/>
      <c r="B93" s="83"/>
      <c r="C93" s="77">
        <v>2</v>
      </c>
      <c r="D93" s="719" t="s">
        <v>237</v>
      </c>
      <c r="E93" s="717"/>
      <c r="F93" s="717"/>
      <c r="G93" s="718"/>
      <c r="H93" s="204"/>
      <c r="I93" s="77"/>
      <c r="J93" s="91"/>
      <c r="K93" s="188"/>
      <c r="L93" s="188"/>
      <c r="M93" s="188"/>
      <c r="N93" s="108"/>
      <c r="O93" s="108"/>
      <c r="P93" s="108"/>
      <c r="Q93" s="108"/>
      <c r="R93" s="108"/>
      <c r="S93" s="108"/>
      <c r="T93" s="108"/>
      <c r="U93" s="108"/>
      <c r="V93" s="108"/>
      <c r="W93" s="108"/>
      <c r="X93" s="108"/>
      <c r="Y93" s="108"/>
      <c r="Z93" s="108"/>
    </row>
    <row r="94" spans="1:26" ht="21" customHeight="1">
      <c r="A94" s="744" t="s">
        <v>152</v>
      </c>
      <c r="B94" s="754" t="s">
        <v>173</v>
      </c>
      <c r="C94" s="717"/>
      <c r="D94" s="717"/>
      <c r="E94" s="717"/>
      <c r="F94" s="717"/>
      <c r="G94" s="717"/>
      <c r="H94" s="717"/>
      <c r="I94" s="717"/>
      <c r="J94" s="717"/>
      <c r="K94" s="717"/>
      <c r="L94" s="717"/>
      <c r="M94" s="718"/>
      <c r="N94" s="108"/>
      <c r="O94" s="108"/>
      <c r="P94" s="108"/>
      <c r="Q94" s="108"/>
      <c r="R94" s="108"/>
      <c r="S94" s="108"/>
      <c r="T94" s="108"/>
      <c r="U94" s="108"/>
      <c r="V94" s="108"/>
      <c r="W94" s="108"/>
      <c r="X94" s="108"/>
      <c r="Y94" s="108"/>
      <c r="Z94" s="108"/>
    </row>
    <row r="95" spans="1:26" ht="21" customHeight="1">
      <c r="A95" s="695"/>
      <c r="B95" s="692" t="s">
        <v>174</v>
      </c>
      <c r="C95" s="693"/>
      <c r="D95" s="693"/>
      <c r="E95" s="693"/>
      <c r="F95" s="693"/>
      <c r="G95" s="745"/>
      <c r="H95" s="756" t="s">
        <v>175</v>
      </c>
      <c r="I95" s="742"/>
      <c r="J95" s="742"/>
      <c r="K95" s="742"/>
      <c r="L95" s="742"/>
      <c r="M95" s="715"/>
      <c r="N95" s="108"/>
      <c r="O95" s="108"/>
      <c r="P95" s="108"/>
      <c r="Q95" s="108"/>
      <c r="R95" s="108"/>
      <c r="S95" s="108"/>
      <c r="T95" s="108"/>
      <c r="U95" s="108"/>
      <c r="V95" s="108"/>
      <c r="W95" s="108"/>
      <c r="X95" s="108"/>
      <c r="Y95" s="108"/>
      <c r="Z95" s="108"/>
    </row>
    <row r="96" spans="1:26" ht="21" customHeight="1">
      <c r="A96" s="695"/>
      <c r="B96" s="746"/>
      <c r="C96" s="693"/>
      <c r="D96" s="693"/>
      <c r="E96" s="693"/>
      <c r="F96" s="693"/>
      <c r="G96" s="745"/>
      <c r="H96" s="756" t="s">
        <v>176</v>
      </c>
      <c r="I96" s="742"/>
      <c r="J96" s="715"/>
      <c r="K96" s="756" t="s">
        <v>177</v>
      </c>
      <c r="L96" s="742"/>
      <c r="M96" s="715"/>
      <c r="N96" s="108"/>
      <c r="O96" s="108"/>
      <c r="P96" s="108"/>
      <c r="Q96" s="108"/>
      <c r="R96" s="108"/>
      <c r="S96" s="108"/>
      <c r="T96" s="108"/>
      <c r="U96" s="108"/>
      <c r="V96" s="108"/>
      <c r="W96" s="108"/>
      <c r="X96" s="108"/>
      <c r="Y96" s="108"/>
      <c r="Z96" s="108"/>
    </row>
    <row r="97" spans="1:26" ht="21" customHeight="1">
      <c r="A97" s="696"/>
      <c r="B97" s="714"/>
      <c r="C97" s="742"/>
      <c r="D97" s="742"/>
      <c r="E97" s="742"/>
      <c r="F97" s="742"/>
      <c r="G97" s="715"/>
      <c r="H97" s="69" t="s">
        <v>95</v>
      </c>
      <c r="I97" s="69" t="s">
        <v>96</v>
      </c>
      <c r="J97" s="69" t="s">
        <v>97</v>
      </c>
      <c r="K97" s="69" t="s">
        <v>95</v>
      </c>
      <c r="L97" s="69" t="s">
        <v>96</v>
      </c>
      <c r="M97" s="69" t="s">
        <v>97</v>
      </c>
      <c r="N97" s="108"/>
      <c r="O97" s="108"/>
      <c r="P97" s="108"/>
      <c r="Q97" s="108"/>
      <c r="R97" s="108"/>
      <c r="S97" s="108"/>
      <c r="T97" s="108"/>
      <c r="U97" s="108"/>
      <c r="V97" s="108"/>
      <c r="W97" s="108"/>
      <c r="X97" s="108"/>
      <c r="Y97" s="108"/>
      <c r="Z97" s="108"/>
    </row>
    <row r="98" spans="1:26" ht="21" customHeight="1">
      <c r="A98" s="66">
        <v>1</v>
      </c>
      <c r="B98" s="754">
        <v>2</v>
      </c>
      <c r="C98" s="717"/>
      <c r="D98" s="717"/>
      <c r="E98" s="717"/>
      <c r="F98" s="717"/>
      <c r="G98" s="718"/>
      <c r="H98" s="69">
        <v>3</v>
      </c>
      <c r="I98" s="69">
        <v>4</v>
      </c>
      <c r="J98" s="69">
        <v>5</v>
      </c>
      <c r="K98" s="69">
        <v>6</v>
      </c>
      <c r="L98" s="69">
        <v>7</v>
      </c>
      <c r="M98" s="69">
        <v>8</v>
      </c>
      <c r="N98" s="108"/>
      <c r="O98" s="108"/>
      <c r="P98" s="108"/>
      <c r="Q98" s="108"/>
      <c r="R98" s="108"/>
      <c r="S98" s="108"/>
      <c r="T98" s="108"/>
      <c r="U98" s="108"/>
      <c r="V98" s="108"/>
      <c r="W98" s="108"/>
      <c r="X98" s="108"/>
      <c r="Y98" s="108"/>
      <c r="Z98" s="108"/>
    </row>
    <row r="99" spans="1:26" ht="31.5" customHeight="1">
      <c r="A99" s="169"/>
      <c r="B99" s="563" t="s">
        <v>238</v>
      </c>
      <c r="C99" s="753" t="s">
        <v>239</v>
      </c>
      <c r="D99" s="717"/>
      <c r="E99" s="717"/>
      <c r="F99" s="717"/>
      <c r="G99" s="718"/>
      <c r="H99" s="203"/>
      <c r="I99" s="83">
        <f>PENDIDIKAN!K465</f>
        <v>0</v>
      </c>
      <c r="J99" s="102"/>
      <c r="K99" s="207"/>
      <c r="L99" s="207"/>
      <c r="M99" s="207"/>
      <c r="N99" s="108"/>
      <c r="O99" s="108"/>
      <c r="P99" s="108"/>
      <c r="Q99" s="108"/>
      <c r="R99" s="108"/>
      <c r="S99" s="108"/>
      <c r="T99" s="108"/>
      <c r="U99" s="108"/>
      <c r="V99" s="108"/>
      <c r="W99" s="108"/>
      <c r="X99" s="108"/>
      <c r="Y99" s="108"/>
      <c r="Z99" s="108"/>
    </row>
    <row r="100" spans="1:26" ht="21" customHeight="1">
      <c r="A100" s="169"/>
      <c r="B100" s="65"/>
      <c r="C100" s="688" t="s">
        <v>153</v>
      </c>
      <c r="D100" s="763" t="s">
        <v>240</v>
      </c>
      <c r="E100" s="717"/>
      <c r="F100" s="717"/>
      <c r="G100" s="718"/>
      <c r="H100" s="203"/>
      <c r="I100" s="83"/>
      <c r="J100" s="102"/>
      <c r="K100" s="207"/>
      <c r="L100" s="207"/>
      <c r="M100" s="207"/>
      <c r="N100" s="108"/>
      <c r="O100" s="108"/>
      <c r="P100" s="108"/>
      <c r="Q100" s="108"/>
      <c r="R100" s="108"/>
      <c r="S100" s="108"/>
      <c r="T100" s="108"/>
      <c r="U100" s="108"/>
      <c r="V100" s="108"/>
      <c r="W100" s="108"/>
      <c r="X100" s="108"/>
      <c r="Y100" s="108"/>
      <c r="Z100" s="108"/>
    </row>
    <row r="101" spans="1:26" ht="19.5" customHeight="1">
      <c r="A101" s="169"/>
      <c r="B101" s="65"/>
      <c r="C101" s="688" t="s">
        <v>155</v>
      </c>
      <c r="D101" s="763" t="s">
        <v>241</v>
      </c>
      <c r="E101" s="717"/>
      <c r="F101" s="717"/>
      <c r="G101" s="718"/>
      <c r="H101" s="203"/>
      <c r="I101" s="83"/>
      <c r="J101" s="102"/>
      <c r="K101" s="207"/>
      <c r="L101" s="207"/>
      <c r="M101" s="207"/>
      <c r="N101" s="108"/>
      <c r="O101" s="108"/>
      <c r="P101" s="108"/>
      <c r="Q101" s="108"/>
      <c r="R101" s="108"/>
      <c r="S101" s="108"/>
      <c r="T101" s="108"/>
      <c r="U101" s="108"/>
      <c r="V101" s="108"/>
      <c r="W101" s="108"/>
      <c r="X101" s="108"/>
      <c r="Y101" s="108"/>
      <c r="Z101" s="108"/>
    </row>
    <row r="102" spans="1:26" ht="19.5" customHeight="1">
      <c r="A102" s="169"/>
      <c r="B102" s="327"/>
      <c r="C102" s="688" t="s">
        <v>157</v>
      </c>
      <c r="D102" s="763" t="s">
        <v>242</v>
      </c>
      <c r="E102" s="717"/>
      <c r="F102" s="717"/>
      <c r="G102" s="718"/>
      <c r="H102" s="64"/>
      <c r="I102" s="77"/>
      <c r="J102" s="91"/>
      <c r="K102" s="188"/>
      <c r="L102" s="188"/>
      <c r="M102" s="188"/>
      <c r="N102" s="108"/>
      <c r="O102" s="108"/>
      <c r="P102" s="108"/>
      <c r="Q102" s="108"/>
      <c r="R102" s="108"/>
      <c r="S102" s="108"/>
      <c r="T102" s="108"/>
      <c r="U102" s="108"/>
      <c r="V102" s="108"/>
      <c r="W102" s="108"/>
      <c r="X102" s="108"/>
      <c r="Y102" s="108"/>
      <c r="Z102" s="108"/>
    </row>
    <row r="103" spans="1:26" ht="19.5" customHeight="1">
      <c r="A103" s="169"/>
      <c r="B103" s="65"/>
      <c r="C103" s="688" t="s">
        <v>159</v>
      </c>
      <c r="D103" s="763" t="s">
        <v>243</v>
      </c>
      <c r="E103" s="717"/>
      <c r="F103" s="717"/>
      <c r="G103" s="718"/>
      <c r="H103" s="64"/>
      <c r="I103" s="77"/>
      <c r="J103" s="91"/>
      <c r="K103" s="188"/>
      <c r="L103" s="188"/>
      <c r="M103" s="188"/>
      <c r="N103" s="108"/>
      <c r="O103" s="108"/>
      <c r="P103" s="108"/>
      <c r="Q103" s="108"/>
      <c r="R103" s="108"/>
      <c r="S103" s="108"/>
      <c r="T103" s="108"/>
      <c r="U103" s="108"/>
      <c r="V103" s="108"/>
      <c r="W103" s="108"/>
      <c r="X103" s="108"/>
      <c r="Y103" s="108"/>
      <c r="Z103" s="108"/>
    </row>
    <row r="104" spans="1:26" ht="19.5" customHeight="1">
      <c r="A104" s="169"/>
      <c r="B104" s="65"/>
      <c r="C104" s="688" t="s">
        <v>161</v>
      </c>
      <c r="D104" s="763" t="s">
        <v>244</v>
      </c>
      <c r="E104" s="717"/>
      <c r="F104" s="717"/>
      <c r="G104" s="718"/>
      <c r="H104" s="64"/>
      <c r="I104" s="77"/>
      <c r="J104" s="91"/>
      <c r="K104" s="188"/>
      <c r="L104" s="188"/>
      <c r="M104" s="188"/>
      <c r="N104" s="108"/>
      <c r="O104" s="108"/>
      <c r="P104" s="108"/>
      <c r="Q104" s="108"/>
      <c r="R104" s="108"/>
      <c r="S104" s="108"/>
      <c r="T104" s="108"/>
      <c r="U104" s="108"/>
      <c r="V104" s="108"/>
      <c r="W104" s="108"/>
      <c r="X104" s="108"/>
      <c r="Y104" s="108"/>
      <c r="Z104" s="108"/>
    </row>
    <row r="105" spans="1:26" ht="19.5" customHeight="1">
      <c r="A105" s="169"/>
      <c r="B105" s="327"/>
      <c r="C105" s="688" t="s">
        <v>163</v>
      </c>
      <c r="D105" s="763" t="s">
        <v>245</v>
      </c>
      <c r="E105" s="717"/>
      <c r="F105" s="717"/>
      <c r="G105" s="718"/>
      <c r="H105" s="64"/>
      <c r="I105" s="77"/>
      <c r="J105" s="91"/>
      <c r="K105" s="188"/>
      <c r="L105" s="188"/>
      <c r="M105" s="188"/>
      <c r="N105" s="108"/>
      <c r="O105" s="108"/>
      <c r="P105" s="108"/>
      <c r="Q105" s="108"/>
      <c r="R105" s="108"/>
      <c r="S105" s="108"/>
      <c r="T105" s="108"/>
      <c r="U105" s="108"/>
      <c r="V105" s="108"/>
      <c r="W105" s="108"/>
      <c r="X105" s="108"/>
      <c r="Y105" s="108"/>
      <c r="Z105" s="108"/>
    </row>
    <row r="106" spans="1:26" ht="19.5" customHeight="1">
      <c r="A106" s="169"/>
      <c r="B106" s="564"/>
      <c r="C106" s="688" t="s">
        <v>165</v>
      </c>
      <c r="D106" s="763" t="s">
        <v>246</v>
      </c>
      <c r="E106" s="717"/>
      <c r="F106" s="717"/>
      <c r="G106" s="718"/>
      <c r="H106" s="64"/>
      <c r="I106" s="77"/>
      <c r="J106" s="91"/>
      <c r="K106" s="188"/>
      <c r="L106" s="188"/>
      <c r="M106" s="188"/>
      <c r="N106" s="108"/>
      <c r="O106" s="108"/>
      <c r="P106" s="108"/>
      <c r="Q106" s="108"/>
      <c r="R106" s="108"/>
      <c r="S106" s="108"/>
      <c r="T106" s="108"/>
      <c r="U106" s="108"/>
      <c r="V106" s="108"/>
      <c r="W106" s="108"/>
      <c r="X106" s="108"/>
      <c r="Y106" s="108"/>
      <c r="Z106" s="108"/>
    </row>
    <row r="107" spans="1:26" ht="21.75" customHeight="1">
      <c r="A107" s="168" t="s">
        <v>116</v>
      </c>
      <c r="B107" s="757" t="s">
        <v>247</v>
      </c>
      <c r="C107" s="717"/>
      <c r="D107" s="717"/>
      <c r="E107" s="717"/>
      <c r="F107" s="717"/>
      <c r="G107" s="718"/>
      <c r="H107" s="187">
        <f>PAK!F23</f>
        <v>80</v>
      </c>
      <c r="I107" s="568">
        <f>PENELITIAN!N22</f>
        <v>439.32</v>
      </c>
      <c r="J107" s="569">
        <f>I107+H107</f>
        <v>519.31999999999994</v>
      </c>
      <c r="K107" s="557"/>
      <c r="L107" s="557"/>
      <c r="M107" s="557"/>
      <c r="N107" s="164"/>
      <c r="O107" s="164"/>
      <c r="P107" s="164"/>
      <c r="Q107" s="164"/>
      <c r="R107" s="164"/>
      <c r="S107" s="164"/>
      <c r="T107" s="164"/>
      <c r="U107" s="164"/>
      <c r="V107" s="164"/>
      <c r="W107" s="164"/>
      <c r="X107" s="164"/>
      <c r="Y107" s="164"/>
      <c r="Z107" s="164"/>
    </row>
    <row r="108" spans="1:26" ht="33.75" customHeight="1">
      <c r="A108" s="169"/>
      <c r="B108" s="66" t="s">
        <v>180</v>
      </c>
      <c r="C108" s="719" t="s">
        <v>248</v>
      </c>
      <c r="D108" s="717"/>
      <c r="E108" s="717"/>
      <c r="F108" s="717"/>
      <c r="G108" s="718"/>
      <c r="H108" s="81"/>
      <c r="I108" s="77">
        <f>PENELITIAN!N23</f>
        <v>439.32</v>
      </c>
      <c r="J108" s="91"/>
      <c r="K108" s="188"/>
      <c r="L108" s="188"/>
      <c r="M108" s="188"/>
      <c r="N108" s="108"/>
      <c r="O108" s="108"/>
      <c r="P108" s="108"/>
      <c r="Q108" s="108"/>
      <c r="R108" s="108"/>
      <c r="S108" s="108"/>
      <c r="T108" s="108"/>
      <c r="U108" s="108"/>
      <c r="V108" s="108"/>
      <c r="W108" s="108"/>
      <c r="X108" s="108"/>
      <c r="Y108" s="108"/>
      <c r="Z108" s="108"/>
    </row>
    <row r="109" spans="1:26" ht="28.5" customHeight="1">
      <c r="A109" s="169"/>
      <c r="B109" s="68"/>
      <c r="C109" s="229" t="s">
        <v>153</v>
      </c>
      <c r="D109" s="753" t="s">
        <v>249</v>
      </c>
      <c r="E109" s="717"/>
      <c r="F109" s="717"/>
      <c r="G109" s="718"/>
      <c r="H109" s="81"/>
      <c r="I109" s="77"/>
      <c r="J109" s="91"/>
      <c r="K109" s="92"/>
      <c r="L109" s="92"/>
      <c r="M109" s="188"/>
      <c r="N109" s="108"/>
      <c r="O109" s="108"/>
      <c r="P109" s="108"/>
      <c r="Q109" s="108"/>
      <c r="R109" s="108"/>
      <c r="S109" s="108"/>
      <c r="T109" s="108"/>
      <c r="U109" s="108"/>
      <c r="V109" s="108"/>
      <c r="W109" s="108"/>
      <c r="X109" s="108"/>
      <c r="Y109" s="108"/>
      <c r="Z109" s="108"/>
    </row>
    <row r="110" spans="1:26" ht="31.5" customHeight="1">
      <c r="A110" s="169"/>
      <c r="B110" s="68"/>
      <c r="C110" s="176"/>
      <c r="D110" s="229" t="s">
        <v>250</v>
      </c>
      <c r="E110" s="753" t="s">
        <v>251</v>
      </c>
      <c r="F110" s="717"/>
      <c r="G110" s="718"/>
      <c r="H110" s="336"/>
      <c r="I110" s="77"/>
      <c r="J110" s="91"/>
      <c r="K110" s="92"/>
      <c r="L110" s="92"/>
      <c r="M110" s="188"/>
      <c r="N110" s="108"/>
      <c r="O110" s="108"/>
      <c r="P110" s="108"/>
      <c r="Q110" s="108"/>
      <c r="R110" s="108"/>
      <c r="S110" s="108"/>
      <c r="T110" s="108"/>
      <c r="U110" s="108"/>
      <c r="V110" s="108"/>
      <c r="W110" s="108"/>
      <c r="X110" s="108"/>
      <c r="Y110" s="108"/>
      <c r="Z110" s="108"/>
    </row>
    <row r="111" spans="1:26" ht="21" customHeight="1">
      <c r="A111" s="169"/>
      <c r="B111" s="76"/>
      <c r="C111" s="176"/>
      <c r="D111" s="68"/>
      <c r="E111" s="328" t="s">
        <v>252</v>
      </c>
      <c r="F111" s="719" t="s">
        <v>253</v>
      </c>
      <c r="G111" s="718"/>
      <c r="H111" s="336"/>
      <c r="I111" s="77"/>
      <c r="J111" s="91"/>
      <c r="K111" s="92"/>
      <c r="L111" s="92"/>
      <c r="M111" s="188"/>
      <c r="N111" s="108"/>
      <c r="O111" s="108"/>
      <c r="P111" s="108"/>
      <c r="Q111" s="108"/>
      <c r="R111" s="108"/>
      <c r="S111" s="108"/>
      <c r="T111" s="108"/>
      <c r="U111" s="108"/>
      <c r="V111" s="108"/>
      <c r="W111" s="108"/>
      <c r="X111" s="108"/>
      <c r="Y111" s="108"/>
      <c r="Z111" s="108"/>
    </row>
    <row r="112" spans="1:26" ht="21" customHeight="1">
      <c r="A112" s="169"/>
      <c r="B112" s="76"/>
      <c r="C112" s="176"/>
      <c r="D112" s="79"/>
      <c r="E112" s="328" t="s">
        <v>254</v>
      </c>
      <c r="F112" s="719" t="s">
        <v>255</v>
      </c>
      <c r="G112" s="718"/>
      <c r="H112" s="336"/>
      <c r="I112" s="77"/>
      <c r="J112" s="91"/>
      <c r="K112" s="92"/>
      <c r="L112" s="92"/>
      <c r="M112" s="188"/>
      <c r="N112" s="108"/>
      <c r="O112" s="108"/>
      <c r="P112" s="108"/>
      <c r="Q112" s="108"/>
      <c r="R112" s="108"/>
      <c r="S112" s="108"/>
      <c r="T112" s="108"/>
      <c r="U112" s="108"/>
      <c r="V112" s="108"/>
      <c r="W112" s="108"/>
      <c r="X112" s="108"/>
      <c r="Y112" s="108"/>
      <c r="Z112" s="108"/>
    </row>
    <row r="113" spans="1:26" ht="52.5" customHeight="1">
      <c r="A113" s="169"/>
      <c r="B113" s="68"/>
      <c r="C113" s="176"/>
      <c r="D113" s="229" t="s">
        <v>256</v>
      </c>
      <c r="E113" s="719" t="s">
        <v>257</v>
      </c>
      <c r="F113" s="717"/>
      <c r="G113" s="718"/>
      <c r="H113" s="336"/>
      <c r="I113" s="77"/>
      <c r="J113" s="91"/>
      <c r="K113" s="92"/>
      <c r="L113" s="92"/>
      <c r="M113" s="188"/>
      <c r="N113" s="108"/>
      <c r="O113" s="108"/>
      <c r="P113" s="108"/>
      <c r="Q113" s="108"/>
      <c r="R113" s="108"/>
      <c r="S113" s="108"/>
      <c r="T113" s="108"/>
      <c r="U113" s="108"/>
      <c r="V113" s="108"/>
      <c r="W113" s="108"/>
      <c r="X113" s="108"/>
      <c r="Y113" s="108"/>
      <c r="Z113" s="108"/>
    </row>
    <row r="114" spans="1:26" ht="21" customHeight="1">
      <c r="A114" s="169"/>
      <c r="B114" s="76"/>
      <c r="C114" s="176"/>
      <c r="D114" s="68"/>
      <c r="E114" s="328" t="s">
        <v>252</v>
      </c>
      <c r="F114" s="719" t="s">
        <v>258</v>
      </c>
      <c r="G114" s="718"/>
      <c r="H114" s="336"/>
      <c r="I114" s="77"/>
      <c r="J114" s="91"/>
      <c r="K114" s="92"/>
      <c r="L114" s="92"/>
      <c r="M114" s="188"/>
      <c r="N114" s="108"/>
      <c r="O114" s="108"/>
      <c r="P114" s="108"/>
      <c r="Q114" s="108"/>
      <c r="R114" s="108"/>
      <c r="S114" s="108"/>
      <c r="T114" s="108"/>
      <c r="U114" s="108"/>
      <c r="V114" s="108"/>
      <c r="W114" s="108"/>
      <c r="X114" s="108"/>
      <c r="Y114" s="108"/>
      <c r="Z114" s="108"/>
    </row>
    <row r="115" spans="1:26" ht="21" customHeight="1">
      <c r="A115" s="169"/>
      <c r="B115" s="76"/>
      <c r="C115" s="176"/>
      <c r="D115" s="79"/>
      <c r="E115" s="328" t="s">
        <v>254</v>
      </c>
      <c r="F115" s="719" t="s">
        <v>259</v>
      </c>
      <c r="G115" s="718"/>
      <c r="H115" s="336"/>
      <c r="I115" s="77"/>
      <c r="J115" s="91"/>
      <c r="K115" s="92"/>
      <c r="L115" s="92"/>
      <c r="M115" s="188"/>
      <c r="N115" s="108"/>
      <c r="O115" s="108"/>
      <c r="P115" s="108"/>
      <c r="Q115" s="108"/>
      <c r="R115" s="108"/>
      <c r="S115" s="108"/>
      <c r="T115" s="108"/>
      <c r="U115" s="108"/>
      <c r="V115" s="108"/>
      <c r="W115" s="108"/>
      <c r="X115" s="108"/>
      <c r="Y115" s="108"/>
      <c r="Z115" s="108"/>
    </row>
    <row r="116" spans="1:26" ht="29.25" customHeight="1">
      <c r="A116" s="169"/>
      <c r="B116" s="76"/>
      <c r="C116" s="176"/>
      <c r="D116" s="229" t="s">
        <v>260</v>
      </c>
      <c r="E116" s="719" t="s">
        <v>261</v>
      </c>
      <c r="F116" s="717"/>
      <c r="G116" s="718"/>
      <c r="H116" s="336"/>
      <c r="I116" s="77"/>
      <c r="J116" s="91"/>
      <c r="K116" s="92"/>
      <c r="L116" s="92"/>
      <c r="M116" s="188"/>
      <c r="N116" s="108"/>
      <c r="O116" s="108"/>
      <c r="P116" s="108"/>
      <c r="Q116" s="108"/>
      <c r="R116" s="108"/>
      <c r="S116" s="108"/>
      <c r="T116" s="108"/>
      <c r="U116" s="108"/>
      <c r="V116" s="108"/>
      <c r="W116" s="108"/>
      <c r="X116" s="108"/>
      <c r="Y116" s="108"/>
      <c r="Z116" s="108"/>
    </row>
    <row r="117" spans="1:26" ht="46.5" customHeight="1">
      <c r="A117" s="169"/>
      <c r="B117" s="76"/>
      <c r="C117" s="182"/>
      <c r="D117" s="76"/>
      <c r="E117" s="565" t="s">
        <v>252</v>
      </c>
      <c r="F117" s="719" t="s">
        <v>262</v>
      </c>
      <c r="G117" s="718"/>
      <c r="H117" s="336"/>
      <c r="I117" s="77"/>
      <c r="J117" s="91"/>
      <c r="K117" s="92"/>
      <c r="L117" s="92"/>
      <c r="M117" s="188"/>
      <c r="N117" s="108"/>
      <c r="O117" s="108"/>
      <c r="P117" s="108"/>
      <c r="Q117" s="108"/>
      <c r="R117" s="108"/>
      <c r="S117" s="108"/>
      <c r="T117" s="108"/>
      <c r="U117" s="108"/>
      <c r="V117" s="108"/>
      <c r="W117" s="108"/>
      <c r="X117" s="108"/>
      <c r="Y117" s="108"/>
      <c r="Z117" s="108"/>
    </row>
    <row r="118" spans="1:26" ht="30.75" customHeight="1">
      <c r="A118" s="169"/>
      <c r="B118" s="76"/>
      <c r="C118" s="182"/>
      <c r="D118" s="76"/>
      <c r="E118" s="565" t="s">
        <v>254</v>
      </c>
      <c r="F118" s="719" t="s">
        <v>263</v>
      </c>
      <c r="G118" s="718"/>
      <c r="H118" s="336"/>
      <c r="I118" s="77"/>
      <c r="J118" s="91"/>
      <c r="K118" s="92"/>
      <c r="L118" s="92"/>
      <c r="M118" s="188"/>
      <c r="N118" s="108"/>
      <c r="O118" s="108"/>
      <c r="P118" s="108"/>
      <c r="Q118" s="108"/>
      <c r="R118" s="108"/>
      <c r="S118" s="108"/>
      <c r="T118" s="108"/>
      <c r="U118" s="108"/>
      <c r="V118" s="108"/>
      <c r="W118" s="108"/>
      <c r="X118" s="108"/>
      <c r="Y118" s="108"/>
      <c r="Z118" s="108"/>
    </row>
    <row r="119" spans="1:26" ht="36" customHeight="1">
      <c r="A119" s="169"/>
      <c r="B119" s="76"/>
      <c r="C119" s="182"/>
      <c r="D119" s="83"/>
      <c r="E119" s="565" t="s">
        <v>264</v>
      </c>
      <c r="F119" s="719" t="s">
        <v>265</v>
      </c>
      <c r="G119" s="718"/>
      <c r="H119" s="336"/>
      <c r="I119" s="77"/>
      <c r="J119" s="91"/>
      <c r="K119" s="92"/>
      <c r="L119" s="92"/>
      <c r="M119" s="188"/>
      <c r="N119" s="108"/>
      <c r="O119" s="108"/>
      <c r="P119" s="108"/>
      <c r="Q119" s="108"/>
      <c r="R119" s="108"/>
      <c r="S119" s="108"/>
      <c r="T119" s="108"/>
      <c r="U119" s="108"/>
      <c r="V119" s="108"/>
      <c r="W119" s="108"/>
      <c r="X119" s="108"/>
      <c r="Y119" s="108"/>
      <c r="Z119" s="108"/>
    </row>
    <row r="120" spans="1:26" ht="15.75" customHeight="1">
      <c r="A120" s="169"/>
      <c r="B120" s="76"/>
      <c r="C120" s="182"/>
      <c r="D120" s="83"/>
      <c r="E120" s="565" t="s">
        <v>266</v>
      </c>
      <c r="F120" s="719" t="s">
        <v>267</v>
      </c>
      <c r="G120" s="718"/>
      <c r="H120" s="336"/>
      <c r="I120" s="77"/>
      <c r="J120" s="91"/>
      <c r="K120" s="92"/>
      <c r="L120" s="92"/>
      <c r="M120" s="188"/>
      <c r="N120" s="108"/>
      <c r="O120" s="108"/>
      <c r="P120" s="108"/>
      <c r="Q120" s="108"/>
      <c r="R120" s="108"/>
      <c r="S120" s="108"/>
      <c r="T120" s="108"/>
      <c r="U120" s="108"/>
      <c r="V120" s="108"/>
      <c r="W120" s="108"/>
      <c r="X120" s="108"/>
      <c r="Y120" s="108"/>
      <c r="Z120" s="108"/>
    </row>
    <row r="121" spans="1:26" ht="30" customHeight="1">
      <c r="A121" s="169"/>
      <c r="B121" s="76"/>
      <c r="C121" s="182"/>
      <c r="D121" s="83"/>
      <c r="E121" s="565" t="s">
        <v>268</v>
      </c>
      <c r="F121" s="719" t="s">
        <v>269</v>
      </c>
      <c r="G121" s="718"/>
      <c r="H121" s="336"/>
      <c r="I121" s="77"/>
      <c r="J121" s="91"/>
      <c r="K121" s="92"/>
      <c r="L121" s="92"/>
      <c r="M121" s="188"/>
      <c r="N121" s="108"/>
      <c r="O121" s="108"/>
      <c r="P121" s="108"/>
      <c r="Q121" s="108"/>
      <c r="R121" s="108"/>
      <c r="S121" s="108"/>
      <c r="T121" s="108"/>
      <c r="U121" s="108"/>
      <c r="V121" s="108"/>
      <c r="W121" s="108"/>
      <c r="X121" s="108"/>
      <c r="Y121" s="108"/>
      <c r="Z121" s="108"/>
    </row>
    <row r="122" spans="1:26" ht="45" customHeight="1">
      <c r="A122" s="169"/>
      <c r="B122" s="76"/>
      <c r="C122" s="182"/>
      <c r="D122" s="83"/>
      <c r="E122" s="565"/>
      <c r="F122" s="719" t="s">
        <v>270</v>
      </c>
      <c r="G122" s="718"/>
      <c r="H122" s="336"/>
      <c r="I122" s="77"/>
      <c r="J122" s="91"/>
      <c r="K122" s="92"/>
      <c r="L122" s="92"/>
      <c r="M122" s="188"/>
      <c r="N122" s="108"/>
      <c r="O122" s="108"/>
      <c r="P122" s="108"/>
      <c r="Q122" s="108"/>
      <c r="R122" s="108"/>
      <c r="S122" s="108"/>
      <c r="T122" s="108"/>
      <c r="U122" s="108"/>
      <c r="V122" s="108"/>
      <c r="W122" s="108"/>
      <c r="X122" s="108"/>
      <c r="Y122" s="108"/>
      <c r="Z122" s="108"/>
    </row>
    <row r="123" spans="1:26" ht="15.75" customHeight="1">
      <c r="A123" s="169"/>
      <c r="B123" s="76"/>
      <c r="C123" s="182"/>
      <c r="D123" s="83"/>
      <c r="E123" s="565" t="s">
        <v>271</v>
      </c>
      <c r="F123" s="719" t="s">
        <v>272</v>
      </c>
      <c r="G123" s="718"/>
      <c r="H123" s="336"/>
      <c r="I123" s="77"/>
      <c r="J123" s="91"/>
      <c r="K123" s="92"/>
      <c r="L123" s="92"/>
      <c r="M123" s="188"/>
      <c r="N123" s="108"/>
      <c r="O123" s="108"/>
      <c r="P123" s="108"/>
      <c r="Q123" s="108"/>
      <c r="R123" s="108"/>
      <c r="S123" s="108"/>
      <c r="T123" s="108"/>
      <c r="U123" s="108"/>
      <c r="V123" s="108"/>
      <c r="W123" s="108"/>
      <c r="X123" s="108"/>
      <c r="Y123" s="108"/>
      <c r="Z123" s="108"/>
    </row>
    <row r="124" spans="1:26" ht="60.75" customHeight="1">
      <c r="A124" s="169"/>
      <c r="B124" s="76"/>
      <c r="C124" s="182"/>
      <c r="D124" s="83"/>
      <c r="E124" s="565" t="s">
        <v>273</v>
      </c>
      <c r="F124" s="719" t="s">
        <v>274</v>
      </c>
      <c r="G124" s="718"/>
      <c r="H124" s="336"/>
      <c r="I124" s="77"/>
      <c r="J124" s="91"/>
      <c r="K124" s="92"/>
      <c r="L124" s="92"/>
      <c r="M124" s="188"/>
      <c r="N124" s="108"/>
      <c r="O124" s="108"/>
      <c r="P124" s="108"/>
      <c r="Q124" s="108"/>
      <c r="R124" s="108"/>
      <c r="S124" s="108"/>
      <c r="T124" s="108"/>
      <c r="U124" s="108"/>
      <c r="V124" s="108"/>
      <c r="W124" s="108"/>
      <c r="X124" s="108"/>
      <c r="Y124" s="108"/>
      <c r="Z124" s="108"/>
    </row>
    <row r="125" spans="1:26" ht="31.5" customHeight="1">
      <c r="A125" s="169"/>
      <c r="B125" s="68"/>
      <c r="C125" s="229" t="s">
        <v>155</v>
      </c>
      <c r="D125" s="753" t="s">
        <v>275</v>
      </c>
      <c r="E125" s="717"/>
      <c r="F125" s="717"/>
      <c r="G125" s="718"/>
      <c r="H125" s="81"/>
      <c r="I125" s="77"/>
      <c r="J125" s="91"/>
      <c r="K125" s="92"/>
      <c r="L125" s="92"/>
      <c r="M125" s="188"/>
      <c r="N125" s="108"/>
      <c r="O125" s="108"/>
      <c r="P125" s="108"/>
      <c r="Q125" s="108"/>
      <c r="R125" s="108"/>
      <c r="S125" s="108"/>
      <c r="T125" s="108"/>
      <c r="U125" s="108"/>
      <c r="V125" s="108"/>
      <c r="W125" s="108"/>
      <c r="X125" s="108"/>
      <c r="Y125" s="108"/>
      <c r="Z125" s="108"/>
    </row>
    <row r="126" spans="1:26" ht="31.5" customHeight="1">
      <c r="A126" s="75"/>
      <c r="B126" s="76"/>
      <c r="C126" s="182"/>
      <c r="D126" s="229" t="s">
        <v>250</v>
      </c>
      <c r="E126" s="753" t="s">
        <v>276</v>
      </c>
      <c r="F126" s="717"/>
      <c r="G126" s="718"/>
      <c r="H126" s="336"/>
      <c r="I126" s="104"/>
      <c r="J126" s="104"/>
      <c r="K126" s="104"/>
      <c r="L126" s="104"/>
      <c r="M126" s="104"/>
      <c r="N126" s="108"/>
      <c r="O126" s="108"/>
      <c r="P126" s="108"/>
      <c r="Q126" s="108"/>
      <c r="R126" s="108"/>
      <c r="S126" s="108"/>
      <c r="T126" s="108"/>
      <c r="U126" s="108"/>
      <c r="V126" s="108"/>
      <c r="W126" s="108"/>
      <c r="X126" s="108"/>
      <c r="Y126" s="108"/>
      <c r="Z126" s="108"/>
    </row>
    <row r="127" spans="1:26" ht="21" customHeight="1">
      <c r="A127" s="169"/>
      <c r="B127" s="76"/>
      <c r="C127" s="176"/>
      <c r="D127" s="68"/>
      <c r="E127" s="328" t="s">
        <v>252</v>
      </c>
      <c r="F127" s="719" t="s">
        <v>258</v>
      </c>
      <c r="G127" s="718"/>
      <c r="H127" s="336"/>
      <c r="I127" s="77"/>
      <c r="J127" s="91"/>
      <c r="K127" s="92"/>
      <c r="L127" s="92"/>
      <c r="M127" s="188"/>
      <c r="N127" s="108"/>
      <c r="O127" s="108"/>
      <c r="P127" s="108"/>
      <c r="Q127" s="108"/>
      <c r="R127" s="108"/>
      <c r="S127" s="108"/>
      <c r="T127" s="108"/>
      <c r="U127" s="108"/>
      <c r="V127" s="108"/>
      <c r="W127" s="108"/>
      <c r="X127" s="108"/>
      <c r="Y127" s="108"/>
      <c r="Z127" s="108"/>
    </row>
    <row r="128" spans="1:26" ht="21" customHeight="1">
      <c r="A128" s="169"/>
      <c r="B128" s="76"/>
      <c r="C128" s="176"/>
      <c r="D128" s="79"/>
      <c r="E128" s="328" t="s">
        <v>254</v>
      </c>
      <c r="F128" s="719" t="s">
        <v>259</v>
      </c>
      <c r="G128" s="718"/>
      <c r="H128" s="336"/>
      <c r="I128" s="77"/>
      <c r="J128" s="91"/>
      <c r="K128" s="92"/>
      <c r="L128" s="92"/>
      <c r="M128" s="188"/>
      <c r="N128" s="108"/>
      <c r="O128" s="108"/>
      <c r="P128" s="108"/>
      <c r="Q128" s="108"/>
      <c r="R128" s="108"/>
      <c r="S128" s="108"/>
      <c r="T128" s="108"/>
      <c r="U128" s="108"/>
      <c r="V128" s="108"/>
      <c r="W128" s="108"/>
      <c r="X128" s="108"/>
      <c r="Y128" s="108"/>
      <c r="Z128" s="108"/>
    </row>
    <row r="129" spans="1:26" ht="44.25" customHeight="1">
      <c r="A129" s="75"/>
      <c r="B129" s="76"/>
      <c r="C129" s="182"/>
      <c r="D129" s="229" t="s">
        <v>256</v>
      </c>
      <c r="E129" s="753" t="s">
        <v>277</v>
      </c>
      <c r="F129" s="717"/>
      <c r="G129" s="718"/>
      <c r="H129" s="336"/>
      <c r="I129" s="104"/>
      <c r="J129" s="104"/>
      <c r="K129" s="104"/>
      <c r="L129" s="104"/>
      <c r="M129" s="104"/>
      <c r="N129" s="108"/>
      <c r="O129" s="108"/>
      <c r="P129" s="108"/>
      <c r="Q129" s="108"/>
      <c r="R129" s="108"/>
      <c r="S129" s="108"/>
      <c r="T129" s="108"/>
      <c r="U129" s="108"/>
      <c r="V129" s="108"/>
      <c r="W129" s="108"/>
      <c r="X129" s="108"/>
      <c r="Y129" s="108"/>
      <c r="Z129" s="108"/>
    </row>
    <row r="130" spans="1:26" ht="21" customHeight="1">
      <c r="A130" s="169"/>
      <c r="B130" s="76"/>
      <c r="C130" s="176"/>
      <c r="D130" s="68"/>
      <c r="E130" s="328" t="s">
        <v>252</v>
      </c>
      <c r="F130" s="719" t="s">
        <v>258</v>
      </c>
      <c r="G130" s="718"/>
      <c r="H130" s="336"/>
      <c r="I130" s="77"/>
      <c r="J130" s="91"/>
      <c r="K130" s="92"/>
      <c r="L130" s="92"/>
      <c r="M130" s="188"/>
      <c r="N130" s="108"/>
      <c r="O130" s="108"/>
      <c r="P130" s="108"/>
      <c r="Q130" s="108"/>
      <c r="R130" s="108"/>
      <c r="S130" s="108"/>
      <c r="T130" s="108"/>
      <c r="U130" s="108"/>
      <c r="V130" s="108"/>
      <c r="W130" s="108"/>
      <c r="X130" s="108"/>
      <c r="Y130" s="108"/>
      <c r="Z130" s="108"/>
    </row>
    <row r="131" spans="1:26" ht="21" customHeight="1">
      <c r="A131" s="169"/>
      <c r="B131" s="76"/>
      <c r="C131" s="176"/>
      <c r="D131" s="79"/>
      <c r="E131" s="328" t="s">
        <v>254</v>
      </c>
      <c r="F131" s="719" t="s">
        <v>259</v>
      </c>
      <c r="G131" s="718"/>
      <c r="H131" s="336"/>
      <c r="I131" s="77"/>
      <c r="J131" s="91"/>
      <c r="K131" s="92"/>
      <c r="L131" s="92"/>
      <c r="M131" s="188"/>
      <c r="N131" s="108"/>
      <c r="O131" s="108"/>
      <c r="P131" s="108"/>
      <c r="Q131" s="108"/>
      <c r="R131" s="108"/>
      <c r="S131" s="108"/>
      <c r="T131" s="108"/>
      <c r="U131" s="108"/>
      <c r="V131" s="108"/>
      <c r="W131" s="108"/>
      <c r="X131" s="108"/>
      <c r="Y131" s="108"/>
      <c r="Z131" s="108"/>
    </row>
    <row r="132" spans="1:26" ht="46.5" customHeight="1">
      <c r="A132" s="75"/>
      <c r="B132" s="76"/>
      <c r="C132" s="182"/>
      <c r="D132" s="229" t="s">
        <v>260</v>
      </c>
      <c r="E132" s="753" t="s">
        <v>278</v>
      </c>
      <c r="F132" s="717"/>
      <c r="G132" s="718"/>
      <c r="H132" s="336"/>
      <c r="I132" s="104"/>
      <c r="J132" s="104"/>
      <c r="K132" s="104"/>
      <c r="L132" s="104"/>
      <c r="M132" s="104"/>
      <c r="N132" s="108"/>
      <c r="O132" s="108"/>
      <c r="P132" s="108"/>
      <c r="Q132" s="108"/>
      <c r="R132" s="108"/>
      <c r="S132" s="108"/>
      <c r="T132" s="108"/>
      <c r="U132" s="108"/>
      <c r="V132" s="108"/>
      <c r="W132" s="108"/>
      <c r="X132" s="108"/>
      <c r="Y132" s="108"/>
      <c r="Z132" s="108"/>
    </row>
    <row r="133" spans="1:26" ht="21" customHeight="1">
      <c r="A133" s="169"/>
      <c r="B133" s="76"/>
      <c r="C133" s="176"/>
      <c r="D133" s="68"/>
      <c r="E133" s="328" t="s">
        <v>252</v>
      </c>
      <c r="F133" s="719" t="s">
        <v>258</v>
      </c>
      <c r="G133" s="718"/>
      <c r="H133" s="336"/>
      <c r="I133" s="77"/>
      <c r="J133" s="91"/>
      <c r="K133" s="92"/>
      <c r="L133" s="92"/>
      <c r="M133" s="188"/>
      <c r="N133" s="108"/>
      <c r="O133" s="108"/>
      <c r="P133" s="108"/>
      <c r="Q133" s="108"/>
      <c r="R133" s="108"/>
      <c r="S133" s="108"/>
      <c r="T133" s="108"/>
      <c r="U133" s="108"/>
      <c r="V133" s="108"/>
      <c r="W133" s="108"/>
      <c r="X133" s="108"/>
      <c r="Y133" s="108"/>
      <c r="Z133" s="108"/>
    </row>
    <row r="134" spans="1:26" ht="21" customHeight="1">
      <c r="A134" s="169"/>
      <c r="B134" s="76"/>
      <c r="C134" s="176"/>
      <c r="D134" s="79"/>
      <c r="E134" s="328" t="s">
        <v>254</v>
      </c>
      <c r="F134" s="719" t="s">
        <v>259</v>
      </c>
      <c r="G134" s="718"/>
      <c r="H134" s="336"/>
      <c r="I134" s="77"/>
      <c r="J134" s="91"/>
      <c r="K134" s="92"/>
      <c r="L134" s="92"/>
      <c r="M134" s="188"/>
      <c r="N134" s="108"/>
      <c r="O134" s="108"/>
      <c r="P134" s="108"/>
      <c r="Q134" s="108"/>
      <c r="R134" s="108"/>
      <c r="S134" s="108"/>
      <c r="T134" s="108"/>
      <c r="U134" s="108"/>
      <c r="V134" s="108"/>
      <c r="W134" s="108"/>
      <c r="X134" s="108"/>
      <c r="Y134" s="108"/>
      <c r="Z134" s="108"/>
    </row>
    <row r="135" spans="1:26" ht="49.5" customHeight="1">
      <c r="A135" s="75"/>
      <c r="B135" s="76"/>
      <c r="C135" s="182"/>
      <c r="D135" s="229" t="s">
        <v>279</v>
      </c>
      <c r="E135" s="753" t="s">
        <v>280</v>
      </c>
      <c r="F135" s="717"/>
      <c r="G135" s="718"/>
      <c r="H135" s="336"/>
      <c r="I135" s="104"/>
      <c r="J135" s="104"/>
      <c r="K135" s="104"/>
      <c r="L135" s="104"/>
      <c r="M135" s="104"/>
      <c r="N135" s="108"/>
      <c r="O135" s="108"/>
      <c r="P135" s="108"/>
      <c r="Q135" s="108"/>
      <c r="R135" s="108"/>
      <c r="S135" s="108"/>
      <c r="T135" s="108"/>
      <c r="U135" s="108"/>
      <c r="V135" s="108"/>
      <c r="W135" s="108"/>
      <c r="X135" s="108"/>
      <c r="Y135" s="108"/>
      <c r="Z135" s="108"/>
    </row>
    <row r="136" spans="1:26" ht="21" customHeight="1">
      <c r="A136" s="169"/>
      <c r="B136" s="76"/>
      <c r="C136" s="176"/>
      <c r="D136" s="68"/>
      <c r="E136" s="328" t="s">
        <v>252</v>
      </c>
      <c r="F136" s="719" t="s">
        <v>258</v>
      </c>
      <c r="G136" s="718"/>
      <c r="H136" s="336"/>
      <c r="I136" s="77"/>
      <c r="J136" s="91"/>
      <c r="K136" s="92"/>
      <c r="L136" s="92"/>
      <c r="M136" s="188"/>
      <c r="N136" s="108"/>
      <c r="O136" s="108"/>
      <c r="P136" s="108"/>
      <c r="Q136" s="108"/>
      <c r="R136" s="108"/>
      <c r="S136" s="108"/>
      <c r="T136" s="108"/>
      <c r="U136" s="108"/>
      <c r="V136" s="108"/>
      <c r="W136" s="108"/>
      <c r="X136" s="108"/>
      <c r="Y136" s="108"/>
      <c r="Z136" s="108"/>
    </row>
    <row r="137" spans="1:26" ht="21" customHeight="1">
      <c r="A137" s="169"/>
      <c r="B137" s="76"/>
      <c r="C137" s="176"/>
      <c r="D137" s="79"/>
      <c r="E137" s="328" t="s">
        <v>254</v>
      </c>
      <c r="F137" s="719" t="s">
        <v>259</v>
      </c>
      <c r="G137" s="718"/>
      <c r="H137" s="336"/>
      <c r="I137" s="77"/>
      <c r="J137" s="91"/>
      <c r="K137" s="92"/>
      <c r="L137" s="92"/>
      <c r="M137" s="188"/>
      <c r="N137" s="108"/>
      <c r="O137" s="108"/>
      <c r="P137" s="108"/>
      <c r="Q137" s="108"/>
      <c r="R137" s="108"/>
      <c r="S137" s="108"/>
      <c r="T137" s="108"/>
      <c r="U137" s="108"/>
      <c r="V137" s="108"/>
      <c r="W137" s="108"/>
      <c r="X137" s="108"/>
      <c r="Y137" s="108"/>
      <c r="Z137" s="108"/>
    </row>
    <row r="138" spans="1:26" ht="32.25" customHeight="1">
      <c r="A138" s="75"/>
      <c r="B138" s="76"/>
      <c r="C138" s="182"/>
      <c r="D138" s="229" t="s">
        <v>281</v>
      </c>
      <c r="E138" s="753" t="s">
        <v>282</v>
      </c>
      <c r="F138" s="717"/>
      <c r="G138" s="718"/>
      <c r="H138" s="336"/>
      <c r="I138" s="104"/>
      <c r="J138" s="104"/>
      <c r="K138" s="104"/>
      <c r="L138" s="104"/>
      <c r="M138" s="104"/>
      <c r="N138" s="108"/>
      <c r="O138" s="108"/>
      <c r="P138" s="108"/>
      <c r="Q138" s="108"/>
      <c r="R138" s="108"/>
      <c r="S138" s="108"/>
      <c r="T138" s="108"/>
      <c r="U138" s="108"/>
      <c r="V138" s="108"/>
      <c r="W138" s="108"/>
      <c r="X138" s="108"/>
      <c r="Y138" s="108"/>
      <c r="Z138" s="108"/>
    </row>
    <row r="139" spans="1:26" ht="48" customHeight="1">
      <c r="A139" s="169"/>
      <c r="B139" s="68"/>
      <c r="C139" s="229" t="s">
        <v>157</v>
      </c>
      <c r="D139" s="753" t="s">
        <v>283</v>
      </c>
      <c r="E139" s="717"/>
      <c r="F139" s="717"/>
      <c r="G139" s="718"/>
      <c r="H139" s="81"/>
      <c r="I139" s="77"/>
      <c r="J139" s="91"/>
      <c r="K139" s="92"/>
      <c r="L139" s="92"/>
      <c r="M139" s="188"/>
      <c r="N139" s="108"/>
      <c r="O139" s="108"/>
      <c r="P139" s="108"/>
      <c r="Q139" s="108"/>
      <c r="R139" s="108"/>
      <c r="S139" s="108"/>
      <c r="T139" s="108"/>
      <c r="U139" s="108"/>
      <c r="V139" s="108"/>
      <c r="W139" s="108"/>
      <c r="X139" s="108"/>
      <c r="Y139" s="108"/>
      <c r="Z139" s="108"/>
    </row>
    <row r="140" spans="1:26" ht="32.25" customHeight="1">
      <c r="A140" s="169"/>
      <c r="B140" s="84" t="s">
        <v>184</v>
      </c>
      <c r="C140" s="719" t="s">
        <v>284</v>
      </c>
      <c r="D140" s="717"/>
      <c r="E140" s="717"/>
      <c r="F140" s="717"/>
      <c r="G140" s="718"/>
      <c r="H140" s="81"/>
      <c r="I140" s="77">
        <f>PENELITIAN!N589</f>
        <v>0</v>
      </c>
      <c r="J140" s="91"/>
      <c r="K140" s="92"/>
      <c r="L140" s="92"/>
      <c r="M140" s="188"/>
      <c r="N140" s="108"/>
      <c r="O140" s="108"/>
      <c r="P140" s="108"/>
      <c r="Q140" s="108"/>
      <c r="R140" s="108"/>
      <c r="S140" s="108"/>
      <c r="T140" s="108"/>
      <c r="U140" s="108"/>
      <c r="V140" s="108"/>
      <c r="W140" s="108"/>
      <c r="X140" s="108"/>
      <c r="Y140" s="108"/>
      <c r="Z140" s="108"/>
    </row>
    <row r="141" spans="1:26" ht="23.25" customHeight="1">
      <c r="A141" s="169"/>
      <c r="B141" s="83"/>
      <c r="C141" s="141"/>
      <c r="D141" s="719" t="s">
        <v>285</v>
      </c>
      <c r="E141" s="717"/>
      <c r="F141" s="717"/>
      <c r="G141" s="718"/>
      <c r="H141" s="81"/>
      <c r="I141" s="77"/>
      <c r="J141" s="91"/>
      <c r="K141" s="92"/>
      <c r="L141" s="92"/>
      <c r="M141" s="188"/>
      <c r="N141" s="108"/>
      <c r="O141" s="108"/>
      <c r="P141" s="108"/>
      <c r="Q141" s="108"/>
      <c r="R141" s="108"/>
      <c r="S141" s="108"/>
      <c r="T141" s="108"/>
      <c r="U141" s="108"/>
      <c r="V141" s="108"/>
      <c r="W141" s="108"/>
      <c r="X141" s="108"/>
      <c r="Y141" s="108"/>
      <c r="Z141" s="108"/>
    </row>
    <row r="142" spans="1:26" ht="36.75" customHeight="1">
      <c r="A142" s="169"/>
      <c r="B142" s="84" t="s">
        <v>193</v>
      </c>
      <c r="C142" s="719" t="s">
        <v>286</v>
      </c>
      <c r="D142" s="717"/>
      <c r="E142" s="717"/>
      <c r="F142" s="717"/>
      <c r="G142" s="718"/>
      <c r="H142" s="81"/>
      <c r="I142" s="77">
        <f>PENELITIAN!N591</f>
        <v>0</v>
      </c>
      <c r="J142" s="91"/>
      <c r="K142" s="92"/>
      <c r="L142" s="92"/>
      <c r="M142" s="188"/>
      <c r="N142" s="108"/>
      <c r="O142" s="108"/>
      <c r="P142" s="108"/>
      <c r="Q142" s="108"/>
      <c r="R142" s="108"/>
      <c r="S142" s="108"/>
      <c r="T142" s="108"/>
      <c r="U142" s="108"/>
      <c r="V142" s="108"/>
      <c r="W142" s="108"/>
      <c r="X142" s="108"/>
      <c r="Y142" s="108"/>
      <c r="Z142" s="108"/>
    </row>
    <row r="143" spans="1:26" ht="32.25" customHeight="1">
      <c r="A143" s="169"/>
      <c r="B143" s="83"/>
      <c r="C143" s="141"/>
      <c r="D143" s="719" t="s">
        <v>285</v>
      </c>
      <c r="E143" s="717"/>
      <c r="F143" s="717"/>
      <c r="G143" s="718"/>
      <c r="H143" s="81"/>
      <c r="I143" s="77"/>
      <c r="J143" s="91"/>
      <c r="K143" s="92"/>
      <c r="L143" s="92"/>
      <c r="M143" s="188"/>
      <c r="N143" s="108"/>
      <c r="O143" s="108"/>
      <c r="P143" s="108"/>
      <c r="Q143" s="108"/>
      <c r="R143" s="108"/>
      <c r="S143" s="108"/>
      <c r="T143" s="108"/>
      <c r="U143" s="108"/>
      <c r="V143" s="108"/>
      <c r="W143" s="108"/>
      <c r="X143" s="108"/>
      <c r="Y143" s="108"/>
      <c r="Z143" s="108"/>
    </row>
    <row r="144" spans="1:26" ht="45.75" customHeight="1">
      <c r="A144" s="169"/>
      <c r="B144" s="544" t="s">
        <v>196</v>
      </c>
      <c r="C144" s="753" t="s">
        <v>287</v>
      </c>
      <c r="D144" s="717"/>
      <c r="E144" s="717"/>
      <c r="F144" s="717"/>
      <c r="G144" s="718"/>
      <c r="H144" s="336"/>
      <c r="I144" s="77">
        <f>PENELITIAN!N593</f>
        <v>0</v>
      </c>
      <c r="J144" s="91"/>
      <c r="K144" s="92"/>
      <c r="L144" s="92"/>
      <c r="M144" s="188"/>
      <c r="N144" s="108"/>
      <c r="O144" s="108"/>
      <c r="P144" s="108"/>
      <c r="Q144" s="108"/>
      <c r="R144" s="108"/>
      <c r="S144" s="108"/>
      <c r="T144" s="108"/>
      <c r="U144" s="108"/>
      <c r="V144" s="108"/>
      <c r="W144" s="108"/>
      <c r="X144" s="108"/>
      <c r="Y144" s="108"/>
      <c r="Z144" s="108"/>
    </row>
    <row r="145" spans="1:26" ht="30" customHeight="1">
      <c r="A145" s="169"/>
      <c r="B145" s="76"/>
      <c r="C145" s="565" t="s">
        <v>153</v>
      </c>
      <c r="D145" s="753" t="s">
        <v>288</v>
      </c>
      <c r="E145" s="717"/>
      <c r="F145" s="717"/>
      <c r="G145" s="718"/>
      <c r="H145" s="336"/>
      <c r="I145" s="77"/>
      <c r="J145" s="91"/>
      <c r="K145" s="92"/>
      <c r="L145" s="92"/>
      <c r="M145" s="188"/>
      <c r="N145" s="108"/>
      <c r="O145" s="108"/>
      <c r="P145" s="108"/>
      <c r="Q145" s="108"/>
      <c r="R145" s="108"/>
      <c r="S145" s="108"/>
      <c r="T145" s="108"/>
      <c r="U145" s="108"/>
      <c r="V145" s="108"/>
      <c r="W145" s="108"/>
      <c r="X145" s="108"/>
      <c r="Y145" s="108"/>
      <c r="Z145" s="108"/>
    </row>
    <row r="146" spans="1:26" ht="21" customHeight="1">
      <c r="A146" s="169"/>
      <c r="B146" s="83"/>
      <c r="C146" s="570" t="s">
        <v>155</v>
      </c>
      <c r="D146" s="719" t="s">
        <v>259</v>
      </c>
      <c r="E146" s="717"/>
      <c r="F146" s="717"/>
      <c r="G146" s="718"/>
      <c r="H146" s="81"/>
      <c r="I146" s="77"/>
      <c r="J146" s="91"/>
      <c r="K146" s="92"/>
      <c r="L146" s="92"/>
      <c r="M146" s="188"/>
      <c r="N146" s="108"/>
      <c r="O146" s="108"/>
      <c r="P146" s="108"/>
      <c r="Q146" s="108"/>
      <c r="R146" s="108"/>
      <c r="S146" s="108"/>
      <c r="T146" s="108"/>
      <c r="U146" s="108"/>
      <c r="V146" s="108"/>
      <c r="W146" s="108"/>
      <c r="X146" s="108"/>
      <c r="Y146" s="108"/>
      <c r="Z146" s="108"/>
    </row>
    <row r="147" spans="1:26" ht="46.5" customHeight="1">
      <c r="A147" s="169"/>
      <c r="B147" s="544" t="s">
        <v>204</v>
      </c>
      <c r="C147" s="753" t="s">
        <v>289</v>
      </c>
      <c r="D147" s="717"/>
      <c r="E147" s="717"/>
      <c r="F147" s="717"/>
      <c r="G147" s="718"/>
      <c r="H147" s="336"/>
      <c r="I147" s="77">
        <f>PENELITIAN!N600</f>
        <v>0</v>
      </c>
      <c r="J147" s="91"/>
      <c r="K147" s="92"/>
      <c r="L147" s="92"/>
      <c r="M147" s="188"/>
      <c r="N147" s="108"/>
      <c r="O147" s="108"/>
      <c r="P147" s="108"/>
      <c r="Q147" s="108"/>
      <c r="R147" s="108"/>
      <c r="S147" s="108"/>
      <c r="T147" s="108"/>
      <c r="U147" s="108"/>
      <c r="V147" s="108"/>
      <c r="W147" s="108"/>
      <c r="X147" s="108"/>
      <c r="Y147" s="108"/>
      <c r="Z147" s="108"/>
    </row>
    <row r="148" spans="1:26" ht="21" customHeight="1">
      <c r="A148" s="169"/>
      <c r="B148" s="76"/>
      <c r="C148" s="69">
        <v>1</v>
      </c>
      <c r="D148" s="719" t="s">
        <v>290</v>
      </c>
      <c r="E148" s="717"/>
      <c r="F148" s="717"/>
      <c r="G148" s="718"/>
      <c r="H148" s="336"/>
      <c r="I148" s="77"/>
      <c r="J148" s="91"/>
      <c r="K148" s="92"/>
      <c r="L148" s="92"/>
      <c r="M148" s="188"/>
      <c r="N148" s="108"/>
      <c r="O148" s="108"/>
      <c r="P148" s="108"/>
      <c r="Q148" s="108"/>
      <c r="R148" s="108"/>
      <c r="S148" s="108"/>
      <c r="T148" s="108"/>
      <c r="U148" s="108"/>
      <c r="V148" s="108"/>
      <c r="W148" s="108"/>
      <c r="X148" s="108"/>
      <c r="Y148" s="108"/>
      <c r="Z148" s="108"/>
    </row>
    <row r="149" spans="1:26" ht="21" customHeight="1">
      <c r="A149" s="169"/>
      <c r="B149" s="76"/>
      <c r="C149" s="69">
        <v>2</v>
      </c>
      <c r="D149" s="719" t="s">
        <v>291</v>
      </c>
      <c r="E149" s="717"/>
      <c r="F149" s="717"/>
      <c r="G149" s="718"/>
      <c r="H149" s="336"/>
      <c r="I149" s="77"/>
      <c r="J149" s="91"/>
      <c r="K149" s="92"/>
      <c r="L149" s="92"/>
      <c r="M149" s="188"/>
      <c r="N149" s="108"/>
      <c r="O149" s="108"/>
      <c r="P149" s="108"/>
      <c r="Q149" s="108"/>
      <c r="R149" s="108"/>
      <c r="S149" s="108"/>
      <c r="T149" s="108"/>
      <c r="U149" s="108"/>
      <c r="V149" s="108"/>
      <c r="W149" s="108"/>
      <c r="X149" s="108"/>
      <c r="Y149" s="108"/>
      <c r="Z149" s="108"/>
    </row>
    <row r="150" spans="1:26" ht="21" customHeight="1">
      <c r="A150" s="169"/>
      <c r="B150" s="83"/>
      <c r="C150" s="69">
        <v>3</v>
      </c>
      <c r="D150" s="761" t="s">
        <v>292</v>
      </c>
      <c r="E150" s="742"/>
      <c r="F150" s="742"/>
      <c r="G150" s="715"/>
      <c r="H150" s="81"/>
      <c r="I150" s="77"/>
      <c r="J150" s="91"/>
      <c r="K150" s="92"/>
      <c r="L150" s="92"/>
      <c r="M150" s="188"/>
      <c r="N150" s="108"/>
      <c r="O150" s="108"/>
      <c r="P150" s="108"/>
      <c r="Q150" s="108"/>
      <c r="R150" s="108"/>
      <c r="S150" s="108"/>
      <c r="T150" s="108"/>
      <c r="U150" s="108"/>
      <c r="V150" s="108"/>
      <c r="W150" s="108"/>
      <c r="X150" s="108"/>
      <c r="Y150" s="108"/>
      <c r="Z150" s="108"/>
    </row>
    <row r="151" spans="1:26" ht="22.5" customHeight="1">
      <c r="A151" s="168" t="s">
        <v>293</v>
      </c>
      <c r="B151" s="757" t="s">
        <v>294</v>
      </c>
      <c r="C151" s="717"/>
      <c r="D151" s="717"/>
      <c r="E151" s="717"/>
      <c r="F151" s="717"/>
      <c r="G151" s="718"/>
      <c r="H151" s="571">
        <f>PAK!F24</f>
        <v>20</v>
      </c>
      <c r="I151" s="574">
        <f>I152+I154+I161+I172+I176</f>
        <v>25</v>
      </c>
      <c r="J151" s="575">
        <f>I151+H151</f>
        <v>45</v>
      </c>
      <c r="K151" s="202"/>
      <c r="L151" s="202"/>
      <c r="M151" s="202"/>
      <c r="N151" s="56"/>
      <c r="O151" s="56"/>
      <c r="P151" s="56"/>
      <c r="Q151" s="56"/>
      <c r="R151" s="56"/>
      <c r="S151" s="56"/>
      <c r="T151" s="56"/>
      <c r="U151" s="56"/>
      <c r="V151" s="56"/>
      <c r="W151" s="56"/>
      <c r="X151" s="56"/>
      <c r="Y151" s="56"/>
      <c r="Z151" s="56"/>
    </row>
    <row r="152" spans="1:26" ht="19.5" customHeight="1">
      <c r="A152" s="169"/>
      <c r="B152" s="84" t="s">
        <v>180</v>
      </c>
      <c r="C152" s="719" t="s">
        <v>295</v>
      </c>
      <c r="D152" s="717"/>
      <c r="E152" s="717"/>
      <c r="F152" s="717"/>
      <c r="G152" s="718"/>
      <c r="H152" s="64"/>
      <c r="I152" s="77">
        <f>PENGABDIAN!L23</f>
        <v>0</v>
      </c>
      <c r="J152" s="91"/>
      <c r="K152" s="188"/>
      <c r="L152" s="188"/>
      <c r="M152" s="188"/>
      <c r="N152" s="108"/>
      <c r="O152" s="108"/>
      <c r="P152" s="108"/>
      <c r="Q152" s="108"/>
      <c r="R152" s="108"/>
      <c r="S152" s="108"/>
      <c r="T152" s="108"/>
      <c r="U152" s="108"/>
      <c r="V152" s="108"/>
      <c r="W152" s="108"/>
      <c r="X152" s="108"/>
      <c r="Y152" s="108"/>
      <c r="Z152" s="108"/>
    </row>
    <row r="153" spans="1:26" ht="51" customHeight="1">
      <c r="A153" s="169"/>
      <c r="B153" s="83"/>
      <c r="C153" s="171"/>
      <c r="D153" s="762" t="s">
        <v>296</v>
      </c>
      <c r="E153" s="717"/>
      <c r="F153" s="717"/>
      <c r="G153" s="718"/>
      <c r="H153" s="64"/>
      <c r="I153" s="77"/>
      <c r="J153" s="91"/>
      <c r="K153" s="188"/>
      <c r="L153" s="188"/>
      <c r="M153" s="188"/>
      <c r="N153" s="108"/>
      <c r="O153" s="108"/>
      <c r="P153" s="108"/>
      <c r="Q153" s="108"/>
      <c r="R153" s="108"/>
      <c r="S153" s="108"/>
      <c r="T153" s="108"/>
      <c r="U153" s="108"/>
      <c r="V153" s="108"/>
      <c r="W153" s="108"/>
      <c r="X153" s="108"/>
      <c r="Y153" s="108"/>
      <c r="Z153" s="108"/>
    </row>
    <row r="154" spans="1:26" ht="31.5" customHeight="1">
      <c r="A154" s="169"/>
      <c r="B154" s="544" t="s">
        <v>184</v>
      </c>
      <c r="C154" s="760" t="s">
        <v>297</v>
      </c>
      <c r="D154" s="707"/>
      <c r="E154" s="707"/>
      <c r="F154" s="707"/>
      <c r="G154" s="713"/>
      <c r="H154" s="173"/>
      <c r="I154" s="84">
        <f>PENGABDIAN!L25</f>
        <v>0</v>
      </c>
      <c r="J154" s="190"/>
      <c r="K154" s="192"/>
      <c r="L154" s="192"/>
      <c r="M154" s="192"/>
      <c r="N154" s="108"/>
      <c r="O154" s="108"/>
      <c r="P154" s="108"/>
      <c r="Q154" s="108"/>
      <c r="R154" s="108"/>
      <c r="S154" s="108"/>
      <c r="T154" s="108"/>
      <c r="U154" s="108"/>
      <c r="V154" s="108"/>
      <c r="W154" s="108"/>
      <c r="X154" s="108"/>
      <c r="Y154" s="108"/>
      <c r="Z154" s="108"/>
    </row>
    <row r="155" spans="1:26" ht="33" customHeight="1">
      <c r="A155" s="562"/>
      <c r="B155" s="83"/>
      <c r="C155" s="171"/>
      <c r="D155" s="753" t="s">
        <v>298</v>
      </c>
      <c r="E155" s="717"/>
      <c r="F155" s="717"/>
      <c r="G155" s="718"/>
      <c r="H155" s="64"/>
      <c r="I155" s="77"/>
      <c r="J155" s="91"/>
      <c r="K155" s="567"/>
      <c r="L155" s="188"/>
      <c r="M155" s="188"/>
      <c r="N155" s="108"/>
      <c r="O155" s="108"/>
      <c r="P155" s="108"/>
      <c r="Q155" s="108"/>
      <c r="R155" s="108"/>
      <c r="S155" s="108"/>
      <c r="T155" s="108"/>
      <c r="U155" s="108"/>
      <c r="V155" s="108"/>
      <c r="W155" s="108"/>
      <c r="X155" s="108"/>
      <c r="Y155" s="108"/>
      <c r="Z155" s="108"/>
    </row>
    <row r="156" spans="1:26" ht="19.5" customHeight="1">
      <c r="A156" s="744" t="s">
        <v>152</v>
      </c>
      <c r="B156" s="754" t="s">
        <v>173</v>
      </c>
      <c r="C156" s="717"/>
      <c r="D156" s="717"/>
      <c r="E156" s="717"/>
      <c r="F156" s="717"/>
      <c r="G156" s="717"/>
      <c r="H156" s="717"/>
      <c r="I156" s="717"/>
      <c r="J156" s="717"/>
      <c r="K156" s="717"/>
      <c r="L156" s="717"/>
      <c r="M156" s="718"/>
      <c r="N156" s="108"/>
      <c r="O156" s="108"/>
      <c r="P156" s="108"/>
      <c r="Q156" s="108"/>
      <c r="R156" s="108"/>
      <c r="S156" s="108"/>
      <c r="T156" s="108"/>
      <c r="U156" s="108"/>
      <c r="V156" s="108"/>
      <c r="W156" s="108"/>
      <c r="X156" s="108"/>
      <c r="Y156" s="108"/>
      <c r="Z156" s="108"/>
    </row>
    <row r="157" spans="1:26" ht="19.5" customHeight="1">
      <c r="A157" s="695"/>
      <c r="B157" s="692" t="s">
        <v>299</v>
      </c>
      <c r="C157" s="693"/>
      <c r="D157" s="693"/>
      <c r="E157" s="693"/>
      <c r="F157" s="693"/>
      <c r="G157" s="745"/>
      <c r="H157" s="756" t="s">
        <v>175</v>
      </c>
      <c r="I157" s="742"/>
      <c r="J157" s="742"/>
      <c r="K157" s="742"/>
      <c r="L157" s="742"/>
      <c r="M157" s="715"/>
      <c r="N157" s="108"/>
      <c r="O157" s="108"/>
      <c r="P157" s="108"/>
      <c r="Q157" s="108"/>
      <c r="R157" s="108"/>
      <c r="S157" s="108"/>
      <c r="T157" s="108"/>
      <c r="U157" s="108"/>
      <c r="V157" s="108"/>
      <c r="W157" s="108"/>
      <c r="X157" s="108"/>
      <c r="Y157" s="108"/>
      <c r="Z157" s="108"/>
    </row>
    <row r="158" spans="1:26" ht="19.5" customHeight="1">
      <c r="A158" s="695"/>
      <c r="B158" s="746"/>
      <c r="C158" s="693"/>
      <c r="D158" s="693"/>
      <c r="E158" s="693"/>
      <c r="F158" s="693"/>
      <c r="G158" s="745"/>
      <c r="H158" s="756" t="s">
        <v>176</v>
      </c>
      <c r="I158" s="742"/>
      <c r="J158" s="715"/>
      <c r="K158" s="756" t="s">
        <v>177</v>
      </c>
      <c r="L158" s="742"/>
      <c r="M158" s="715"/>
      <c r="N158" s="108"/>
      <c r="O158" s="108"/>
      <c r="P158" s="108"/>
      <c r="Q158" s="108"/>
      <c r="R158" s="108"/>
      <c r="S158" s="108"/>
      <c r="T158" s="108"/>
      <c r="U158" s="108"/>
      <c r="V158" s="108"/>
      <c r="W158" s="108"/>
      <c r="X158" s="108"/>
      <c r="Y158" s="108"/>
      <c r="Z158" s="108"/>
    </row>
    <row r="159" spans="1:26" ht="19.5" customHeight="1">
      <c r="A159" s="696"/>
      <c r="B159" s="714"/>
      <c r="C159" s="742"/>
      <c r="D159" s="742"/>
      <c r="E159" s="742"/>
      <c r="F159" s="742"/>
      <c r="G159" s="715"/>
      <c r="H159" s="69" t="s">
        <v>95</v>
      </c>
      <c r="I159" s="69" t="s">
        <v>96</v>
      </c>
      <c r="J159" s="69" t="s">
        <v>97</v>
      </c>
      <c r="K159" s="69" t="s">
        <v>95</v>
      </c>
      <c r="L159" s="69" t="s">
        <v>96</v>
      </c>
      <c r="M159" s="69" t="s">
        <v>97</v>
      </c>
      <c r="N159" s="108"/>
      <c r="O159" s="108"/>
      <c r="P159" s="108"/>
      <c r="Q159" s="108"/>
      <c r="R159" s="108"/>
      <c r="S159" s="108"/>
      <c r="T159" s="108"/>
      <c r="U159" s="108"/>
      <c r="V159" s="108"/>
      <c r="W159" s="108"/>
      <c r="X159" s="108"/>
      <c r="Y159" s="108"/>
      <c r="Z159" s="108"/>
    </row>
    <row r="160" spans="1:26" ht="19.5" customHeight="1">
      <c r="A160" s="66">
        <v>1</v>
      </c>
      <c r="B160" s="754">
        <v>2</v>
      </c>
      <c r="C160" s="717"/>
      <c r="D160" s="717"/>
      <c r="E160" s="717"/>
      <c r="F160" s="717"/>
      <c r="G160" s="718"/>
      <c r="H160" s="69">
        <v>3</v>
      </c>
      <c r="I160" s="69">
        <v>4</v>
      </c>
      <c r="J160" s="69">
        <v>5</v>
      </c>
      <c r="K160" s="69">
        <v>6</v>
      </c>
      <c r="L160" s="69">
        <v>7</v>
      </c>
      <c r="M160" s="69">
        <v>8</v>
      </c>
      <c r="N160" s="108"/>
      <c r="O160" s="108"/>
      <c r="P160" s="108"/>
      <c r="Q160" s="108"/>
      <c r="R160" s="108"/>
      <c r="S160" s="108"/>
      <c r="T160" s="108"/>
      <c r="U160" s="108"/>
      <c r="V160" s="108"/>
      <c r="W160" s="108"/>
      <c r="X160" s="108"/>
      <c r="Y160" s="108"/>
      <c r="Z160" s="108"/>
    </row>
    <row r="161" spans="1:26" ht="33.75" customHeight="1">
      <c r="A161" s="169"/>
      <c r="B161" s="544" t="s">
        <v>193</v>
      </c>
      <c r="C161" s="753" t="s">
        <v>300</v>
      </c>
      <c r="D161" s="717"/>
      <c r="E161" s="717"/>
      <c r="F161" s="717"/>
      <c r="G161" s="718"/>
      <c r="H161" s="64"/>
      <c r="I161" s="576">
        <f>PENGABDIAN!L27</f>
        <v>25</v>
      </c>
      <c r="J161" s="91"/>
      <c r="K161" s="188"/>
      <c r="L161" s="188"/>
      <c r="M161" s="188"/>
      <c r="N161" s="108"/>
      <c r="O161" s="108"/>
      <c r="P161" s="108"/>
      <c r="Q161" s="108"/>
      <c r="R161" s="108"/>
      <c r="S161" s="108"/>
      <c r="T161" s="108"/>
      <c r="U161" s="108"/>
      <c r="V161" s="108"/>
      <c r="W161" s="108"/>
      <c r="X161" s="108"/>
      <c r="Y161" s="108"/>
      <c r="Z161" s="108"/>
    </row>
    <row r="162" spans="1:26" ht="19.5" customHeight="1">
      <c r="A162" s="169"/>
      <c r="B162" s="83"/>
      <c r="C162" s="69">
        <v>1</v>
      </c>
      <c r="D162" s="719" t="s">
        <v>301</v>
      </c>
      <c r="E162" s="717"/>
      <c r="F162" s="717"/>
      <c r="G162" s="718"/>
      <c r="H162" s="64"/>
      <c r="I162" s="77"/>
      <c r="J162" s="91"/>
      <c r="K162" s="188"/>
      <c r="L162" s="188"/>
      <c r="M162" s="188"/>
      <c r="N162" s="108"/>
      <c r="O162" s="108"/>
      <c r="P162" s="108"/>
      <c r="Q162" s="108"/>
      <c r="R162" s="108"/>
      <c r="S162" s="108"/>
      <c r="T162" s="108"/>
      <c r="U162" s="108"/>
      <c r="V162" s="108"/>
      <c r="W162" s="108"/>
      <c r="X162" s="108"/>
      <c r="Y162" s="108"/>
      <c r="Z162" s="108"/>
    </row>
    <row r="163" spans="1:26" ht="19.5" customHeight="1">
      <c r="A163" s="169"/>
      <c r="B163" s="76"/>
      <c r="C163" s="176"/>
      <c r="D163" s="84" t="s">
        <v>35</v>
      </c>
      <c r="E163" s="716" t="s">
        <v>302</v>
      </c>
      <c r="F163" s="717"/>
      <c r="G163" s="718"/>
      <c r="H163" s="64"/>
      <c r="I163" s="77"/>
      <c r="J163" s="91"/>
      <c r="K163" s="188"/>
      <c r="L163" s="188"/>
      <c r="M163" s="188"/>
      <c r="N163" s="108"/>
      <c r="O163" s="108"/>
      <c r="P163" s="108"/>
      <c r="Q163" s="108"/>
      <c r="R163" s="108"/>
      <c r="S163" s="108"/>
      <c r="T163" s="108"/>
      <c r="U163" s="108"/>
      <c r="V163" s="108"/>
      <c r="W163" s="108"/>
      <c r="X163" s="108"/>
      <c r="Y163" s="108"/>
      <c r="Z163" s="108"/>
    </row>
    <row r="164" spans="1:26" ht="19.5" customHeight="1">
      <c r="A164" s="169"/>
      <c r="B164" s="76"/>
      <c r="C164" s="176"/>
      <c r="D164" s="76"/>
      <c r="E164" s="69" t="s">
        <v>252</v>
      </c>
      <c r="F164" s="92" t="s">
        <v>290</v>
      </c>
      <c r="G164" s="188"/>
      <c r="H164" s="64"/>
      <c r="I164" s="77"/>
      <c r="J164" s="91"/>
      <c r="K164" s="188"/>
      <c r="L164" s="188"/>
      <c r="M164" s="188"/>
      <c r="N164" s="108"/>
      <c r="O164" s="108"/>
      <c r="P164" s="108"/>
      <c r="Q164" s="108"/>
      <c r="R164" s="108"/>
      <c r="S164" s="108"/>
      <c r="T164" s="108"/>
      <c r="U164" s="108"/>
      <c r="V164" s="108"/>
      <c r="W164" s="108"/>
      <c r="X164" s="108"/>
      <c r="Y164" s="108"/>
      <c r="Z164" s="108"/>
    </row>
    <row r="165" spans="1:26" ht="19.5" customHeight="1">
      <c r="A165" s="169"/>
      <c r="B165" s="76"/>
      <c r="C165" s="176"/>
      <c r="D165" s="76"/>
      <c r="E165" s="69" t="s">
        <v>254</v>
      </c>
      <c r="F165" s="92" t="s">
        <v>291</v>
      </c>
      <c r="G165" s="188"/>
      <c r="H165" s="64"/>
      <c r="I165" s="77"/>
      <c r="J165" s="91"/>
      <c r="K165" s="188"/>
      <c r="L165" s="188"/>
      <c r="M165" s="188"/>
      <c r="N165" s="108"/>
      <c r="O165" s="108"/>
      <c r="P165" s="108"/>
      <c r="Q165" s="108"/>
      <c r="R165" s="108"/>
      <c r="S165" s="108"/>
      <c r="T165" s="108"/>
      <c r="U165" s="108"/>
      <c r="V165" s="108"/>
      <c r="W165" s="108"/>
      <c r="X165" s="108"/>
      <c r="Y165" s="108"/>
      <c r="Z165" s="108"/>
    </row>
    <row r="166" spans="1:26" ht="19.5" customHeight="1">
      <c r="A166" s="169"/>
      <c r="B166" s="76"/>
      <c r="C166" s="182"/>
      <c r="D166" s="83"/>
      <c r="E166" s="69" t="s">
        <v>264</v>
      </c>
      <c r="F166" s="92" t="s">
        <v>292</v>
      </c>
      <c r="G166" s="188"/>
      <c r="H166" s="64"/>
      <c r="I166" s="77"/>
      <c r="J166" s="91"/>
      <c r="K166" s="188"/>
      <c r="L166" s="188"/>
      <c r="M166" s="188"/>
      <c r="N166" s="108"/>
      <c r="O166" s="108"/>
      <c r="P166" s="108"/>
      <c r="Q166" s="108"/>
      <c r="R166" s="108"/>
      <c r="S166" s="108"/>
      <c r="T166" s="108"/>
      <c r="U166" s="108"/>
      <c r="V166" s="108"/>
      <c r="W166" s="108"/>
      <c r="X166" s="108"/>
      <c r="Y166" s="108"/>
      <c r="Z166" s="108"/>
    </row>
    <row r="167" spans="1:26" ht="33" customHeight="1">
      <c r="A167" s="169"/>
      <c r="B167" s="76"/>
      <c r="C167" s="182"/>
      <c r="D167" s="544" t="s">
        <v>303</v>
      </c>
      <c r="E167" s="753" t="s">
        <v>304</v>
      </c>
      <c r="F167" s="717"/>
      <c r="G167" s="718"/>
      <c r="H167" s="64"/>
      <c r="I167" s="77"/>
      <c r="J167" s="91"/>
      <c r="K167" s="188"/>
      <c r="L167" s="188"/>
      <c r="M167" s="188"/>
      <c r="N167" s="108"/>
      <c r="O167" s="108"/>
      <c r="P167" s="108"/>
      <c r="Q167" s="108"/>
      <c r="R167" s="108"/>
      <c r="S167" s="108"/>
      <c r="T167" s="108"/>
      <c r="U167" s="108"/>
      <c r="V167" s="108"/>
      <c r="W167" s="108"/>
      <c r="X167" s="108"/>
      <c r="Y167" s="108"/>
      <c r="Z167" s="108"/>
    </row>
    <row r="168" spans="1:26" ht="19.5" customHeight="1">
      <c r="A168" s="169"/>
      <c r="B168" s="76"/>
      <c r="C168" s="182"/>
      <c r="D168" s="76"/>
      <c r="E168" s="69" t="s">
        <v>252</v>
      </c>
      <c r="F168" s="92" t="s">
        <v>290</v>
      </c>
      <c r="G168" s="188"/>
      <c r="H168" s="64"/>
      <c r="I168" s="77"/>
      <c r="J168" s="91"/>
      <c r="K168" s="188"/>
      <c r="L168" s="188"/>
      <c r="M168" s="188"/>
      <c r="N168" s="108"/>
      <c r="O168" s="108"/>
      <c r="P168" s="108"/>
      <c r="Q168" s="108"/>
      <c r="R168" s="108"/>
      <c r="S168" s="108"/>
      <c r="T168" s="108"/>
      <c r="U168" s="108"/>
      <c r="V168" s="108"/>
      <c r="W168" s="108"/>
      <c r="X168" s="108"/>
      <c r="Y168" s="108"/>
      <c r="Z168" s="108"/>
    </row>
    <row r="169" spans="1:26" ht="19.5" customHeight="1">
      <c r="A169" s="169"/>
      <c r="B169" s="76"/>
      <c r="C169" s="182"/>
      <c r="D169" s="76"/>
      <c r="E169" s="69" t="s">
        <v>254</v>
      </c>
      <c r="F169" s="92" t="s">
        <v>291</v>
      </c>
      <c r="G169" s="188"/>
      <c r="H169" s="64"/>
      <c r="I169" s="77"/>
      <c r="J169" s="91"/>
      <c r="K169" s="188"/>
      <c r="L169" s="188"/>
      <c r="M169" s="188"/>
      <c r="N169" s="108"/>
      <c r="O169" s="108"/>
      <c r="P169" s="108"/>
      <c r="Q169" s="108"/>
      <c r="R169" s="108"/>
      <c r="S169" s="108"/>
      <c r="T169" s="108"/>
      <c r="U169" s="108"/>
      <c r="V169" s="108"/>
      <c r="W169" s="108"/>
      <c r="X169" s="108"/>
      <c r="Y169" s="108"/>
      <c r="Z169" s="108"/>
    </row>
    <row r="170" spans="1:26" ht="19.5" customHeight="1">
      <c r="A170" s="169"/>
      <c r="B170" s="76"/>
      <c r="C170" s="181"/>
      <c r="D170" s="83"/>
      <c r="E170" s="69" t="s">
        <v>264</v>
      </c>
      <c r="F170" s="92" t="s">
        <v>292</v>
      </c>
      <c r="G170" s="188"/>
      <c r="H170" s="64"/>
      <c r="I170" s="77"/>
      <c r="J170" s="91"/>
      <c r="K170" s="188"/>
      <c r="L170" s="188"/>
      <c r="M170" s="188"/>
      <c r="N170" s="108"/>
      <c r="O170" s="108"/>
      <c r="P170" s="108"/>
      <c r="Q170" s="108"/>
      <c r="R170" s="108"/>
      <c r="S170" s="108"/>
      <c r="T170" s="108"/>
      <c r="U170" s="108"/>
      <c r="V170" s="108"/>
      <c r="W170" s="108"/>
      <c r="X170" s="108"/>
      <c r="Y170" s="108"/>
      <c r="Z170" s="108"/>
    </row>
    <row r="171" spans="1:26" ht="19.5" customHeight="1">
      <c r="A171" s="169"/>
      <c r="B171" s="83"/>
      <c r="C171" s="69">
        <v>2</v>
      </c>
      <c r="D171" s="719" t="s">
        <v>305</v>
      </c>
      <c r="E171" s="717"/>
      <c r="F171" s="717"/>
      <c r="G171" s="718"/>
      <c r="H171" s="64"/>
      <c r="I171" s="77"/>
      <c r="J171" s="91"/>
      <c r="K171" s="188"/>
      <c r="L171" s="188"/>
      <c r="M171" s="188"/>
      <c r="N171" s="108"/>
      <c r="O171" s="108"/>
      <c r="P171" s="108"/>
      <c r="Q171" s="108"/>
      <c r="R171" s="108"/>
      <c r="S171" s="108"/>
      <c r="T171" s="108"/>
      <c r="U171" s="108"/>
      <c r="V171" s="108"/>
      <c r="W171" s="108"/>
      <c r="X171" s="108"/>
      <c r="Y171" s="108"/>
      <c r="Z171" s="108"/>
    </row>
    <row r="172" spans="1:26" ht="49.5" customHeight="1">
      <c r="A172" s="169"/>
      <c r="B172" s="544" t="s">
        <v>196</v>
      </c>
      <c r="C172" s="758" t="s">
        <v>306</v>
      </c>
      <c r="D172" s="742"/>
      <c r="E172" s="742"/>
      <c r="F172" s="742"/>
      <c r="G172" s="715"/>
      <c r="H172" s="64"/>
      <c r="I172" s="77">
        <f>PENGABDIAN!L488</f>
        <v>0</v>
      </c>
      <c r="J172" s="91"/>
      <c r="K172" s="188"/>
      <c r="L172" s="188"/>
      <c r="M172" s="188"/>
      <c r="N172" s="108"/>
      <c r="O172" s="108"/>
      <c r="P172" s="108"/>
      <c r="Q172" s="108"/>
      <c r="R172" s="108"/>
      <c r="S172" s="108"/>
      <c r="T172" s="108"/>
      <c r="U172" s="108"/>
      <c r="V172" s="108"/>
      <c r="W172" s="108"/>
      <c r="X172" s="108"/>
      <c r="Y172" s="108"/>
      <c r="Z172" s="108"/>
    </row>
    <row r="173" spans="1:26" ht="19.5" customHeight="1">
      <c r="A173" s="169"/>
      <c r="B173" s="76"/>
      <c r="C173" s="69">
        <v>1</v>
      </c>
      <c r="D173" s="719" t="s">
        <v>307</v>
      </c>
      <c r="E173" s="717"/>
      <c r="F173" s="717"/>
      <c r="G173" s="718"/>
      <c r="H173" s="64"/>
      <c r="I173" s="77"/>
      <c r="J173" s="91"/>
      <c r="K173" s="188"/>
      <c r="L173" s="188"/>
      <c r="M173" s="188"/>
      <c r="N173" s="108"/>
      <c r="O173" s="108"/>
      <c r="P173" s="108"/>
      <c r="Q173" s="108"/>
      <c r="R173" s="108"/>
      <c r="S173" s="108"/>
      <c r="T173" s="108"/>
      <c r="U173" s="108"/>
      <c r="V173" s="108"/>
      <c r="W173" s="108"/>
      <c r="X173" s="108"/>
      <c r="Y173" s="108"/>
      <c r="Z173" s="108"/>
    </row>
    <row r="174" spans="1:26" ht="19.5" customHeight="1">
      <c r="A174" s="169"/>
      <c r="B174" s="76"/>
      <c r="C174" s="69">
        <v>2</v>
      </c>
      <c r="D174" s="719" t="s">
        <v>308</v>
      </c>
      <c r="E174" s="717"/>
      <c r="F174" s="717"/>
      <c r="G174" s="718"/>
      <c r="H174" s="64"/>
      <c r="I174" s="77"/>
      <c r="J174" s="91"/>
      <c r="K174" s="188"/>
      <c r="L174" s="188"/>
      <c r="M174" s="188"/>
      <c r="N174" s="108"/>
      <c r="O174" s="108"/>
      <c r="P174" s="108"/>
      <c r="Q174" s="108"/>
      <c r="R174" s="108"/>
      <c r="S174" s="108"/>
      <c r="T174" s="108"/>
      <c r="U174" s="108"/>
      <c r="V174" s="108"/>
      <c r="W174" s="108"/>
      <c r="X174" s="108"/>
      <c r="Y174" s="108"/>
      <c r="Z174" s="108"/>
    </row>
    <row r="175" spans="1:26" ht="19.5" customHeight="1">
      <c r="A175" s="169"/>
      <c r="B175" s="79"/>
      <c r="C175" s="69">
        <v>3</v>
      </c>
      <c r="D175" s="759" t="s">
        <v>309</v>
      </c>
      <c r="E175" s="742"/>
      <c r="F175" s="742"/>
      <c r="G175" s="715"/>
      <c r="H175" s="64"/>
      <c r="I175" s="77"/>
      <c r="J175" s="91"/>
      <c r="K175" s="188"/>
      <c r="L175" s="188"/>
      <c r="M175" s="188"/>
      <c r="N175" s="108"/>
      <c r="O175" s="108"/>
      <c r="P175" s="108"/>
      <c r="Q175" s="108"/>
      <c r="R175" s="108"/>
      <c r="S175" s="108"/>
      <c r="T175" s="108"/>
      <c r="U175" s="108"/>
      <c r="V175" s="108"/>
      <c r="W175" s="108"/>
      <c r="X175" s="108"/>
      <c r="Y175" s="108"/>
      <c r="Z175" s="108"/>
    </row>
    <row r="176" spans="1:26" ht="19.5" customHeight="1">
      <c r="A176" s="169"/>
      <c r="B176" s="66" t="s">
        <v>204</v>
      </c>
      <c r="C176" s="719" t="s">
        <v>310</v>
      </c>
      <c r="D176" s="717"/>
      <c r="E176" s="717"/>
      <c r="F176" s="717"/>
      <c r="G176" s="718"/>
      <c r="H176" s="204"/>
      <c r="I176" s="77">
        <f>PENGABDIAN!L67</f>
        <v>0</v>
      </c>
      <c r="J176" s="91"/>
      <c r="K176" s="188"/>
      <c r="L176" s="188"/>
      <c r="M176" s="188"/>
      <c r="N176" s="108"/>
      <c r="O176" s="108"/>
      <c r="P176" s="108"/>
      <c r="Q176" s="108"/>
      <c r="R176" s="108"/>
      <c r="S176" s="108"/>
      <c r="T176" s="108"/>
      <c r="U176" s="108"/>
      <c r="V176" s="108"/>
      <c r="W176" s="108"/>
      <c r="X176" s="108"/>
      <c r="Y176" s="108"/>
      <c r="Z176" s="108"/>
    </row>
    <row r="177" spans="1:26" ht="36" customHeight="1">
      <c r="A177" s="169"/>
      <c r="B177" s="79"/>
      <c r="C177" s="119"/>
      <c r="D177" s="719" t="s">
        <v>311</v>
      </c>
      <c r="E177" s="717"/>
      <c r="F177" s="717"/>
      <c r="G177" s="718"/>
      <c r="H177" s="204"/>
      <c r="I177" s="77"/>
      <c r="J177" s="91"/>
      <c r="K177" s="188"/>
      <c r="L177" s="188"/>
      <c r="M177" s="188"/>
      <c r="N177" s="108"/>
      <c r="O177" s="108"/>
      <c r="P177" s="108"/>
      <c r="Q177" s="108"/>
      <c r="R177" s="108"/>
      <c r="S177" s="108"/>
      <c r="T177" s="108"/>
      <c r="U177" s="108"/>
      <c r="V177" s="108"/>
      <c r="W177" s="108"/>
      <c r="X177" s="108"/>
      <c r="Y177" s="108"/>
      <c r="Z177" s="108"/>
    </row>
    <row r="178" spans="1:26" ht="24.75" customHeight="1">
      <c r="A178" s="572"/>
      <c r="B178" s="748" t="s">
        <v>312</v>
      </c>
      <c r="C178" s="717"/>
      <c r="D178" s="717"/>
      <c r="E178" s="717"/>
      <c r="F178" s="717"/>
      <c r="G178" s="718"/>
      <c r="H178" s="573">
        <f>H151+H107+H43+H37</f>
        <v>380</v>
      </c>
      <c r="I178" s="573">
        <f>I151+I107+I43+I37</f>
        <v>790.96</v>
      </c>
      <c r="J178" s="573">
        <f>J151+J107+J43+J37</f>
        <v>1170.96</v>
      </c>
      <c r="K178" s="557"/>
      <c r="L178" s="557"/>
      <c r="M178" s="557"/>
      <c r="N178" s="164"/>
      <c r="O178" s="164"/>
      <c r="P178" s="164"/>
      <c r="Q178" s="164"/>
      <c r="R178" s="164"/>
      <c r="S178" s="164"/>
      <c r="T178" s="164"/>
      <c r="U178" s="164"/>
      <c r="V178" s="164"/>
      <c r="W178" s="164"/>
      <c r="X178" s="164"/>
      <c r="Y178" s="164"/>
      <c r="Z178" s="164"/>
    </row>
    <row r="179" spans="1:26" ht="25.5" customHeight="1">
      <c r="A179" s="63" t="s">
        <v>313</v>
      </c>
      <c r="B179" s="757" t="s">
        <v>314</v>
      </c>
      <c r="C179" s="717"/>
      <c r="D179" s="717"/>
      <c r="E179" s="717"/>
      <c r="F179" s="717"/>
      <c r="G179" s="718"/>
      <c r="H179" s="571">
        <f>PAK!F27</f>
        <v>20</v>
      </c>
      <c r="I179" s="60">
        <f>(I180+I183+I190+I199+I206+I209+I216+I225+I229+I233+I235)</f>
        <v>52</v>
      </c>
      <c r="J179" s="575">
        <f>I179+H179</f>
        <v>72</v>
      </c>
      <c r="K179" s="202"/>
      <c r="L179" s="202"/>
      <c r="M179" s="202"/>
      <c r="N179" s="56"/>
      <c r="O179" s="56"/>
      <c r="P179" s="56"/>
      <c r="Q179" s="56"/>
      <c r="R179" s="56"/>
      <c r="S179" s="56"/>
      <c r="T179" s="56"/>
      <c r="U179" s="56"/>
      <c r="V179" s="56"/>
      <c r="W179" s="56"/>
      <c r="X179" s="56"/>
      <c r="Y179" s="56"/>
      <c r="Z179" s="56"/>
    </row>
    <row r="180" spans="1:26" ht="33.75" customHeight="1">
      <c r="A180" s="169"/>
      <c r="B180" s="229" t="s">
        <v>180</v>
      </c>
      <c r="C180" s="753" t="s">
        <v>315</v>
      </c>
      <c r="D180" s="717"/>
      <c r="E180" s="717"/>
      <c r="F180" s="717"/>
      <c r="G180" s="718"/>
      <c r="H180" s="64"/>
      <c r="I180" s="77">
        <f>PENUNJANG!L23</f>
        <v>26</v>
      </c>
      <c r="J180" s="91"/>
      <c r="K180" s="188"/>
      <c r="L180" s="188"/>
      <c r="M180" s="188"/>
      <c r="N180" s="108"/>
      <c r="O180" s="108"/>
      <c r="P180" s="108"/>
      <c r="Q180" s="108"/>
      <c r="R180" s="108"/>
      <c r="S180" s="108"/>
      <c r="T180" s="108"/>
      <c r="U180" s="108"/>
      <c r="V180" s="108"/>
      <c r="W180" s="108"/>
      <c r="X180" s="108"/>
      <c r="Y180" s="108"/>
      <c r="Z180" s="108"/>
    </row>
    <row r="181" spans="1:26" ht="19.5" customHeight="1">
      <c r="A181" s="169"/>
      <c r="B181" s="68"/>
      <c r="C181" s="69">
        <v>1</v>
      </c>
      <c r="D181" s="716" t="s">
        <v>316</v>
      </c>
      <c r="E181" s="717"/>
      <c r="F181" s="717"/>
      <c r="G181" s="718"/>
      <c r="H181" s="64"/>
      <c r="I181" s="77"/>
      <c r="J181" s="91"/>
      <c r="K181" s="188"/>
      <c r="L181" s="188"/>
      <c r="M181" s="188"/>
      <c r="N181" s="108"/>
      <c r="O181" s="108"/>
      <c r="P181" s="108"/>
      <c r="Q181" s="108"/>
      <c r="R181" s="108"/>
      <c r="S181" s="108"/>
      <c r="T181" s="108"/>
      <c r="U181" s="108"/>
      <c r="V181" s="108"/>
      <c r="W181" s="108"/>
      <c r="X181" s="108"/>
      <c r="Y181" s="108"/>
      <c r="Z181" s="108"/>
    </row>
    <row r="182" spans="1:26" ht="19.5" customHeight="1">
      <c r="A182" s="169"/>
      <c r="B182" s="79"/>
      <c r="C182" s="69">
        <v>2</v>
      </c>
      <c r="D182" s="719" t="s">
        <v>317</v>
      </c>
      <c r="E182" s="717"/>
      <c r="F182" s="717"/>
      <c r="G182" s="718"/>
      <c r="H182" s="64"/>
      <c r="I182" s="77"/>
      <c r="J182" s="91"/>
      <c r="K182" s="188"/>
      <c r="L182" s="188"/>
      <c r="M182" s="188"/>
      <c r="N182" s="108"/>
      <c r="O182" s="108"/>
      <c r="P182" s="108"/>
      <c r="Q182" s="108"/>
      <c r="R182" s="108"/>
      <c r="S182" s="108"/>
      <c r="T182" s="108"/>
      <c r="U182" s="108"/>
      <c r="V182" s="108"/>
      <c r="W182" s="108"/>
      <c r="X182" s="108"/>
      <c r="Y182" s="108"/>
      <c r="Z182" s="108"/>
    </row>
    <row r="183" spans="1:26" ht="33" customHeight="1">
      <c r="A183" s="169"/>
      <c r="B183" s="229" t="s">
        <v>184</v>
      </c>
      <c r="C183" s="753" t="s">
        <v>318</v>
      </c>
      <c r="D183" s="717"/>
      <c r="E183" s="717"/>
      <c r="F183" s="717"/>
      <c r="G183" s="718"/>
      <c r="H183" s="64"/>
      <c r="I183" s="77">
        <f>PENUNJANG!L52</f>
        <v>0</v>
      </c>
      <c r="J183" s="91"/>
      <c r="K183" s="188"/>
      <c r="L183" s="188"/>
      <c r="M183" s="188"/>
      <c r="N183" s="108"/>
      <c r="O183" s="108"/>
      <c r="P183" s="108"/>
      <c r="Q183" s="108"/>
      <c r="R183" s="108"/>
      <c r="S183" s="108"/>
      <c r="T183" s="108"/>
      <c r="U183" s="108"/>
      <c r="V183" s="108"/>
      <c r="W183" s="108"/>
      <c r="X183" s="108"/>
      <c r="Y183" s="108"/>
      <c r="Z183" s="108"/>
    </row>
    <row r="184" spans="1:26" ht="19.5" customHeight="1">
      <c r="A184" s="169"/>
      <c r="B184" s="68"/>
      <c r="C184" s="66">
        <v>1</v>
      </c>
      <c r="D184" s="719" t="s">
        <v>319</v>
      </c>
      <c r="E184" s="717"/>
      <c r="F184" s="717"/>
      <c r="G184" s="718"/>
      <c r="H184" s="64"/>
      <c r="I184" s="77"/>
      <c r="J184" s="91"/>
      <c r="K184" s="188"/>
      <c r="L184" s="188"/>
      <c r="M184" s="188"/>
      <c r="N184" s="108"/>
      <c r="O184" s="108"/>
      <c r="P184" s="108"/>
      <c r="Q184" s="108"/>
      <c r="R184" s="108"/>
      <c r="S184" s="108"/>
      <c r="T184" s="108"/>
      <c r="U184" s="108"/>
      <c r="V184" s="108"/>
      <c r="W184" s="108"/>
      <c r="X184" s="108"/>
      <c r="Y184" s="108"/>
      <c r="Z184" s="108"/>
    </row>
    <row r="185" spans="1:26" ht="19.5" customHeight="1">
      <c r="A185" s="75"/>
      <c r="B185" s="68"/>
      <c r="C185" s="76"/>
      <c r="D185" s="77" t="s">
        <v>35</v>
      </c>
      <c r="E185" s="719" t="s">
        <v>320</v>
      </c>
      <c r="F185" s="717"/>
      <c r="G185" s="718"/>
      <c r="H185" s="78"/>
      <c r="I185" s="104"/>
      <c r="J185" s="104"/>
      <c r="K185" s="104"/>
      <c r="L185" s="104"/>
      <c r="M185" s="104"/>
      <c r="N185" s="108"/>
      <c r="O185" s="108"/>
      <c r="P185" s="108"/>
      <c r="Q185" s="108"/>
      <c r="R185" s="108"/>
      <c r="S185" s="108"/>
      <c r="T185" s="108"/>
      <c r="U185" s="108"/>
      <c r="V185" s="108"/>
      <c r="W185" s="108"/>
      <c r="X185" s="108"/>
      <c r="Y185" s="108"/>
      <c r="Z185" s="108"/>
    </row>
    <row r="186" spans="1:26" ht="19.5" customHeight="1">
      <c r="A186" s="75"/>
      <c r="B186" s="68"/>
      <c r="C186" s="79"/>
      <c r="D186" s="77" t="s">
        <v>40</v>
      </c>
      <c r="E186" s="716" t="s">
        <v>321</v>
      </c>
      <c r="F186" s="717"/>
      <c r="G186" s="718"/>
      <c r="H186" s="81"/>
      <c r="I186" s="92"/>
      <c r="J186" s="92"/>
      <c r="K186" s="92"/>
      <c r="L186" s="92"/>
      <c r="M186" s="92"/>
      <c r="N186" s="108"/>
      <c r="O186" s="108"/>
      <c r="P186" s="108"/>
      <c r="Q186" s="108"/>
      <c r="R186" s="108"/>
      <c r="S186" s="108"/>
      <c r="T186" s="108"/>
      <c r="U186" s="108"/>
      <c r="V186" s="108"/>
      <c r="W186" s="108"/>
      <c r="X186" s="108"/>
      <c r="Y186" s="108"/>
      <c r="Z186" s="108"/>
    </row>
    <row r="187" spans="1:26" ht="19.5" customHeight="1">
      <c r="A187" s="75"/>
      <c r="B187" s="68"/>
      <c r="C187" s="66">
        <v>2</v>
      </c>
      <c r="D187" s="719" t="s">
        <v>322</v>
      </c>
      <c r="E187" s="717"/>
      <c r="F187" s="717"/>
      <c r="G187" s="718"/>
      <c r="H187" s="81"/>
      <c r="I187" s="92"/>
      <c r="J187" s="92"/>
      <c r="K187" s="92"/>
      <c r="L187" s="92"/>
      <c r="M187" s="92"/>
      <c r="N187" s="108"/>
      <c r="O187" s="108"/>
      <c r="P187" s="108"/>
      <c r="Q187" s="108"/>
      <c r="R187" s="108"/>
      <c r="S187" s="108"/>
      <c r="T187" s="108"/>
      <c r="U187" s="108"/>
      <c r="V187" s="108"/>
      <c r="W187" s="108"/>
      <c r="X187" s="108"/>
      <c r="Y187" s="108"/>
      <c r="Z187" s="108"/>
    </row>
    <row r="188" spans="1:26" ht="19.5" customHeight="1">
      <c r="A188" s="75"/>
      <c r="B188" s="76"/>
      <c r="C188" s="68"/>
      <c r="D188" s="77" t="s">
        <v>35</v>
      </c>
      <c r="E188" s="719" t="s">
        <v>320</v>
      </c>
      <c r="F188" s="717"/>
      <c r="G188" s="718"/>
      <c r="H188" s="82"/>
      <c r="I188" s="69"/>
      <c r="J188" s="69"/>
      <c r="K188" s="69"/>
      <c r="L188" s="69"/>
      <c r="M188" s="69"/>
      <c r="N188" s="108"/>
      <c r="O188" s="108"/>
      <c r="P188" s="108"/>
      <c r="Q188" s="108"/>
      <c r="R188" s="108"/>
      <c r="S188" s="108"/>
      <c r="T188" s="108"/>
      <c r="U188" s="108"/>
      <c r="V188" s="108"/>
      <c r="W188" s="108"/>
      <c r="X188" s="108"/>
      <c r="Y188" s="108"/>
      <c r="Z188" s="108"/>
    </row>
    <row r="189" spans="1:26" ht="19.5" customHeight="1">
      <c r="A189" s="68"/>
      <c r="B189" s="83"/>
      <c r="C189" s="79"/>
      <c r="D189" s="77" t="s">
        <v>40</v>
      </c>
      <c r="E189" s="716" t="s">
        <v>321</v>
      </c>
      <c r="F189" s="717"/>
      <c r="G189" s="718"/>
      <c r="H189" s="82"/>
      <c r="I189" s="69"/>
      <c r="J189" s="69"/>
      <c r="K189" s="69"/>
      <c r="L189" s="69"/>
      <c r="M189" s="69"/>
      <c r="N189" s="56"/>
      <c r="O189" s="56"/>
      <c r="P189" s="56"/>
      <c r="Q189" s="56"/>
      <c r="R189" s="56"/>
      <c r="S189" s="56"/>
      <c r="T189" s="56"/>
      <c r="U189" s="56"/>
      <c r="V189" s="56"/>
      <c r="W189" s="56"/>
      <c r="X189" s="56"/>
      <c r="Y189" s="56"/>
      <c r="Z189" s="56"/>
    </row>
    <row r="190" spans="1:26" ht="19.5" customHeight="1">
      <c r="A190" s="169"/>
      <c r="B190" s="84" t="s">
        <v>193</v>
      </c>
      <c r="C190" s="719" t="s">
        <v>323</v>
      </c>
      <c r="D190" s="717"/>
      <c r="E190" s="717"/>
      <c r="F190" s="717"/>
      <c r="G190" s="718"/>
      <c r="H190" s="64"/>
      <c r="I190" s="77">
        <f>PENUNJANG!L59</f>
        <v>0</v>
      </c>
      <c r="J190" s="91"/>
      <c r="K190" s="188"/>
      <c r="L190" s="188"/>
      <c r="M190" s="188"/>
      <c r="N190" s="108"/>
      <c r="O190" s="108"/>
      <c r="P190" s="108"/>
      <c r="Q190" s="108"/>
      <c r="R190" s="108"/>
      <c r="S190" s="108"/>
      <c r="T190" s="108"/>
      <c r="U190" s="108"/>
      <c r="V190" s="108"/>
      <c r="W190" s="108"/>
      <c r="X190" s="108"/>
      <c r="Y190" s="108"/>
      <c r="Z190" s="108"/>
    </row>
    <row r="191" spans="1:26" ht="19.5" customHeight="1">
      <c r="A191" s="169"/>
      <c r="B191" s="76"/>
      <c r="C191" s="66">
        <v>1</v>
      </c>
      <c r="D191" s="719" t="s">
        <v>290</v>
      </c>
      <c r="E191" s="717"/>
      <c r="F191" s="717"/>
      <c r="G191" s="718"/>
      <c r="H191" s="64"/>
      <c r="I191" s="77"/>
      <c r="J191" s="91"/>
      <c r="K191" s="188"/>
      <c r="L191" s="188"/>
      <c r="M191" s="188"/>
      <c r="N191" s="108"/>
      <c r="O191" s="108"/>
      <c r="P191" s="108"/>
      <c r="Q191" s="108"/>
      <c r="R191" s="108"/>
      <c r="S191" s="108"/>
      <c r="T191" s="108"/>
      <c r="U191" s="108"/>
      <c r="V191" s="108"/>
      <c r="W191" s="108"/>
      <c r="X191" s="108"/>
      <c r="Y191" s="108"/>
      <c r="Z191" s="108"/>
    </row>
    <row r="192" spans="1:26" ht="19.5" customHeight="1">
      <c r="A192" s="169"/>
      <c r="B192" s="76"/>
      <c r="C192" s="68"/>
      <c r="D192" s="77" t="s">
        <v>324</v>
      </c>
      <c r="E192" s="716" t="s">
        <v>325</v>
      </c>
      <c r="F192" s="717"/>
      <c r="G192" s="718"/>
      <c r="H192" s="64"/>
      <c r="I192" s="77"/>
      <c r="J192" s="91"/>
      <c r="K192" s="188"/>
      <c r="L192" s="188"/>
      <c r="M192" s="188"/>
      <c r="N192" s="108"/>
      <c r="O192" s="108"/>
      <c r="P192" s="108"/>
      <c r="Q192" s="108"/>
      <c r="R192" s="108"/>
      <c r="S192" s="108"/>
      <c r="T192" s="108"/>
      <c r="U192" s="108"/>
      <c r="V192" s="108"/>
      <c r="W192" s="108"/>
      <c r="X192" s="108"/>
      <c r="Y192" s="108"/>
      <c r="Z192" s="108"/>
    </row>
    <row r="193" spans="1:26" ht="19.5" customHeight="1">
      <c r="A193" s="169"/>
      <c r="B193" s="76"/>
      <c r="C193" s="68"/>
      <c r="D193" s="77" t="s">
        <v>303</v>
      </c>
      <c r="E193" s="716" t="s">
        <v>326</v>
      </c>
      <c r="F193" s="717"/>
      <c r="G193" s="718"/>
      <c r="H193" s="64"/>
      <c r="I193" s="77"/>
      <c r="J193" s="91"/>
      <c r="K193" s="188"/>
      <c r="L193" s="188"/>
      <c r="M193" s="188"/>
      <c r="N193" s="108"/>
      <c r="O193" s="108"/>
      <c r="P193" s="108"/>
      <c r="Q193" s="108"/>
      <c r="R193" s="108"/>
      <c r="S193" s="108"/>
      <c r="T193" s="108"/>
      <c r="U193" s="108"/>
      <c r="V193" s="108"/>
      <c r="W193" s="108"/>
      <c r="X193" s="108"/>
      <c r="Y193" s="108"/>
      <c r="Z193" s="108"/>
    </row>
    <row r="194" spans="1:26" ht="19.5" customHeight="1">
      <c r="A194" s="169"/>
      <c r="B194" s="76"/>
      <c r="C194" s="79"/>
      <c r="D194" s="77" t="s">
        <v>327</v>
      </c>
      <c r="E194" s="716" t="s">
        <v>321</v>
      </c>
      <c r="F194" s="717"/>
      <c r="G194" s="718"/>
      <c r="H194" s="64"/>
      <c r="I194" s="77"/>
      <c r="J194" s="91"/>
      <c r="K194" s="188"/>
      <c r="L194" s="188"/>
      <c r="M194" s="188"/>
      <c r="N194" s="108"/>
      <c r="O194" s="108"/>
      <c r="P194" s="108"/>
      <c r="Q194" s="108"/>
      <c r="R194" s="108"/>
      <c r="S194" s="108"/>
      <c r="T194" s="108"/>
      <c r="U194" s="108"/>
      <c r="V194" s="108"/>
      <c r="W194" s="108"/>
      <c r="X194" s="108"/>
      <c r="Y194" s="108"/>
      <c r="Z194" s="108"/>
    </row>
    <row r="195" spans="1:26" ht="19.5" customHeight="1">
      <c r="A195" s="169"/>
      <c r="B195" s="76"/>
      <c r="C195" s="66">
        <v>2</v>
      </c>
      <c r="D195" s="719" t="s">
        <v>291</v>
      </c>
      <c r="E195" s="717"/>
      <c r="F195" s="717"/>
      <c r="G195" s="718"/>
      <c r="H195" s="64"/>
      <c r="I195" s="77"/>
      <c r="J195" s="91"/>
      <c r="K195" s="188"/>
      <c r="L195" s="188"/>
      <c r="M195" s="188"/>
      <c r="N195" s="108"/>
      <c r="O195" s="108"/>
      <c r="P195" s="108"/>
      <c r="Q195" s="108"/>
      <c r="R195" s="108"/>
      <c r="S195" s="108"/>
      <c r="T195" s="108"/>
      <c r="U195" s="108"/>
      <c r="V195" s="108"/>
      <c r="W195" s="108"/>
      <c r="X195" s="108"/>
      <c r="Y195" s="108"/>
      <c r="Z195" s="108"/>
    </row>
    <row r="196" spans="1:26" ht="19.5" customHeight="1">
      <c r="A196" s="169"/>
      <c r="B196" s="76"/>
      <c r="C196" s="68"/>
      <c r="D196" s="77" t="s">
        <v>324</v>
      </c>
      <c r="E196" s="716" t="s">
        <v>325</v>
      </c>
      <c r="F196" s="717"/>
      <c r="G196" s="718"/>
      <c r="H196" s="64"/>
      <c r="I196" s="77"/>
      <c r="J196" s="91"/>
      <c r="K196" s="188"/>
      <c r="L196" s="188"/>
      <c r="M196" s="188"/>
      <c r="N196" s="108"/>
      <c r="O196" s="108"/>
      <c r="P196" s="108"/>
      <c r="Q196" s="108"/>
      <c r="R196" s="108"/>
      <c r="S196" s="108"/>
      <c r="T196" s="108"/>
      <c r="U196" s="108"/>
      <c r="V196" s="108"/>
      <c r="W196" s="108"/>
      <c r="X196" s="108"/>
      <c r="Y196" s="108"/>
      <c r="Z196" s="108"/>
    </row>
    <row r="197" spans="1:26" ht="19.5" customHeight="1">
      <c r="A197" s="169"/>
      <c r="B197" s="76"/>
      <c r="C197" s="68"/>
      <c r="D197" s="77" t="s">
        <v>303</v>
      </c>
      <c r="E197" s="716" t="s">
        <v>326</v>
      </c>
      <c r="F197" s="717"/>
      <c r="G197" s="718"/>
      <c r="H197" s="64"/>
      <c r="I197" s="77"/>
      <c r="J197" s="91"/>
      <c r="K197" s="188"/>
      <c r="L197" s="188"/>
      <c r="M197" s="188"/>
      <c r="N197" s="108"/>
      <c r="O197" s="108"/>
      <c r="P197" s="108"/>
      <c r="Q197" s="108"/>
      <c r="R197" s="108"/>
      <c r="S197" s="108"/>
      <c r="T197" s="108"/>
      <c r="U197" s="108"/>
      <c r="V197" s="108"/>
      <c r="W197" s="108"/>
      <c r="X197" s="108"/>
      <c r="Y197" s="108"/>
      <c r="Z197" s="108"/>
    </row>
    <row r="198" spans="1:26" ht="19.5" customHeight="1">
      <c r="A198" s="169"/>
      <c r="B198" s="83"/>
      <c r="C198" s="79"/>
      <c r="D198" s="77" t="s">
        <v>327</v>
      </c>
      <c r="E198" s="716" t="s">
        <v>321</v>
      </c>
      <c r="F198" s="717"/>
      <c r="G198" s="718"/>
      <c r="H198" s="64"/>
      <c r="I198" s="77"/>
      <c r="J198" s="91"/>
      <c r="K198" s="188"/>
      <c r="L198" s="188"/>
      <c r="M198" s="188"/>
      <c r="N198" s="108"/>
      <c r="O198" s="108"/>
      <c r="P198" s="108"/>
      <c r="Q198" s="108"/>
      <c r="R198" s="108"/>
      <c r="S198" s="108"/>
      <c r="T198" s="108"/>
      <c r="U198" s="108"/>
      <c r="V198" s="108"/>
      <c r="W198" s="108"/>
      <c r="X198" s="108"/>
      <c r="Y198" s="108"/>
      <c r="Z198" s="108"/>
    </row>
    <row r="199" spans="1:26" ht="19.5" customHeight="1">
      <c r="A199" s="169"/>
      <c r="B199" s="84" t="s">
        <v>196</v>
      </c>
      <c r="C199" s="719" t="s">
        <v>328</v>
      </c>
      <c r="D199" s="717"/>
      <c r="E199" s="717"/>
      <c r="F199" s="717"/>
      <c r="G199" s="718"/>
      <c r="H199" s="64"/>
      <c r="I199" s="77">
        <f>PENUNJANG!L70</f>
        <v>0</v>
      </c>
      <c r="J199" s="91"/>
      <c r="K199" s="188"/>
      <c r="L199" s="188"/>
      <c r="M199" s="188"/>
      <c r="N199" s="108"/>
      <c r="O199" s="108"/>
      <c r="P199" s="108"/>
      <c r="Q199" s="108"/>
      <c r="R199" s="108"/>
      <c r="S199" s="108"/>
      <c r="T199" s="108"/>
      <c r="U199" s="108"/>
      <c r="V199" s="108"/>
      <c r="W199" s="108"/>
      <c r="X199" s="108"/>
      <c r="Y199" s="108"/>
      <c r="Z199" s="108"/>
    </row>
    <row r="200" spans="1:26" ht="33.75" customHeight="1">
      <c r="A200" s="562"/>
      <c r="B200" s="83"/>
      <c r="C200" s="141"/>
      <c r="D200" s="719" t="s">
        <v>329</v>
      </c>
      <c r="E200" s="717"/>
      <c r="F200" s="717"/>
      <c r="G200" s="718"/>
      <c r="H200" s="64"/>
      <c r="I200" s="77"/>
      <c r="J200" s="91"/>
      <c r="K200" s="188"/>
      <c r="L200" s="188"/>
      <c r="M200" s="188"/>
      <c r="N200" s="108"/>
      <c r="O200" s="108"/>
      <c r="P200" s="108"/>
      <c r="Q200" s="108"/>
      <c r="R200" s="108"/>
      <c r="S200" s="108"/>
      <c r="T200" s="108"/>
      <c r="U200" s="108"/>
      <c r="V200" s="108"/>
      <c r="W200" s="108"/>
      <c r="X200" s="108"/>
      <c r="Y200" s="108"/>
      <c r="Z200" s="108"/>
    </row>
    <row r="201" spans="1:26" ht="19.5" customHeight="1">
      <c r="A201" s="744" t="s">
        <v>152</v>
      </c>
      <c r="B201" s="754" t="s">
        <v>173</v>
      </c>
      <c r="C201" s="717"/>
      <c r="D201" s="717"/>
      <c r="E201" s="717"/>
      <c r="F201" s="717"/>
      <c r="G201" s="717"/>
      <c r="H201" s="717"/>
      <c r="I201" s="717"/>
      <c r="J201" s="717"/>
      <c r="K201" s="717"/>
      <c r="L201" s="717"/>
      <c r="M201" s="718"/>
      <c r="N201" s="108"/>
      <c r="O201" s="108"/>
      <c r="P201" s="108"/>
      <c r="Q201" s="108"/>
      <c r="R201" s="108"/>
      <c r="S201" s="108"/>
      <c r="T201" s="108"/>
      <c r="U201" s="108"/>
      <c r="V201" s="108"/>
      <c r="W201" s="108"/>
      <c r="X201" s="108"/>
      <c r="Y201" s="108"/>
      <c r="Z201" s="108"/>
    </row>
    <row r="202" spans="1:26" ht="19.5" customHeight="1">
      <c r="A202" s="695"/>
      <c r="B202" s="692" t="s">
        <v>174</v>
      </c>
      <c r="C202" s="693"/>
      <c r="D202" s="693"/>
      <c r="E202" s="693"/>
      <c r="F202" s="693"/>
      <c r="G202" s="745"/>
      <c r="H202" s="756" t="s">
        <v>175</v>
      </c>
      <c r="I202" s="742"/>
      <c r="J202" s="742"/>
      <c r="K202" s="742"/>
      <c r="L202" s="742"/>
      <c r="M202" s="715"/>
      <c r="N202" s="108"/>
      <c r="O202" s="108"/>
      <c r="P202" s="108"/>
      <c r="Q202" s="108"/>
      <c r="R202" s="108"/>
      <c r="S202" s="108"/>
      <c r="T202" s="108"/>
      <c r="U202" s="108"/>
      <c r="V202" s="108"/>
      <c r="W202" s="108"/>
      <c r="X202" s="108"/>
      <c r="Y202" s="108"/>
      <c r="Z202" s="108"/>
    </row>
    <row r="203" spans="1:26" ht="19.5" customHeight="1">
      <c r="A203" s="695"/>
      <c r="B203" s="746"/>
      <c r="C203" s="693"/>
      <c r="D203" s="693"/>
      <c r="E203" s="693"/>
      <c r="F203" s="693"/>
      <c r="G203" s="745"/>
      <c r="H203" s="756" t="s">
        <v>176</v>
      </c>
      <c r="I203" s="742"/>
      <c r="J203" s="715"/>
      <c r="K203" s="756" t="s">
        <v>177</v>
      </c>
      <c r="L203" s="742"/>
      <c r="M203" s="715"/>
      <c r="N203" s="108"/>
      <c r="O203" s="108"/>
      <c r="P203" s="108"/>
      <c r="Q203" s="108"/>
      <c r="R203" s="108"/>
      <c r="S203" s="108"/>
      <c r="T203" s="108"/>
      <c r="U203" s="108"/>
      <c r="V203" s="108"/>
      <c r="W203" s="108"/>
      <c r="X203" s="108"/>
      <c r="Y203" s="108"/>
      <c r="Z203" s="108"/>
    </row>
    <row r="204" spans="1:26" ht="19.5" customHeight="1">
      <c r="A204" s="696"/>
      <c r="B204" s="714"/>
      <c r="C204" s="742"/>
      <c r="D204" s="742"/>
      <c r="E204" s="742"/>
      <c r="F204" s="742"/>
      <c r="G204" s="715"/>
      <c r="H204" s="69" t="s">
        <v>95</v>
      </c>
      <c r="I204" s="69" t="s">
        <v>96</v>
      </c>
      <c r="J204" s="69" t="s">
        <v>97</v>
      </c>
      <c r="K204" s="69" t="s">
        <v>95</v>
      </c>
      <c r="L204" s="69" t="s">
        <v>96</v>
      </c>
      <c r="M204" s="69" t="s">
        <v>97</v>
      </c>
      <c r="N204" s="108"/>
      <c r="O204" s="108"/>
      <c r="P204" s="108"/>
      <c r="Q204" s="108"/>
      <c r="R204" s="108"/>
      <c r="S204" s="108"/>
      <c r="T204" s="108"/>
      <c r="U204" s="108"/>
      <c r="V204" s="108"/>
      <c r="W204" s="108"/>
      <c r="X204" s="108"/>
      <c r="Y204" s="108"/>
      <c r="Z204" s="108"/>
    </row>
    <row r="205" spans="1:26" ht="19.5" customHeight="1">
      <c r="A205" s="66">
        <v>1</v>
      </c>
      <c r="B205" s="754">
        <v>2</v>
      </c>
      <c r="C205" s="717"/>
      <c r="D205" s="717"/>
      <c r="E205" s="717"/>
      <c r="F205" s="717"/>
      <c r="G205" s="718"/>
      <c r="H205" s="69">
        <v>3</v>
      </c>
      <c r="I205" s="69">
        <v>4</v>
      </c>
      <c r="J205" s="69">
        <v>5</v>
      </c>
      <c r="K205" s="69">
        <v>6</v>
      </c>
      <c r="L205" s="69">
        <v>7</v>
      </c>
      <c r="M205" s="69">
        <v>8</v>
      </c>
      <c r="N205" s="108"/>
      <c r="O205" s="108"/>
      <c r="P205" s="108"/>
      <c r="Q205" s="108"/>
      <c r="R205" s="108"/>
      <c r="S205" s="108"/>
      <c r="T205" s="108"/>
      <c r="U205" s="108"/>
      <c r="V205" s="108"/>
      <c r="W205" s="108"/>
      <c r="X205" s="108"/>
      <c r="Y205" s="108"/>
      <c r="Z205" s="108"/>
    </row>
    <row r="206" spans="1:26" ht="31.5" customHeight="1">
      <c r="A206" s="169"/>
      <c r="B206" s="544" t="s">
        <v>204</v>
      </c>
      <c r="C206" s="753" t="s">
        <v>330</v>
      </c>
      <c r="D206" s="717"/>
      <c r="E206" s="717"/>
      <c r="F206" s="717"/>
      <c r="G206" s="718"/>
      <c r="H206" s="64"/>
      <c r="I206" s="77">
        <f>DUPAK!J207</f>
        <v>0</v>
      </c>
      <c r="J206" s="91"/>
      <c r="K206" s="188"/>
      <c r="L206" s="188"/>
      <c r="M206" s="188"/>
      <c r="N206" s="108"/>
      <c r="O206" s="108"/>
      <c r="P206" s="108"/>
      <c r="Q206" s="108"/>
      <c r="R206" s="108"/>
      <c r="S206" s="108"/>
      <c r="T206" s="108"/>
      <c r="U206" s="108"/>
      <c r="V206" s="108"/>
      <c r="W206" s="108"/>
      <c r="X206" s="108"/>
      <c r="Y206" s="108"/>
      <c r="Z206" s="108"/>
    </row>
    <row r="207" spans="1:26" ht="19.5" customHeight="1">
      <c r="A207" s="169"/>
      <c r="B207" s="76"/>
      <c r="C207" s="66">
        <v>1</v>
      </c>
      <c r="D207" s="755" t="s">
        <v>331</v>
      </c>
      <c r="E207" s="707"/>
      <c r="F207" s="707"/>
      <c r="G207" s="713"/>
      <c r="H207" s="173"/>
      <c r="I207" s="77"/>
      <c r="J207" s="190"/>
      <c r="K207" s="192"/>
      <c r="L207" s="192"/>
      <c r="M207" s="192"/>
      <c r="N207" s="108"/>
      <c r="O207" s="108"/>
      <c r="P207" s="108"/>
      <c r="Q207" s="108"/>
      <c r="R207" s="108"/>
      <c r="S207" s="108"/>
      <c r="T207" s="108"/>
      <c r="U207" s="108"/>
      <c r="V207" s="108"/>
      <c r="W207" s="108"/>
      <c r="X207" s="108"/>
      <c r="Y207" s="108"/>
      <c r="Z207" s="108"/>
    </row>
    <row r="208" spans="1:26" ht="19.5" customHeight="1">
      <c r="A208" s="169"/>
      <c r="B208" s="83"/>
      <c r="C208" s="69">
        <v>2</v>
      </c>
      <c r="D208" s="719" t="s">
        <v>332</v>
      </c>
      <c r="E208" s="717"/>
      <c r="F208" s="717"/>
      <c r="G208" s="718"/>
      <c r="H208" s="64"/>
      <c r="I208" s="77"/>
      <c r="J208" s="91"/>
      <c r="K208" s="188"/>
      <c r="L208" s="188"/>
      <c r="M208" s="188"/>
      <c r="N208" s="108"/>
      <c r="O208" s="108"/>
      <c r="P208" s="108"/>
      <c r="Q208" s="108"/>
      <c r="R208" s="108"/>
      <c r="S208" s="108"/>
      <c r="T208" s="108"/>
      <c r="U208" s="108"/>
      <c r="V208" s="108"/>
      <c r="W208" s="108"/>
      <c r="X208" s="108"/>
      <c r="Y208" s="108"/>
      <c r="Z208" s="108"/>
    </row>
    <row r="209" spans="1:26" ht="19.5" customHeight="1">
      <c r="A209" s="169"/>
      <c r="B209" s="84" t="s">
        <v>208</v>
      </c>
      <c r="C209" s="719" t="s">
        <v>333</v>
      </c>
      <c r="D209" s="717"/>
      <c r="E209" s="717"/>
      <c r="F209" s="717"/>
      <c r="G209" s="718"/>
      <c r="H209" s="64"/>
      <c r="I209" s="77">
        <f>PENUNJANG!L72</f>
        <v>23</v>
      </c>
      <c r="J209" s="91"/>
      <c r="K209" s="188"/>
      <c r="L209" s="188"/>
      <c r="M209" s="188"/>
      <c r="N209" s="108"/>
      <c r="O209" s="108"/>
      <c r="P209" s="108"/>
      <c r="Q209" s="108"/>
      <c r="R209" s="108"/>
      <c r="S209" s="108"/>
      <c r="T209" s="108"/>
      <c r="U209" s="108"/>
      <c r="V209" s="108"/>
      <c r="W209" s="108"/>
      <c r="X209" s="108"/>
      <c r="Y209" s="108"/>
      <c r="Z209" s="108"/>
    </row>
    <row r="210" spans="1:26" ht="19.5" customHeight="1">
      <c r="A210" s="169"/>
      <c r="B210" s="76"/>
      <c r="C210" s="66">
        <v>1</v>
      </c>
      <c r="D210" s="719" t="s">
        <v>334</v>
      </c>
      <c r="E210" s="717"/>
      <c r="F210" s="717"/>
      <c r="G210" s="718"/>
      <c r="H210" s="64"/>
      <c r="I210" s="77"/>
      <c r="J210" s="91"/>
      <c r="K210" s="188"/>
      <c r="L210" s="188"/>
      <c r="M210" s="188"/>
      <c r="N210" s="108"/>
      <c r="O210" s="108"/>
      <c r="P210" s="108"/>
      <c r="Q210" s="108"/>
      <c r="R210" s="108"/>
      <c r="S210" s="108"/>
      <c r="T210" s="108"/>
      <c r="U210" s="108"/>
      <c r="V210" s="108"/>
      <c r="W210" s="108"/>
      <c r="X210" s="108"/>
      <c r="Y210" s="108"/>
      <c r="Z210" s="108"/>
    </row>
    <row r="211" spans="1:26" ht="19.5" customHeight="1">
      <c r="A211" s="169"/>
      <c r="B211" s="76"/>
      <c r="C211" s="68"/>
      <c r="D211" s="77" t="s">
        <v>35</v>
      </c>
      <c r="E211" s="716" t="s">
        <v>335</v>
      </c>
      <c r="F211" s="717"/>
      <c r="G211" s="718"/>
      <c r="H211" s="64"/>
      <c r="I211" s="77"/>
      <c r="J211" s="91"/>
      <c r="K211" s="188"/>
      <c r="L211" s="188"/>
      <c r="M211" s="188"/>
      <c r="N211" s="108"/>
      <c r="O211" s="108"/>
      <c r="P211" s="108"/>
      <c r="Q211" s="108"/>
      <c r="R211" s="108"/>
      <c r="S211" s="108"/>
      <c r="T211" s="108"/>
      <c r="U211" s="108"/>
      <c r="V211" s="108"/>
      <c r="W211" s="108"/>
      <c r="X211" s="108"/>
      <c r="Y211" s="108"/>
      <c r="Z211" s="108"/>
    </row>
    <row r="212" spans="1:26" ht="19.5" customHeight="1">
      <c r="A212" s="169"/>
      <c r="B212" s="76"/>
      <c r="C212" s="79"/>
      <c r="D212" s="77" t="s">
        <v>40</v>
      </c>
      <c r="E212" s="716" t="s">
        <v>321</v>
      </c>
      <c r="F212" s="717"/>
      <c r="G212" s="718"/>
      <c r="H212" s="64"/>
      <c r="I212" s="77"/>
      <c r="J212" s="91"/>
      <c r="K212" s="188"/>
      <c r="L212" s="188"/>
      <c r="M212" s="188"/>
      <c r="N212" s="108"/>
      <c r="O212" s="108"/>
      <c r="P212" s="108"/>
      <c r="Q212" s="108"/>
      <c r="R212" s="108"/>
      <c r="S212" s="108"/>
      <c r="T212" s="108"/>
      <c r="U212" s="108"/>
      <c r="V212" s="108"/>
      <c r="W212" s="108"/>
      <c r="X212" s="108"/>
      <c r="Y212" s="108"/>
      <c r="Z212" s="108"/>
    </row>
    <row r="213" spans="1:26" ht="19.5" customHeight="1">
      <c r="A213" s="559"/>
      <c r="B213" s="76"/>
      <c r="C213" s="66">
        <v>2</v>
      </c>
      <c r="D213" s="719" t="s">
        <v>336</v>
      </c>
      <c r="E213" s="717"/>
      <c r="F213" s="717"/>
      <c r="G213" s="718"/>
      <c r="H213" s="64"/>
      <c r="I213" s="77"/>
      <c r="J213" s="91"/>
      <c r="K213" s="188"/>
      <c r="L213" s="188"/>
      <c r="M213" s="188"/>
      <c r="N213" s="108"/>
      <c r="O213" s="108"/>
      <c r="P213" s="108"/>
      <c r="Q213" s="108"/>
      <c r="R213" s="108"/>
      <c r="S213" s="108"/>
      <c r="T213" s="108"/>
      <c r="U213" s="108"/>
      <c r="V213" s="108"/>
      <c r="W213" s="108"/>
      <c r="X213" s="108"/>
      <c r="Y213" s="108"/>
      <c r="Z213" s="108"/>
    </row>
    <row r="214" spans="1:26" ht="19.5" customHeight="1">
      <c r="A214" s="559"/>
      <c r="B214" s="76"/>
      <c r="C214" s="68"/>
      <c r="D214" s="77" t="s">
        <v>35</v>
      </c>
      <c r="E214" s="716" t="s">
        <v>335</v>
      </c>
      <c r="F214" s="717"/>
      <c r="G214" s="718"/>
      <c r="H214" s="64"/>
      <c r="I214" s="77"/>
      <c r="J214" s="91"/>
      <c r="K214" s="188"/>
      <c r="L214" s="188"/>
      <c r="M214" s="188"/>
      <c r="N214" s="108"/>
      <c r="O214" s="108"/>
      <c r="P214" s="108"/>
      <c r="Q214" s="108"/>
      <c r="R214" s="108"/>
      <c r="S214" s="108"/>
      <c r="T214" s="108"/>
      <c r="U214" s="108"/>
      <c r="V214" s="108"/>
      <c r="W214" s="108"/>
      <c r="X214" s="108"/>
      <c r="Y214" s="108"/>
      <c r="Z214" s="108"/>
    </row>
    <row r="215" spans="1:26" ht="19.5" customHeight="1">
      <c r="A215" s="559"/>
      <c r="B215" s="83"/>
      <c r="C215" s="79"/>
      <c r="D215" s="77" t="s">
        <v>40</v>
      </c>
      <c r="E215" s="328" t="s">
        <v>321</v>
      </c>
      <c r="F215" s="328"/>
      <c r="G215" s="188"/>
      <c r="H215" s="64"/>
      <c r="I215" s="77"/>
      <c r="J215" s="91"/>
      <c r="K215" s="188"/>
      <c r="L215" s="188"/>
      <c r="M215" s="188"/>
      <c r="N215" s="108"/>
      <c r="O215" s="108"/>
      <c r="P215" s="108"/>
      <c r="Q215" s="108"/>
      <c r="R215" s="108"/>
      <c r="S215" s="108"/>
      <c r="T215" s="108"/>
      <c r="U215" s="108"/>
      <c r="V215" s="108"/>
      <c r="W215" s="108"/>
      <c r="X215" s="108"/>
      <c r="Y215" s="108"/>
      <c r="Z215" s="108"/>
    </row>
    <row r="216" spans="1:26" ht="19.5" customHeight="1">
      <c r="A216" s="169"/>
      <c r="B216" s="68" t="s">
        <v>211</v>
      </c>
      <c r="C216" s="719" t="s">
        <v>337</v>
      </c>
      <c r="D216" s="717"/>
      <c r="E216" s="717"/>
      <c r="F216" s="717"/>
      <c r="G216" s="718"/>
      <c r="H216" s="64"/>
      <c r="I216" s="77">
        <f>PENUNJANG!L102</f>
        <v>0</v>
      </c>
      <c r="J216" s="91"/>
      <c r="K216" s="188"/>
      <c r="L216" s="188"/>
      <c r="M216" s="188"/>
      <c r="N216" s="108"/>
      <c r="O216" s="108"/>
      <c r="P216" s="108"/>
      <c r="Q216" s="108"/>
      <c r="R216" s="108"/>
      <c r="S216" s="108"/>
      <c r="T216" s="108"/>
      <c r="U216" s="108"/>
      <c r="V216" s="108"/>
      <c r="W216" s="108"/>
      <c r="X216" s="108"/>
      <c r="Y216" s="108"/>
      <c r="Z216" s="108"/>
    </row>
    <row r="217" spans="1:26" ht="19.5" customHeight="1">
      <c r="A217" s="169"/>
      <c r="B217" s="68"/>
      <c r="C217" s="229">
        <v>1</v>
      </c>
      <c r="D217" s="753" t="s">
        <v>338</v>
      </c>
      <c r="E217" s="717"/>
      <c r="F217" s="717"/>
      <c r="G217" s="718"/>
      <c r="H217" s="64"/>
      <c r="I217" s="77"/>
      <c r="J217" s="91"/>
      <c r="K217" s="188"/>
      <c r="L217" s="188"/>
      <c r="M217" s="188"/>
      <c r="N217" s="108"/>
      <c r="O217" s="108"/>
      <c r="P217" s="108"/>
      <c r="Q217" s="108"/>
      <c r="R217" s="108"/>
      <c r="S217" s="108"/>
      <c r="T217" s="108"/>
      <c r="U217" s="108"/>
      <c r="V217" s="108"/>
      <c r="W217" s="108"/>
      <c r="X217" s="108"/>
      <c r="Y217" s="108"/>
      <c r="Z217" s="108"/>
    </row>
    <row r="218" spans="1:26" ht="19.5" customHeight="1">
      <c r="A218" s="169"/>
      <c r="B218" s="76"/>
      <c r="C218" s="68"/>
      <c r="D218" s="77" t="s">
        <v>324</v>
      </c>
      <c r="E218" s="719" t="s">
        <v>339</v>
      </c>
      <c r="F218" s="717"/>
      <c r="G218" s="718"/>
      <c r="H218" s="64"/>
      <c r="I218" s="77"/>
      <c r="J218" s="91"/>
      <c r="K218" s="188"/>
      <c r="L218" s="188"/>
      <c r="M218" s="188"/>
      <c r="N218" s="108"/>
      <c r="O218" s="108"/>
      <c r="P218" s="108"/>
      <c r="Q218" s="108"/>
      <c r="R218" s="108"/>
      <c r="S218" s="108"/>
      <c r="T218" s="108"/>
      <c r="U218" s="108"/>
      <c r="V218" s="108"/>
      <c r="W218" s="108"/>
      <c r="X218" s="108"/>
      <c r="Y218" s="108"/>
      <c r="Z218" s="108"/>
    </row>
    <row r="219" spans="1:26" ht="19.5" customHeight="1">
      <c r="A219" s="169"/>
      <c r="B219" s="68"/>
      <c r="C219" s="68"/>
      <c r="D219" s="77" t="s">
        <v>303</v>
      </c>
      <c r="E219" s="719" t="s">
        <v>340</v>
      </c>
      <c r="F219" s="717"/>
      <c r="G219" s="718"/>
      <c r="H219" s="64"/>
      <c r="I219" s="77"/>
      <c r="J219" s="91"/>
      <c r="K219" s="188"/>
      <c r="L219" s="188"/>
      <c r="M219" s="188"/>
      <c r="N219" s="108"/>
      <c r="O219" s="108"/>
      <c r="P219" s="108"/>
      <c r="Q219" s="108"/>
      <c r="R219" s="108"/>
      <c r="S219" s="108"/>
      <c r="T219" s="108"/>
      <c r="U219" s="108"/>
      <c r="V219" s="108"/>
      <c r="W219" s="108"/>
      <c r="X219" s="108"/>
      <c r="Y219" s="108"/>
      <c r="Z219" s="108"/>
    </row>
    <row r="220" spans="1:26" ht="19.5" customHeight="1">
      <c r="A220" s="169"/>
      <c r="B220" s="68"/>
      <c r="C220" s="79"/>
      <c r="D220" s="77" t="s">
        <v>327</v>
      </c>
      <c r="E220" s="719" t="s">
        <v>341</v>
      </c>
      <c r="F220" s="717"/>
      <c r="G220" s="718"/>
      <c r="H220" s="64"/>
      <c r="I220" s="77"/>
      <c r="J220" s="91"/>
      <c r="K220" s="188"/>
      <c r="L220" s="188"/>
      <c r="M220" s="188"/>
      <c r="N220" s="108"/>
      <c r="O220" s="108"/>
      <c r="P220" s="108"/>
      <c r="Q220" s="108"/>
      <c r="R220" s="108"/>
      <c r="S220" s="108"/>
      <c r="T220" s="108"/>
      <c r="U220" s="108"/>
      <c r="V220" s="108"/>
      <c r="W220" s="108"/>
      <c r="X220" s="108"/>
      <c r="Y220" s="108"/>
      <c r="Z220" s="108"/>
    </row>
    <row r="221" spans="1:26" ht="19.5" customHeight="1">
      <c r="A221" s="169"/>
      <c r="B221" s="68"/>
      <c r="C221" s="66">
        <v>2</v>
      </c>
      <c r="D221" s="719" t="s">
        <v>342</v>
      </c>
      <c r="E221" s="717"/>
      <c r="F221" s="717"/>
      <c r="G221" s="718"/>
      <c r="H221" s="64"/>
      <c r="I221" s="77"/>
      <c r="J221" s="91"/>
      <c r="K221" s="188"/>
      <c r="L221" s="188"/>
      <c r="M221" s="188"/>
      <c r="N221" s="108"/>
      <c r="O221" s="108"/>
      <c r="P221" s="108"/>
      <c r="Q221" s="108"/>
      <c r="R221" s="108"/>
      <c r="S221" s="108"/>
      <c r="T221" s="108"/>
      <c r="U221" s="108"/>
      <c r="V221" s="108"/>
      <c r="W221" s="108"/>
      <c r="X221" s="108"/>
      <c r="Y221" s="108"/>
      <c r="Z221" s="108"/>
    </row>
    <row r="222" spans="1:26" ht="19.5" customHeight="1">
      <c r="A222" s="169"/>
      <c r="B222" s="68"/>
      <c r="C222" s="68"/>
      <c r="D222" s="69" t="s">
        <v>35</v>
      </c>
      <c r="E222" s="716" t="s">
        <v>290</v>
      </c>
      <c r="F222" s="717"/>
      <c r="G222" s="718"/>
      <c r="H222" s="64"/>
      <c r="I222" s="77"/>
      <c r="J222" s="91"/>
      <c r="K222" s="188"/>
      <c r="L222" s="188"/>
      <c r="M222" s="188"/>
      <c r="N222" s="108"/>
      <c r="O222" s="108"/>
      <c r="P222" s="108"/>
      <c r="Q222" s="108"/>
      <c r="R222" s="108"/>
      <c r="S222" s="108"/>
      <c r="T222" s="108"/>
      <c r="U222" s="108"/>
      <c r="V222" s="108"/>
      <c r="W222" s="108"/>
      <c r="X222" s="108"/>
      <c r="Y222" s="108"/>
      <c r="Z222" s="108"/>
    </row>
    <row r="223" spans="1:26" ht="19.5" customHeight="1">
      <c r="A223" s="169"/>
      <c r="B223" s="68"/>
      <c r="C223" s="68"/>
      <c r="D223" s="69" t="s">
        <v>303</v>
      </c>
      <c r="E223" s="716" t="s">
        <v>291</v>
      </c>
      <c r="F223" s="717"/>
      <c r="G223" s="718"/>
      <c r="H223" s="64"/>
      <c r="I223" s="77"/>
      <c r="J223" s="91"/>
      <c r="K223" s="188"/>
      <c r="L223" s="188"/>
      <c r="M223" s="188"/>
      <c r="N223" s="108"/>
      <c r="O223" s="108"/>
      <c r="P223" s="108"/>
      <c r="Q223" s="108"/>
      <c r="R223" s="108"/>
      <c r="S223" s="108"/>
      <c r="T223" s="108"/>
      <c r="U223" s="108"/>
      <c r="V223" s="108"/>
      <c r="W223" s="108"/>
      <c r="X223" s="108"/>
      <c r="Y223" s="108"/>
      <c r="Z223" s="108"/>
    </row>
    <row r="224" spans="1:26" ht="19.5" customHeight="1">
      <c r="A224" s="169"/>
      <c r="B224" s="79"/>
      <c r="C224" s="79"/>
      <c r="D224" s="69" t="s">
        <v>327</v>
      </c>
      <c r="E224" s="716" t="s">
        <v>343</v>
      </c>
      <c r="F224" s="717"/>
      <c r="G224" s="718"/>
      <c r="H224" s="64"/>
      <c r="I224" s="77"/>
      <c r="J224" s="91"/>
      <c r="K224" s="188"/>
      <c r="L224" s="188"/>
      <c r="M224" s="188"/>
      <c r="N224" s="108"/>
      <c r="O224" s="108"/>
      <c r="P224" s="108"/>
      <c r="Q224" s="108"/>
      <c r="R224" s="108"/>
      <c r="S224" s="108"/>
      <c r="T224" s="108"/>
      <c r="U224" s="108"/>
      <c r="V224" s="108"/>
      <c r="W224" s="108"/>
      <c r="X224" s="108"/>
      <c r="Y224" s="108"/>
      <c r="Z224" s="108"/>
    </row>
    <row r="225" spans="1:26" ht="35.25" customHeight="1">
      <c r="A225" s="169"/>
      <c r="B225" s="544" t="s">
        <v>214</v>
      </c>
      <c r="C225" s="753" t="s">
        <v>344</v>
      </c>
      <c r="D225" s="717"/>
      <c r="E225" s="717"/>
      <c r="F225" s="717"/>
      <c r="G225" s="718"/>
      <c r="H225" s="123"/>
      <c r="I225" s="77">
        <f>PENUNJANG!L111</f>
        <v>0</v>
      </c>
      <c r="J225" s="91"/>
      <c r="K225" s="188"/>
      <c r="L225" s="188"/>
      <c r="M225" s="188"/>
      <c r="N225" s="108"/>
      <c r="O225" s="108"/>
      <c r="P225" s="108"/>
      <c r="Q225" s="108"/>
      <c r="R225" s="108"/>
      <c r="S225" s="108"/>
      <c r="T225" s="108"/>
      <c r="U225" s="108"/>
      <c r="V225" s="108"/>
      <c r="W225" s="108"/>
      <c r="X225" s="108"/>
      <c r="Y225" s="108"/>
      <c r="Z225" s="108"/>
    </row>
    <row r="226" spans="1:26" ht="19.5" customHeight="1">
      <c r="A226" s="169"/>
      <c r="B226" s="76"/>
      <c r="C226" s="69">
        <v>1</v>
      </c>
      <c r="D226" s="719" t="s">
        <v>345</v>
      </c>
      <c r="E226" s="717"/>
      <c r="F226" s="717"/>
      <c r="G226" s="718"/>
      <c r="H226" s="123"/>
      <c r="I226" s="77"/>
      <c r="J226" s="91"/>
      <c r="K226" s="188"/>
      <c r="L226" s="188"/>
      <c r="M226" s="188"/>
      <c r="N226" s="108"/>
      <c r="O226" s="108"/>
      <c r="P226" s="108"/>
      <c r="Q226" s="108"/>
      <c r="R226" s="108"/>
      <c r="S226" s="108"/>
      <c r="T226" s="108"/>
      <c r="U226" s="108"/>
      <c r="V226" s="108"/>
      <c r="W226" s="108"/>
      <c r="X226" s="108"/>
      <c r="Y226" s="108"/>
      <c r="Z226" s="108"/>
    </row>
    <row r="227" spans="1:26" ht="19.5" customHeight="1">
      <c r="A227" s="169"/>
      <c r="B227" s="76"/>
      <c r="C227" s="69">
        <v>2</v>
      </c>
      <c r="D227" s="719" t="s">
        <v>346</v>
      </c>
      <c r="E227" s="717"/>
      <c r="F227" s="717"/>
      <c r="G227" s="718"/>
      <c r="H227" s="64"/>
      <c r="I227" s="77"/>
      <c r="J227" s="91"/>
      <c r="K227" s="188"/>
      <c r="L227" s="188"/>
      <c r="M227" s="188"/>
      <c r="N227" s="108"/>
      <c r="O227" s="108"/>
      <c r="P227" s="108"/>
      <c r="Q227" s="108"/>
      <c r="R227" s="108"/>
      <c r="S227" s="108"/>
      <c r="T227" s="108"/>
      <c r="U227" s="108"/>
      <c r="V227" s="108"/>
      <c r="W227" s="108"/>
      <c r="X227" s="108"/>
      <c r="Y227" s="108"/>
      <c r="Z227" s="108"/>
    </row>
    <row r="228" spans="1:26" ht="19.5" customHeight="1">
      <c r="A228" s="169"/>
      <c r="B228" s="79"/>
      <c r="C228" s="69">
        <v>3</v>
      </c>
      <c r="D228" s="719" t="s">
        <v>347</v>
      </c>
      <c r="E228" s="717"/>
      <c r="F228" s="717"/>
      <c r="G228" s="718"/>
      <c r="H228" s="64"/>
      <c r="I228" s="77"/>
      <c r="J228" s="91"/>
      <c r="K228" s="188"/>
      <c r="L228" s="188"/>
      <c r="M228" s="188"/>
      <c r="N228" s="108"/>
      <c r="O228" s="108"/>
      <c r="P228" s="108"/>
      <c r="Q228" s="108"/>
      <c r="R228" s="108"/>
      <c r="S228" s="108"/>
      <c r="T228" s="108"/>
      <c r="U228" s="108"/>
      <c r="V228" s="108"/>
      <c r="W228" s="108"/>
      <c r="X228" s="108"/>
      <c r="Y228" s="108"/>
      <c r="Z228" s="108"/>
    </row>
    <row r="229" spans="1:26" ht="19.5" customHeight="1">
      <c r="A229" s="169"/>
      <c r="B229" s="66" t="s">
        <v>178</v>
      </c>
      <c r="C229" s="719" t="s">
        <v>348</v>
      </c>
      <c r="D229" s="717"/>
      <c r="E229" s="717"/>
      <c r="F229" s="717"/>
      <c r="G229" s="718"/>
      <c r="H229" s="64"/>
      <c r="I229" s="77">
        <f>PENUNJANG!L115</f>
        <v>0</v>
      </c>
      <c r="J229" s="91"/>
      <c r="K229" s="188"/>
      <c r="L229" s="188"/>
      <c r="M229" s="188"/>
      <c r="N229" s="108"/>
      <c r="O229" s="108"/>
      <c r="P229" s="108"/>
      <c r="Q229" s="108"/>
      <c r="R229" s="108"/>
      <c r="S229" s="108"/>
      <c r="T229" s="108"/>
      <c r="U229" s="108"/>
      <c r="V229" s="108"/>
      <c r="W229" s="108"/>
      <c r="X229" s="108"/>
      <c r="Y229" s="108"/>
      <c r="Z229" s="108"/>
    </row>
    <row r="230" spans="1:26" ht="19.5" customHeight="1">
      <c r="A230" s="169"/>
      <c r="B230" s="68"/>
      <c r="C230" s="69">
        <v>1</v>
      </c>
      <c r="D230" s="92" t="s">
        <v>290</v>
      </c>
      <c r="E230" s="92"/>
      <c r="F230" s="92"/>
      <c r="G230" s="92"/>
      <c r="H230" s="64"/>
      <c r="I230" s="77"/>
      <c r="J230" s="91"/>
      <c r="K230" s="188"/>
      <c r="L230" s="188"/>
      <c r="M230" s="188"/>
      <c r="N230" s="108"/>
      <c r="O230" s="108"/>
      <c r="P230" s="108"/>
      <c r="Q230" s="108"/>
      <c r="R230" s="108"/>
      <c r="S230" s="108"/>
      <c r="T230" s="108"/>
      <c r="U230" s="108"/>
      <c r="V230" s="108"/>
      <c r="W230" s="108"/>
      <c r="X230" s="108"/>
      <c r="Y230" s="108"/>
      <c r="Z230" s="108"/>
    </row>
    <row r="231" spans="1:26" ht="19.5" customHeight="1">
      <c r="A231" s="169"/>
      <c r="B231" s="68"/>
      <c r="C231" s="69">
        <v>2</v>
      </c>
      <c r="D231" s="92" t="s">
        <v>291</v>
      </c>
      <c r="E231" s="92"/>
      <c r="F231" s="92"/>
      <c r="G231" s="188"/>
      <c r="H231" s="64"/>
      <c r="I231" s="77"/>
      <c r="J231" s="91"/>
      <c r="K231" s="188"/>
      <c r="L231" s="188"/>
      <c r="M231" s="188"/>
      <c r="N231" s="108"/>
      <c r="O231" s="108"/>
      <c r="P231" s="108"/>
      <c r="Q231" s="108"/>
      <c r="R231" s="108"/>
      <c r="S231" s="108"/>
      <c r="T231" s="108"/>
      <c r="U231" s="108"/>
      <c r="V231" s="108"/>
      <c r="W231" s="108"/>
      <c r="X231" s="108"/>
      <c r="Y231" s="108"/>
      <c r="Z231" s="108"/>
    </row>
    <row r="232" spans="1:26" ht="19.5" customHeight="1">
      <c r="A232" s="169"/>
      <c r="B232" s="79"/>
      <c r="C232" s="69">
        <v>3</v>
      </c>
      <c r="D232" s="92" t="s">
        <v>349</v>
      </c>
      <c r="E232" s="92"/>
      <c r="F232" s="92"/>
      <c r="G232" s="188"/>
      <c r="H232" s="64"/>
      <c r="I232" s="77"/>
      <c r="J232" s="91"/>
      <c r="K232" s="188"/>
      <c r="L232" s="188"/>
      <c r="M232" s="188"/>
      <c r="N232" s="108"/>
      <c r="O232" s="108"/>
      <c r="P232" s="108"/>
      <c r="Q232" s="108"/>
      <c r="R232" s="108"/>
      <c r="S232" s="108"/>
      <c r="T232" s="108"/>
      <c r="U232" s="108"/>
      <c r="V232" s="108"/>
      <c r="W232" s="108"/>
      <c r="X232" s="108"/>
      <c r="Y232" s="108"/>
      <c r="Z232" s="108"/>
    </row>
    <row r="233" spans="1:26" ht="19.5" customHeight="1">
      <c r="A233" s="75"/>
      <c r="B233" s="66" t="s">
        <v>220</v>
      </c>
      <c r="C233" s="719" t="s">
        <v>350</v>
      </c>
      <c r="D233" s="717"/>
      <c r="E233" s="717"/>
      <c r="F233" s="717"/>
      <c r="G233" s="718"/>
      <c r="H233" s="82"/>
      <c r="I233" s="77">
        <f>PENUNJANG!L119</f>
        <v>0</v>
      </c>
      <c r="J233" s="69"/>
      <c r="K233" s="69"/>
      <c r="L233" s="69"/>
      <c r="M233" s="69"/>
      <c r="N233" s="108"/>
      <c r="O233" s="108"/>
      <c r="P233" s="108"/>
      <c r="Q233" s="108"/>
      <c r="R233" s="108"/>
      <c r="S233" s="108"/>
      <c r="T233" s="108"/>
      <c r="U233" s="108"/>
      <c r="V233" s="108"/>
      <c r="W233" s="108"/>
      <c r="X233" s="108"/>
      <c r="Y233" s="108"/>
      <c r="Z233" s="108"/>
    </row>
    <row r="234" spans="1:26" ht="32.25" customHeight="1">
      <c r="A234" s="75"/>
      <c r="B234" s="79"/>
      <c r="C234" s="125"/>
      <c r="D234" s="719" t="s">
        <v>351</v>
      </c>
      <c r="E234" s="717"/>
      <c r="F234" s="717"/>
      <c r="G234" s="718"/>
      <c r="H234" s="71"/>
      <c r="I234" s="77"/>
      <c r="J234" s="69"/>
      <c r="K234" s="69"/>
      <c r="L234" s="69"/>
      <c r="M234" s="69"/>
      <c r="N234" s="108"/>
      <c r="O234" s="108"/>
      <c r="P234" s="108"/>
      <c r="Q234" s="108"/>
      <c r="R234" s="108"/>
      <c r="S234" s="108"/>
      <c r="T234" s="108"/>
      <c r="U234" s="108"/>
      <c r="V234" s="108"/>
      <c r="W234" s="108"/>
      <c r="X234" s="108"/>
      <c r="Y234" s="108"/>
      <c r="Z234" s="108"/>
    </row>
    <row r="235" spans="1:26" ht="19.5" customHeight="1">
      <c r="A235" s="75"/>
      <c r="B235" s="577" t="s">
        <v>230</v>
      </c>
      <c r="C235" s="747" t="str">
        <f>PENUNJANG!C121</f>
        <v>Menjadi Asesor</v>
      </c>
      <c r="D235" s="717"/>
      <c r="E235" s="717"/>
      <c r="F235" s="717"/>
      <c r="G235" s="718"/>
      <c r="H235" s="578"/>
      <c r="I235" s="319">
        <f>PENUNJANG!L121</f>
        <v>3</v>
      </c>
      <c r="J235" s="107"/>
      <c r="K235" s="107"/>
      <c r="L235" s="107"/>
      <c r="M235" s="107"/>
      <c r="N235" s="108"/>
      <c r="O235" s="108"/>
      <c r="P235" s="108"/>
      <c r="Q235" s="108"/>
      <c r="R235" s="108"/>
      <c r="S235" s="108"/>
      <c r="T235" s="108"/>
      <c r="U235" s="108"/>
      <c r="V235" s="108"/>
      <c r="W235" s="108"/>
      <c r="X235" s="108"/>
      <c r="Y235" s="108"/>
      <c r="Z235" s="108"/>
    </row>
    <row r="236" spans="1:26" ht="32.25" customHeight="1">
      <c r="A236" s="75"/>
      <c r="B236" s="579"/>
      <c r="C236" s="580"/>
      <c r="D236" s="747" t="str">
        <f>PENUNJANG!D122</f>
        <v>Menjadi Asesor kegiatan seperti PAK, BKD, Hibah Penelitian dan Pengabdian (tiap kegiatan)</v>
      </c>
      <c r="E236" s="717"/>
      <c r="F236" s="717"/>
      <c r="G236" s="718"/>
      <c r="H236" s="581"/>
      <c r="I236" s="319"/>
      <c r="J236" s="107"/>
      <c r="K236" s="107"/>
      <c r="L236" s="107"/>
      <c r="M236" s="107"/>
      <c r="N236" s="108"/>
      <c r="O236" s="108"/>
      <c r="P236" s="108"/>
      <c r="Q236" s="108"/>
      <c r="R236" s="108"/>
      <c r="S236" s="108"/>
      <c r="T236" s="108"/>
      <c r="U236" s="108"/>
      <c r="V236" s="108"/>
      <c r="W236" s="108"/>
      <c r="X236" s="108"/>
      <c r="Y236" s="108"/>
      <c r="Z236" s="108"/>
    </row>
    <row r="237" spans="1:26" ht="24.75" customHeight="1">
      <c r="A237" s="79"/>
      <c r="B237" s="748" t="s">
        <v>352</v>
      </c>
      <c r="C237" s="717"/>
      <c r="D237" s="717"/>
      <c r="E237" s="717"/>
      <c r="F237" s="717"/>
      <c r="G237" s="718"/>
      <c r="H237" s="582">
        <f>H179</f>
        <v>20</v>
      </c>
      <c r="I237" s="582">
        <f>I179</f>
        <v>52</v>
      </c>
      <c r="J237" s="582">
        <f>J179</f>
        <v>72</v>
      </c>
      <c r="K237" s="61"/>
      <c r="L237" s="61"/>
      <c r="M237" s="61"/>
      <c r="N237" s="56"/>
      <c r="O237" s="56"/>
      <c r="P237" s="56"/>
      <c r="Q237" s="56"/>
      <c r="R237" s="56"/>
      <c r="S237" s="56"/>
      <c r="T237" s="56"/>
      <c r="U237" s="56"/>
      <c r="V237" s="56"/>
      <c r="W237" s="56"/>
      <c r="X237" s="56"/>
      <c r="Y237" s="56"/>
      <c r="Z237" s="56"/>
    </row>
    <row r="238" spans="1:26" ht="24.75" customHeight="1">
      <c r="A238" s="86"/>
      <c r="B238" s="55"/>
      <c r="C238" s="55"/>
      <c r="D238" s="55"/>
      <c r="E238" s="55"/>
      <c r="F238" s="55"/>
      <c r="G238" s="55"/>
      <c r="H238" s="86"/>
      <c r="I238" s="86"/>
      <c r="J238" s="86"/>
      <c r="K238" s="86"/>
      <c r="L238" s="86"/>
      <c r="M238" s="86"/>
      <c r="N238" s="56"/>
      <c r="O238" s="56"/>
      <c r="P238" s="56"/>
      <c r="Q238" s="56"/>
      <c r="R238" s="56"/>
      <c r="S238" s="56"/>
      <c r="T238" s="56"/>
      <c r="U238" s="56"/>
      <c r="V238" s="56"/>
      <c r="W238" s="56"/>
      <c r="X238" s="56"/>
      <c r="Y238" s="56"/>
      <c r="Z238" s="56"/>
    </row>
    <row r="239" spans="1:26" ht="15.75" customHeight="1">
      <c r="A239" s="583"/>
      <c r="B239" s="584"/>
      <c r="C239" s="585"/>
      <c r="D239" s="585"/>
      <c r="E239" s="585"/>
      <c r="F239" s="585"/>
      <c r="G239" s="585"/>
      <c r="H239" s="586"/>
      <c r="I239" s="611"/>
      <c r="J239" s="612"/>
      <c r="K239" s="613"/>
      <c r="L239" s="613"/>
      <c r="M239" s="613"/>
      <c r="N239" s="108"/>
      <c r="O239" s="108"/>
      <c r="P239" s="108"/>
      <c r="Q239" s="108"/>
      <c r="R239" s="108"/>
      <c r="S239" s="108"/>
      <c r="T239" s="108"/>
      <c r="U239" s="108"/>
      <c r="V239" s="108"/>
      <c r="W239" s="108"/>
      <c r="X239" s="108"/>
      <c r="Y239" s="108"/>
      <c r="Z239" s="108"/>
    </row>
    <row r="240" spans="1:26" ht="36.75" customHeight="1">
      <c r="A240" s="587" t="s">
        <v>116</v>
      </c>
      <c r="B240" s="588" t="s">
        <v>353</v>
      </c>
      <c r="C240" s="589"/>
      <c r="D240" s="590"/>
      <c r="E240" s="590"/>
      <c r="F240" s="590"/>
      <c r="G240" s="591"/>
      <c r="H240" s="591"/>
      <c r="I240" s="124"/>
      <c r="J240" s="540"/>
      <c r="K240" s="124"/>
      <c r="L240" s="124"/>
      <c r="M240" s="116"/>
      <c r="N240" s="56"/>
      <c r="O240" s="56"/>
      <c r="P240" s="108"/>
      <c r="Q240" s="108"/>
      <c r="R240" s="108"/>
      <c r="S240" s="108"/>
      <c r="T240" s="108"/>
      <c r="U240" s="108"/>
      <c r="V240" s="108"/>
      <c r="W240" s="108"/>
      <c r="X240" s="108"/>
      <c r="Y240" s="108"/>
      <c r="Z240" s="108"/>
    </row>
    <row r="241" spans="1:26" ht="33" customHeight="1">
      <c r="A241" s="592"/>
      <c r="B241" s="593" t="s">
        <v>153</v>
      </c>
      <c r="C241" s="749" t="s">
        <v>354</v>
      </c>
      <c r="D241" s="693"/>
      <c r="E241" s="693"/>
      <c r="F241" s="693"/>
      <c r="G241" s="745"/>
      <c r="H241" s="594"/>
      <c r="I241" s="57"/>
      <c r="J241" s="529"/>
      <c r="K241" s="529"/>
      <c r="L241" s="529"/>
      <c r="M241" s="614"/>
      <c r="N241" s="529"/>
      <c r="O241" s="538"/>
      <c r="P241" s="108"/>
      <c r="Q241" s="108"/>
      <c r="R241" s="108"/>
      <c r="S241" s="108"/>
      <c r="T241" s="108"/>
      <c r="U241" s="108"/>
      <c r="V241" s="108"/>
      <c r="W241" s="108"/>
      <c r="X241" s="108"/>
      <c r="Y241" s="108"/>
      <c r="Z241" s="108"/>
    </row>
    <row r="242" spans="1:26" ht="21" customHeight="1">
      <c r="A242" s="592"/>
      <c r="B242" s="595" t="s">
        <v>155</v>
      </c>
      <c r="C242" s="750" t="s">
        <v>355</v>
      </c>
      <c r="D242" s="693"/>
      <c r="E242" s="693"/>
      <c r="F242" s="693"/>
      <c r="G242" s="745"/>
      <c r="H242" s="596"/>
      <c r="I242" s="596"/>
      <c r="J242" s="537"/>
      <c r="K242" s="538"/>
      <c r="L242" s="538"/>
      <c r="M242" s="615"/>
      <c r="N242" s="538"/>
      <c r="O242" s="538"/>
      <c r="P242" s="108"/>
      <c r="Q242" s="108"/>
      <c r="R242" s="108"/>
      <c r="S242" s="108"/>
      <c r="T242" s="108"/>
      <c r="U242" s="108"/>
      <c r="V242" s="108"/>
      <c r="W242" s="108"/>
      <c r="X242" s="108"/>
      <c r="Y242" s="108"/>
      <c r="Z242" s="108"/>
    </row>
    <row r="243" spans="1:26" ht="34.5" customHeight="1">
      <c r="A243" s="592"/>
      <c r="B243" s="593" t="s">
        <v>157</v>
      </c>
      <c r="C243" s="749" t="s">
        <v>356</v>
      </c>
      <c r="D243" s="693"/>
      <c r="E243" s="693"/>
      <c r="F243" s="693"/>
      <c r="G243" s="745"/>
      <c r="H243" s="596"/>
      <c r="I243" s="596"/>
      <c r="J243" s="537"/>
      <c r="K243" s="538"/>
      <c r="L243" s="538"/>
      <c r="M243" s="615"/>
      <c r="N243" s="538"/>
      <c r="O243" s="538"/>
      <c r="P243" s="108"/>
      <c r="Q243" s="108"/>
      <c r="R243" s="108"/>
      <c r="S243" s="108"/>
      <c r="T243" s="108"/>
      <c r="U243" s="108"/>
      <c r="V243" s="108"/>
      <c r="W243" s="108"/>
      <c r="X243" s="108"/>
      <c r="Y243" s="108"/>
      <c r="Z243" s="108"/>
    </row>
    <row r="244" spans="1:26" ht="21" customHeight="1">
      <c r="A244" s="592"/>
      <c r="B244" s="595" t="s">
        <v>159</v>
      </c>
      <c r="C244" s="56" t="s">
        <v>357</v>
      </c>
      <c r="D244" s="597"/>
      <c r="E244" s="597"/>
      <c r="F244" s="597"/>
      <c r="G244" s="598"/>
      <c r="H244" s="599"/>
      <c r="I244" s="108" t="s">
        <v>358</v>
      </c>
      <c r="J244" s="86"/>
      <c r="K244" s="57"/>
      <c r="L244" s="161"/>
      <c r="M244" s="615"/>
      <c r="N244" s="538"/>
      <c r="O244" s="538"/>
      <c r="P244" s="108"/>
      <c r="Q244" s="108"/>
      <c r="R244" s="108"/>
      <c r="S244" s="108"/>
      <c r="T244" s="108"/>
      <c r="U244" s="108"/>
      <c r="V244" s="108"/>
      <c r="W244" s="108"/>
      <c r="X244" s="108"/>
      <c r="Y244" s="108"/>
      <c r="Z244" s="108"/>
    </row>
    <row r="245" spans="1:26" ht="19.5" customHeight="1">
      <c r="A245" s="592"/>
      <c r="B245" s="593"/>
      <c r="C245" s="108"/>
      <c r="D245" s="600"/>
      <c r="E245" s="600"/>
      <c r="F245" s="600"/>
      <c r="G245" s="596"/>
      <c r="H245" s="601"/>
      <c r="I245" s="108" t="s">
        <v>359</v>
      </c>
      <c r="J245" s="57"/>
      <c r="K245" s="57"/>
      <c r="L245" s="161"/>
      <c r="M245" s="616"/>
      <c r="N245" s="108"/>
      <c r="O245" s="538"/>
      <c r="P245" s="108"/>
      <c r="Q245" s="108"/>
      <c r="R245" s="108"/>
      <c r="S245" s="108"/>
      <c r="T245" s="108"/>
      <c r="U245" s="108"/>
      <c r="V245" s="108"/>
      <c r="W245" s="108"/>
      <c r="X245" s="108"/>
      <c r="Y245" s="108"/>
      <c r="Z245" s="108"/>
    </row>
    <row r="246" spans="1:26" ht="19.5" customHeight="1">
      <c r="A246" s="592"/>
      <c r="B246" s="593"/>
      <c r="C246" s="108"/>
      <c r="D246" s="600"/>
      <c r="E246" s="600"/>
      <c r="F246" s="600"/>
      <c r="G246" s="596"/>
      <c r="H246" s="601"/>
      <c r="I246" s="108"/>
      <c r="J246" s="57"/>
      <c r="K246" s="86"/>
      <c r="L246" s="160"/>
      <c r="M246" s="615"/>
      <c r="N246" s="538"/>
      <c r="O246" s="538"/>
      <c r="P246" s="108"/>
      <c r="Q246" s="108"/>
      <c r="R246" s="108"/>
      <c r="S246" s="108"/>
      <c r="T246" s="108"/>
      <c r="U246" s="108"/>
      <c r="V246" s="108"/>
      <c r="W246" s="108"/>
      <c r="X246" s="108"/>
      <c r="Y246" s="108"/>
      <c r="Z246" s="108"/>
    </row>
    <row r="247" spans="1:26" ht="19.5" customHeight="1">
      <c r="A247" s="592"/>
      <c r="B247" s="593"/>
      <c r="C247" s="108"/>
      <c r="D247" s="600"/>
      <c r="E247" s="600"/>
      <c r="F247" s="600"/>
      <c r="G247" s="596"/>
      <c r="H247" s="601"/>
      <c r="I247" s="108"/>
      <c r="J247" s="57"/>
      <c r="K247" s="86"/>
      <c r="L247" s="160"/>
      <c r="M247" s="615"/>
      <c r="N247" s="538"/>
      <c r="O247" s="538"/>
      <c r="P247" s="108"/>
      <c r="Q247" s="108"/>
      <c r="R247" s="108"/>
      <c r="S247" s="108"/>
      <c r="T247" s="108"/>
      <c r="U247" s="108"/>
      <c r="V247" s="108"/>
      <c r="W247" s="108"/>
      <c r="X247" s="108"/>
      <c r="Y247" s="108"/>
      <c r="Z247" s="108"/>
    </row>
    <row r="248" spans="1:26" ht="19.5" customHeight="1">
      <c r="A248" s="592"/>
      <c r="B248" s="601"/>
      <c r="C248" s="596"/>
      <c r="D248" s="600"/>
      <c r="E248" s="600"/>
      <c r="F248" s="600"/>
      <c r="G248" s="596"/>
      <c r="H248" s="601"/>
      <c r="I248" s="108"/>
      <c r="J248" s="86"/>
      <c r="K248" s="59"/>
      <c r="L248" s="163"/>
      <c r="M248" s="615"/>
      <c r="N248" s="538"/>
      <c r="O248" s="538"/>
      <c r="P248" s="108"/>
      <c r="Q248" s="108"/>
      <c r="R248" s="108"/>
      <c r="S248" s="108"/>
      <c r="T248" s="108"/>
      <c r="U248" s="108"/>
      <c r="V248" s="108"/>
      <c r="W248" s="108"/>
      <c r="X248" s="108"/>
      <c r="Y248" s="108"/>
      <c r="Z248" s="108"/>
    </row>
    <row r="249" spans="1:26" ht="19.5" customHeight="1">
      <c r="A249" s="592"/>
      <c r="B249" s="601"/>
      <c r="C249" s="596"/>
      <c r="D249" s="600"/>
      <c r="E249" s="600"/>
      <c r="F249" s="600"/>
      <c r="G249" s="596"/>
      <c r="H249" s="601"/>
      <c r="I249" s="164" t="s">
        <v>360</v>
      </c>
      <c r="J249" s="59"/>
      <c r="K249" s="108"/>
      <c r="L249" s="165"/>
      <c r="M249" s="615"/>
      <c r="N249" s="538"/>
      <c r="O249" s="538"/>
      <c r="P249" s="108"/>
      <c r="Q249" s="108"/>
      <c r="R249" s="108"/>
      <c r="S249" s="108"/>
      <c r="T249" s="108"/>
      <c r="U249" s="108"/>
      <c r="V249" s="108"/>
      <c r="W249" s="108"/>
      <c r="X249" s="108"/>
      <c r="Y249" s="108"/>
      <c r="Z249" s="108"/>
    </row>
    <row r="250" spans="1:26" ht="19.5" customHeight="1">
      <c r="A250" s="592"/>
      <c r="B250" s="601"/>
      <c r="C250" s="596"/>
      <c r="D250" s="600"/>
      <c r="E250" s="600"/>
      <c r="F250" s="600"/>
      <c r="G250" s="596"/>
      <c r="H250" s="601"/>
      <c r="I250" s="108" t="s">
        <v>361</v>
      </c>
      <c r="J250" s="108"/>
      <c r="K250" s="108"/>
      <c r="L250" s="165"/>
      <c r="M250" s="615"/>
      <c r="N250" s="538"/>
      <c r="O250" s="538"/>
      <c r="P250" s="108"/>
      <c r="Q250" s="108"/>
      <c r="R250" s="108"/>
      <c r="S250" s="108"/>
      <c r="T250" s="108"/>
      <c r="U250" s="108"/>
      <c r="V250" s="108"/>
      <c r="W250" s="108"/>
      <c r="X250" s="108"/>
      <c r="Y250" s="108"/>
      <c r="Z250" s="108"/>
    </row>
    <row r="251" spans="1:26" ht="19.5" customHeight="1">
      <c r="A251" s="602"/>
      <c r="B251" s="603"/>
      <c r="C251" s="604"/>
      <c r="D251" s="605"/>
      <c r="E251" s="605"/>
      <c r="F251" s="605"/>
      <c r="G251" s="604"/>
      <c r="H251" s="603"/>
      <c r="I251" s="617"/>
      <c r="J251" s="583"/>
      <c r="K251" s="617"/>
      <c r="L251" s="617"/>
      <c r="M251" s="618"/>
      <c r="N251" s="538"/>
      <c r="O251" s="538"/>
      <c r="P251" s="108"/>
      <c r="Q251" s="108"/>
      <c r="R251" s="108"/>
      <c r="S251" s="108"/>
      <c r="T251" s="108"/>
      <c r="U251" s="108"/>
      <c r="V251" s="108"/>
      <c r="W251" s="108"/>
      <c r="X251" s="108"/>
      <c r="Y251" s="108"/>
      <c r="Z251" s="108"/>
    </row>
    <row r="252" spans="1:26" ht="30" customHeight="1">
      <c r="A252" s="606" t="s">
        <v>293</v>
      </c>
      <c r="B252" s="607" t="s">
        <v>362</v>
      </c>
      <c r="C252" s="608"/>
      <c r="D252" s="609"/>
      <c r="E252" s="609"/>
      <c r="F252" s="609"/>
      <c r="G252" s="610"/>
      <c r="H252" s="610"/>
      <c r="I252" s="619"/>
      <c r="J252" s="620"/>
      <c r="K252" s="619"/>
      <c r="L252" s="619"/>
      <c r="M252" s="621"/>
      <c r="N252" s="622"/>
      <c r="O252" s="622"/>
      <c r="P252" s="88"/>
      <c r="Q252" s="164"/>
      <c r="R252" s="164"/>
      <c r="S252" s="164"/>
      <c r="T252" s="164"/>
      <c r="U252" s="164"/>
      <c r="V252" s="164"/>
      <c r="W252" s="164"/>
      <c r="X252" s="164"/>
      <c r="Y252" s="164"/>
      <c r="Z252" s="164"/>
    </row>
    <row r="253" spans="1:26" ht="19.5" customHeight="1">
      <c r="A253" s="592"/>
      <c r="B253" s="595" t="s">
        <v>153</v>
      </c>
      <c r="C253" s="689" t="s">
        <v>363</v>
      </c>
      <c r="D253" s="600"/>
      <c r="E253" s="600"/>
      <c r="F253" s="600"/>
      <c r="G253" s="596"/>
      <c r="H253" s="601"/>
      <c r="I253" s="538"/>
      <c r="J253" s="537"/>
      <c r="K253" s="538"/>
      <c r="L253" s="538"/>
      <c r="M253" s="615"/>
      <c r="N253" s="538"/>
      <c r="O253" s="538"/>
      <c r="P253" s="108"/>
      <c r="Q253" s="108"/>
      <c r="R253" s="108"/>
      <c r="S253" s="108"/>
      <c r="T253" s="108"/>
      <c r="U253" s="108"/>
      <c r="V253" s="108"/>
      <c r="W253" s="108"/>
      <c r="X253" s="108"/>
      <c r="Y253" s="108"/>
      <c r="Z253" s="108"/>
    </row>
    <row r="254" spans="1:26" ht="19.5" customHeight="1">
      <c r="A254" s="592"/>
      <c r="B254" s="595" t="s">
        <v>155</v>
      </c>
      <c r="C254" s="689" t="s">
        <v>363</v>
      </c>
      <c r="D254" s="600"/>
      <c r="E254" s="600"/>
      <c r="F254" s="600"/>
      <c r="G254" s="596"/>
      <c r="H254" s="601"/>
      <c r="I254" s="538"/>
      <c r="J254" s="537"/>
      <c r="K254" s="538"/>
      <c r="L254" s="538"/>
      <c r="M254" s="615"/>
      <c r="N254" s="538"/>
      <c r="O254" s="538"/>
      <c r="P254" s="108"/>
      <c r="Q254" s="108"/>
      <c r="R254" s="108"/>
      <c r="S254" s="108"/>
      <c r="T254" s="108"/>
      <c r="U254" s="108"/>
      <c r="V254" s="108"/>
      <c r="W254" s="108"/>
      <c r="X254" s="108"/>
      <c r="Y254" s="108"/>
      <c r="Z254" s="108"/>
    </row>
    <row r="255" spans="1:26" ht="19.5" customHeight="1">
      <c r="A255" s="592"/>
      <c r="B255" s="595" t="s">
        <v>157</v>
      </c>
      <c r="C255" s="689" t="s">
        <v>363</v>
      </c>
      <c r="D255" s="600"/>
      <c r="E255" s="600"/>
      <c r="F255" s="600"/>
      <c r="G255" s="596"/>
      <c r="H255" s="601"/>
      <c r="I255" s="538"/>
      <c r="J255" s="537"/>
      <c r="K255" s="538"/>
      <c r="L255" s="538"/>
      <c r="M255" s="615"/>
      <c r="N255" s="538"/>
      <c r="O255" s="538"/>
      <c r="P255" s="56"/>
      <c r="Q255" s="56"/>
      <c r="R255" s="56"/>
      <c r="S255" s="56"/>
      <c r="T255" s="56"/>
      <c r="U255" s="56"/>
      <c r="V255" s="56"/>
      <c r="W255" s="56"/>
      <c r="X255" s="56"/>
      <c r="Y255" s="56"/>
      <c r="Z255" s="56"/>
    </row>
    <row r="256" spans="1:26" ht="19.5" customHeight="1">
      <c r="A256" s="592"/>
      <c r="B256" s="595" t="s">
        <v>159</v>
      </c>
      <c r="C256" s="597" t="s">
        <v>364</v>
      </c>
      <c r="D256" s="600"/>
      <c r="E256" s="600"/>
      <c r="F256" s="600"/>
      <c r="G256" s="596"/>
      <c r="H256" s="601"/>
      <c r="I256" s="538"/>
      <c r="J256" s="537"/>
      <c r="K256" s="538"/>
      <c r="L256" s="538"/>
      <c r="M256" s="615"/>
      <c r="N256" s="538"/>
      <c r="O256" s="538"/>
      <c r="P256" s="108"/>
      <c r="Q256" s="108"/>
      <c r="R256" s="108"/>
      <c r="S256" s="108"/>
      <c r="T256" s="108"/>
      <c r="U256" s="108"/>
      <c r="V256" s="108"/>
      <c r="W256" s="108"/>
      <c r="X256" s="108"/>
      <c r="Y256" s="108"/>
      <c r="Z256" s="108"/>
    </row>
    <row r="257" spans="1:26" ht="19.5" customHeight="1">
      <c r="A257" s="592"/>
      <c r="B257" s="601"/>
      <c r="C257" s="596"/>
      <c r="D257" s="600"/>
      <c r="E257" s="600"/>
      <c r="F257" s="600"/>
      <c r="G257" s="596"/>
      <c r="H257" s="601"/>
      <c r="I257" s="740" t="s">
        <v>365</v>
      </c>
      <c r="J257" s="693"/>
      <c r="K257" s="693"/>
      <c r="L257" s="693"/>
      <c r="M257" s="615"/>
      <c r="N257" s="538"/>
      <c r="O257" s="538"/>
      <c r="P257" s="108"/>
      <c r="Q257" s="108"/>
      <c r="R257" s="108"/>
      <c r="S257" s="108"/>
      <c r="T257" s="108"/>
      <c r="U257" s="108"/>
      <c r="V257" s="108"/>
      <c r="W257" s="108"/>
      <c r="X257" s="108"/>
      <c r="Y257" s="108"/>
      <c r="Z257" s="108"/>
    </row>
    <row r="258" spans="1:26" ht="19.5" customHeight="1">
      <c r="A258" s="592"/>
      <c r="B258" s="601"/>
      <c r="C258" s="596"/>
      <c r="D258" s="600"/>
      <c r="E258" s="600"/>
      <c r="F258" s="600"/>
      <c r="G258" s="596"/>
      <c r="H258" s="751" t="s">
        <v>366</v>
      </c>
      <c r="I258" s="693"/>
      <c r="J258" s="693"/>
      <c r="K258" s="693"/>
      <c r="L258" s="693"/>
      <c r="M258" s="745"/>
      <c r="N258" s="538"/>
      <c r="O258" s="538"/>
      <c r="P258" s="108"/>
      <c r="Q258" s="108"/>
      <c r="R258" s="108"/>
      <c r="S258" s="108"/>
      <c r="T258" s="108"/>
      <c r="U258" s="108"/>
      <c r="V258" s="108"/>
      <c r="W258" s="108"/>
      <c r="X258" s="108"/>
      <c r="Y258" s="108"/>
      <c r="Z258" s="108"/>
    </row>
    <row r="259" spans="1:26" ht="19.5" customHeight="1">
      <c r="A259" s="592"/>
      <c r="B259" s="601"/>
      <c r="C259" s="596"/>
      <c r="D259" s="600"/>
      <c r="E259" s="600"/>
      <c r="F259" s="600"/>
      <c r="G259" s="596"/>
      <c r="H259" s="752" t="s">
        <v>367</v>
      </c>
      <c r="I259" s="693"/>
      <c r="J259" s="693"/>
      <c r="K259" s="693"/>
      <c r="L259" s="693"/>
      <c r="M259" s="745"/>
      <c r="N259" s="538"/>
      <c r="O259" s="538"/>
      <c r="P259" s="108"/>
      <c r="Q259" s="108"/>
      <c r="R259" s="108"/>
      <c r="S259" s="108"/>
      <c r="T259" s="108"/>
      <c r="U259" s="108"/>
      <c r="V259" s="108"/>
      <c r="W259" s="108"/>
      <c r="X259" s="108"/>
      <c r="Y259" s="108"/>
      <c r="Z259" s="108"/>
    </row>
    <row r="260" spans="1:26" ht="19.5" customHeight="1">
      <c r="A260" s="592"/>
      <c r="B260" s="601"/>
      <c r="C260" s="596"/>
      <c r="D260" s="600"/>
      <c r="E260" s="600"/>
      <c r="F260" s="600"/>
      <c r="G260" s="596"/>
      <c r="H260" s="601"/>
      <c r="I260" s="537"/>
      <c r="J260" s="537"/>
      <c r="K260" s="537"/>
      <c r="L260" s="537"/>
      <c r="M260" s="615"/>
      <c r="N260" s="538"/>
      <c r="O260" s="538"/>
      <c r="P260" s="108"/>
      <c r="Q260" s="108"/>
      <c r="R260" s="108"/>
      <c r="S260" s="108"/>
      <c r="T260" s="108"/>
      <c r="U260" s="108"/>
      <c r="V260" s="108"/>
      <c r="W260" s="108"/>
      <c r="X260" s="108"/>
      <c r="Y260" s="108"/>
      <c r="Z260" s="108"/>
    </row>
    <row r="261" spans="1:26" ht="19.5" customHeight="1">
      <c r="A261" s="592"/>
      <c r="B261" s="601"/>
      <c r="C261" s="596"/>
      <c r="D261" s="600"/>
      <c r="E261" s="600"/>
      <c r="F261" s="600"/>
      <c r="G261" s="596"/>
      <c r="H261" s="601"/>
      <c r="I261" s="538"/>
      <c r="J261" s="537"/>
      <c r="K261" s="538"/>
      <c r="L261" s="108"/>
      <c r="M261" s="615"/>
      <c r="N261" s="538"/>
      <c r="O261" s="538"/>
      <c r="P261" s="108"/>
      <c r="Q261" s="108"/>
      <c r="R261" s="108"/>
      <c r="S261" s="108"/>
      <c r="T261" s="108"/>
      <c r="U261" s="108"/>
      <c r="V261" s="108"/>
      <c r="W261" s="108"/>
      <c r="X261" s="108"/>
      <c r="Y261" s="108"/>
      <c r="Z261" s="108"/>
    </row>
    <row r="262" spans="1:26" ht="19.5" customHeight="1">
      <c r="A262" s="592"/>
      <c r="B262" s="601"/>
      <c r="C262" s="596"/>
      <c r="D262" s="600"/>
      <c r="E262" s="600"/>
      <c r="F262" s="600"/>
      <c r="G262" s="596"/>
      <c r="H262" s="751" t="s">
        <v>368</v>
      </c>
      <c r="I262" s="693"/>
      <c r="J262" s="693"/>
      <c r="K262" s="693"/>
      <c r="L262" s="693"/>
      <c r="M262" s="745"/>
      <c r="N262" s="538"/>
      <c r="O262" s="538"/>
      <c r="P262" s="108"/>
      <c r="Q262" s="108"/>
      <c r="R262" s="108"/>
      <c r="S262" s="108"/>
      <c r="T262" s="108"/>
      <c r="U262" s="108"/>
      <c r="V262" s="108"/>
      <c r="W262" s="108"/>
      <c r="X262" s="108"/>
      <c r="Y262" s="108"/>
      <c r="Z262" s="108"/>
    </row>
    <row r="263" spans="1:26" ht="19.5" customHeight="1">
      <c r="A263" s="592"/>
      <c r="B263" s="601"/>
      <c r="C263" s="596"/>
      <c r="D263" s="600"/>
      <c r="E263" s="600"/>
      <c r="F263" s="600"/>
      <c r="G263" s="596"/>
      <c r="H263" s="601"/>
      <c r="I263" s="538" t="s">
        <v>369</v>
      </c>
      <c r="J263" s="537"/>
      <c r="K263" s="108"/>
      <c r="L263" s="108"/>
      <c r="M263" s="615"/>
      <c r="N263" s="538"/>
      <c r="O263" s="538"/>
      <c r="P263" s="108"/>
      <c r="Q263" s="108"/>
      <c r="R263" s="108"/>
      <c r="S263" s="108"/>
      <c r="T263" s="108"/>
      <c r="U263" s="108"/>
      <c r="V263" s="108"/>
      <c r="W263" s="108"/>
      <c r="X263" s="108"/>
      <c r="Y263" s="108"/>
      <c r="Z263" s="108"/>
    </row>
    <row r="264" spans="1:26" ht="19.5" customHeight="1">
      <c r="A264" s="602"/>
      <c r="B264" s="603"/>
      <c r="C264" s="604"/>
      <c r="D264" s="605"/>
      <c r="E264" s="605"/>
      <c r="F264" s="605"/>
      <c r="G264" s="604"/>
      <c r="H264" s="603"/>
      <c r="I264" s="617"/>
      <c r="J264" s="583"/>
      <c r="K264" s="613"/>
      <c r="L264" s="617"/>
      <c r="M264" s="618"/>
      <c r="N264" s="538"/>
      <c r="O264" s="538"/>
      <c r="P264" s="108"/>
      <c r="Q264" s="108"/>
      <c r="R264" s="108"/>
      <c r="S264" s="108"/>
      <c r="T264" s="108"/>
      <c r="U264" s="108"/>
      <c r="V264" s="108"/>
      <c r="W264" s="108"/>
      <c r="X264" s="108"/>
      <c r="Y264" s="108"/>
      <c r="Z264" s="108"/>
    </row>
    <row r="265" spans="1:26" ht="30" customHeight="1">
      <c r="A265" s="587" t="s">
        <v>370</v>
      </c>
      <c r="B265" s="588" t="s">
        <v>371</v>
      </c>
      <c r="C265" s="623"/>
      <c r="D265" s="624"/>
      <c r="E265" s="624"/>
      <c r="F265" s="624"/>
      <c r="G265" s="625"/>
      <c r="H265" s="625"/>
      <c r="I265" s="627"/>
      <c r="J265" s="628"/>
      <c r="K265" s="627"/>
      <c r="L265" s="627"/>
      <c r="M265" s="629"/>
      <c r="N265" s="622"/>
      <c r="O265" s="622"/>
      <c r="P265" s="88"/>
      <c r="Q265" s="164"/>
      <c r="R265" s="164"/>
      <c r="S265" s="164"/>
      <c r="T265" s="164"/>
      <c r="U265" s="164"/>
      <c r="V265" s="164"/>
      <c r="W265" s="164"/>
      <c r="X265" s="164"/>
      <c r="Y265" s="164"/>
      <c r="Z265" s="164"/>
    </row>
    <row r="266" spans="1:26" ht="19.5" customHeight="1">
      <c r="A266" s="592"/>
      <c r="B266" s="595" t="s">
        <v>153</v>
      </c>
      <c r="C266" s="689" t="s">
        <v>363</v>
      </c>
      <c r="D266" s="600"/>
      <c r="E266" s="600"/>
      <c r="F266" s="600"/>
      <c r="G266" s="596"/>
      <c r="H266" s="601"/>
      <c r="I266" s="538"/>
      <c r="J266" s="537"/>
      <c r="K266" s="538"/>
      <c r="L266" s="538"/>
      <c r="M266" s="615"/>
      <c r="N266" s="538"/>
      <c r="O266" s="538"/>
      <c r="P266" s="108"/>
      <c r="Q266" s="108"/>
      <c r="R266" s="108"/>
      <c r="S266" s="108"/>
      <c r="T266" s="108"/>
      <c r="U266" s="108"/>
      <c r="V266" s="108"/>
      <c r="W266" s="108"/>
      <c r="X266" s="108"/>
      <c r="Y266" s="108"/>
      <c r="Z266" s="108"/>
    </row>
    <row r="267" spans="1:26" ht="19.5" customHeight="1">
      <c r="A267" s="592"/>
      <c r="B267" s="595" t="s">
        <v>155</v>
      </c>
      <c r="C267" s="689" t="s">
        <v>363</v>
      </c>
      <c r="D267" s="600"/>
      <c r="E267" s="600"/>
      <c r="F267" s="600"/>
      <c r="G267" s="596"/>
      <c r="H267" s="601"/>
      <c r="I267" s="538"/>
      <c r="J267" s="537"/>
      <c r="K267" s="538"/>
      <c r="L267" s="538"/>
      <c r="M267" s="615"/>
      <c r="N267" s="538"/>
      <c r="O267" s="538"/>
      <c r="P267" s="108"/>
      <c r="Q267" s="108"/>
      <c r="R267" s="108"/>
      <c r="S267" s="108"/>
      <c r="T267" s="108"/>
      <c r="U267" s="108"/>
      <c r="V267" s="108"/>
      <c r="W267" s="108"/>
      <c r="X267" s="108"/>
      <c r="Y267" s="108"/>
      <c r="Z267" s="108"/>
    </row>
    <row r="268" spans="1:26" ht="19.5" customHeight="1">
      <c r="A268" s="592"/>
      <c r="B268" s="595" t="s">
        <v>157</v>
      </c>
      <c r="C268" s="689" t="s">
        <v>363</v>
      </c>
      <c r="D268" s="600"/>
      <c r="E268" s="600"/>
      <c r="F268" s="600"/>
      <c r="G268" s="596"/>
      <c r="H268" s="601"/>
      <c r="I268" s="538"/>
      <c r="J268" s="537"/>
      <c r="K268" s="538"/>
      <c r="L268" s="538"/>
      <c r="M268" s="615"/>
      <c r="N268" s="538"/>
      <c r="O268" s="538"/>
      <c r="P268" s="108"/>
      <c r="Q268" s="108"/>
      <c r="R268" s="108"/>
      <c r="S268" s="108"/>
      <c r="T268" s="108"/>
      <c r="U268" s="108"/>
      <c r="V268" s="108"/>
      <c r="W268" s="108"/>
      <c r="X268" s="108"/>
      <c r="Y268" s="108"/>
      <c r="Z268" s="108"/>
    </row>
    <row r="269" spans="1:26" ht="19.5" customHeight="1">
      <c r="A269" s="592"/>
      <c r="B269" s="595" t="s">
        <v>159</v>
      </c>
      <c r="C269" s="597" t="s">
        <v>364</v>
      </c>
      <c r="D269" s="538"/>
      <c r="E269" s="538"/>
      <c r="F269" s="538"/>
      <c r="G269" s="538"/>
      <c r="H269" s="626"/>
      <c r="I269" s="740" t="s">
        <v>372</v>
      </c>
      <c r="J269" s="693"/>
      <c r="K269" s="693"/>
      <c r="L269" s="693"/>
      <c r="M269" s="615"/>
      <c r="N269" s="538"/>
      <c r="O269" s="538"/>
      <c r="P269" s="108"/>
      <c r="Q269" s="108"/>
      <c r="R269" s="108"/>
      <c r="S269" s="108"/>
      <c r="T269" s="108"/>
      <c r="U269" s="108"/>
      <c r="V269" s="108"/>
      <c r="W269" s="108"/>
      <c r="X269" s="108"/>
      <c r="Y269" s="108"/>
      <c r="Z269" s="108"/>
    </row>
    <row r="270" spans="1:26" ht="19.5" customHeight="1">
      <c r="A270" s="592"/>
      <c r="B270" s="538"/>
      <c r="C270" s="538"/>
      <c r="D270" s="538"/>
      <c r="E270" s="538"/>
      <c r="F270" s="538"/>
      <c r="G270" s="538"/>
      <c r="H270" s="626"/>
      <c r="I270" s="538"/>
      <c r="J270" s="537"/>
      <c r="K270" s="538"/>
      <c r="L270" s="108"/>
      <c r="M270" s="615"/>
      <c r="N270" s="538"/>
      <c r="O270" s="538"/>
      <c r="P270" s="108"/>
      <c r="Q270" s="108"/>
      <c r="R270" s="108"/>
      <c r="S270" s="108"/>
      <c r="T270" s="108"/>
      <c r="U270" s="108"/>
      <c r="V270" s="108"/>
      <c r="W270" s="108"/>
      <c r="X270" s="108"/>
      <c r="Y270" s="108"/>
      <c r="Z270" s="108"/>
    </row>
    <row r="271" spans="1:26" ht="19.5" customHeight="1">
      <c r="A271" s="592"/>
      <c r="B271" s="601"/>
      <c r="C271" s="596"/>
      <c r="D271" s="600"/>
      <c r="E271" s="600"/>
      <c r="F271" s="600"/>
      <c r="G271" s="596"/>
      <c r="H271" s="601"/>
      <c r="I271" s="538"/>
      <c r="J271" s="537"/>
      <c r="K271" s="538"/>
      <c r="L271" s="108"/>
      <c r="M271" s="615"/>
      <c r="N271" s="538"/>
      <c r="O271" s="538"/>
      <c r="P271" s="108"/>
      <c r="Q271" s="108"/>
      <c r="R271" s="108"/>
      <c r="S271" s="108"/>
      <c r="T271" s="108"/>
      <c r="U271" s="108"/>
      <c r="V271" s="108"/>
      <c r="W271" s="108"/>
      <c r="X271" s="108"/>
      <c r="Y271" s="108"/>
      <c r="Z271" s="108"/>
    </row>
    <row r="272" spans="1:26" ht="19.5" customHeight="1">
      <c r="A272" s="592"/>
      <c r="B272" s="601"/>
      <c r="C272" s="596"/>
      <c r="D272" s="600"/>
      <c r="E272" s="600"/>
      <c r="F272" s="600"/>
      <c r="G272" s="596"/>
      <c r="H272" s="601"/>
      <c r="I272" s="741" t="s">
        <v>373</v>
      </c>
      <c r="J272" s="742"/>
      <c r="K272" s="742"/>
      <c r="L272" s="742"/>
      <c r="M272" s="615"/>
      <c r="N272" s="538"/>
      <c r="O272" s="538"/>
      <c r="P272" s="108"/>
      <c r="Q272" s="108"/>
      <c r="R272" s="108"/>
      <c r="S272" s="108"/>
      <c r="T272" s="108"/>
      <c r="U272" s="108"/>
      <c r="V272" s="108"/>
      <c r="W272" s="108"/>
      <c r="X272" s="108"/>
      <c r="Y272" s="108"/>
      <c r="Z272" s="108"/>
    </row>
    <row r="273" spans="1:26" ht="19.5" customHeight="1">
      <c r="A273" s="592"/>
      <c r="B273" s="601"/>
      <c r="C273" s="596"/>
      <c r="D273" s="600"/>
      <c r="E273" s="600"/>
      <c r="F273" s="600"/>
      <c r="G273" s="596"/>
      <c r="H273" s="601"/>
      <c r="I273" s="538" t="s">
        <v>374</v>
      </c>
      <c r="J273" s="537"/>
      <c r="K273" s="108"/>
      <c r="L273" s="108"/>
      <c r="M273" s="615"/>
      <c r="N273" s="538"/>
      <c r="O273" s="538"/>
      <c r="P273" s="108"/>
      <c r="Q273" s="108"/>
      <c r="R273" s="108"/>
      <c r="S273" s="108"/>
      <c r="T273" s="108"/>
      <c r="U273" s="108"/>
      <c r="V273" s="108"/>
      <c r="W273" s="108"/>
      <c r="X273" s="108"/>
      <c r="Y273" s="108"/>
      <c r="Z273" s="108"/>
    </row>
    <row r="274" spans="1:26" ht="19.5" customHeight="1">
      <c r="A274" s="592"/>
      <c r="B274" s="601"/>
      <c r="C274" s="596"/>
      <c r="D274" s="600"/>
      <c r="E274" s="600"/>
      <c r="F274" s="600"/>
      <c r="G274" s="596"/>
      <c r="H274" s="601"/>
      <c r="I274" s="740" t="s">
        <v>372</v>
      </c>
      <c r="J274" s="693"/>
      <c r="K274" s="693"/>
      <c r="L274" s="693"/>
      <c r="M274" s="615"/>
      <c r="N274" s="538"/>
      <c r="O274" s="538"/>
      <c r="P274" s="108"/>
      <c r="Q274" s="108"/>
      <c r="R274" s="108"/>
      <c r="S274" s="108"/>
      <c r="T274" s="108"/>
      <c r="U274" s="108"/>
      <c r="V274" s="108"/>
      <c r="W274" s="108"/>
      <c r="X274" s="108"/>
      <c r="Y274" s="108"/>
      <c r="Z274" s="108"/>
    </row>
    <row r="275" spans="1:26" ht="19.5" customHeight="1">
      <c r="A275" s="592"/>
      <c r="B275" s="601"/>
      <c r="C275" s="596"/>
      <c r="D275" s="600"/>
      <c r="E275" s="600"/>
      <c r="F275" s="600"/>
      <c r="G275" s="596"/>
      <c r="H275" s="601"/>
      <c r="I275" s="538"/>
      <c r="J275" s="537"/>
      <c r="K275" s="538"/>
      <c r="L275" s="108"/>
      <c r="M275" s="615"/>
      <c r="N275" s="538"/>
      <c r="O275" s="538"/>
      <c r="P275" s="108"/>
      <c r="Q275" s="108"/>
      <c r="R275" s="108"/>
      <c r="S275" s="108"/>
      <c r="T275" s="108"/>
      <c r="U275" s="108"/>
      <c r="V275" s="108"/>
      <c r="W275" s="108"/>
      <c r="X275" s="108"/>
      <c r="Y275" s="108"/>
      <c r="Z275" s="108"/>
    </row>
    <row r="276" spans="1:26" ht="13.5" customHeight="1">
      <c r="A276" s="592"/>
      <c r="B276" s="601"/>
      <c r="C276" s="596"/>
      <c r="D276" s="600"/>
      <c r="E276" s="600"/>
      <c r="F276" s="600"/>
      <c r="G276" s="596"/>
      <c r="H276" s="601"/>
      <c r="I276" s="538"/>
      <c r="J276" s="537"/>
      <c r="K276" s="538"/>
      <c r="L276" s="108"/>
      <c r="M276" s="615"/>
      <c r="N276" s="538"/>
      <c r="O276" s="538"/>
      <c r="P276" s="108"/>
      <c r="Q276" s="108"/>
      <c r="R276" s="108"/>
      <c r="S276" s="108"/>
      <c r="T276" s="108"/>
      <c r="U276" s="108"/>
      <c r="V276" s="108"/>
      <c r="W276" s="108"/>
      <c r="X276" s="108"/>
      <c r="Y276" s="108"/>
      <c r="Z276" s="108"/>
    </row>
    <row r="277" spans="1:26" ht="19.5" customHeight="1">
      <c r="A277" s="592"/>
      <c r="B277" s="601"/>
      <c r="C277" s="596"/>
      <c r="D277" s="600"/>
      <c r="E277" s="600"/>
      <c r="F277" s="600"/>
      <c r="G277" s="596"/>
      <c r="H277" s="601"/>
      <c r="I277" s="538"/>
      <c r="J277" s="537"/>
      <c r="K277" s="538"/>
      <c r="L277" s="108"/>
      <c r="M277" s="615"/>
      <c r="N277" s="538"/>
      <c r="O277" s="538"/>
      <c r="P277" s="108"/>
      <c r="Q277" s="108"/>
      <c r="R277" s="108"/>
      <c r="S277" s="108"/>
      <c r="T277" s="108"/>
      <c r="U277" s="108"/>
      <c r="V277" s="108"/>
      <c r="W277" s="108"/>
      <c r="X277" s="108"/>
      <c r="Y277" s="108"/>
      <c r="Z277" s="108"/>
    </row>
    <row r="278" spans="1:26" ht="19.5" customHeight="1">
      <c r="A278" s="592"/>
      <c r="B278" s="601"/>
      <c r="C278" s="596"/>
      <c r="D278" s="600"/>
      <c r="E278" s="600"/>
      <c r="F278" s="600"/>
      <c r="G278" s="596"/>
      <c r="H278" s="601"/>
      <c r="I278" s="741" t="s">
        <v>375</v>
      </c>
      <c r="J278" s="742"/>
      <c r="K278" s="742"/>
      <c r="L278" s="742"/>
      <c r="M278" s="615"/>
      <c r="N278" s="538"/>
      <c r="O278" s="538"/>
      <c r="P278" s="108"/>
      <c r="Q278" s="108"/>
      <c r="R278" s="108"/>
      <c r="S278" s="108"/>
      <c r="T278" s="108"/>
      <c r="U278" s="108"/>
      <c r="V278" s="108"/>
      <c r="W278" s="108"/>
      <c r="X278" s="108"/>
      <c r="Y278" s="108"/>
      <c r="Z278" s="108"/>
    </row>
    <row r="279" spans="1:26" ht="19.5" customHeight="1">
      <c r="A279" s="602"/>
      <c r="B279" s="603"/>
      <c r="C279" s="604"/>
      <c r="D279" s="605"/>
      <c r="E279" s="605"/>
      <c r="F279" s="605"/>
      <c r="G279" s="604"/>
      <c r="H279" s="603"/>
      <c r="I279" s="617" t="s">
        <v>126</v>
      </c>
      <c r="J279" s="583"/>
      <c r="K279" s="613"/>
      <c r="L279" s="613"/>
      <c r="M279" s="618"/>
      <c r="N279" s="538"/>
      <c r="O279" s="538"/>
      <c r="P279" s="108"/>
      <c r="Q279" s="108"/>
      <c r="R279" s="108"/>
      <c r="S279" s="108"/>
      <c r="T279" s="108"/>
      <c r="U279" s="108"/>
      <c r="V279" s="108"/>
      <c r="W279" s="108"/>
      <c r="X279" s="108"/>
      <c r="Y279" s="108"/>
      <c r="Z279" s="108"/>
    </row>
    <row r="280" spans="1:26" ht="30" customHeight="1">
      <c r="A280" s="606" t="s">
        <v>313</v>
      </c>
      <c r="B280" s="607" t="s">
        <v>376</v>
      </c>
      <c r="C280" s="608"/>
      <c r="D280" s="609"/>
      <c r="E280" s="609"/>
      <c r="F280" s="609"/>
      <c r="G280" s="610"/>
      <c r="H280" s="610"/>
      <c r="I280" s="619"/>
      <c r="J280" s="620"/>
      <c r="K280" s="619"/>
      <c r="L280" s="619"/>
      <c r="M280" s="621"/>
      <c r="N280" s="622"/>
      <c r="O280" s="622"/>
      <c r="P280" s="88"/>
      <c r="Q280" s="164"/>
      <c r="R280" s="164"/>
      <c r="S280" s="164"/>
      <c r="T280" s="164"/>
      <c r="U280" s="164"/>
      <c r="V280" s="164"/>
      <c r="W280" s="164"/>
      <c r="X280" s="164"/>
      <c r="Y280" s="164"/>
      <c r="Z280" s="164"/>
    </row>
    <row r="281" spans="1:26" ht="18" customHeight="1">
      <c r="A281" s="592"/>
      <c r="B281" s="595" t="s">
        <v>153</v>
      </c>
      <c r="C281" s="689" t="s">
        <v>363</v>
      </c>
      <c r="D281" s="600"/>
      <c r="E281" s="600"/>
      <c r="F281" s="600"/>
      <c r="G281" s="596"/>
      <c r="H281" s="601"/>
      <c r="I281" s="538"/>
      <c r="J281" s="537"/>
      <c r="K281" s="538"/>
      <c r="L281" s="538"/>
      <c r="M281" s="615"/>
      <c r="N281" s="538"/>
      <c r="O281" s="538"/>
      <c r="P281" s="108"/>
      <c r="Q281" s="108"/>
      <c r="R281" s="108"/>
      <c r="S281" s="108"/>
      <c r="T281" s="108"/>
      <c r="U281" s="108"/>
      <c r="V281" s="108"/>
      <c r="W281" s="108"/>
      <c r="X281" s="108"/>
      <c r="Y281" s="108"/>
      <c r="Z281" s="108"/>
    </row>
    <row r="282" spans="1:26" ht="18" customHeight="1">
      <c r="A282" s="592"/>
      <c r="B282" s="595" t="s">
        <v>155</v>
      </c>
      <c r="C282" s="689" t="s">
        <v>363</v>
      </c>
      <c r="D282" s="600"/>
      <c r="E282" s="600"/>
      <c r="F282" s="600"/>
      <c r="G282" s="596"/>
      <c r="H282" s="601"/>
      <c r="I282" s="538"/>
      <c r="J282" s="537"/>
      <c r="K282" s="538"/>
      <c r="L282" s="538"/>
      <c r="M282" s="615"/>
      <c r="N282" s="538"/>
      <c r="O282" s="538"/>
      <c r="P282" s="108"/>
      <c r="Q282" s="108"/>
      <c r="R282" s="108"/>
      <c r="S282" s="108"/>
      <c r="T282" s="108"/>
      <c r="U282" s="108"/>
      <c r="V282" s="108"/>
      <c r="W282" s="108"/>
      <c r="X282" s="108"/>
      <c r="Y282" s="108"/>
      <c r="Z282" s="108"/>
    </row>
    <row r="283" spans="1:26" ht="18" customHeight="1">
      <c r="A283" s="592"/>
      <c r="B283" s="595" t="s">
        <v>157</v>
      </c>
      <c r="C283" s="689" t="s">
        <v>363</v>
      </c>
      <c r="D283" s="600"/>
      <c r="E283" s="600"/>
      <c r="F283" s="600"/>
      <c r="G283" s="596"/>
      <c r="H283" s="601"/>
      <c r="I283" s="538"/>
      <c r="J283" s="537"/>
      <c r="K283" s="538"/>
      <c r="L283" s="538"/>
      <c r="M283" s="615"/>
      <c r="N283" s="538"/>
      <c r="O283" s="538"/>
      <c r="P283" s="108"/>
      <c r="Q283" s="108"/>
      <c r="R283" s="108"/>
      <c r="S283" s="108"/>
      <c r="T283" s="108"/>
      <c r="U283" s="108"/>
      <c r="V283" s="108"/>
      <c r="W283" s="108"/>
      <c r="X283" s="108"/>
      <c r="Y283" s="108"/>
      <c r="Z283" s="108"/>
    </row>
    <row r="284" spans="1:26" ht="18" customHeight="1">
      <c r="A284" s="592"/>
      <c r="B284" s="595" t="s">
        <v>159</v>
      </c>
      <c r="C284" s="597" t="s">
        <v>364</v>
      </c>
      <c r="D284" s="600"/>
      <c r="E284" s="600"/>
      <c r="F284" s="600"/>
      <c r="G284" s="596"/>
      <c r="H284" s="601"/>
      <c r="I284" s="538"/>
      <c r="J284" s="537"/>
      <c r="K284" s="538"/>
      <c r="L284" s="538"/>
      <c r="M284" s="615"/>
      <c r="N284" s="538"/>
      <c r="O284" s="538"/>
      <c r="P284" s="108"/>
      <c r="Q284" s="108"/>
      <c r="R284" s="108"/>
      <c r="S284" s="108"/>
      <c r="T284" s="108"/>
      <c r="U284" s="108"/>
      <c r="V284" s="108"/>
      <c r="W284" s="108"/>
      <c r="X284" s="108"/>
      <c r="Y284" s="108"/>
      <c r="Z284" s="108"/>
    </row>
    <row r="285" spans="1:26" ht="18" customHeight="1">
      <c r="A285" s="592"/>
      <c r="B285" s="601"/>
      <c r="C285" s="596"/>
      <c r="D285" s="600"/>
      <c r="E285" s="600"/>
      <c r="F285" s="600"/>
      <c r="G285" s="596"/>
      <c r="H285" s="601"/>
      <c r="I285" s="743" t="s">
        <v>377</v>
      </c>
      <c r="J285" s="693"/>
      <c r="K285" s="693"/>
      <c r="L285" s="693"/>
      <c r="M285" s="615"/>
      <c r="N285" s="538"/>
      <c r="O285" s="538"/>
      <c r="P285" s="108"/>
      <c r="Q285" s="108"/>
      <c r="R285" s="108"/>
      <c r="S285" s="108"/>
      <c r="T285" s="108"/>
      <c r="U285" s="108"/>
      <c r="V285" s="108"/>
      <c r="W285" s="108"/>
      <c r="X285" s="108"/>
      <c r="Y285" s="108"/>
      <c r="Z285" s="108"/>
    </row>
    <row r="286" spans="1:26" ht="18" customHeight="1">
      <c r="A286" s="592"/>
      <c r="B286" s="601"/>
      <c r="C286" s="596"/>
      <c r="D286" s="600"/>
      <c r="E286" s="600"/>
      <c r="F286" s="600"/>
      <c r="G286" s="596"/>
      <c r="H286" s="601"/>
      <c r="I286" s="537"/>
      <c r="J286" s="537"/>
      <c r="K286" s="537"/>
      <c r="L286" s="108"/>
      <c r="M286" s="630"/>
      <c r="N286" s="537"/>
      <c r="O286" s="538"/>
      <c r="P286" s="108"/>
      <c r="Q286" s="108"/>
      <c r="R286" s="108"/>
      <c r="S286" s="108"/>
      <c r="T286" s="108"/>
      <c r="U286" s="108"/>
      <c r="V286" s="108"/>
      <c r="W286" s="108"/>
      <c r="X286" s="108"/>
      <c r="Y286" s="108"/>
      <c r="Z286" s="108"/>
    </row>
    <row r="287" spans="1:26" ht="18" customHeight="1">
      <c r="A287" s="592"/>
      <c r="B287" s="601"/>
      <c r="C287" s="596"/>
      <c r="D287" s="600"/>
      <c r="E287" s="600"/>
      <c r="F287" s="600"/>
      <c r="G287" s="596"/>
      <c r="H287" s="601"/>
      <c r="I287" s="538"/>
      <c r="J287" s="537"/>
      <c r="K287" s="538"/>
      <c r="L287" s="108"/>
      <c r="M287" s="615"/>
      <c r="N287" s="538"/>
      <c r="O287" s="538"/>
      <c r="P287" s="108"/>
      <c r="Q287" s="108"/>
      <c r="R287" s="108"/>
      <c r="S287" s="108"/>
      <c r="T287" s="108"/>
      <c r="U287" s="108"/>
      <c r="V287" s="108"/>
      <c r="W287" s="108"/>
      <c r="X287" s="108"/>
      <c r="Y287" s="108"/>
      <c r="Z287" s="108"/>
    </row>
    <row r="288" spans="1:26" ht="18" customHeight="1">
      <c r="A288" s="592"/>
      <c r="B288" s="601"/>
      <c r="C288" s="596"/>
      <c r="D288" s="600"/>
      <c r="E288" s="600"/>
      <c r="F288" s="600"/>
      <c r="G288" s="596"/>
      <c r="H288" s="601"/>
      <c r="I288" s="741" t="s">
        <v>378</v>
      </c>
      <c r="J288" s="742"/>
      <c r="K288" s="742"/>
      <c r="L288" s="742"/>
      <c r="M288" s="615"/>
      <c r="N288" s="538"/>
      <c r="O288" s="538"/>
      <c r="P288" s="108"/>
      <c r="Q288" s="108"/>
      <c r="R288" s="108"/>
      <c r="S288" s="108"/>
      <c r="T288" s="108"/>
      <c r="U288" s="108"/>
      <c r="V288" s="108"/>
      <c r="W288" s="108"/>
      <c r="X288" s="108"/>
      <c r="Y288" s="108"/>
      <c r="Z288" s="108"/>
    </row>
    <row r="289" spans="1:26" ht="18" customHeight="1">
      <c r="A289" s="592"/>
      <c r="B289" s="601"/>
      <c r="C289" s="596"/>
      <c r="D289" s="600"/>
      <c r="E289" s="600"/>
      <c r="F289" s="600"/>
      <c r="G289" s="596"/>
      <c r="H289" s="601"/>
      <c r="I289" s="538" t="s">
        <v>379</v>
      </c>
      <c r="J289" s="537"/>
      <c r="K289" s="108"/>
      <c r="L289" s="108"/>
      <c r="M289" s="615"/>
      <c r="N289" s="538"/>
      <c r="O289" s="538"/>
      <c r="P289" s="108"/>
      <c r="Q289" s="108"/>
      <c r="R289" s="108"/>
      <c r="S289" s="108"/>
      <c r="T289" s="108"/>
      <c r="U289" s="108"/>
      <c r="V289" s="108"/>
      <c r="W289" s="108"/>
      <c r="X289" s="108"/>
      <c r="Y289" s="108"/>
      <c r="Z289" s="108"/>
    </row>
    <row r="290" spans="1:26" ht="18" customHeight="1">
      <c r="A290" s="592"/>
      <c r="B290" s="596"/>
      <c r="C290" s="596"/>
      <c r="D290" s="600"/>
      <c r="E290" s="600"/>
      <c r="F290" s="600"/>
      <c r="G290" s="596"/>
      <c r="H290" s="601"/>
      <c r="I290" s="538"/>
      <c r="J290" s="537"/>
      <c r="K290" s="108"/>
      <c r="L290" s="108"/>
      <c r="M290" s="615"/>
      <c r="N290" s="538"/>
      <c r="O290" s="538"/>
      <c r="P290" s="108"/>
      <c r="Q290" s="108"/>
      <c r="R290" s="108"/>
      <c r="S290" s="108"/>
      <c r="T290" s="108"/>
      <c r="U290" s="108"/>
      <c r="V290" s="108"/>
      <c r="W290" s="108"/>
      <c r="X290" s="108"/>
      <c r="Y290" s="108"/>
      <c r="Z290" s="108"/>
    </row>
    <row r="291" spans="1:26" ht="19.5" customHeight="1">
      <c r="A291" s="602"/>
      <c r="B291" s="603"/>
      <c r="C291" s="604"/>
      <c r="D291" s="605"/>
      <c r="E291" s="605"/>
      <c r="F291" s="605"/>
      <c r="G291" s="604"/>
      <c r="H291" s="603"/>
      <c r="I291" s="617"/>
      <c r="J291" s="583"/>
      <c r="K291" s="613"/>
      <c r="L291" s="617"/>
      <c r="M291" s="618"/>
      <c r="N291" s="538"/>
      <c r="O291" s="538"/>
      <c r="P291" s="108"/>
      <c r="Q291" s="108"/>
      <c r="R291" s="108"/>
      <c r="S291" s="108"/>
      <c r="T291" s="108"/>
      <c r="U291" s="108"/>
      <c r="V291" s="108"/>
      <c r="W291" s="108"/>
      <c r="X291" s="108"/>
      <c r="Y291" s="108"/>
      <c r="Z291" s="108"/>
    </row>
    <row r="292" spans="1:26" ht="24.75" customHeight="1">
      <c r="A292" s="537"/>
      <c r="B292" s="108"/>
      <c r="C292" s="537"/>
      <c r="D292" s="56"/>
      <c r="E292" s="56"/>
      <c r="F292" s="56"/>
      <c r="G292" s="538"/>
      <c r="H292" s="86"/>
      <c r="I292" s="85"/>
      <c r="J292" s="86"/>
      <c r="K292" s="108"/>
      <c r="L292" s="108"/>
      <c r="M292" s="108"/>
      <c r="N292" s="108"/>
      <c r="O292" s="108"/>
      <c r="P292" s="108"/>
      <c r="Q292" s="108"/>
      <c r="R292" s="108"/>
      <c r="S292" s="108"/>
      <c r="T292" s="108"/>
      <c r="U292" s="108"/>
      <c r="V292" s="108"/>
      <c r="W292" s="108"/>
      <c r="X292" s="108"/>
      <c r="Y292" s="108"/>
      <c r="Z292" s="108"/>
    </row>
    <row r="293" spans="1:26" ht="24.75" customHeight="1">
      <c r="A293" s="537"/>
      <c r="B293" s="108"/>
      <c r="C293" s="537"/>
      <c r="D293" s="56"/>
      <c r="E293" s="56"/>
      <c r="F293" s="56"/>
      <c r="G293" s="538"/>
      <c r="H293" s="86"/>
      <c r="I293" s="85"/>
      <c r="J293" s="86"/>
      <c r="K293" s="108"/>
      <c r="L293" s="108"/>
      <c r="M293" s="108"/>
      <c r="N293" s="108"/>
      <c r="O293" s="108"/>
      <c r="P293" s="108"/>
      <c r="Q293" s="108"/>
      <c r="R293" s="108"/>
      <c r="S293" s="108"/>
      <c r="T293" s="108"/>
      <c r="U293" s="108"/>
      <c r="V293" s="108"/>
      <c r="W293" s="108"/>
      <c r="X293" s="108"/>
      <c r="Y293" s="108"/>
      <c r="Z293" s="108"/>
    </row>
    <row r="294" spans="1:26" ht="24.75" customHeight="1">
      <c r="A294" s="537"/>
      <c r="B294" s="108"/>
      <c r="C294" s="537"/>
      <c r="D294" s="56"/>
      <c r="E294" s="56"/>
      <c r="F294" s="56"/>
      <c r="G294" s="538"/>
      <c r="H294" s="86"/>
      <c r="I294" s="85"/>
      <c r="J294" s="86"/>
      <c r="K294" s="108"/>
      <c r="L294" s="108"/>
      <c r="M294" s="108"/>
      <c r="N294" s="108"/>
      <c r="O294" s="108"/>
      <c r="P294" s="108"/>
      <c r="Q294" s="108"/>
      <c r="R294" s="108"/>
      <c r="S294" s="108"/>
      <c r="T294" s="108"/>
      <c r="U294" s="108"/>
      <c r="V294" s="108"/>
      <c r="W294" s="108"/>
      <c r="X294" s="108"/>
      <c r="Y294" s="108"/>
      <c r="Z294" s="108"/>
    </row>
    <row r="295" spans="1:26" ht="24.75" customHeight="1">
      <c r="A295" s="537"/>
      <c r="B295" s="108"/>
      <c r="C295" s="537"/>
      <c r="D295" s="56"/>
      <c r="E295" s="56"/>
      <c r="F295" s="56"/>
      <c r="G295" s="538"/>
      <c r="H295" s="86"/>
      <c r="I295" s="85"/>
      <c r="J295" s="86"/>
      <c r="K295" s="108"/>
      <c r="L295" s="108"/>
      <c r="M295" s="108"/>
      <c r="N295" s="108"/>
      <c r="O295" s="108"/>
      <c r="P295" s="108"/>
      <c r="Q295" s="108"/>
      <c r="R295" s="108"/>
      <c r="S295" s="108"/>
      <c r="T295" s="108"/>
      <c r="U295" s="108"/>
      <c r="V295" s="108"/>
      <c r="W295" s="108"/>
      <c r="X295" s="108"/>
      <c r="Y295" s="108"/>
      <c r="Z295" s="108"/>
    </row>
    <row r="296" spans="1:26" ht="24.75" customHeight="1">
      <c r="A296" s="537"/>
      <c r="B296" s="108"/>
      <c r="C296" s="537"/>
      <c r="D296" s="56"/>
      <c r="E296" s="56"/>
      <c r="F296" s="56"/>
      <c r="G296" s="538"/>
      <c r="H296" s="86"/>
      <c r="I296" s="85"/>
      <c r="J296" s="86"/>
      <c r="K296" s="108"/>
      <c r="L296" s="108"/>
      <c r="M296" s="108"/>
      <c r="N296" s="108"/>
      <c r="O296" s="108"/>
      <c r="P296" s="108"/>
      <c r="Q296" s="108"/>
      <c r="R296" s="108"/>
      <c r="S296" s="108"/>
      <c r="T296" s="108"/>
      <c r="U296" s="108"/>
      <c r="V296" s="108"/>
      <c r="W296" s="108"/>
      <c r="X296" s="108"/>
      <c r="Y296" s="108"/>
      <c r="Z296" s="108"/>
    </row>
    <row r="297" spans="1:26" ht="24.75" customHeight="1">
      <c r="A297" s="537"/>
      <c r="B297" s="108"/>
      <c r="C297" s="537"/>
      <c r="D297" s="56"/>
      <c r="E297" s="56"/>
      <c r="F297" s="56"/>
      <c r="G297" s="538"/>
      <c r="H297" s="86"/>
      <c r="I297" s="85"/>
      <c r="J297" s="86"/>
      <c r="K297" s="108"/>
      <c r="L297" s="108"/>
      <c r="M297" s="108"/>
      <c r="N297" s="108"/>
      <c r="O297" s="108"/>
      <c r="P297" s="108"/>
      <c r="Q297" s="108"/>
      <c r="R297" s="108"/>
      <c r="S297" s="108"/>
      <c r="T297" s="108"/>
      <c r="U297" s="108"/>
      <c r="V297" s="108"/>
      <c r="W297" s="108"/>
      <c r="X297" s="108"/>
      <c r="Y297" s="108"/>
      <c r="Z297" s="108"/>
    </row>
    <row r="298" spans="1:26" ht="24.75" customHeight="1">
      <c r="A298" s="537"/>
      <c r="B298" s="108"/>
      <c r="C298" s="537"/>
      <c r="D298" s="56"/>
      <c r="E298" s="56"/>
      <c r="F298" s="56"/>
      <c r="G298" s="538"/>
      <c r="H298" s="86"/>
      <c r="I298" s="85"/>
      <c r="J298" s="86"/>
      <c r="K298" s="108"/>
      <c r="L298" s="108"/>
      <c r="M298" s="108"/>
      <c r="N298" s="108"/>
      <c r="O298" s="108"/>
      <c r="P298" s="108"/>
      <c r="Q298" s="108"/>
      <c r="R298" s="108"/>
      <c r="S298" s="108"/>
      <c r="T298" s="108"/>
      <c r="U298" s="108"/>
      <c r="V298" s="108"/>
      <c r="W298" s="108"/>
      <c r="X298" s="108"/>
      <c r="Y298" s="108"/>
      <c r="Z298" s="108"/>
    </row>
    <row r="299" spans="1:26" ht="24.75" customHeight="1">
      <c r="A299" s="537"/>
      <c r="B299" s="108"/>
      <c r="C299" s="537"/>
      <c r="D299" s="56"/>
      <c r="E299" s="56"/>
      <c r="F299" s="56"/>
      <c r="G299" s="538"/>
      <c r="H299" s="86"/>
      <c r="I299" s="85"/>
      <c r="J299" s="86"/>
      <c r="K299" s="108"/>
      <c r="L299" s="108"/>
      <c r="M299" s="108"/>
      <c r="N299" s="108"/>
      <c r="O299" s="108"/>
      <c r="P299" s="108"/>
      <c r="Q299" s="108"/>
      <c r="R299" s="108"/>
      <c r="S299" s="108"/>
      <c r="T299" s="108"/>
      <c r="U299" s="108"/>
      <c r="V299" s="108"/>
      <c r="W299" s="108"/>
      <c r="X299" s="108"/>
      <c r="Y299" s="108"/>
      <c r="Z299" s="108"/>
    </row>
    <row r="300" spans="1:26" ht="24.75" customHeight="1">
      <c r="A300" s="537"/>
      <c r="B300" s="108"/>
      <c r="C300" s="537"/>
      <c r="D300" s="56"/>
      <c r="E300" s="56"/>
      <c r="F300" s="56"/>
      <c r="G300" s="538"/>
      <c r="H300" s="86"/>
      <c r="I300" s="85"/>
      <c r="J300" s="86"/>
      <c r="K300" s="108"/>
      <c r="L300" s="108"/>
      <c r="M300" s="108"/>
      <c r="N300" s="108"/>
      <c r="O300" s="108"/>
      <c r="P300" s="108"/>
      <c r="Q300" s="108"/>
      <c r="R300" s="108"/>
      <c r="S300" s="108"/>
      <c r="T300" s="108"/>
      <c r="U300" s="108"/>
      <c r="V300" s="108"/>
      <c r="W300" s="108"/>
      <c r="X300" s="108"/>
      <c r="Y300" s="108"/>
      <c r="Z300" s="108"/>
    </row>
    <row r="301" spans="1:26" ht="24.75" customHeight="1">
      <c r="A301" s="537"/>
      <c r="B301" s="108"/>
      <c r="C301" s="537"/>
      <c r="D301" s="56"/>
      <c r="E301" s="56"/>
      <c r="F301" s="56"/>
      <c r="G301" s="538"/>
      <c r="H301" s="86"/>
      <c r="I301" s="85"/>
      <c r="J301" s="86"/>
      <c r="K301" s="108"/>
      <c r="L301" s="108"/>
      <c r="M301" s="108"/>
      <c r="N301" s="108"/>
      <c r="O301" s="108"/>
      <c r="P301" s="108"/>
      <c r="Q301" s="108"/>
      <c r="R301" s="108"/>
      <c r="S301" s="108"/>
      <c r="T301" s="108"/>
      <c r="U301" s="108"/>
      <c r="V301" s="108"/>
      <c r="W301" s="108"/>
      <c r="X301" s="108"/>
      <c r="Y301" s="108"/>
      <c r="Z301" s="108"/>
    </row>
    <row r="302" spans="1:26" ht="24.75" customHeight="1">
      <c r="A302" s="537"/>
      <c r="B302" s="108"/>
      <c r="C302" s="537"/>
      <c r="D302" s="56"/>
      <c r="E302" s="56"/>
      <c r="F302" s="56"/>
      <c r="G302" s="538"/>
      <c r="H302" s="86"/>
      <c r="I302" s="85"/>
      <c r="J302" s="86"/>
      <c r="K302" s="108"/>
      <c r="L302" s="108"/>
      <c r="M302" s="108"/>
      <c r="N302" s="108"/>
      <c r="O302" s="108"/>
      <c r="P302" s="108"/>
      <c r="Q302" s="108"/>
      <c r="R302" s="108"/>
      <c r="S302" s="108"/>
      <c r="T302" s="108"/>
      <c r="U302" s="108"/>
      <c r="V302" s="108"/>
      <c r="W302" s="108"/>
      <c r="X302" s="108"/>
      <c r="Y302" s="108"/>
      <c r="Z302" s="108"/>
    </row>
    <row r="303" spans="1:26" ht="24.75" customHeight="1">
      <c r="A303" s="537"/>
      <c r="B303" s="108"/>
      <c r="C303" s="537"/>
      <c r="D303" s="56"/>
      <c r="E303" s="56"/>
      <c r="F303" s="56"/>
      <c r="G303" s="538"/>
      <c r="H303" s="86"/>
      <c r="I303" s="85"/>
      <c r="J303" s="86"/>
      <c r="K303" s="108"/>
      <c r="L303" s="108"/>
      <c r="M303" s="108"/>
      <c r="N303" s="108"/>
      <c r="O303" s="108"/>
      <c r="P303" s="108"/>
      <c r="Q303" s="108"/>
      <c r="R303" s="108"/>
      <c r="S303" s="108"/>
      <c r="T303" s="108"/>
      <c r="U303" s="108"/>
      <c r="V303" s="108"/>
      <c r="W303" s="108"/>
      <c r="X303" s="108"/>
      <c r="Y303" s="108"/>
      <c r="Z303" s="108"/>
    </row>
    <row r="304" spans="1:26" ht="24.75" customHeight="1">
      <c r="A304" s="537"/>
      <c r="B304" s="108"/>
      <c r="C304" s="537"/>
      <c r="D304" s="56"/>
      <c r="E304" s="56"/>
      <c r="F304" s="56"/>
      <c r="G304" s="538"/>
      <c r="H304" s="86"/>
      <c r="I304" s="85"/>
      <c r="J304" s="86"/>
      <c r="K304" s="108"/>
      <c r="L304" s="108"/>
      <c r="M304" s="108"/>
      <c r="N304" s="108"/>
      <c r="O304" s="108"/>
      <c r="P304" s="108"/>
      <c r="Q304" s="108"/>
      <c r="R304" s="108"/>
      <c r="S304" s="108"/>
      <c r="T304" s="108"/>
      <c r="U304" s="108"/>
      <c r="V304" s="108"/>
      <c r="W304" s="108"/>
      <c r="X304" s="108"/>
      <c r="Y304" s="108"/>
      <c r="Z304" s="108"/>
    </row>
    <row r="305" spans="1:26" ht="24.75" customHeight="1">
      <c r="A305" s="537"/>
      <c r="B305" s="108"/>
      <c r="C305" s="537"/>
      <c r="D305" s="56"/>
      <c r="E305" s="56"/>
      <c r="F305" s="56"/>
      <c r="G305" s="538"/>
      <c r="H305" s="86"/>
      <c r="I305" s="85"/>
      <c r="J305" s="86"/>
      <c r="K305" s="108"/>
      <c r="L305" s="108"/>
      <c r="M305" s="108"/>
      <c r="N305" s="108"/>
      <c r="O305" s="108"/>
      <c r="P305" s="108"/>
      <c r="Q305" s="108"/>
      <c r="R305" s="108"/>
      <c r="S305" s="108"/>
      <c r="T305" s="108"/>
      <c r="U305" s="108"/>
      <c r="V305" s="108"/>
      <c r="W305" s="108"/>
      <c r="X305" s="108"/>
      <c r="Y305" s="108"/>
      <c r="Z305" s="108"/>
    </row>
    <row r="306" spans="1:26" ht="24.75" customHeight="1">
      <c r="A306" s="537"/>
      <c r="B306" s="108"/>
      <c r="C306" s="537"/>
      <c r="D306" s="56"/>
      <c r="E306" s="56"/>
      <c r="F306" s="56"/>
      <c r="G306" s="538"/>
      <c r="H306" s="86"/>
      <c r="I306" s="85"/>
      <c r="J306" s="86"/>
      <c r="K306" s="108"/>
      <c r="L306" s="108"/>
      <c r="M306" s="108"/>
      <c r="N306" s="108"/>
      <c r="O306" s="108"/>
      <c r="P306" s="108"/>
      <c r="Q306" s="108"/>
      <c r="R306" s="108"/>
      <c r="S306" s="108"/>
      <c r="T306" s="108"/>
      <c r="U306" s="108"/>
      <c r="V306" s="108"/>
      <c r="W306" s="108"/>
      <c r="X306" s="108"/>
      <c r="Y306" s="108"/>
      <c r="Z306" s="108"/>
    </row>
    <row r="307" spans="1:26" ht="24.75" customHeight="1">
      <c r="A307" s="537"/>
      <c r="B307" s="108"/>
      <c r="C307" s="537"/>
      <c r="D307" s="56"/>
      <c r="E307" s="56"/>
      <c r="F307" s="56"/>
      <c r="G307" s="538"/>
      <c r="H307" s="86"/>
      <c r="I307" s="85"/>
      <c r="J307" s="86"/>
      <c r="K307" s="108"/>
      <c r="L307" s="108"/>
      <c r="M307" s="108"/>
      <c r="N307" s="108"/>
      <c r="O307" s="108"/>
      <c r="P307" s="108"/>
      <c r="Q307" s="108"/>
      <c r="R307" s="108"/>
      <c r="S307" s="108"/>
      <c r="T307" s="108"/>
      <c r="U307" s="108"/>
      <c r="V307" s="108"/>
      <c r="W307" s="108"/>
      <c r="X307" s="108"/>
      <c r="Y307" s="108"/>
      <c r="Z307" s="108"/>
    </row>
    <row r="308" spans="1:26" ht="24.75" customHeight="1">
      <c r="A308" s="537"/>
      <c r="B308" s="108"/>
      <c r="C308" s="537"/>
      <c r="D308" s="56"/>
      <c r="E308" s="56"/>
      <c r="F308" s="56"/>
      <c r="G308" s="538"/>
      <c r="H308" s="86"/>
      <c r="I308" s="85"/>
      <c r="J308" s="86"/>
      <c r="K308" s="108"/>
      <c r="L308" s="108"/>
      <c r="M308" s="108"/>
      <c r="N308" s="108"/>
      <c r="O308" s="108"/>
      <c r="P308" s="108"/>
      <c r="Q308" s="108"/>
      <c r="R308" s="108"/>
      <c r="S308" s="108"/>
      <c r="T308" s="108"/>
      <c r="U308" s="108"/>
      <c r="V308" s="108"/>
      <c r="W308" s="108"/>
      <c r="X308" s="108"/>
      <c r="Y308" s="108"/>
      <c r="Z308" s="108"/>
    </row>
    <row r="309" spans="1:26" ht="24.75" customHeight="1">
      <c r="A309" s="537"/>
      <c r="B309" s="108"/>
      <c r="C309" s="537"/>
      <c r="D309" s="56"/>
      <c r="E309" s="56"/>
      <c r="F309" s="56"/>
      <c r="G309" s="538"/>
      <c r="H309" s="86"/>
      <c r="I309" s="85"/>
      <c r="J309" s="86"/>
      <c r="K309" s="108"/>
      <c r="L309" s="108"/>
      <c r="M309" s="108"/>
      <c r="N309" s="108"/>
      <c r="O309" s="108"/>
      <c r="P309" s="108"/>
      <c r="Q309" s="108"/>
      <c r="R309" s="108"/>
      <c r="S309" s="108"/>
      <c r="T309" s="108"/>
      <c r="U309" s="108"/>
      <c r="V309" s="108"/>
      <c r="W309" s="108"/>
      <c r="X309" s="108"/>
      <c r="Y309" s="108"/>
      <c r="Z309" s="108"/>
    </row>
    <row r="310" spans="1:26" ht="24.75" customHeight="1">
      <c r="A310" s="537"/>
      <c r="B310" s="108"/>
      <c r="C310" s="537"/>
      <c r="D310" s="56"/>
      <c r="E310" s="56"/>
      <c r="F310" s="56"/>
      <c r="G310" s="538"/>
      <c r="H310" s="86"/>
      <c r="I310" s="85"/>
      <c r="J310" s="86"/>
      <c r="K310" s="108"/>
      <c r="L310" s="108"/>
      <c r="M310" s="108"/>
      <c r="N310" s="108"/>
      <c r="O310" s="108"/>
      <c r="P310" s="108"/>
      <c r="Q310" s="108"/>
      <c r="R310" s="108"/>
      <c r="S310" s="108"/>
      <c r="T310" s="108"/>
      <c r="U310" s="108"/>
      <c r="V310" s="108"/>
      <c r="W310" s="108"/>
      <c r="X310" s="108"/>
      <c r="Y310" s="108"/>
      <c r="Z310" s="108"/>
    </row>
    <row r="311" spans="1:26" ht="24.75" customHeight="1">
      <c r="A311" s="537"/>
      <c r="B311" s="108"/>
      <c r="C311" s="537"/>
      <c r="D311" s="56"/>
      <c r="E311" s="56"/>
      <c r="F311" s="56"/>
      <c r="G311" s="538"/>
      <c r="H311" s="86"/>
      <c r="I311" s="85"/>
      <c r="J311" s="86"/>
      <c r="K311" s="108"/>
      <c r="L311" s="108"/>
      <c r="M311" s="108"/>
      <c r="N311" s="108"/>
      <c r="O311" s="108"/>
      <c r="P311" s="108"/>
      <c r="Q311" s="108"/>
      <c r="R311" s="108"/>
      <c r="S311" s="108"/>
      <c r="T311" s="108"/>
      <c r="U311" s="108"/>
      <c r="V311" s="108"/>
      <c r="W311" s="108"/>
      <c r="X311" s="108"/>
      <c r="Y311" s="108"/>
      <c r="Z311" s="108"/>
    </row>
    <row r="312" spans="1:26" ht="24.75" customHeight="1">
      <c r="A312" s="537"/>
      <c r="B312" s="108"/>
      <c r="C312" s="537"/>
      <c r="D312" s="56"/>
      <c r="E312" s="56"/>
      <c r="F312" s="56"/>
      <c r="G312" s="538"/>
      <c r="H312" s="86"/>
      <c r="I312" s="85"/>
      <c r="J312" s="86"/>
      <c r="K312" s="108"/>
      <c r="L312" s="108"/>
      <c r="M312" s="108"/>
      <c r="N312" s="108"/>
      <c r="O312" s="108"/>
      <c r="P312" s="108"/>
      <c r="Q312" s="108"/>
      <c r="R312" s="108"/>
      <c r="S312" s="108"/>
      <c r="T312" s="108"/>
      <c r="U312" s="108"/>
      <c r="V312" s="108"/>
      <c r="W312" s="108"/>
      <c r="X312" s="108"/>
      <c r="Y312" s="108"/>
      <c r="Z312" s="108"/>
    </row>
    <row r="313" spans="1:26" ht="24.75" customHeight="1">
      <c r="A313" s="537"/>
      <c r="B313" s="108"/>
      <c r="C313" s="537"/>
      <c r="D313" s="56"/>
      <c r="E313" s="56"/>
      <c r="F313" s="56"/>
      <c r="G313" s="538"/>
      <c r="H313" s="86"/>
      <c r="I313" s="85"/>
      <c r="J313" s="86"/>
      <c r="K313" s="108"/>
      <c r="L313" s="108"/>
      <c r="M313" s="108"/>
      <c r="N313" s="108"/>
      <c r="O313" s="108"/>
      <c r="P313" s="108"/>
      <c r="Q313" s="108"/>
      <c r="R313" s="108"/>
      <c r="S313" s="108"/>
      <c r="T313" s="108"/>
      <c r="U313" s="108"/>
      <c r="V313" s="108"/>
      <c r="W313" s="108"/>
      <c r="X313" s="108"/>
      <c r="Y313" s="108"/>
      <c r="Z313" s="108"/>
    </row>
    <row r="314" spans="1:26" ht="24.75" customHeight="1">
      <c r="A314" s="537"/>
      <c r="B314" s="108"/>
      <c r="C314" s="537"/>
      <c r="D314" s="56"/>
      <c r="E314" s="56"/>
      <c r="F314" s="56"/>
      <c r="G314" s="538"/>
      <c r="H314" s="86"/>
      <c r="I314" s="85"/>
      <c r="J314" s="86"/>
      <c r="K314" s="108"/>
      <c r="L314" s="108"/>
      <c r="M314" s="108"/>
      <c r="N314" s="108"/>
      <c r="O314" s="108"/>
      <c r="P314" s="108"/>
      <c r="Q314" s="108"/>
      <c r="R314" s="108"/>
      <c r="S314" s="108"/>
      <c r="T314" s="108"/>
      <c r="U314" s="108"/>
      <c r="V314" s="108"/>
      <c r="W314" s="108"/>
      <c r="X314" s="108"/>
      <c r="Y314" s="108"/>
      <c r="Z314" s="108"/>
    </row>
    <row r="315" spans="1:26" ht="24.75" customHeight="1">
      <c r="A315" s="537"/>
      <c r="B315" s="108"/>
      <c r="C315" s="537"/>
      <c r="D315" s="56"/>
      <c r="E315" s="56"/>
      <c r="F315" s="56"/>
      <c r="G315" s="538"/>
      <c r="H315" s="86"/>
      <c r="I315" s="85"/>
      <c r="J315" s="86"/>
      <c r="K315" s="108"/>
      <c r="L315" s="108"/>
      <c r="M315" s="108"/>
      <c r="N315" s="108"/>
      <c r="O315" s="108"/>
      <c r="P315" s="108"/>
      <c r="Q315" s="108"/>
      <c r="R315" s="108"/>
      <c r="S315" s="108"/>
      <c r="T315" s="108"/>
      <c r="U315" s="108"/>
      <c r="V315" s="108"/>
      <c r="W315" s="108"/>
      <c r="X315" s="108"/>
      <c r="Y315" s="108"/>
      <c r="Z315" s="108"/>
    </row>
    <row r="316" spans="1:26" ht="24.75" customHeight="1">
      <c r="A316" s="537"/>
      <c r="B316" s="108"/>
      <c r="C316" s="537"/>
      <c r="D316" s="56"/>
      <c r="E316" s="56"/>
      <c r="F316" s="56"/>
      <c r="G316" s="538"/>
      <c r="H316" s="86"/>
      <c r="I316" s="85"/>
      <c r="J316" s="86"/>
      <c r="K316" s="108"/>
      <c r="L316" s="108"/>
      <c r="M316" s="108"/>
      <c r="N316" s="108"/>
      <c r="O316" s="108"/>
      <c r="P316" s="108"/>
      <c r="Q316" s="108"/>
      <c r="R316" s="108"/>
      <c r="S316" s="108"/>
      <c r="T316" s="108"/>
      <c r="U316" s="108"/>
      <c r="V316" s="108"/>
      <c r="W316" s="108"/>
      <c r="X316" s="108"/>
      <c r="Y316" s="108"/>
      <c r="Z316" s="108"/>
    </row>
    <row r="317" spans="1:26" ht="24.75" customHeight="1">
      <c r="A317" s="537"/>
      <c r="B317" s="108"/>
      <c r="C317" s="537"/>
      <c r="D317" s="56"/>
      <c r="E317" s="56"/>
      <c r="F317" s="56"/>
      <c r="G317" s="538"/>
      <c r="H317" s="86"/>
      <c r="I317" s="85"/>
      <c r="J317" s="86"/>
      <c r="K317" s="108"/>
      <c r="L317" s="108"/>
      <c r="M317" s="108"/>
      <c r="N317" s="108"/>
      <c r="O317" s="108"/>
      <c r="P317" s="108"/>
      <c r="Q317" s="108"/>
      <c r="R317" s="108"/>
      <c r="S317" s="108"/>
      <c r="T317" s="108"/>
      <c r="U317" s="108"/>
      <c r="V317" s="108"/>
      <c r="W317" s="108"/>
      <c r="X317" s="108"/>
      <c r="Y317" s="108"/>
      <c r="Z317" s="108"/>
    </row>
    <row r="318" spans="1:26" ht="24.75" customHeight="1">
      <c r="A318" s="537"/>
      <c r="B318" s="108"/>
      <c r="C318" s="537"/>
      <c r="D318" s="56"/>
      <c r="E318" s="56"/>
      <c r="F318" s="56"/>
      <c r="G318" s="538"/>
      <c r="H318" s="86"/>
      <c r="I318" s="85"/>
      <c r="J318" s="86"/>
      <c r="K318" s="108"/>
      <c r="L318" s="108"/>
      <c r="M318" s="108"/>
      <c r="N318" s="108"/>
      <c r="O318" s="108"/>
      <c r="P318" s="108"/>
      <c r="Q318" s="108"/>
      <c r="R318" s="108"/>
      <c r="S318" s="108"/>
      <c r="T318" s="108"/>
      <c r="U318" s="108"/>
      <c r="V318" s="108"/>
      <c r="W318" s="108"/>
      <c r="X318" s="108"/>
      <c r="Y318" s="108"/>
      <c r="Z318" s="108"/>
    </row>
    <row r="319" spans="1:26" ht="24.75" customHeight="1">
      <c r="A319" s="537"/>
      <c r="B319" s="108"/>
      <c r="C319" s="537"/>
      <c r="D319" s="56"/>
      <c r="E319" s="56"/>
      <c r="F319" s="56"/>
      <c r="G319" s="538"/>
      <c r="H319" s="86"/>
      <c r="I319" s="85"/>
      <c r="J319" s="86"/>
      <c r="K319" s="108"/>
      <c r="L319" s="108"/>
      <c r="M319" s="108"/>
      <c r="N319" s="108"/>
      <c r="O319" s="108"/>
      <c r="P319" s="108"/>
      <c r="Q319" s="108"/>
      <c r="R319" s="108"/>
      <c r="S319" s="108"/>
      <c r="T319" s="108"/>
      <c r="U319" s="108"/>
      <c r="V319" s="108"/>
      <c r="W319" s="108"/>
      <c r="X319" s="108"/>
      <c r="Y319" s="108"/>
      <c r="Z319" s="108"/>
    </row>
    <row r="320" spans="1:26" ht="24.75" customHeight="1">
      <c r="A320" s="537"/>
      <c r="B320" s="108"/>
      <c r="C320" s="537"/>
      <c r="D320" s="56"/>
      <c r="E320" s="56"/>
      <c r="F320" s="56"/>
      <c r="G320" s="538"/>
      <c r="H320" s="86"/>
      <c r="I320" s="85"/>
      <c r="J320" s="86"/>
      <c r="K320" s="108"/>
      <c r="L320" s="108"/>
      <c r="M320" s="108"/>
      <c r="N320" s="108"/>
      <c r="O320" s="108"/>
      <c r="P320" s="108"/>
      <c r="Q320" s="108"/>
      <c r="R320" s="108"/>
      <c r="S320" s="108"/>
      <c r="T320" s="108"/>
      <c r="U320" s="108"/>
      <c r="V320" s="108"/>
      <c r="W320" s="108"/>
      <c r="X320" s="108"/>
      <c r="Y320" s="108"/>
      <c r="Z320" s="108"/>
    </row>
    <row r="321" spans="1:26" ht="24.75" customHeight="1">
      <c r="A321" s="537"/>
      <c r="B321" s="108"/>
      <c r="C321" s="537"/>
      <c r="D321" s="56"/>
      <c r="E321" s="56"/>
      <c r="F321" s="56"/>
      <c r="G321" s="538"/>
      <c r="H321" s="86"/>
      <c r="I321" s="85"/>
      <c r="J321" s="86"/>
      <c r="K321" s="108"/>
      <c r="L321" s="108"/>
      <c r="M321" s="108"/>
      <c r="N321" s="108"/>
      <c r="O321" s="108"/>
      <c r="P321" s="108"/>
      <c r="Q321" s="108"/>
      <c r="R321" s="108"/>
      <c r="S321" s="108"/>
      <c r="T321" s="108"/>
      <c r="U321" s="108"/>
      <c r="V321" s="108"/>
      <c r="W321" s="108"/>
      <c r="X321" s="108"/>
      <c r="Y321" s="108"/>
      <c r="Z321" s="108"/>
    </row>
    <row r="322" spans="1:26" ht="24.75" customHeight="1">
      <c r="A322" s="537"/>
      <c r="B322" s="108"/>
      <c r="C322" s="537"/>
      <c r="D322" s="56"/>
      <c r="E322" s="56"/>
      <c r="F322" s="56"/>
      <c r="G322" s="538"/>
      <c r="H322" s="86"/>
      <c r="I322" s="85"/>
      <c r="J322" s="86"/>
      <c r="K322" s="108"/>
      <c r="L322" s="108"/>
      <c r="M322" s="108"/>
      <c r="N322" s="108"/>
      <c r="O322" s="108"/>
      <c r="P322" s="108"/>
      <c r="Q322" s="108"/>
      <c r="R322" s="108"/>
      <c r="S322" s="108"/>
      <c r="T322" s="108"/>
      <c r="U322" s="108"/>
      <c r="V322" s="108"/>
      <c r="W322" s="108"/>
      <c r="X322" s="108"/>
      <c r="Y322" s="108"/>
      <c r="Z322" s="108"/>
    </row>
    <row r="323" spans="1:26" ht="24.75" customHeight="1">
      <c r="A323" s="537"/>
      <c r="B323" s="108"/>
      <c r="C323" s="537"/>
      <c r="D323" s="56"/>
      <c r="E323" s="56"/>
      <c r="F323" s="56"/>
      <c r="G323" s="538"/>
      <c r="H323" s="86"/>
      <c r="I323" s="85"/>
      <c r="J323" s="86"/>
      <c r="K323" s="108"/>
      <c r="L323" s="108"/>
      <c r="M323" s="108"/>
      <c r="N323" s="108"/>
      <c r="O323" s="108"/>
      <c r="P323" s="108"/>
      <c r="Q323" s="108"/>
      <c r="R323" s="108"/>
      <c r="S323" s="108"/>
      <c r="T323" s="108"/>
      <c r="U323" s="108"/>
      <c r="V323" s="108"/>
      <c r="W323" s="108"/>
      <c r="X323" s="108"/>
      <c r="Y323" s="108"/>
      <c r="Z323" s="108"/>
    </row>
    <row r="324" spans="1:26" ht="24.75" customHeight="1">
      <c r="A324" s="537"/>
      <c r="B324" s="108"/>
      <c r="C324" s="537"/>
      <c r="D324" s="56"/>
      <c r="E324" s="56"/>
      <c r="F324" s="56"/>
      <c r="G324" s="538"/>
      <c r="H324" s="86"/>
      <c r="I324" s="85"/>
      <c r="J324" s="86"/>
      <c r="K324" s="108"/>
      <c r="L324" s="108"/>
      <c r="M324" s="108"/>
      <c r="N324" s="108"/>
      <c r="O324" s="108"/>
      <c r="P324" s="108"/>
      <c r="Q324" s="108"/>
      <c r="R324" s="108"/>
      <c r="S324" s="108"/>
      <c r="T324" s="108"/>
      <c r="U324" s="108"/>
      <c r="V324" s="108"/>
      <c r="W324" s="108"/>
      <c r="X324" s="108"/>
      <c r="Y324" s="108"/>
      <c r="Z324" s="108"/>
    </row>
    <row r="325" spans="1:26" ht="24.75" customHeight="1">
      <c r="A325" s="537"/>
      <c r="B325" s="108"/>
      <c r="C325" s="537"/>
      <c r="D325" s="56"/>
      <c r="E325" s="56"/>
      <c r="F325" s="56"/>
      <c r="G325" s="538"/>
      <c r="H325" s="86"/>
      <c r="I325" s="85"/>
      <c r="J325" s="86"/>
      <c r="K325" s="108"/>
      <c r="L325" s="108"/>
      <c r="M325" s="108"/>
      <c r="N325" s="108"/>
      <c r="O325" s="108"/>
      <c r="P325" s="108"/>
      <c r="Q325" s="108"/>
      <c r="R325" s="108"/>
      <c r="S325" s="108"/>
      <c r="T325" s="108"/>
      <c r="U325" s="108"/>
      <c r="V325" s="108"/>
      <c r="W325" s="108"/>
      <c r="X325" s="108"/>
      <c r="Y325" s="108"/>
      <c r="Z325" s="108"/>
    </row>
    <row r="326" spans="1:26" ht="24.75" customHeight="1">
      <c r="A326" s="537"/>
      <c r="B326" s="108"/>
      <c r="C326" s="537"/>
      <c r="D326" s="56"/>
      <c r="E326" s="56"/>
      <c r="F326" s="56"/>
      <c r="G326" s="538"/>
      <c r="H326" s="86"/>
      <c r="I326" s="85"/>
      <c r="J326" s="86"/>
      <c r="K326" s="108"/>
      <c r="L326" s="108"/>
      <c r="M326" s="108"/>
      <c r="N326" s="108"/>
      <c r="O326" s="108"/>
      <c r="P326" s="108"/>
      <c r="Q326" s="108"/>
      <c r="R326" s="108"/>
      <c r="S326" s="108"/>
      <c r="T326" s="108"/>
      <c r="U326" s="108"/>
      <c r="V326" s="108"/>
      <c r="W326" s="108"/>
      <c r="X326" s="108"/>
      <c r="Y326" s="108"/>
      <c r="Z326" s="108"/>
    </row>
    <row r="327" spans="1:26" ht="24.75" customHeight="1">
      <c r="A327" s="537"/>
      <c r="B327" s="108"/>
      <c r="C327" s="537"/>
      <c r="D327" s="56"/>
      <c r="E327" s="56"/>
      <c r="F327" s="56"/>
      <c r="G327" s="538"/>
      <c r="H327" s="86"/>
      <c r="I327" s="85"/>
      <c r="J327" s="86"/>
      <c r="K327" s="108"/>
      <c r="L327" s="108"/>
      <c r="M327" s="108"/>
      <c r="N327" s="108"/>
      <c r="O327" s="108"/>
      <c r="P327" s="108"/>
      <c r="Q327" s="108"/>
      <c r="R327" s="108"/>
      <c r="S327" s="108"/>
      <c r="T327" s="108"/>
      <c r="U327" s="108"/>
      <c r="V327" s="108"/>
      <c r="W327" s="108"/>
      <c r="X327" s="108"/>
      <c r="Y327" s="108"/>
      <c r="Z327" s="108"/>
    </row>
    <row r="328" spans="1:26" ht="24.75" customHeight="1">
      <c r="A328" s="537"/>
      <c r="B328" s="108"/>
      <c r="C328" s="537"/>
      <c r="D328" s="56"/>
      <c r="E328" s="56"/>
      <c r="F328" s="56"/>
      <c r="G328" s="538"/>
      <c r="H328" s="86"/>
      <c r="I328" s="85"/>
      <c r="J328" s="86"/>
      <c r="K328" s="108"/>
      <c r="L328" s="108"/>
      <c r="M328" s="108"/>
      <c r="N328" s="108"/>
      <c r="O328" s="108"/>
      <c r="P328" s="108"/>
      <c r="Q328" s="108"/>
      <c r="R328" s="108"/>
      <c r="S328" s="108"/>
      <c r="T328" s="108"/>
      <c r="U328" s="108"/>
      <c r="V328" s="108"/>
      <c r="W328" s="108"/>
      <c r="X328" s="108"/>
      <c r="Y328" s="108"/>
      <c r="Z328" s="108"/>
    </row>
    <row r="329" spans="1:26" ht="24.75" customHeight="1">
      <c r="A329" s="537"/>
      <c r="B329" s="108"/>
      <c r="C329" s="537"/>
      <c r="D329" s="56"/>
      <c r="E329" s="56"/>
      <c r="F329" s="56"/>
      <c r="G329" s="538"/>
      <c r="H329" s="86"/>
      <c r="I329" s="85"/>
      <c r="J329" s="86"/>
      <c r="K329" s="108"/>
      <c r="L329" s="108"/>
      <c r="M329" s="108"/>
      <c r="N329" s="108"/>
      <c r="O329" s="108"/>
      <c r="P329" s="108"/>
      <c r="Q329" s="108"/>
      <c r="R329" s="108"/>
      <c r="S329" s="108"/>
      <c r="T329" s="108"/>
      <c r="U329" s="108"/>
      <c r="V329" s="108"/>
      <c r="W329" s="108"/>
      <c r="X329" s="108"/>
      <c r="Y329" s="108"/>
      <c r="Z329" s="108"/>
    </row>
    <row r="330" spans="1:26" ht="24.75" customHeight="1">
      <c r="A330" s="537"/>
      <c r="B330" s="108"/>
      <c r="C330" s="537"/>
      <c r="D330" s="56"/>
      <c r="E330" s="56"/>
      <c r="F330" s="56"/>
      <c r="G330" s="538"/>
      <c r="H330" s="86"/>
      <c r="I330" s="85"/>
      <c r="J330" s="86"/>
      <c r="K330" s="108"/>
      <c r="L330" s="108"/>
      <c r="M330" s="108"/>
      <c r="N330" s="108"/>
      <c r="O330" s="108"/>
      <c r="P330" s="108"/>
      <c r="Q330" s="108"/>
      <c r="R330" s="108"/>
      <c r="S330" s="108"/>
      <c r="T330" s="108"/>
      <c r="U330" s="108"/>
      <c r="V330" s="108"/>
      <c r="W330" s="108"/>
      <c r="X330" s="108"/>
      <c r="Y330" s="108"/>
      <c r="Z330" s="108"/>
    </row>
    <row r="331" spans="1:26" ht="24.75" customHeight="1">
      <c r="A331" s="537"/>
      <c r="B331" s="108"/>
      <c r="C331" s="537"/>
      <c r="D331" s="56"/>
      <c r="E331" s="56"/>
      <c r="F331" s="56"/>
      <c r="G331" s="538"/>
      <c r="H331" s="86"/>
      <c r="I331" s="85"/>
      <c r="J331" s="86"/>
      <c r="K331" s="108"/>
      <c r="L331" s="108"/>
      <c r="M331" s="108"/>
      <c r="N331" s="108"/>
      <c r="O331" s="108"/>
      <c r="P331" s="108"/>
      <c r="Q331" s="108"/>
      <c r="R331" s="108"/>
      <c r="S331" s="108"/>
      <c r="T331" s="108"/>
      <c r="U331" s="108"/>
      <c r="V331" s="108"/>
      <c r="W331" s="108"/>
      <c r="X331" s="108"/>
      <c r="Y331" s="108"/>
      <c r="Z331" s="108"/>
    </row>
    <row r="332" spans="1:26" ht="24.75" customHeight="1">
      <c r="A332" s="537"/>
      <c r="B332" s="108"/>
      <c r="C332" s="537"/>
      <c r="D332" s="56"/>
      <c r="E332" s="56"/>
      <c r="F332" s="56"/>
      <c r="G332" s="538"/>
      <c r="H332" s="86"/>
      <c r="I332" s="85"/>
      <c r="J332" s="86"/>
      <c r="K332" s="108"/>
      <c r="L332" s="108"/>
      <c r="M332" s="108"/>
      <c r="N332" s="108"/>
      <c r="O332" s="108"/>
      <c r="P332" s="108"/>
      <c r="Q332" s="108"/>
      <c r="R332" s="108"/>
      <c r="S332" s="108"/>
      <c r="T332" s="108"/>
      <c r="U332" s="108"/>
      <c r="V332" s="108"/>
      <c r="W332" s="108"/>
      <c r="X332" s="108"/>
      <c r="Y332" s="108"/>
      <c r="Z332" s="108"/>
    </row>
    <row r="333" spans="1:26" ht="24.75" customHeight="1">
      <c r="A333" s="537"/>
      <c r="B333" s="108"/>
      <c r="C333" s="537"/>
      <c r="D333" s="56"/>
      <c r="E333" s="56"/>
      <c r="F333" s="56"/>
      <c r="G333" s="538"/>
      <c r="H333" s="86"/>
      <c r="I333" s="85"/>
      <c r="J333" s="86"/>
      <c r="K333" s="108"/>
      <c r="L333" s="108"/>
      <c r="M333" s="108"/>
      <c r="N333" s="108"/>
      <c r="O333" s="108"/>
      <c r="P333" s="108"/>
      <c r="Q333" s="108"/>
      <c r="R333" s="108"/>
      <c r="S333" s="108"/>
      <c r="T333" s="108"/>
      <c r="U333" s="108"/>
      <c r="V333" s="108"/>
      <c r="W333" s="108"/>
      <c r="X333" s="108"/>
      <c r="Y333" s="108"/>
      <c r="Z333" s="108"/>
    </row>
    <row r="334" spans="1:26" ht="24.75" customHeight="1">
      <c r="A334" s="537"/>
      <c r="B334" s="108"/>
      <c r="C334" s="537"/>
      <c r="D334" s="56"/>
      <c r="E334" s="56"/>
      <c r="F334" s="56"/>
      <c r="G334" s="538"/>
      <c r="H334" s="86"/>
      <c r="I334" s="85"/>
      <c r="J334" s="86"/>
      <c r="K334" s="108"/>
      <c r="L334" s="108"/>
      <c r="M334" s="108"/>
      <c r="N334" s="108"/>
      <c r="O334" s="108"/>
      <c r="P334" s="108"/>
      <c r="Q334" s="108"/>
      <c r="R334" s="108"/>
      <c r="S334" s="108"/>
      <c r="T334" s="108"/>
      <c r="U334" s="108"/>
      <c r="V334" s="108"/>
      <c r="W334" s="108"/>
      <c r="X334" s="108"/>
      <c r="Y334" s="108"/>
      <c r="Z334" s="108"/>
    </row>
    <row r="335" spans="1:26" ht="24.75" customHeight="1">
      <c r="A335" s="537"/>
      <c r="B335" s="108"/>
      <c r="C335" s="537"/>
      <c r="D335" s="56"/>
      <c r="E335" s="56"/>
      <c r="F335" s="56"/>
      <c r="G335" s="538"/>
      <c r="H335" s="86"/>
      <c r="I335" s="85"/>
      <c r="J335" s="86"/>
      <c r="K335" s="108"/>
      <c r="L335" s="108"/>
      <c r="M335" s="108"/>
      <c r="N335" s="108"/>
      <c r="O335" s="108"/>
      <c r="P335" s="108"/>
      <c r="Q335" s="108"/>
      <c r="R335" s="108"/>
      <c r="S335" s="108"/>
      <c r="T335" s="108"/>
      <c r="U335" s="108"/>
      <c r="V335" s="108"/>
      <c r="W335" s="108"/>
      <c r="X335" s="108"/>
      <c r="Y335" s="108"/>
      <c r="Z335" s="108"/>
    </row>
    <row r="336" spans="1:26" ht="24.75" customHeight="1">
      <c r="A336" s="537"/>
      <c r="B336" s="108"/>
      <c r="C336" s="537"/>
      <c r="D336" s="56"/>
      <c r="E336" s="56"/>
      <c r="F336" s="56"/>
      <c r="G336" s="538"/>
      <c r="H336" s="86"/>
      <c r="I336" s="85"/>
      <c r="J336" s="86"/>
      <c r="K336" s="108"/>
      <c r="L336" s="108"/>
      <c r="M336" s="108"/>
      <c r="N336" s="108"/>
      <c r="O336" s="108"/>
      <c r="P336" s="108"/>
      <c r="Q336" s="108"/>
      <c r="R336" s="108"/>
      <c r="S336" s="108"/>
      <c r="T336" s="108"/>
      <c r="U336" s="108"/>
      <c r="V336" s="108"/>
      <c r="W336" s="108"/>
      <c r="X336" s="108"/>
      <c r="Y336" s="108"/>
      <c r="Z336" s="108"/>
    </row>
    <row r="337" spans="1:26" ht="24.75" customHeight="1">
      <c r="A337" s="537"/>
      <c r="B337" s="108"/>
      <c r="C337" s="537"/>
      <c r="D337" s="56"/>
      <c r="E337" s="56"/>
      <c r="F337" s="56"/>
      <c r="G337" s="538"/>
      <c r="H337" s="86"/>
      <c r="I337" s="85"/>
      <c r="J337" s="86"/>
      <c r="K337" s="108"/>
      <c r="L337" s="108"/>
      <c r="M337" s="108"/>
      <c r="N337" s="108"/>
      <c r="O337" s="108"/>
      <c r="P337" s="108"/>
      <c r="Q337" s="108"/>
      <c r="R337" s="108"/>
      <c r="S337" s="108"/>
      <c r="T337" s="108"/>
      <c r="U337" s="108"/>
      <c r="V337" s="108"/>
      <c r="W337" s="108"/>
      <c r="X337" s="108"/>
      <c r="Y337" s="108"/>
      <c r="Z337" s="108"/>
    </row>
    <row r="338" spans="1:26" ht="24.75" customHeight="1">
      <c r="A338" s="537"/>
      <c r="B338" s="108"/>
      <c r="C338" s="537"/>
      <c r="D338" s="56"/>
      <c r="E338" s="56"/>
      <c r="F338" s="56"/>
      <c r="G338" s="538"/>
      <c r="H338" s="86"/>
      <c r="I338" s="85"/>
      <c r="J338" s="86"/>
      <c r="K338" s="108"/>
      <c r="L338" s="108"/>
      <c r="M338" s="108"/>
      <c r="N338" s="108"/>
      <c r="O338" s="108"/>
      <c r="P338" s="108"/>
      <c r="Q338" s="108"/>
      <c r="R338" s="108"/>
      <c r="S338" s="108"/>
      <c r="T338" s="108"/>
      <c r="U338" s="108"/>
      <c r="V338" s="108"/>
      <c r="W338" s="108"/>
      <c r="X338" s="108"/>
      <c r="Y338" s="108"/>
      <c r="Z338" s="108"/>
    </row>
    <row r="339" spans="1:26" ht="24.75" customHeight="1">
      <c r="A339" s="537"/>
      <c r="B339" s="108"/>
      <c r="C339" s="537"/>
      <c r="D339" s="56"/>
      <c r="E339" s="56"/>
      <c r="F339" s="56"/>
      <c r="G339" s="538"/>
      <c r="H339" s="86"/>
      <c r="I339" s="85"/>
      <c r="J339" s="86"/>
      <c r="K339" s="108"/>
      <c r="L339" s="108"/>
      <c r="M339" s="108"/>
      <c r="N339" s="108"/>
      <c r="O339" s="108"/>
      <c r="P339" s="108"/>
      <c r="Q339" s="108"/>
      <c r="R339" s="108"/>
      <c r="S339" s="108"/>
      <c r="T339" s="108"/>
      <c r="U339" s="108"/>
      <c r="V339" s="108"/>
      <c r="W339" s="108"/>
      <c r="X339" s="108"/>
      <c r="Y339" s="108"/>
      <c r="Z339" s="108"/>
    </row>
    <row r="340" spans="1:26" ht="24.75" customHeight="1">
      <c r="A340" s="537"/>
      <c r="B340" s="108"/>
      <c r="C340" s="537"/>
      <c r="D340" s="56"/>
      <c r="E340" s="56"/>
      <c r="F340" s="56"/>
      <c r="G340" s="538"/>
      <c r="H340" s="86"/>
      <c r="I340" s="85"/>
      <c r="J340" s="86"/>
      <c r="K340" s="108"/>
      <c r="L340" s="108"/>
      <c r="M340" s="108"/>
      <c r="N340" s="108"/>
      <c r="O340" s="108"/>
      <c r="P340" s="108"/>
      <c r="Q340" s="108"/>
      <c r="R340" s="108"/>
      <c r="S340" s="108"/>
      <c r="T340" s="108"/>
      <c r="U340" s="108"/>
      <c r="V340" s="108"/>
      <c r="W340" s="108"/>
      <c r="X340" s="108"/>
      <c r="Y340" s="108"/>
      <c r="Z340" s="108"/>
    </row>
    <row r="341" spans="1:26" ht="24.75" customHeight="1">
      <c r="A341" s="537"/>
      <c r="B341" s="108"/>
      <c r="C341" s="537"/>
      <c r="D341" s="56"/>
      <c r="E341" s="56"/>
      <c r="F341" s="56"/>
      <c r="G341" s="538"/>
      <c r="H341" s="86"/>
      <c r="I341" s="85"/>
      <c r="J341" s="86"/>
      <c r="K341" s="108"/>
      <c r="L341" s="108"/>
      <c r="M341" s="108"/>
      <c r="N341" s="108"/>
      <c r="O341" s="108"/>
      <c r="P341" s="108"/>
      <c r="Q341" s="108"/>
      <c r="R341" s="108"/>
      <c r="S341" s="108"/>
      <c r="T341" s="108"/>
      <c r="U341" s="108"/>
      <c r="V341" s="108"/>
      <c r="W341" s="108"/>
      <c r="X341" s="108"/>
      <c r="Y341" s="108"/>
      <c r="Z341" s="108"/>
    </row>
    <row r="342" spans="1:26" ht="24.75" customHeight="1">
      <c r="A342" s="537"/>
      <c r="B342" s="108"/>
      <c r="C342" s="537"/>
      <c r="D342" s="56"/>
      <c r="E342" s="56"/>
      <c r="F342" s="56"/>
      <c r="G342" s="538"/>
      <c r="H342" s="86"/>
      <c r="I342" s="85"/>
      <c r="J342" s="86"/>
      <c r="K342" s="108"/>
      <c r="L342" s="108"/>
      <c r="M342" s="108"/>
      <c r="N342" s="108"/>
      <c r="O342" s="108"/>
      <c r="P342" s="108"/>
      <c r="Q342" s="108"/>
      <c r="R342" s="108"/>
      <c r="S342" s="108"/>
      <c r="T342" s="108"/>
      <c r="U342" s="108"/>
      <c r="V342" s="108"/>
      <c r="W342" s="108"/>
      <c r="X342" s="108"/>
      <c r="Y342" s="108"/>
      <c r="Z342" s="108"/>
    </row>
    <row r="343" spans="1:26" ht="24.75" customHeight="1">
      <c r="A343" s="537"/>
      <c r="B343" s="108"/>
      <c r="C343" s="537"/>
      <c r="D343" s="56"/>
      <c r="E343" s="56"/>
      <c r="F343" s="56"/>
      <c r="G343" s="538"/>
      <c r="H343" s="86"/>
      <c r="I343" s="85"/>
      <c r="J343" s="86"/>
      <c r="K343" s="108"/>
      <c r="L343" s="108"/>
      <c r="M343" s="108"/>
      <c r="N343" s="108"/>
      <c r="O343" s="108"/>
      <c r="P343" s="108"/>
      <c r="Q343" s="108"/>
      <c r="R343" s="108"/>
      <c r="S343" s="108"/>
      <c r="T343" s="108"/>
      <c r="U343" s="108"/>
      <c r="V343" s="108"/>
      <c r="W343" s="108"/>
      <c r="X343" s="108"/>
      <c r="Y343" s="108"/>
      <c r="Z343" s="108"/>
    </row>
    <row r="344" spans="1:26" ht="24.75" customHeight="1">
      <c r="A344" s="537"/>
      <c r="B344" s="108"/>
      <c r="C344" s="537"/>
      <c r="D344" s="56"/>
      <c r="E344" s="56"/>
      <c r="F344" s="56"/>
      <c r="G344" s="538"/>
      <c r="H344" s="86"/>
      <c r="I344" s="85"/>
      <c r="J344" s="86"/>
      <c r="K344" s="108"/>
      <c r="L344" s="108"/>
      <c r="M344" s="108"/>
      <c r="N344" s="108"/>
      <c r="O344" s="108"/>
      <c r="P344" s="108"/>
      <c r="Q344" s="108"/>
      <c r="R344" s="108"/>
      <c r="S344" s="108"/>
      <c r="T344" s="108"/>
      <c r="U344" s="108"/>
      <c r="V344" s="108"/>
      <c r="W344" s="108"/>
      <c r="X344" s="108"/>
      <c r="Y344" s="108"/>
      <c r="Z344" s="108"/>
    </row>
    <row r="345" spans="1:26" ht="24.75" customHeight="1">
      <c r="A345" s="537"/>
      <c r="B345" s="108"/>
      <c r="C345" s="537"/>
      <c r="D345" s="56"/>
      <c r="E345" s="56"/>
      <c r="F345" s="56"/>
      <c r="G345" s="538"/>
      <c r="H345" s="86"/>
      <c r="I345" s="85"/>
      <c r="J345" s="86"/>
      <c r="K345" s="108"/>
      <c r="L345" s="108"/>
      <c r="M345" s="108"/>
      <c r="N345" s="108"/>
      <c r="O345" s="108"/>
      <c r="P345" s="108"/>
      <c r="Q345" s="108"/>
      <c r="R345" s="108"/>
      <c r="S345" s="108"/>
      <c r="T345" s="108"/>
      <c r="U345" s="108"/>
      <c r="V345" s="108"/>
      <c r="W345" s="108"/>
      <c r="X345" s="108"/>
      <c r="Y345" s="108"/>
      <c r="Z345" s="108"/>
    </row>
    <row r="346" spans="1:26" ht="24.75" customHeight="1">
      <c r="A346" s="537"/>
      <c r="B346" s="108"/>
      <c r="C346" s="537"/>
      <c r="D346" s="56"/>
      <c r="E346" s="56"/>
      <c r="F346" s="56"/>
      <c r="G346" s="538"/>
      <c r="H346" s="86"/>
      <c r="I346" s="85"/>
      <c r="J346" s="86"/>
      <c r="K346" s="108"/>
      <c r="L346" s="108"/>
      <c r="M346" s="108"/>
      <c r="N346" s="108"/>
      <c r="O346" s="108"/>
      <c r="P346" s="108"/>
      <c r="Q346" s="108"/>
      <c r="R346" s="108"/>
      <c r="S346" s="108"/>
      <c r="T346" s="108"/>
      <c r="U346" s="108"/>
      <c r="V346" s="108"/>
      <c r="W346" s="108"/>
      <c r="X346" s="108"/>
      <c r="Y346" s="108"/>
      <c r="Z346" s="108"/>
    </row>
    <row r="347" spans="1:26" ht="24.75" customHeight="1">
      <c r="A347" s="537"/>
      <c r="B347" s="108"/>
      <c r="C347" s="537"/>
      <c r="D347" s="56"/>
      <c r="E347" s="56"/>
      <c r="F347" s="56"/>
      <c r="G347" s="538"/>
      <c r="H347" s="86"/>
      <c r="I347" s="85"/>
      <c r="J347" s="86"/>
      <c r="K347" s="108"/>
      <c r="L347" s="108"/>
      <c r="M347" s="108"/>
      <c r="N347" s="108"/>
      <c r="O347" s="108"/>
      <c r="P347" s="108"/>
      <c r="Q347" s="108"/>
      <c r="R347" s="108"/>
      <c r="S347" s="108"/>
      <c r="T347" s="108"/>
      <c r="U347" s="108"/>
      <c r="V347" s="108"/>
      <c r="W347" s="108"/>
      <c r="X347" s="108"/>
      <c r="Y347" s="108"/>
      <c r="Z347" s="108"/>
    </row>
    <row r="348" spans="1:26" ht="24.75" customHeight="1">
      <c r="A348" s="537"/>
      <c r="B348" s="108"/>
      <c r="C348" s="537"/>
      <c r="D348" s="56"/>
      <c r="E348" s="56"/>
      <c r="F348" s="56"/>
      <c r="G348" s="538"/>
      <c r="H348" s="86"/>
      <c r="I348" s="85"/>
      <c r="J348" s="86"/>
      <c r="K348" s="108"/>
      <c r="L348" s="108"/>
      <c r="M348" s="108"/>
      <c r="N348" s="108"/>
      <c r="O348" s="108"/>
      <c r="P348" s="108"/>
      <c r="Q348" s="108"/>
      <c r="R348" s="108"/>
      <c r="S348" s="108"/>
      <c r="T348" s="108"/>
      <c r="U348" s="108"/>
      <c r="V348" s="108"/>
      <c r="W348" s="108"/>
      <c r="X348" s="108"/>
      <c r="Y348" s="108"/>
      <c r="Z348" s="108"/>
    </row>
    <row r="349" spans="1:26" ht="24.75" customHeight="1">
      <c r="A349" s="537"/>
      <c r="B349" s="108"/>
      <c r="C349" s="537"/>
      <c r="D349" s="56"/>
      <c r="E349" s="56"/>
      <c r="F349" s="56"/>
      <c r="G349" s="538"/>
      <c r="H349" s="86"/>
      <c r="I349" s="85"/>
      <c r="J349" s="86"/>
      <c r="K349" s="108"/>
      <c r="L349" s="108"/>
      <c r="M349" s="108"/>
      <c r="N349" s="108"/>
      <c r="O349" s="108"/>
      <c r="P349" s="108"/>
      <c r="Q349" s="108"/>
      <c r="R349" s="108"/>
      <c r="S349" s="108"/>
      <c r="T349" s="108"/>
      <c r="U349" s="108"/>
      <c r="V349" s="108"/>
      <c r="W349" s="108"/>
      <c r="X349" s="108"/>
      <c r="Y349" s="108"/>
      <c r="Z349" s="108"/>
    </row>
    <row r="350" spans="1:26" ht="24.75" customHeight="1">
      <c r="A350" s="537"/>
      <c r="B350" s="108"/>
      <c r="C350" s="537"/>
      <c r="D350" s="56"/>
      <c r="E350" s="56"/>
      <c r="F350" s="56"/>
      <c r="G350" s="538"/>
      <c r="H350" s="86"/>
      <c r="I350" s="85"/>
      <c r="J350" s="86"/>
      <c r="K350" s="108"/>
      <c r="L350" s="108"/>
      <c r="M350" s="108"/>
      <c r="N350" s="108"/>
      <c r="O350" s="108"/>
      <c r="P350" s="108"/>
      <c r="Q350" s="108"/>
      <c r="R350" s="108"/>
      <c r="S350" s="108"/>
      <c r="T350" s="108"/>
      <c r="U350" s="108"/>
      <c r="V350" s="108"/>
      <c r="W350" s="108"/>
      <c r="X350" s="108"/>
      <c r="Y350" s="108"/>
      <c r="Z350" s="108"/>
    </row>
    <row r="351" spans="1:26" ht="24.75" customHeight="1">
      <c r="A351" s="537"/>
      <c r="B351" s="108"/>
      <c r="C351" s="537"/>
      <c r="D351" s="56"/>
      <c r="E351" s="56"/>
      <c r="F351" s="56"/>
      <c r="G351" s="538"/>
      <c r="H351" s="86"/>
      <c r="I351" s="85"/>
      <c r="J351" s="86"/>
      <c r="K351" s="108"/>
      <c r="L351" s="108"/>
      <c r="M351" s="108"/>
      <c r="N351" s="108"/>
      <c r="O351" s="108"/>
      <c r="P351" s="108"/>
      <c r="Q351" s="108"/>
      <c r="R351" s="108"/>
      <c r="S351" s="108"/>
      <c r="T351" s="108"/>
      <c r="U351" s="108"/>
      <c r="V351" s="108"/>
      <c r="W351" s="108"/>
      <c r="X351" s="108"/>
      <c r="Y351" s="108"/>
      <c r="Z351" s="108"/>
    </row>
    <row r="352" spans="1:26" ht="24.75" customHeight="1">
      <c r="A352" s="537"/>
      <c r="B352" s="108"/>
      <c r="C352" s="537"/>
      <c r="D352" s="56"/>
      <c r="E352" s="56"/>
      <c r="F352" s="56"/>
      <c r="G352" s="538"/>
      <c r="H352" s="86"/>
      <c r="I352" s="85"/>
      <c r="J352" s="86"/>
      <c r="K352" s="108"/>
      <c r="L352" s="108"/>
      <c r="M352" s="108"/>
      <c r="N352" s="108"/>
      <c r="O352" s="108"/>
      <c r="P352" s="108"/>
      <c r="Q352" s="108"/>
      <c r="R352" s="108"/>
      <c r="S352" s="108"/>
      <c r="T352" s="108"/>
      <c r="U352" s="108"/>
      <c r="V352" s="108"/>
      <c r="W352" s="108"/>
      <c r="X352" s="108"/>
      <c r="Y352" s="108"/>
      <c r="Z352" s="108"/>
    </row>
    <row r="353" spans="1:26" ht="24.75" customHeight="1">
      <c r="A353" s="537"/>
      <c r="B353" s="108"/>
      <c r="C353" s="537"/>
      <c r="D353" s="56"/>
      <c r="E353" s="56"/>
      <c r="F353" s="56"/>
      <c r="G353" s="538"/>
      <c r="H353" s="86"/>
      <c r="I353" s="85"/>
      <c r="J353" s="86"/>
      <c r="K353" s="108"/>
      <c r="L353" s="108"/>
      <c r="M353" s="108"/>
      <c r="N353" s="108"/>
      <c r="O353" s="108"/>
      <c r="P353" s="108"/>
      <c r="Q353" s="108"/>
      <c r="R353" s="108"/>
      <c r="S353" s="108"/>
      <c r="T353" s="108"/>
      <c r="U353" s="108"/>
      <c r="V353" s="108"/>
      <c r="W353" s="108"/>
      <c r="X353" s="108"/>
      <c r="Y353" s="108"/>
      <c r="Z353" s="108"/>
    </row>
    <row r="354" spans="1:26" ht="24.75" customHeight="1">
      <c r="A354" s="537"/>
      <c r="B354" s="108"/>
      <c r="C354" s="537"/>
      <c r="D354" s="56"/>
      <c r="E354" s="56"/>
      <c r="F354" s="56"/>
      <c r="G354" s="538"/>
      <c r="H354" s="86"/>
      <c r="I354" s="85"/>
      <c r="J354" s="86"/>
      <c r="K354" s="108"/>
      <c r="L354" s="108"/>
      <c r="M354" s="108"/>
      <c r="N354" s="108"/>
      <c r="O354" s="108"/>
      <c r="P354" s="108"/>
      <c r="Q354" s="108"/>
      <c r="R354" s="108"/>
      <c r="S354" s="108"/>
      <c r="T354" s="108"/>
      <c r="U354" s="108"/>
      <c r="V354" s="108"/>
      <c r="W354" s="108"/>
      <c r="X354" s="108"/>
      <c r="Y354" s="108"/>
      <c r="Z354" s="108"/>
    </row>
    <row r="355" spans="1:26" ht="24.75" customHeight="1">
      <c r="A355" s="537"/>
      <c r="B355" s="108"/>
      <c r="C355" s="537"/>
      <c r="D355" s="56"/>
      <c r="E355" s="56"/>
      <c r="F355" s="56"/>
      <c r="G355" s="538"/>
      <c r="H355" s="86"/>
      <c r="I355" s="85"/>
      <c r="J355" s="86"/>
      <c r="K355" s="108"/>
      <c r="L355" s="108"/>
      <c r="M355" s="108"/>
      <c r="N355" s="108"/>
      <c r="O355" s="108"/>
      <c r="P355" s="108"/>
      <c r="Q355" s="108"/>
      <c r="R355" s="108"/>
      <c r="S355" s="108"/>
      <c r="T355" s="108"/>
      <c r="U355" s="108"/>
      <c r="V355" s="108"/>
      <c r="W355" s="108"/>
      <c r="X355" s="108"/>
      <c r="Y355" s="108"/>
      <c r="Z355" s="108"/>
    </row>
    <row r="356" spans="1:26" ht="24.75" customHeight="1">
      <c r="A356" s="537"/>
      <c r="B356" s="108"/>
      <c r="C356" s="537"/>
      <c r="D356" s="56"/>
      <c r="E356" s="56"/>
      <c r="F356" s="56"/>
      <c r="G356" s="538"/>
      <c r="H356" s="86"/>
      <c r="I356" s="85"/>
      <c r="J356" s="86"/>
      <c r="K356" s="108"/>
      <c r="L356" s="108"/>
      <c r="M356" s="108"/>
      <c r="N356" s="108"/>
      <c r="O356" s="108"/>
      <c r="P356" s="108"/>
      <c r="Q356" s="108"/>
      <c r="R356" s="108"/>
      <c r="S356" s="108"/>
      <c r="T356" s="108"/>
      <c r="U356" s="108"/>
      <c r="V356" s="108"/>
      <c r="W356" s="108"/>
      <c r="X356" s="108"/>
      <c r="Y356" s="108"/>
      <c r="Z356" s="108"/>
    </row>
    <row r="357" spans="1:26" ht="24.75" customHeight="1">
      <c r="A357" s="537"/>
      <c r="B357" s="108"/>
      <c r="C357" s="537"/>
      <c r="D357" s="56"/>
      <c r="E357" s="56"/>
      <c r="F357" s="56"/>
      <c r="G357" s="538"/>
      <c r="H357" s="86"/>
      <c r="I357" s="85"/>
      <c r="J357" s="86"/>
      <c r="K357" s="108"/>
      <c r="L357" s="108"/>
      <c r="M357" s="108"/>
      <c r="N357" s="108"/>
      <c r="O357" s="108"/>
      <c r="P357" s="108"/>
      <c r="Q357" s="108"/>
      <c r="R357" s="108"/>
      <c r="S357" s="108"/>
      <c r="T357" s="108"/>
      <c r="U357" s="108"/>
      <c r="V357" s="108"/>
      <c r="W357" s="108"/>
      <c r="X357" s="108"/>
      <c r="Y357" s="108"/>
      <c r="Z357" s="108"/>
    </row>
    <row r="358" spans="1:26" ht="24.75" customHeight="1">
      <c r="A358" s="537"/>
      <c r="B358" s="108"/>
      <c r="C358" s="537"/>
      <c r="D358" s="56"/>
      <c r="E358" s="56"/>
      <c r="F358" s="56"/>
      <c r="G358" s="538"/>
      <c r="H358" s="86"/>
      <c r="I358" s="85"/>
      <c r="J358" s="86"/>
      <c r="K358" s="108"/>
      <c r="L358" s="108"/>
      <c r="M358" s="108"/>
      <c r="N358" s="108"/>
      <c r="O358" s="108"/>
      <c r="P358" s="108"/>
      <c r="Q358" s="108"/>
      <c r="R358" s="108"/>
      <c r="S358" s="108"/>
      <c r="T358" s="108"/>
      <c r="U358" s="108"/>
      <c r="V358" s="108"/>
      <c r="W358" s="108"/>
      <c r="X358" s="108"/>
      <c r="Y358" s="108"/>
      <c r="Z358" s="108"/>
    </row>
    <row r="359" spans="1:26" ht="24.75" customHeight="1">
      <c r="A359" s="537"/>
      <c r="B359" s="108"/>
      <c r="C359" s="537"/>
      <c r="D359" s="56"/>
      <c r="E359" s="56"/>
      <c r="F359" s="56"/>
      <c r="G359" s="538"/>
      <c r="H359" s="86"/>
      <c r="I359" s="85"/>
      <c r="J359" s="86"/>
      <c r="K359" s="108"/>
      <c r="L359" s="108"/>
      <c r="M359" s="108"/>
      <c r="N359" s="108"/>
      <c r="O359" s="108"/>
      <c r="P359" s="108"/>
      <c r="Q359" s="108"/>
      <c r="R359" s="108"/>
      <c r="S359" s="108"/>
      <c r="T359" s="108"/>
      <c r="U359" s="108"/>
      <c r="V359" s="108"/>
      <c r="W359" s="108"/>
      <c r="X359" s="108"/>
      <c r="Y359" s="108"/>
      <c r="Z359" s="108"/>
    </row>
    <row r="360" spans="1:26" ht="24.75" customHeight="1">
      <c r="A360" s="537"/>
      <c r="B360" s="108"/>
      <c r="C360" s="537"/>
      <c r="D360" s="56"/>
      <c r="E360" s="56"/>
      <c r="F360" s="56"/>
      <c r="G360" s="538"/>
      <c r="H360" s="86"/>
      <c r="I360" s="85"/>
      <c r="J360" s="86"/>
      <c r="K360" s="108"/>
      <c r="L360" s="108"/>
      <c r="M360" s="108"/>
      <c r="N360" s="108"/>
      <c r="O360" s="108"/>
      <c r="P360" s="108"/>
      <c r="Q360" s="108"/>
      <c r="R360" s="108"/>
      <c r="S360" s="108"/>
      <c r="T360" s="108"/>
      <c r="U360" s="108"/>
      <c r="V360" s="108"/>
      <c r="W360" s="108"/>
      <c r="X360" s="108"/>
      <c r="Y360" s="108"/>
      <c r="Z360" s="108"/>
    </row>
    <row r="361" spans="1:26" ht="24.75" customHeight="1">
      <c r="A361" s="537"/>
      <c r="B361" s="108"/>
      <c r="C361" s="537"/>
      <c r="D361" s="56"/>
      <c r="E361" s="56"/>
      <c r="F361" s="56"/>
      <c r="G361" s="538"/>
      <c r="H361" s="86"/>
      <c r="I361" s="85"/>
      <c r="J361" s="86"/>
      <c r="K361" s="108"/>
      <c r="L361" s="108"/>
      <c r="M361" s="108"/>
      <c r="N361" s="108"/>
      <c r="O361" s="108"/>
      <c r="P361" s="108"/>
      <c r="Q361" s="108"/>
      <c r="R361" s="108"/>
      <c r="S361" s="108"/>
      <c r="T361" s="108"/>
      <c r="U361" s="108"/>
      <c r="V361" s="108"/>
      <c r="W361" s="108"/>
      <c r="X361" s="108"/>
      <c r="Y361" s="108"/>
      <c r="Z361" s="108"/>
    </row>
    <row r="362" spans="1:26" ht="24.75" customHeight="1">
      <c r="A362" s="537"/>
      <c r="B362" s="108"/>
      <c r="C362" s="537"/>
      <c r="D362" s="56"/>
      <c r="E362" s="56"/>
      <c r="F362" s="56"/>
      <c r="G362" s="538"/>
      <c r="H362" s="86"/>
      <c r="I362" s="85"/>
      <c r="J362" s="86"/>
      <c r="K362" s="108"/>
      <c r="L362" s="108"/>
      <c r="M362" s="108"/>
      <c r="N362" s="108"/>
      <c r="O362" s="108"/>
      <c r="P362" s="108"/>
      <c r="Q362" s="108"/>
      <c r="R362" s="108"/>
      <c r="S362" s="108"/>
      <c r="T362" s="108"/>
      <c r="U362" s="108"/>
      <c r="V362" s="108"/>
      <c r="W362" s="108"/>
      <c r="X362" s="108"/>
      <c r="Y362" s="108"/>
      <c r="Z362" s="108"/>
    </row>
    <row r="363" spans="1:26" ht="24.75" customHeight="1">
      <c r="A363" s="537"/>
      <c r="B363" s="108"/>
      <c r="C363" s="537"/>
      <c r="D363" s="56"/>
      <c r="E363" s="56"/>
      <c r="F363" s="56"/>
      <c r="G363" s="538"/>
      <c r="H363" s="86"/>
      <c r="I363" s="85"/>
      <c r="J363" s="86"/>
      <c r="K363" s="108"/>
      <c r="L363" s="108"/>
      <c r="M363" s="108"/>
      <c r="N363" s="108"/>
      <c r="O363" s="108"/>
      <c r="P363" s="108"/>
      <c r="Q363" s="108"/>
      <c r="R363" s="108"/>
      <c r="S363" s="108"/>
      <c r="T363" s="108"/>
      <c r="U363" s="108"/>
      <c r="V363" s="108"/>
      <c r="W363" s="108"/>
      <c r="X363" s="108"/>
      <c r="Y363" s="108"/>
      <c r="Z363" s="108"/>
    </row>
    <row r="364" spans="1:26" ht="24.75" customHeight="1">
      <c r="A364" s="537"/>
      <c r="B364" s="108"/>
      <c r="C364" s="537"/>
      <c r="D364" s="56"/>
      <c r="E364" s="56"/>
      <c r="F364" s="56"/>
      <c r="G364" s="538"/>
      <c r="H364" s="86"/>
      <c r="I364" s="85"/>
      <c r="J364" s="86"/>
      <c r="K364" s="108"/>
      <c r="L364" s="108"/>
      <c r="M364" s="108"/>
      <c r="N364" s="108"/>
      <c r="O364" s="108"/>
      <c r="P364" s="108"/>
      <c r="Q364" s="108"/>
      <c r="R364" s="108"/>
      <c r="S364" s="108"/>
      <c r="T364" s="108"/>
      <c r="U364" s="108"/>
      <c r="V364" s="108"/>
      <c r="W364" s="108"/>
      <c r="X364" s="108"/>
      <c r="Y364" s="108"/>
      <c r="Z364" s="108"/>
    </row>
    <row r="365" spans="1:26" ht="24.75" customHeight="1">
      <c r="A365" s="537"/>
      <c r="B365" s="108"/>
      <c r="C365" s="537"/>
      <c r="D365" s="56"/>
      <c r="E365" s="56"/>
      <c r="F365" s="56"/>
      <c r="G365" s="538"/>
      <c r="H365" s="86"/>
      <c r="I365" s="85"/>
      <c r="J365" s="86"/>
      <c r="K365" s="108"/>
      <c r="L365" s="108"/>
      <c r="M365" s="108"/>
      <c r="N365" s="108"/>
      <c r="O365" s="108"/>
      <c r="P365" s="108"/>
      <c r="Q365" s="108"/>
      <c r="R365" s="108"/>
      <c r="S365" s="108"/>
      <c r="T365" s="108"/>
      <c r="U365" s="108"/>
      <c r="V365" s="108"/>
      <c r="W365" s="108"/>
      <c r="X365" s="108"/>
      <c r="Y365" s="108"/>
      <c r="Z365" s="108"/>
    </row>
    <row r="366" spans="1:26" ht="24.75" customHeight="1">
      <c r="A366" s="537"/>
      <c r="B366" s="108"/>
      <c r="C366" s="537"/>
      <c r="D366" s="56"/>
      <c r="E366" s="56"/>
      <c r="F366" s="56"/>
      <c r="G366" s="538"/>
      <c r="H366" s="86"/>
      <c r="I366" s="85"/>
      <c r="J366" s="86"/>
      <c r="K366" s="108"/>
      <c r="L366" s="108"/>
      <c r="M366" s="108"/>
      <c r="N366" s="108"/>
      <c r="O366" s="108"/>
      <c r="P366" s="108"/>
      <c r="Q366" s="108"/>
      <c r="R366" s="108"/>
      <c r="S366" s="108"/>
      <c r="T366" s="108"/>
      <c r="U366" s="108"/>
      <c r="V366" s="108"/>
      <c r="W366" s="108"/>
      <c r="X366" s="108"/>
      <c r="Y366" s="108"/>
      <c r="Z366" s="108"/>
    </row>
    <row r="367" spans="1:26" ht="24.75" customHeight="1">
      <c r="A367" s="537"/>
      <c r="B367" s="108"/>
      <c r="C367" s="537"/>
      <c r="D367" s="56"/>
      <c r="E367" s="56"/>
      <c r="F367" s="56"/>
      <c r="G367" s="538"/>
      <c r="H367" s="86"/>
      <c r="I367" s="85"/>
      <c r="J367" s="86"/>
      <c r="K367" s="108"/>
      <c r="L367" s="108"/>
      <c r="M367" s="108"/>
      <c r="N367" s="108"/>
      <c r="O367" s="108"/>
      <c r="P367" s="108"/>
      <c r="Q367" s="108"/>
      <c r="R367" s="108"/>
      <c r="S367" s="108"/>
      <c r="T367" s="108"/>
      <c r="U367" s="108"/>
      <c r="V367" s="108"/>
      <c r="W367" s="108"/>
      <c r="X367" s="108"/>
      <c r="Y367" s="108"/>
      <c r="Z367" s="108"/>
    </row>
    <row r="368" spans="1:26" ht="24.75" customHeight="1">
      <c r="A368" s="537"/>
      <c r="B368" s="108"/>
      <c r="C368" s="537"/>
      <c r="D368" s="56"/>
      <c r="E368" s="56"/>
      <c r="F368" s="56"/>
      <c r="G368" s="538"/>
      <c r="H368" s="86"/>
      <c r="I368" s="85"/>
      <c r="J368" s="86"/>
      <c r="K368" s="108"/>
      <c r="L368" s="108"/>
      <c r="M368" s="108"/>
      <c r="N368" s="108"/>
      <c r="O368" s="108"/>
      <c r="P368" s="108"/>
      <c r="Q368" s="108"/>
      <c r="R368" s="108"/>
      <c r="S368" s="108"/>
      <c r="T368" s="108"/>
      <c r="U368" s="108"/>
      <c r="V368" s="108"/>
      <c r="W368" s="108"/>
      <c r="X368" s="108"/>
      <c r="Y368" s="108"/>
      <c r="Z368" s="108"/>
    </row>
    <row r="369" spans="1:26" ht="24.75" customHeight="1">
      <c r="A369" s="537"/>
      <c r="B369" s="108"/>
      <c r="C369" s="537"/>
      <c r="D369" s="56"/>
      <c r="E369" s="56"/>
      <c r="F369" s="56"/>
      <c r="G369" s="538"/>
      <c r="H369" s="86"/>
      <c r="I369" s="85"/>
      <c r="J369" s="86"/>
      <c r="K369" s="108"/>
      <c r="L369" s="108"/>
      <c r="M369" s="108"/>
      <c r="N369" s="108"/>
      <c r="O369" s="108"/>
      <c r="P369" s="108"/>
      <c r="Q369" s="108"/>
      <c r="R369" s="108"/>
      <c r="S369" s="108"/>
      <c r="T369" s="108"/>
      <c r="U369" s="108"/>
      <c r="V369" s="108"/>
      <c r="W369" s="108"/>
      <c r="X369" s="108"/>
      <c r="Y369" s="108"/>
      <c r="Z369" s="108"/>
    </row>
    <row r="370" spans="1:26" ht="24.75" customHeight="1">
      <c r="A370" s="537"/>
      <c r="B370" s="108"/>
      <c r="C370" s="537"/>
      <c r="D370" s="56"/>
      <c r="E370" s="56"/>
      <c r="F370" s="56"/>
      <c r="G370" s="538"/>
      <c r="H370" s="86"/>
      <c r="I370" s="85"/>
      <c r="J370" s="86"/>
      <c r="K370" s="108"/>
      <c r="L370" s="108"/>
      <c r="M370" s="108"/>
      <c r="N370" s="108"/>
      <c r="O370" s="108"/>
      <c r="P370" s="108"/>
      <c r="Q370" s="108"/>
      <c r="R370" s="108"/>
      <c r="S370" s="108"/>
      <c r="T370" s="108"/>
      <c r="U370" s="108"/>
      <c r="V370" s="108"/>
      <c r="W370" s="108"/>
      <c r="X370" s="108"/>
      <c r="Y370" s="108"/>
      <c r="Z370" s="108"/>
    </row>
    <row r="371" spans="1:26" ht="24.75" customHeight="1">
      <c r="A371" s="537"/>
      <c r="B371" s="108"/>
      <c r="C371" s="537"/>
      <c r="D371" s="56"/>
      <c r="E371" s="56"/>
      <c r="F371" s="56"/>
      <c r="G371" s="538"/>
      <c r="H371" s="86"/>
      <c r="I371" s="85"/>
      <c r="J371" s="86"/>
      <c r="K371" s="108"/>
      <c r="L371" s="108"/>
      <c r="M371" s="108"/>
      <c r="N371" s="108"/>
      <c r="O371" s="108"/>
      <c r="P371" s="108"/>
      <c r="Q371" s="108"/>
      <c r="R371" s="108"/>
      <c r="S371" s="108"/>
      <c r="T371" s="108"/>
      <c r="U371" s="108"/>
      <c r="V371" s="108"/>
      <c r="W371" s="108"/>
      <c r="X371" s="108"/>
      <c r="Y371" s="108"/>
      <c r="Z371" s="108"/>
    </row>
    <row r="372" spans="1:26" ht="24.75" customHeight="1">
      <c r="A372" s="537"/>
      <c r="B372" s="108"/>
      <c r="C372" s="537"/>
      <c r="D372" s="56"/>
      <c r="E372" s="56"/>
      <c r="F372" s="56"/>
      <c r="G372" s="538"/>
      <c r="H372" s="86"/>
      <c r="I372" s="85"/>
      <c r="J372" s="86"/>
      <c r="K372" s="108"/>
      <c r="L372" s="108"/>
      <c r="M372" s="108"/>
      <c r="N372" s="108"/>
      <c r="O372" s="108"/>
      <c r="P372" s="108"/>
      <c r="Q372" s="108"/>
      <c r="R372" s="108"/>
      <c r="S372" s="108"/>
      <c r="T372" s="108"/>
      <c r="U372" s="108"/>
      <c r="V372" s="108"/>
      <c r="W372" s="108"/>
      <c r="X372" s="108"/>
      <c r="Y372" s="108"/>
      <c r="Z372" s="108"/>
    </row>
    <row r="373" spans="1:26" ht="24.75" customHeight="1">
      <c r="A373" s="537"/>
      <c r="B373" s="108"/>
      <c r="C373" s="537"/>
      <c r="D373" s="56"/>
      <c r="E373" s="56"/>
      <c r="F373" s="56"/>
      <c r="G373" s="538"/>
      <c r="H373" s="86"/>
      <c r="I373" s="85"/>
      <c r="J373" s="86"/>
      <c r="K373" s="108"/>
      <c r="L373" s="108"/>
      <c r="M373" s="108"/>
      <c r="N373" s="108"/>
      <c r="O373" s="108"/>
      <c r="P373" s="108"/>
      <c r="Q373" s="108"/>
      <c r="R373" s="108"/>
      <c r="S373" s="108"/>
      <c r="T373" s="108"/>
      <c r="U373" s="108"/>
      <c r="V373" s="108"/>
      <c r="W373" s="108"/>
      <c r="X373" s="108"/>
      <c r="Y373" s="108"/>
      <c r="Z373" s="108"/>
    </row>
    <row r="374" spans="1:26" ht="24.75" customHeight="1">
      <c r="A374" s="537"/>
      <c r="B374" s="108"/>
      <c r="C374" s="537"/>
      <c r="D374" s="56"/>
      <c r="E374" s="56"/>
      <c r="F374" s="56"/>
      <c r="G374" s="538"/>
      <c r="H374" s="86"/>
      <c r="I374" s="85"/>
      <c r="J374" s="86"/>
      <c r="K374" s="108"/>
      <c r="L374" s="108"/>
      <c r="M374" s="108"/>
      <c r="N374" s="108"/>
      <c r="O374" s="108"/>
      <c r="P374" s="108"/>
      <c r="Q374" s="108"/>
      <c r="R374" s="108"/>
      <c r="S374" s="108"/>
      <c r="T374" s="108"/>
      <c r="U374" s="108"/>
      <c r="V374" s="108"/>
      <c r="W374" s="108"/>
      <c r="X374" s="108"/>
      <c r="Y374" s="108"/>
      <c r="Z374" s="108"/>
    </row>
    <row r="375" spans="1:26" ht="24.75" customHeight="1">
      <c r="A375" s="537"/>
      <c r="B375" s="108"/>
      <c r="C375" s="537"/>
      <c r="D375" s="56"/>
      <c r="E375" s="56"/>
      <c r="F375" s="56"/>
      <c r="G375" s="538"/>
      <c r="H375" s="86"/>
      <c r="I375" s="85"/>
      <c r="J375" s="86"/>
      <c r="K375" s="108"/>
      <c r="L375" s="108"/>
      <c r="M375" s="108"/>
      <c r="N375" s="108"/>
      <c r="O375" s="108"/>
      <c r="P375" s="108"/>
      <c r="Q375" s="108"/>
      <c r="R375" s="108"/>
      <c r="S375" s="108"/>
      <c r="T375" s="108"/>
      <c r="U375" s="108"/>
      <c r="V375" s="108"/>
      <c r="W375" s="108"/>
      <c r="X375" s="108"/>
      <c r="Y375" s="108"/>
      <c r="Z375" s="108"/>
    </row>
    <row r="376" spans="1:26" ht="24.75" customHeight="1">
      <c r="A376" s="537"/>
      <c r="B376" s="108"/>
      <c r="C376" s="537"/>
      <c r="D376" s="56"/>
      <c r="E376" s="56"/>
      <c r="F376" s="56"/>
      <c r="G376" s="538"/>
      <c r="H376" s="86"/>
      <c r="I376" s="85"/>
      <c r="J376" s="86"/>
      <c r="K376" s="108"/>
      <c r="L376" s="108"/>
      <c r="M376" s="108"/>
      <c r="N376" s="108"/>
      <c r="O376" s="108"/>
      <c r="P376" s="108"/>
      <c r="Q376" s="108"/>
      <c r="R376" s="108"/>
      <c r="S376" s="108"/>
      <c r="T376" s="108"/>
      <c r="U376" s="108"/>
      <c r="V376" s="108"/>
      <c r="W376" s="108"/>
      <c r="X376" s="108"/>
      <c r="Y376" s="108"/>
      <c r="Z376" s="108"/>
    </row>
    <row r="377" spans="1:26" ht="24.75" customHeight="1">
      <c r="A377" s="537"/>
      <c r="B377" s="108"/>
      <c r="C377" s="537"/>
      <c r="D377" s="56"/>
      <c r="E377" s="56"/>
      <c r="F377" s="56"/>
      <c r="G377" s="538"/>
      <c r="H377" s="86"/>
      <c r="I377" s="85"/>
      <c r="J377" s="86"/>
      <c r="K377" s="108"/>
      <c r="L377" s="108"/>
      <c r="M377" s="108"/>
      <c r="N377" s="108"/>
      <c r="O377" s="108"/>
      <c r="P377" s="108"/>
      <c r="Q377" s="108"/>
      <c r="R377" s="108"/>
      <c r="S377" s="108"/>
      <c r="T377" s="108"/>
      <c r="U377" s="108"/>
      <c r="V377" s="108"/>
      <c r="W377" s="108"/>
      <c r="X377" s="108"/>
      <c r="Y377" s="108"/>
      <c r="Z377" s="108"/>
    </row>
    <row r="378" spans="1:26" ht="24.75" customHeight="1">
      <c r="A378" s="537"/>
      <c r="B378" s="108"/>
      <c r="C378" s="537"/>
      <c r="D378" s="56"/>
      <c r="E378" s="56"/>
      <c r="F378" s="56"/>
      <c r="G378" s="538"/>
      <c r="H378" s="86"/>
      <c r="I378" s="85"/>
      <c r="J378" s="86"/>
      <c r="K378" s="108"/>
      <c r="L378" s="108"/>
      <c r="M378" s="108"/>
      <c r="N378" s="108"/>
      <c r="O378" s="108"/>
      <c r="P378" s="108"/>
      <c r="Q378" s="108"/>
      <c r="R378" s="108"/>
      <c r="S378" s="108"/>
      <c r="T378" s="108"/>
      <c r="U378" s="108"/>
      <c r="V378" s="108"/>
      <c r="W378" s="108"/>
      <c r="X378" s="108"/>
      <c r="Y378" s="108"/>
      <c r="Z378" s="108"/>
    </row>
    <row r="379" spans="1:26" ht="24.75" customHeight="1">
      <c r="A379" s="537"/>
      <c r="B379" s="108"/>
      <c r="C379" s="537"/>
      <c r="D379" s="56"/>
      <c r="E379" s="56"/>
      <c r="F379" s="56"/>
      <c r="G379" s="538"/>
      <c r="H379" s="86"/>
      <c r="I379" s="85"/>
      <c r="J379" s="86"/>
      <c r="K379" s="108"/>
      <c r="L379" s="108"/>
      <c r="M379" s="108"/>
      <c r="N379" s="108"/>
      <c r="O379" s="108"/>
      <c r="P379" s="108"/>
      <c r="Q379" s="108"/>
      <c r="R379" s="108"/>
      <c r="S379" s="108"/>
      <c r="T379" s="108"/>
      <c r="U379" s="108"/>
      <c r="V379" s="108"/>
      <c r="W379" s="108"/>
      <c r="X379" s="108"/>
      <c r="Y379" s="108"/>
      <c r="Z379" s="108"/>
    </row>
    <row r="380" spans="1:26" ht="24.75" customHeight="1">
      <c r="A380" s="537"/>
      <c r="B380" s="108"/>
      <c r="C380" s="537"/>
      <c r="D380" s="56"/>
      <c r="E380" s="56"/>
      <c r="F380" s="56"/>
      <c r="G380" s="538"/>
      <c r="H380" s="86"/>
      <c r="I380" s="85"/>
      <c r="J380" s="86"/>
      <c r="K380" s="108"/>
      <c r="L380" s="108"/>
      <c r="M380" s="108"/>
      <c r="N380" s="108"/>
      <c r="O380" s="108"/>
      <c r="P380" s="108"/>
      <c r="Q380" s="108"/>
      <c r="R380" s="108"/>
      <c r="S380" s="108"/>
      <c r="T380" s="108"/>
      <c r="U380" s="108"/>
      <c r="V380" s="108"/>
      <c r="W380" s="108"/>
      <c r="X380" s="108"/>
      <c r="Y380" s="108"/>
      <c r="Z380" s="108"/>
    </row>
    <row r="381" spans="1:26" ht="24.75" customHeight="1">
      <c r="A381" s="537"/>
      <c r="B381" s="108"/>
      <c r="C381" s="537"/>
      <c r="D381" s="56"/>
      <c r="E381" s="56"/>
      <c r="F381" s="56"/>
      <c r="G381" s="538"/>
      <c r="H381" s="86"/>
      <c r="I381" s="85"/>
      <c r="J381" s="86"/>
      <c r="K381" s="108"/>
      <c r="L381" s="108"/>
      <c r="M381" s="108"/>
      <c r="N381" s="108"/>
      <c r="O381" s="108"/>
      <c r="P381" s="108"/>
      <c r="Q381" s="108"/>
      <c r="R381" s="108"/>
      <c r="S381" s="108"/>
      <c r="T381" s="108"/>
      <c r="U381" s="108"/>
      <c r="V381" s="108"/>
      <c r="W381" s="108"/>
      <c r="X381" s="108"/>
      <c r="Y381" s="108"/>
      <c r="Z381" s="108"/>
    </row>
    <row r="382" spans="1:26" ht="24.75" customHeight="1">
      <c r="A382" s="537"/>
      <c r="B382" s="108"/>
      <c r="C382" s="537"/>
      <c r="D382" s="56"/>
      <c r="E382" s="56"/>
      <c r="F382" s="56"/>
      <c r="G382" s="538"/>
      <c r="H382" s="86"/>
      <c r="I382" s="85"/>
      <c r="J382" s="86"/>
      <c r="K382" s="108"/>
      <c r="L382" s="108"/>
      <c r="M382" s="108"/>
      <c r="N382" s="108"/>
      <c r="O382" s="108"/>
      <c r="P382" s="108"/>
      <c r="Q382" s="108"/>
      <c r="R382" s="108"/>
      <c r="S382" s="108"/>
      <c r="T382" s="108"/>
      <c r="U382" s="108"/>
      <c r="V382" s="108"/>
      <c r="W382" s="108"/>
      <c r="X382" s="108"/>
      <c r="Y382" s="108"/>
      <c r="Z382" s="108"/>
    </row>
    <row r="383" spans="1:26" ht="24.75" customHeight="1">
      <c r="A383" s="537"/>
      <c r="B383" s="108"/>
      <c r="C383" s="537"/>
      <c r="D383" s="56"/>
      <c r="E383" s="56"/>
      <c r="F383" s="56"/>
      <c r="G383" s="538"/>
      <c r="H383" s="86"/>
      <c r="I383" s="85"/>
      <c r="J383" s="86"/>
      <c r="K383" s="108"/>
      <c r="L383" s="108"/>
      <c r="M383" s="108"/>
      <c r="N383" s="108"/>
      <c r="O383" s="108"/>
      <c r="P383" s="108"/>
      <c r="Q383" s="108"/>
      <c r="R383" s="108"/>
      <c r="S383" s="108"/>
      <c r="T383" s="108"/>
      <c r="U383" s="108"/>
      <c r="V383" s="108"/>
      <c r="W383" s="108"/>
      <c r="X383" s="108"/>
      <c r="Y383" s="108"/>
      <c r="Z383" s="108"/>
    </row>
    <row r="384" spans="1:26" ht="24.75" customHeight="1">
      <c r="A384" s="537"/>
      <c r="B384" s="108"/>
      <c r="C384" s="537"/>
      <c r="D384" s="56"/>
      <c r="E384" s="56"/>
      <c r="F384" s="56"/>
      <c r="G384" s="538"/>
      <c r="H384" s="86"/>
      <c r="I384" s="85"/>
      <c r="J384" s="86"/>
      <c r="K384" s="108"/>
      <c r="L384" s="108"/>
      <c r="M384" s="108"/>
      <c r="N384" s="108"/>
      <c r="O384" s="108"/>
      <c r="P384" s="108"/>
      <c r="Q384" s="108"/>
      <c r="R384" s="108"/>
      <c r="S384" s="108"/>
      <c r="T384" s="108"/>
      <c r="U384" s="108"/>
      <c r="V384" s="108"/>
      <c r="W384" s="108"/>
      <c r="X384" s="108"/>
      <c r="Y384" s="108"/>
      <c r="Z384" s="108"/>
    </row>
    <row r="385" spans="1:26" ht="24.75" customHeight="1">
      <c r="A385" s="537"/>
      <c r="B385" s="108"/>
      <c r="C385" s="537"/>
      <c r="D385" s="56"/>
      <c r="E385" s="56"/>
      <c r="F385" s="56"/>
      <c r="G385" s="538"/>
      <c r="H385" s="86"/>
      <c r="I385" s="85"/>
      <c r="J385" s="86"/>
      <c r="K385" s="108"/>
      <c r="L385" s="108"/>
      <c r="M385" s="108"/>
      <c r="N385" s="108"/>
      <c r="O385" s="108"/>
      <c r="P385" s="108"/>
      <c r="Q385" s="108"/>
      <c r="R385" s="108"/>
      <c r="S385" s="108"/>
      <c r="T385" s="108"/>
      <c r="U385" s="108"/>
      <c r="V385" s="108"/>
      <c r="W385" s="108"/>
      <c r="X385" s="108"/>
      <c r="Y385" s="108"/>
      <c r="Z385" s="108"/>
    </row>
    <row r="386" spans="1:26" ht="24.75" customHeight="1">
      <c r="A386" s="537"/>
      <c r="B386" s="108"/>
      <c r="C386" s="537"/>
      <c r="D386" s="56"/>
      <c r="E386" s="56"/>
      <c r="F386" s="56"/>
      <c r="G386" s="538"/>
      <c r="H386" s="86"/>
      <c r="I386" s="85"/>
      <c r="J386" s="86"/>
      <c r="K386" s="108"/>
      <c r="L386" s="108"/>
      <c r="M386" s="108"/>
      <c r="N386" s="108"/>
      <c r="O386" s="108"/>
      <c r="P386" s="108"/>
      <c r="Q386" s="108"/>
      <c r="R386" s="108"/>
      <c r="S386" s="108"/>
      <c r="T386" s="108"/>
      <c r="U386" s="108"/>
      <c r="V386" s="108"/>
      <c r="W386" s="108"/>
      <c r="X386" s="108"/>
      <c r="Y386" s="108"/>
      <c r="Z386" s="108"/>
    </row>
    <row r="387" spans="1:26" ht="24.75" customHeight="1">
      <c r="A387" s="537"/>
      <c r="B387" s="108"/>
      <c r="C387" s="537"/>
      <c r="D387" s="56"/>
      <c r="E387" s="56"/>
      <c r="F387" s="56"/>
      <c r="G387" s="538"/>
      <c r="H387" s="86"/>
      <c r="I387" s="85"/>
      <c r="J387" s="86"/>
      <c r="K387" s="108"/>
      <c r="L387" s="108"/>
      <c r="M387" s="108"/>
      <c r="N387" s="108"/>
      <c r="O387" s="108"/>
      <c r="P387" s="108"/>
      <c r="Q387" s="108"/>
      <c r="R387" s="108"/>
      <c r="S387" s="108"/>
      <c r="T387" s="108"/>
      <c r="U387" s="108"/>
      <c r="V387" s="108"/>
      <c r="W387" s="108"/>
      <c r="X387" s="108"/>
      <c r="Y387" s="108"/>
      <c r="Z387" s="108"/>
    </row>
    <row r="388" spans="1:26" ht="24.75" customHeight="1">
      <c r="A388" s="537"/>
      <c r="B388" s="108"/>
      <c r="C388" s="537"/>
      <c r="D388" s="56"/>
      <c r="E388" s="56"/>
      <c r="F388" s="56"/>
      <c r="G388" s="538"/>
      <c r="H388" s="86"/>
      <c r="I388" s="85"/>
      <c r="J388" s="86"/>
      <c r="K388" s="108"/>
      <c r="L388" s="108"/>
      <c r="M388" s="108"/>
      <c r="N388" s="108"/>
      <c r="O388" s="108"/>
      <c r="P388" s="108"/>
      <c r="Q388" s="108"/>
      <c r="R388" s="108"/>
      <c r="S388" s="108"/>
      <c r="T388" s="108"/>
      <c r="U388" s="108"/>
      <c r="V388" s="108"/>
      <c r="W388" s="108"/>
      <c r="X388" s="108"/>
      <c r="Y388" s="108"/>
      <c r="Z388" s="108"/>
    </row>
    <row r="389" spans="1:26" ht="24.75" customHeight="1">
      <c r="A389" s="537"/>
      <c r="B389" s="108"/>
      <c r="C389" s="537"/>
      <c r="D389" s="56"/>
      <c r="E389" s="56"/>
      <c r="F389" s="56"/>
      <c r="G389" s="538"/>
      <c r="H389" s="86"/>
      <c r="I389" s="85"/>
      <c r="J389" s="86"/>
      <c r="K389" s="108"/>
      <c r="L389" s="108"/>
      <c r="M389" s="108"/>
      <c r="N389" s="108"/>
      <c r="O389" s="108"/>
      <c r="P389" s="108"/>
      <c r="Q389" s="108"/>
      <c r="R389" s="108"/>
      <c r="S389" s="108"/>
      <c r="T389" s="108"/>
      <c r="U389" s="108"/>
      <c r="V389" s="108"/>
      <c r="W389" s="108"/>
      <c r="X389" s="108"/>
      <c r="Y389" s="108"/>
      <c r="Z389" s="108"/>
    </row>
    <row r="390" spans="1:26" ht="24.75" customHeight="1">
      <c r="A390" s="537"/>
      <c r="B390" s="108"/>
      <c r="C390" s="537"/>
      <c r="D390" s="56"/>
      <c r="E390" s="56"/>
      <c r="F390" s="56"/>
      <c r="G390" s="538"/>
      <c r="H390" s="86"/>
      <c r="I390" s="85"/>
      <c r="J390" s="86"/>
      <c r="K390" s="108"/>
      <c r="L390" s="108"/>
      <c r="M390" s="108"/>
      <c r="N390" s="108"/>
      <c r="O390" s="108"/>
      <c r="P390" s="108"/>
      <c r="Q390" s="108"/>
      <c r="R390" s="108"/>
      <c r="S390" s="108"/>
      <c r="T390" s="108"/>
      <c r="U390" s="108"/>
      <c r="V390" s="108"/>
      <c r="W390" s="108"/>
      <c r="X390" s="108"/>
      <c r="Y390" s="108"/>
      <c r="Z390" s="108"/>
    </row>
    <row r="391" spans="1:26" ht="24.75" customHeight="1">
      <c r="A391" s="537"/>
      <c r="B391" s="108"/>
      <c r="C391" s="537"/>
      <c r="D391" s="56"/>
      <c r="E391" s="56"/>
      <c r="F391" s="56"/>
      <c r="G391" s="538"/>
      <c r="H391" s="86"/>
      <c r="I391" s="85"/>
      <c r="J391" s="86"/>
      <c r="K391" s="108"/>
      <c r="L391" s="108"/>
      <c r="M391" s="108"/>
      <c r="N391" s="108"/>
      <c r="O391" s="108"/>
      <c r="P391" s="108"/>
      <c r="Q391" s="108"/>
      <c r="R391" s="108"/>
      <c r="S391" s="108"/>
      <c r="T391" s="108"/>
      <c r="U391" s="108"/>
      <c r="V391" s="108"/>
      <c r="W391" s="108"/>
      <c r="X391" s="108"/>
      <c r="Y391" s="108"/>
      <c r="Z391" s="108"/>
    </row>
    <row r="392" spans="1:26" ht="24.75" customHeight="1">
      <c r="A392" s="537"/>
      <c r="B392" s="108"/>
      <c r="C392" s="537"/>
      <c r="D392" s="56"/>
      <c r="E392" s="56"/>
      <c r="F392" s="56"/>
      <c r="G392" s="538"/>
      <c r="H392" s="86"/>
      <c r="I392" s="85"/>
      <c r="J392" s="86"/>
      <c r="K392" s="108"/>
      <c r="L392" s="108"/>
      <c r="M392" s="108"/>
      <c r="N392" s="108"/>
      <c r="O392" s="108"/>
      <c r="P392" s="108"/>
      <c r="Q392" s="108"/>
      <c r="R392" s="108"/>
      <c r="S392" s="108"/>
      <c r="T392" s="108"/>
      <c r="U392" s="108"/>
      <c r="V392" s="108"/>
      <c r="W392" s="108"/>
      <c r="X392" s="108"/>
      <c r="Y392" s="108"/>
      <c r="Z392" s="108"/>
    </row>
    <row r="393" spans="1:26" ht="24.75" customHeight="1">
      <c r="A393" s="537"/>
      <c r="B393" s="108"/>
      <c r="C393" s="537"/>
      <c r="D393" s="56"/>
      <c r="E393" s="56"/>
      <c r="F393" s="56"/>
      <c r="G393" s="538"/>
      <c r="H393" s="86"/>
      <c r="I393" s="85"/>
      <c r="J393" s="86"/>
      <c r="K393" s="108"/>
      <c r="L393" s="108"/>
      <c r="M393" s="108"/>
      <c r="N393" s="108"/>
      <c r="O393" s="108"/>
      <c r="P393" s="108"/>
      <c r="Q393" s="108"/>
      <c r="R393" s="108"/>
      <c r="S393" s="108"/>
      <c r="T393" s="108"/>
      <c r="U393" s="108"/>
      <c r="V393" s="108"/>
      <c r="W393" s="108"/>
      <c r="X393" s="108"/>
      <c r="Y393" s="108"/>
      <c r="Z393" s="108"/>
    </row>
    <row r="394" spans="1:26" ht="24.75" customHeight="1">
      <c r="A394" s="537"/>
      <c r="B394" s="108"/>
      <c r="C394" s="537"/>
      <c r="D394" s="56"/>
      <c r="E394" s="56"/>
      <c r="F394" s="56"/>
      <c r="G394" s="538"/>
      <c r="H394" s="86"/>
      <c r="I394" s="85"/>
      <c r="J394" s="86"/>
      <c r="K394" s="108"/>
      <c r="L394" s="108"/>
      <c r="M394" s="108"/>
      <c r="N394" s="108"/>
      <c r="O394" s="108"/>
      <c r="P394" s="108"/>
      <c r="Q394" s="108"/>
      <c r="R394" s="108"/>
      <c r="S394" s="108"/>
      <c r="T394" s="108"/>
      <c r="U394" s="108"/>
      <c r="V394" s="108"/>
      <c r="W394" s="108"/>
      <c r="X394" s="108"/>
      <c r="Y394" s="108"/>
      <c r="Z394" s="108"/>
    </row>
    <row r="395" spans="1:26" ht="24.75" customHeight="1">
      <c r="A395" s="537"/>
      <c r="B395" s="108"/>
      <c r="C395" s="537"/>
      <c r="D395" s="56"/>
      <c r="E395" s="56"/>
      <c r="F395" s="56"/>
      <c r="G395" s="538"/>
      <c r="H395" s="86"/>
      <c r="I395" s="85"/>
      <c r="J395" s="86"/>
      <c r="K395" s="108"/>
      <c r="L395" s="108"/>
      <c r="M395" s="108"/>
      <c r="N395" s="108"/>
      <c r="O395" s="108"/>
      <c r="P395" s="108"/>
      <c r="Q395" s="108"/>
      <c r="R395" s="108"/>
      <c r="S395" s="108"/>
      <c r="T395" s="108"/>
      <c r="U395" s="108"/>
      <c r="V395" s="108"/>
      <c r="W395" s="108"/>
      <c r="X395" s="108"/>
      <c r="Y395" s="108"/>
      <c r="Z395" s="108"/>
    </row>
    <row r="396" spans="1:26" ht="24.75" customHeight="1">
      <c r="A396" s="537"/>
      <c r="B396" s="108"/>
      <c r="C396" s="537"/>
      <c r="D396" s="56"/>
      <c r="E396" s="56"/>
      <c r="F396" s="56"/>
      <c r="G396" s="538"/>
      <c r="H396" s="86"/>
      <c r="I396" s="85"/>
      <c r="J396" s="86"/>
      <c r="K396" s="108"/>
      <c r="L396" s="108"/>
      <c r="M396" s="108"/>
      <c r="N396" s="108"/>
      <c r="O396" s="108"/>
      <c r="P396" s="108"/>
      <c r="Q396" s="108"/>
      <c r="R396" s="108"/>
      <c r="S396" s="108"/>
      <c r="T396" s="108"/>
      <c r="U396" s="108"/>
      <c r="V396" s="108"/>
      <c r="W396" s="108"/>
      <c r="X396" s="108"/>
      <c r="Y396" s="108"/>
      <c r="Z396" s="108"/>
    </row>
    <row r="397" spans="1:26" ht="24.75" customHeight="1">
      <c r="A397" s="537"/>
      <c r="B397" s="108"/>
      <c r="C397" s="537"/>
      <c r="D397" s="56"/>
      <c r="E397" s="56"/>
      <c r="F397" s="56"/>
      <c r="G397" s="538"/>
      <c r="H397" s="86"/>
      <c r="I397" s="85"/>
      <c r="J397" s="86"/>
      <c r="K397" s="108"/>
      <c r="L397" s="108"/>
      <c r="M397" s="108"/>
      <c r="N397" s="108"/>
      <c r="O397" s="108"/>
      <c r="P397" s="108"/>
      <c r="Q397" s="108"/>
      <c r="R397" s="108"/>
      <c r="S397" s="108"/>
      <c r="T397" s="108"/>
      <c r="U397" s="108"/>
      <c r="V397" s="108"/>
      <c r="W397" s="108"/>
      <c r="X397" s="108"/>
      <c r="Y397" s="108"/>
      <c r="Z397" s="108"/>
    </row>
    <row r="398" spans="1:26" ht="24.75" customHeight="1">
      <c r="A398" s="537"/>
      <c r="B398" s="108"/>
      <c r="C398" s="537"/>
      <c r="D398" s="56"/>
      <c r="E398" s="56"/>
      <c r="F398" s="56"/>
      <c r="G398" s="538"/>
      <c r="H398" s="86"/>
      <c r="I398" s="85"/>
      <c r="J398" s="86"/>
      <c r="K398" s="108"/>
      <c r="L398" s="108"/>
      <c r="M398" s="108"/>
      <c r="N398" s="108"/>
      <c r="O398" s="108"/>
      <c r="P398" s="108"/>
      <c r="Q398" s="108"/>
      <c r="R398" s="108"/>
      <c r="S398" s="108"/>
      <c r="T398" s="108"/>
      <c r="U398" s="108"/>
      <c r="V398" s="108"/>
      <c r="W398" s="108"/>
      <c r="X398" s="108"/>
      <c r="Y398" s="108"/>
      <c r="Z398" s="108"/>
    </row>
    <row r="399" spans="1:26" ht="24.75" customHeight="1">
      <c r="A399" s="537"/>
      <c r="B399" s="108"/>
      <c r="C399" s="537"/>
      <c r="D399" s="56"/>
      <c r="E399" s="56"/>
      <c r="F399" s="56"/>
      <c r="G399" s="538"/>
      <c r="H399" s="86"/>
      <c r="I399" s="85"/>
      <c r="J399" s="86"/>
      <c r="K399" s="108"/>
      <c r="L399" s="108"/>
      <c r="M399" s="108"/>
      <c r="N399" s="108"/>
      <c r="O399" s="108"/>
      <c r="P399" s="108"/>
      <c r="Q399" s="108"/>
      <c r="R399" s="108"/>
      <c r="S399" s="108"/>
      <c r="T399" s="108"/>
      <c r="U399" s="108"/>
      <c r="V399" s="108"/>
      <c r="W399" s="108"/>
      <c r="X399" s="108"/>
      <c r="Y399" s="108"/>
      <c r="Z399" s="108"/>
    </row>
    <row r="400" spans="1:26" ht="24.75" customHeight="1">
      <c r="A400" s="537"/>
      <c r="B400" s="108"/>
      <c r="C400" s="537"/>
      <c r="D400" s="56"/>
      <c r="E400" s="56"/>
      <c r="F400" s="56"/>
      <c r="G400" s="538"/>
      <c r="H400" s="86"/>
      <c r="I400" s="85"/>
      <c r="J400" s="86"/>
      <c r="K400" s="108"/>
      <c r="L400" s="108"/>
      <c r="M400" s="108"/>
      <c r="N400" s="108"/>
      <c r="O400" s="108"/>
      <c r="P400" s="108"/>
      <c r="Q400" s="108"/>
      <c r="R400" s="108"/>
      <c r="S400" s="108"/>
      <c r="T400" s="108"/>
      <c r="U400" s="108"/>
      <c r="V400" s="108"/>
      <c r="W400" s="108"/>
      <c r="X400" s="108"/>
      <c r="Y400" s="108"/>
      <c r="Z400" s="108"/>
    </row>
    <row r="401" spans="1:26" ht="24.75" customHeight="1">
      <c r="A401" s="537"/>
      <c r="B401" s="108"/>
      <c r="C401" s="537"/>
      <c r="D401" s="56"/>
      <c r="E401" s="56"/>
      <c r="F401" s="56"/>
      <c r="G401" s="538"/>
      <c r="H401" s="86"/>
      <c r="I401" s="85"/>
      <c r="J401" s="86"/>
      <c r="K401" s="108"/>
      <c r="L401" s="108"/>
      <c r="M401" s="108"/>
      <c r="N401" s="108"/>
      <c r="O401" s="108"/>
      <c r="P401" s="108"/>
      <c r="Q401" s="108"/>
      <c r="R401" s="108"/>
      <c r="S401" s="108"/>
      <c r="T401" s="108"/>
      <c r="U401" s="108"/>
      <c r="V401" s="108"/>
      <c r="W401" s="108"/>
      <c r="X401" s="108"/>
      <c r="Y401" s="108"/>
      <c r="Z401" s="108"/>
    </row>
    <row r="402" spans="1:26" ht="24.75" customHeight="1">
      <c r="A402" s="537"/>
      <c r="B402" s="108"/>
      <c r="C402" s="537"/>
      <c r="D402" s="56"/>
      <c r="E402" s="56"/>
      <c r="F402" s="56"/>
      <c r="G402" s="538"/>
      <c r="H402" s="86"/>
      <c r="I402" s="85"/>
      <c r="J402" s="86"/>
      <c r="K402" s="108"/>
      <c r="L402" s="108"/>
      <c r="M402" s="108"/>
      <c r="N402" s="108"/>
      <c r="O402" s="108"/>
      <c r="P402" s="108"/>
      <c r="Q402" s="108"/>
      <c r="R402" s="108"/>
      <c r="S402" s="108"/>
      <c r="T402" s="108"/>
      <c r="U402" s="108"/>
      <c r="V402" s="108"/>
      <c r="W402" s="108"/>
      <c r="X402" s="108"/>
      <c r="Y402" s="108"/>
      <c r="Z402" s="108"/>
    </row>
    <row r="403" spans="1:26" ht="24.75" customHeight="1">
      <c r="A403" s="537"/>
      <c r="B403" s="108"/>
      <c r="C403" s="537"/>
      <c r="D403" s="56"/>
      <c r="E403" s="56"/>
      <c r="F403" s="56"/>
      <c r="G403" s="538"/>
      <c r="H403" s="86"/>
      <c r="I403" s="85"/>
      <c r="J403" s="86"/>
      <c r="K403" s="108"/>
      <c r="L403" s="108"/>
      <c r="M403" s="108"/>
      <c r="N403" s="108"/>
      <c r="O403" s="108"/>
      <c r="P403" s="108"/>
      <c r="Q403" s="108"/>
      <c r="R403" s="108"/>
      <c r="S403" s="108"/>
      <c r="T403" s="108"/>
      <c r="U403" s="108"/>
      <c r="V403" s="108"/>
      <c r="W403" s="108"/>
      <c r="X403" s="108"/>
      <c r="Y403" s="108"/>
      <c r="Z403" s="108"/>
    </row>
    <row r="404" spans="1:26" ht="24.75" customHeight="1">
      <c r="A404" s="537"/>
      <c r="B404" s="108"/>
      <c r="C404" s="537"/>
      <c r="D404" s="56"/>
      <c r="E404" s="56"/>
      <c r="F404" s="56"/>
      <c r="G404" s="538"/>
      <c r="H404" s="86"/>
      <c r="I404" s="85"/>
      <c r="J404" s="86"/>
      <c r="K404" s="108"/>
      <c r="L404" s="108"/>
      <c r="M404" s="108"/>
      <c r="N404" s="108"/>
      <c r="O404" s="108"/>
      <c r="P404" s="108"/>
      <c r="Q404" s="108"/>
      <c r="R404" s="108"/>
      <c r="S404" s="108"/>
      <c r="T404" s="108"/>
      <c r="U404" s="108"/>
      <c r="V404" s="108"/>
      <c r="W404" s="108"/>
      <c r="X404" s="108"/>
      <c r="Y404" s="108"/>
      <c r="Z404" s="108"/>
    </row>
    <row r="405" spans="1:26" ht="24.75" customHeight="1">
      <c r="A405" s="537"/>
      <c r="B405" s="108"/>
      <c r="C405" s="537"/>
      <c r="D405" s="56"/>
      <c r="E405" s="56"/>
      <c r="F405" s="56"/>
      <c r="G405" s="538"/>
      <c r="H405" s="86"/>
      <c r="I405" s="85"/>
      <c r="J405" s="86"/>
      <c r="K405" s="108"/>
      <c r="L405" s="108"/>
      <c r="M405" s="108"/>
      <c r="N405" s="108"/>
      <c r="O405" s="108"/>
      <c r="P405" s="108"/>
      <c r="Q405" s="108"/>
      <c r="R405" s="108"/>
      <c r="S405" s="108"/>
      <c r="T405" s="108"/>
      <c r="U405" s="108"/>
      <c r="V405" s="108"/>
      <c r="W405" s="108"/>
      <c r="X405" s="108"/>
      <c r="Y405" s="108"/>
      <c r="Z405" s="108"/>
    </row>
    <row r="406" spans="1:26" ht="24.75" customHeight="1">
      <c r="A406" s="537"/>
      <c r="B406" s="108"/>
      <c r="C406" s="537"/>
      <c r="D406" s="56"/>
      <c r="E406" s="56"/>
      <c r="F406" s="56"/>
      <c r="G406" s="538"/>
      <c r="H406" s="86"/>
      <c r="I406" s="85"/>
      <c r="J406" s="86"/>
      <c r="K406" s="108"/>
      <c r="L406" s="108"/>
      <c r="M406" s="108"/>
      <c r="N406" s="108"/>
      <c r="O406" s="108"/>
      <c r="P406" s="108"/>
      <c r="Q406" s="108"/>
      <c r="R406" s="108"/>
      <c r="S406" s="108"/>
      <c r="T406" s="108"/>
      <c r="U406" s="108"/>
      <c r="V406" s="108"/>
      <c r="W406" s="108"/>
      <c r="X406" s="108"/>
      <c r="Y406" s="108"/>
      <c r="Z406" s="108"/>
    </row>
    <row r="407" spans="1:26" ht="24.75" customHeight="1">
      <c r="A407" s="537"/>
      <c r="B407" s="108"/>
      <c r="C407" s="537"/>
      <c r="D407" s="56"/>
      <c r="E407" s="56"/>
      <c r="F407" s="56"/>
      <c r="G407" s="538"/>
      <c r="H407" s="86"/>
      <c r="I407" s="85"/>
      <c r="J407" s="86"/>
      <c r="K407" s="108"/>
      <c r="L407" s="108"/>
      <c r="M407" s="108"/>
      <c r="N407" s="108"/>
      <c r="O407" s="108"/>
      <c r="P407" s="108"/>
      <c r="Q407" s="108"/>
      <c r="R407" s="108"/>
      <c r="S407" s="108"/>
      <c r="T407" s="108"/>
      <c r="U407" s="108"/>
      <c r="V407" s="108"/>
      <c r="W407" s="108"/>
      <c r="X407" s="108"/>
      <c r="Y407" s="108"/>
      <c r="Z407" s="108"/>
    </row>
    <row r="408" spans="1:26" ht="24.75" customHeight="1">
      <c r="A408" s="537"/>
      <c r="B408" s="108"/>
      <c r="C408" s="537"/>
      <c r="D408" s="56"/>
      <c r="E408" s="56"/>
      <c r="F408" s="56"/>
      <c r="G408" s="538"/>
      <c r="H408" s="86"/>
      <c r="I408" s="85"/>
      <c r="J408" s="86"/>
      <c r="K408" s="108"/>
      <c r="L408" s="108"/>
      <c r="M408" s="108"/>
      <c r="N408" s="108"/>
      <c r="O408" s="108"/>
      <c r="P408" s="108"/>
      <c r="Q408" s="108"/>
      <c r="R408" s="108"/>
      <c r="S408" s="108"/>
      <c r="T408" s="108"/>
      <c r="U408" s="108"/>
      <c r="V408" s="108"/>
      <c r="W408" s="108"/>
      <c r="X408" s="108"/>
      <c r="Y408" s="108"/>
      <c r="Z408" s="108"/>
    </row>
    <row r="409" spans="1:26" ht="24.75" customHeight="1">
      <c r="A409" s="537"/>
      <c r="B409" s="108"/>
      <c r="C409" s="537"/>
      <c r="D409" s="56"/>
      <c r="E409" s="56"/>
      <c r="F409" s="56"/>
      <c r="G409" s="538"/>
      <c r="H409" s="86"/>
      <c r="I409" s="85"/>
      <c r="J409" s="86"/>
      <c r="K409" s="108"/>
      <c r="L409" s="108"/>
      <c r="M409" s="108"/>
      <c r="N409" s="108"/>
      <c r="O409" s="108"/>
      <c r="P409" s="108"/>
      <c r="Q409" s="108"/>
      <c r="R409" s="108"/>
      <c r="S409" s="108"/>
      <c r="T409" s="108"/>
      <c r="U409" s="108"/>
      <c r="V409" s="108"/>
      <c r="W409" s="108"/>
      <c r="X409" s="108"/>
      <c r="Y409" s="108"/>
      <c r="Z409" s="108"/>
    </row>
    <row r="410" spans="1:26" ht="24.75" customHeight="1">
      <c r="A410" s="537"/>
      <c r="B410" s="108"/>
      <c r="C410" s="537"/>
      <c r="D410" s="56"/>
      <c r="E410" s="56"/>
      <c r="F410" s="56"/>
      <c r="G410" s="538"/>
      <c r="H410" s="86"/>
      <c r="I410" s="85"/>
      <c r="J410" s="86"/>
      <c r="K410" s="108"/>
      <c r="L410" s="108"/>
      <c r="M410" s="108"/>
      <c r="N410" s="108"/>
      <c r="O410" s="108"/>
      <c r="P410" s="108"/>
      <c r="Q410" s="108"/>
      <c r="R410" s="108"/>
      <c r="S410" s="108"/>
      <c r="T410" s="108"/>
      <c r="U410" s="108"/>
      <c r="V410" s="108"/>
      <c r="W410" s="108"/>
      <c r="X410" s="108"/>
      <c r="Y410" s="108"/>
      <c r="Z410" s="108"/>
    </row>
    <row r="411" spans="1:26" ht="24.75" customHeight="1">
      <c r="A411" s="537"/>
      <c r="B411" s="108"/>
      <c r="C411" s="537"/>
      <c r="D411" s="56"/>
      <c r="E411" s="56"/>
      <c r="F411" s="56"/>
      <c r="G411" s="538"/>
      <c r="H411" s="86"/>
      <c r="I411" s="85"/>
      <c r="J411" s="86"/>
      <c r="K411" s="108"/>
      <c r="L411" s="108"/>
      <c r="M411" s="108"/>
      <c r="N411" s="108"/>
      <c r="O411" s="108"/>
      <c r="P411" s="108"/>
      <c r="Q411" s="108"/>
      <c r="R411" s="108"/>
      <c r="S411" s="108"/>
      <c r="T411" s="108"/>
      <c r="U411" s="108"/>
      <c r="V411" s="108"/>
      <c r="W411" s="108"/>
      <c r="X411" s="108"/>
      <c r="Y411" s="108"/>
      <c r="Z411" s="108"/>
    </row>
    <row r="412" spans="1:26" ht="24.75" customHeight="1">
      <c r="A412" s="537"/>
      <c r="B412" s="108"/>
      <c r="C412" s="537"/>
      <c r="D412" s="56"/>
      <c r="E412" s="56"/>
      <c r="F412" s="56"/>
      <c r="G412" s="538"/>
      <c r="H412" s="86"/>
      <c r="I412" s="85"/>
      <c r="J412" s="86"/>
      <c r="K412" s="108"/>
      <c r="L412" s="108"/>
      <c r="M412" s="108"/>
      <c r="N412" s="108"/>
      <c r="O412" s="108"/>
      <c r="P412" s="108"/>
      <c r="Q412" s="108"/>
      <c r="R412" s="108"/>
      <c r="S412" s="108"/>
      <c r="T412" s="108"/>
      <c r="U412" s="108"/>
      <c r="V412" s="108"/>
      <c r="W412" s="108"/>
      <c r="X412" s="108"/>
      <c r="Y412" s="108"/>
      <c r="Z412" s="108"/>
    </row>
    <row r="413" spans="1:26" ht="24.75" customHeight="1">
      <c r="A413" s="537"/>
      <c r="B413" s="108"/>
      <c r="C413" s="537"/>
      <c r="D413" s="56"/>
      <c r="E413" s="56"/>
      <c r="F413" s="56"/>
      <c r="G413" s="538"/>
      <c r="H413" s="86"/>
      <c r="I413" s="85"/>
      <c r="J413" s="86"/>
      <c r="K413" s="108"/>
      <c r="L413" s="108"/>
      <c r="M413" s="108"/>
      <c r="N413" s="108"/>
      <c r="O413" s="108"/>
      <c r="P413" s="108"/>
      <c r="Q413" s="108"/>
      <c r="R413" s="108"/>
      <c r="S413" s="108"/>
      <c r="T413" s="108"/>
      <c r="U413" s="108"/>
      <c r="V413" s="108"/>
      <c r="W413" s="108"/>
      <c r="X413" s="108"/>
      <c r="Y413" s="108"/>
      <c r="Z413" s="108"/>
    </row>
    <row r="414" spans="1:26" ht="24.75" customHeight="1">
      <c r="A414" s="537"/>
      <c r="B414" s="108"/>
      <c r="C414" s="537"/>
      <c r="D414" s="56"/>
      <c r="E414" s="56"/>
      <c r="F414" s="56"/>
      <c r="G414" s="538"/>
      <c r="H414" s="86"/>
      <c r="I414" s="85"/>
      <c r="J414" s="86"/>
      <c r="K414" s="108"/>
      <c r="L414" s="108"/>
      <c r="M414" s="108"/>
      <c r="N414" s="108"/>
      <c r="O414" s="108"/>
      <c r="P414" s="108"/>
      <c r="Q414" s="108"/>
      <c r="R414" s="108"/>
      <c r="S414" s="108"/>
      <c r="T414" s="108"/>
      <c r="U414" s="108"/>
      <c r="V414" s="108"/>
      <c r="W414" s="108"/>
      <c r="X414" s="108"/>
      <c r="Y414" s="108"/>
      <c r="Z414" s="108"/>
    </row>
    <row r="415" spans="1:26" ht="24.75" customHeight="1">
      <c r="A415" s="537"/>
      <c r="B415" s="108"/>
      <c r="C415" s="537"/>
      <c r="D415" s="56"/>
      <c r="E415" s="56"/>
      <c r="F415" s="56"/>
      <c r="G415" s="538"/>
      <c r="H415" s="86"/>
      <c r="I415" s="85"/>
      <c r="J415" s="86"/>
      <c r="K415" s="108"/>
      <c r="L415" s="108"/>
      <c r="M415" s="108"/>
      <c r="N415" s="108"/>
      <c r="O415" s="108"/>
      <c r="P415" s="108"/>
      <c r="Q415" s="108"/>
      <c r="R415" s="108"/>
      <c r="S415" s="108"/>
      <c r="T415" s="108"/>
      <c r="U415" s="108"/>
      <c r="V415" s="108"/>
      <c r="W415" s="108"/>
      <c r="X415" s="108"/>
      <c r="Y415" s="108"/>
      <c r="Z415" s="108"/>
    </row>
    <row r="416" spans="1:26" ht="24.75" customHeight="1">
      <c r="A416" s="537"/>
      <c r="B416" s="108"/>
      <c r="C416" s="537"/>
      <c r="D416" s="56"/>
      <c r="E416" s="56"/>
      <c r="F416" s="56"/>
      <c r="G416" s="538"/>
      <c r="H416" s="86"/>
      <c r="I416" s="85"/>
      <c r="J416" s="86"/>
      <c r="K416" s="108"/>
      <c r="L416" s="108"/>
      <c r="M416" s="108"/>
      <c r="N416" s="108"/>
      <c r="O416" s="108"/>
      <c r="P416" s="108"/>
      <c r="Q416" s="108"/>
      <c r="R416" s="108"/>
      <c r="S416" s="108"/>
      <c r="T416" s="108"/>
      <c r="U416" s="108"/>
      <c r="V416" s="108"/>
      <c r="W416" s="108"/>
      <c r="X416" s="108"/>
      <c r="Y416" s="108"/>
      <c r="Z416" s="108"/>
    </row>
    <row r="417" spans="1:26" ht="24.75" customHeight="1">
      <c r="A417" s="537"/>
      <c r="B417" s="108"/>
      <c r="C417" s="537"/>
      <c r="D417" s="56"/>
      <c r="E417" s="56"/>
      <c r="F417" s="56"/>
      <c r="G417" s="538"/>
      <c r="H417" s="86"/>
      <c r="I417" s="85"/>
      <c r="J417" s="86"/>
      <c r="K417" s="108"/>
      <c r="L417" s="108"/>
      <c r="M417" s="108"/>
      <c r="N417" s="108"/>
      <c r="O417" s="108"/>
      <c r="P417" s="108"/>
      <c r="Q417" s="108"/>
      <c r="R417" s="108"/>
      <c r="S417" s="108"/>
      <c r="T417" s="108"/>
      <c r="U417" s="108"/>
      <c r="V417" s="108"/>
      <c r="W417" s="108"/>
      <c r="X417" s="108"/>
      <c r="Y417" s="108"/>
      <c r="Z417" s="108"/>
    </row>
    <row r="418" spans="1:26" ht="24.75" customHeight="1">
      <c r="A418" s="537"/>
      <c r="B418" s="108"/>
      <c r="C418" s="537"/>
      <c r="D418" s="56"/>
      <c r="E418" s="56"/>
      <c r="F418" s="56"/>
      <c r="G418" s="538"/>
      <c r="H418" s="86"/>
      <c r="I418" s="85"/>
      <c r="J418" s="86"/>
      <c r="K418" s="108"/>
      <c r="L418" s="108"/>
      <c r="M418" s="108"/>
      <c r="N418" s="108"/>
      <c r="O418" s="108"/>
      <c r="P418" s="108"/>
      <c r="Q418" s="108"/>
      <c r="R418" s="108"/>
      <c r="S418" s="108"/>
      <c r="T418" s="108"/>
      <c r="U418" s="108"/>
      <c r="V418" s="108"/>
      <c r="W418" s="108"/>
      <c r="X418" s="108"/>
      <c r="Y418" s="108"/>
      <c r="Z418" s="108"/>
    </row>
    <row r="419" spans="1:26" ht="24.75" customHeight="1">
      <c r="A419" s="537"/>
      <c r="B419" s="108"/>
      <c r="C419" s="537"/>
      <c r="D419" s="56"/>
      <c r="E419" s="56"/>
      <c r="F419" s="56"/>
      <c r="G419" s="538"/>
      <c r="H419" s="86"/>
      <c r="I419" s="85"/>
      <c r="J419" s="86"/>
      <c r="K419" s="108"/>
      <c r="L419" s="108"/>
      <c r="M419" s="108"/>
      <c r="N419" s="108"/>
      <c r="O419" s="108"/>
      <c r="P419" s="108"/>
      <c r="Q419" s="108"/>
      <c r="R419" s="108"/>
      <c r="S419" s="108"/>
      <c r="T419" s="108"/>
      <c r="U419" s="108"/>
      <c r="V419" s="108"/>
      <c r="W419" s="108"/>
      <c r="X419" s="108"/>
      <c r="Y419" s="108"/>
      <c r="Z419" s="108"/>
    </row>
    <row r="420" spans="1:26" ht="24.75" customHeight="1">
      <c r="A420" s="537"/>
      <c r="B420" s="108"/>
      <c r="C420" s="537"/>
      <c r="D420" s="56"/>
      <c r="E420" s="56"/>
      <c r="F420" s="56"/>
      <c r="G420" s="538"/>
      <c r="H420" s="86"/>
      <c r="I420" s="85"/>
      <c r="J420" s="86"/>
      <c r="K420" s="108"/>
      <c r="L420" s="108"/>
      <c r="M420" s="108"/>
      <c r="N420" s="108"/>
      <c r="O420" s="108"/>
      <c r="P420" s="108"/>
      <c r="Q420" s="108"/>
      <c r="R420" s="108"/>
      <c r="S420" s="108"/>
      <c r="T420" s="108"/>
      <c r="U420" s="108"/>
      <c r="V420" s="108"/>
      <c r="W420" s="108"/>
      <c r="X420" s="108"/>
      <c r="Y420" s="108"/>
      <c r="Z420" s="108"/>
    </row>
    <row r="421" spans="1:26" ht="24.75" customHeight="1">
      <c r="A421" s="537"/>
      <c r="B421" s="108"/>
      <c r="C421" s="537"/>
      <c r="D421" s="56"/>
      <c r="E421" s="56"/>
      <c r="F421" s="56"/>
      <c r="G421" s="538"/>
      <c r="H421" s="86"/>
      <c r="I421" s="85"/>
      <c r="J421" s="86"/>
      <c r="K421" s="108"/>
      <c r="L421" s="108"/>
      <c r="M421" s="108"/>
      <c r="N421" s="108"/>
      <c r="O421" s="108"/>
      <c r="P421" s="108"/>
      <c r="Q421" s="108"/>
      <c r="R421" s="108"/>
      <c r="S421" s="108"/>
      <c r="T421" s="108"/>
      <c r="U421" s="108"/>
      <c r="V421" s="108"/>
      <c r="W421" s="108"/>
      <c r="X421" s="108"/>
      <c r="Y421" s="108"/>
      <c r="Z421" s="108"/>
    </row>
    <row r="422" spans="1:26" ht="24.75" customHeight="1">
      <c r="A422" s="537"/>
      <c r="B422" s="108"/>
      <c r="C422" s="537"/>
      <c r="D422" s="56"/>
      <c r="E422" s="56"/>
      <c r="F422" s="56"/>
      <c r="G422" s="538"/>
      <c r="H422" s="86"/>
      <c r="I422" s="85"/>
      <c r="J422" s="86"/>
      <c r="K422" s="108"/>
      <c r="L422" s="108"/>
      <c r="M422" s="108"/>
      <c r="N422" s="108"/>
      <c r="O422" s="108"/>
      <c r="P422" s="108"/>
      <c r="Q422" s="108"/>
      <c r="R422" s="108"/>
      <c r="S422" s="108"/>
      <c r="T422" s="108"/>
      <c r="U422" s="108"/>
      <c r="V422" s="108"/>
      <c r="W422" s="108"/>
      <c r="X422" s="108"/>
      <c r="Y422" s="108"/>
      <c r="Z422" s="108"/>
    </row>
    <row r="423" spans="1:26" ht="24.75" customHeight="1">
      <c r="A423" s="537"/>
      <c r="B423" s="108"/>
      <c r="C423" s="537"/>
      <c r="D423" s="56"/>
      <c r="E423" s="56"/>
      <c r="F423" s="56"/>
      <c r="G423" s="538"/>
      <c r="H423" s="86"/>
      <c r="I423" s="85"/>
      <c r="J423" s="86"/>
      <c r="K423" s="108"/>
      <c r="L423" s="108"/>
      <c r="M423" s="108"/>
      <c r="N423" s="108"/>
      <c r="O423" s="108"/>
      <c r="P423" s="108"/>
      <c r="Q423" s="108"/>
      <c r="R423" s="108"/>
      <c r="S423" s="108"/>
      <c r="T423" s="108"/>
      <c r="U423" s="108"/>
      <c r="V423" s="108"/>
      <c r="W423" s="108"/>
      <c r="X423" s="108"/>
      <c r="Y423" s="108"/>
      <c r="Z423" s="108"/>
    </row>
    <row r="424" spans="1:26" ht="24.75" customHeight="1">
      <c r="A424" s="537"/>
      <c r="B424" s="108"/>
      <c r="C424" s="537"/>
      <c r="D424" s="56"/>
      <c r="E424" s="56"/>
      <c r="F424" s="56"/>
      <c r="G424" s="538"/>
      <c r="H424" s="86"/>
      <c r="I424" s="85"/>
      <c r="J424" s="86"/>
      <c r="K424" s="108"/>
      <c r="L424" s="108"/>
      <c r="M424" s="108"/>
      <c r="N424" s="108"/>
      <c r="O424" s="108"/>
      <c r="P424" s="108"/>
      <c r="Q424" s="108"/>
      <c r="R424" s="108"/>
      <c r="S424" s="108"/>
      <c r="T424" s="108"/>
      <c r="U424" s="108"/>
      <c r="V424" s="108"/>
      <c r="W424" s="108"/>
      <c r="X424" s="108"/>
      <c r="Y424" s="108"/>
      <c r="Z424" s="108"/>
    </row>
    <row r="425" spans="1:26" ht="24.75" customHeight="1">
      <c r="A425" s="537"/>
      <c r="B425" s="108"/>
      <c r="C425" s="537"/>
      <c r="D425" s="56"/>
      <c r="E425" s="56"/>
      <c r="F425" s="56"/>
      <c r="G425" s="538"/>
      <c r="H425" s="86"/>
      <c r="I425" s="85"/>
      <c r="J425" s="86"/>
      <c r="K425" s="108"/>
      <c r="L425" s="108"/>
      <c r="M425" s="108"/>
      <c r="N425" s="108"/>
      <c r="O425" s="108"/>
      <c r="P425" s="108"/>
      <c r="Q425" s="108"/>
      <c r="R425" s="108"/>
      <c r="S425" s="108"/>
      <c r="T425" s="108"/>
      <c r="U425" s="108"/>
      <c r="V425" s="108"/>
      <c r="W425" s="108"/>
      <c r="X425" s="108"/>
      <c r="Y425" s="108"/>
      <c r="Z425" s="108"/>
    </row>
    <row r="426" spans="1:26" ht="24.75" customHeight="1">
      <c r="A426" s="537"/>
      <c r="B426" s="108"/>
      <c r="C426" s="537"/>
      <c r="D426" s="56"/>
      <c r="E426" s="56"/>
      <c r="F426" s="56"/>
      <c r="G426" s="538"/>
      <c r="H426" s="86"/>
      <c r="I426" s="85"/>
      <c r="J426" s="86"/>
      <c r="K426" s="108"/>
      <c r="L426" s="108"/>
      <c r="M426" s="108"/>
      <c r="N426" s="108"/>
      <c r="O426" s="108"/>
      <c r="P426" s="108"/>
      <c r="Q426" s="108"/>
      <c r="R426" s="108"/>
      <c r="S426" s="108"/>
      <c r="T426" s="108"/>
      <c r="U426" s="108"/>
      <c r="V426" s="108"/>
      <c r="W426" s="108"/>
      <c r="X426" s="108"/>
      <c r="Y426" s="108"/>
      <c r="Z426" s="108"/>
    </row>
    <row r="427" spans="1:26" ht="24.75" customHeight="1">
      <c r="A427" s="537"/>
      <c r="B427" s="108"/>
      <c r="C427" s="537"/>
      <c r="D427" s="56"/>
      <c r="E427" s="56"/>
      <c r="F427" s="56"/>
      <c r="G427" s="538"/>
      <c r="H427" s="86"/>
      <c r="I427" s="85"/>
      <c r="J427" s="86"/>
      <c r="K427" s="108"/>
      <c r="L427" s="108"/>
      <c r="M427" s="108"/>
      <c r="N427" s="108"/>
      <c r="O427" s="108"/>
      <c r="P427" s="108"/>
      <c r="Q427" s="108"/>
      <c r="R427" s="108"/>
      <c r="S427" s="108"/>
      <c r="T427" s="108"/>
      <c r="U427" s="108"/>
      <c r="V427" s="108"/>
      <c r="W427" s="108"/>
      <c r="X427" s="108"/>
      <c r="Y427" s="108"/>
      <c r="Z427" s="108"/>
    </row>
    <row r="428" spans="1:26" ht="24.75" customHeight="1">
      <c r="A428" s="537"/>
      <c r="B428" s="108"/>
      <c r="C428" s="537"/>
      <c r="D428" s="56"/>
      <c r="E428" s="56"/>
      <c r="F428" s="56"/>
      <c r="G428" s="538"/>
      <c r="H428" s="86"/>
      <c r="I428" s="85"/>
      <c r="J428" s="86"/>
      <c r="K428" s="108"/>
      <c r="L428" s="108"/>
      <c r="M428" s="108"/>
      <c r="N428" s="108"/>
      <c r="O428" s="108"/>
      <c r="P428" s="108"/>
      <c r="Q428" s="108"/>
      <c r="R428" s="108"/>
      <c r="S428" s="108"/>
      <c r="T428" s="108"/>
      <c r="U428" s="108"/>
      <c r="V428" s="108"/>
      <c r="W428" s="108"/>
      <c r="X428" s="108"/>
      <c r="Y428" s="108"/>
      <c r="Z428" s="108"/>
    </row>
    <row r="429" spans="1:26" ht="24.75" customHeight="1">
      <c r="A429" s="537"/>
      <c r="B429" s="108"/>
      <c r="C429" s="537"/>
      <c r="D429" s="56"/>
      <c r="E429" s="56"/>
      <c r="F429" s="56"/>
      <c r="G429" s="538"/>
      <c r="H429" s="86"/>
      <c r="I429" s="85"/>
      <c r="J429" s="86"/>
      <c r="K429" s="108"/>
      <c r="L429" s="108"/>
      <c r="M429" s="108"/>
      <c r="N429" s="108"/>
      <c r="O429" s="108"/>
      <c r="P429" s="108"/>
      <c r="Q429" s="108"/>
      <c r="R429" s="108"/>
      <c r="S429" s="108"/>
      <c r="T429" s="108"/>
      <c r="U429" s="108"/>
      <c r="V429" s="108"/>
      <c r="W429" s="108"/>
      <c r="X429" s="108"/>
      <c r="Y429" s="108"/>
      <c r="Z429" s="108"/>
    </row>
    <row r="430" spans="1:26" ht="24.75" customHeight="1">
      <c r="A430" s="537"/>
      <c r="B430" s="108"/>
      <c r="C430" s="537"/>
      <c r="D430" s="56"/>
      <c r="E430" s="56"/>
      <c r="F430" s="56"/>
      <c r="G430" s="538"/>
      <c r="H430" s="86"/>
      <c r="I430" s="85"/>
      <c r="J430" s="86"/>
      <c r="K430" s="108"/>
      <c r="L430" s="108"/>
      <c r="M430" s="108"/>
      <c r="N430" s="108"/>
      <c r="O430" s="108"/>
      <c r="P430" s="108"/>
      <c r="Q430" s="108"/>
      <c r="R430" s="108"/>
      <c r="S430" s="108"/>
      <c r="T430" s="108"/>
      <c r="U430" s="108"/>
      <c r="V430" s="108"/>
      <c r="W430" s="108"/>
      <c r="X430" s="108"/>
      <c r="Y430" s="108"/>
      <c r="Z430" s="108"/>
    </row>
    <row r="431" spans="1:26" ht="24.75" customHeight="1">
      <c r="A431" s="537"/>
      <c r="B431" s="108"/>
      <c r="C431" s="537"/>
      <c r="D431" s="56"/>
      <c r="E431" s="56"/>
      <c r="F431" s="56"/>
      <c r="G431" s="538"/>
      <c r="H431" s="86"/>
      <c r="I431" s="85"/>
      <c r="J431" s="86"/>
      <c r="K431" s="108"/>
      <c r="L431" s="108"/>
      <c r="M431" s="108"/>
      <c r="N431" s="108"/>
      <c r="O431" s="108"/>
      <c r="P431" s="108"/>
      <c r="Q431" s="108"/>
      <c r="R431" s="108"/>
      <c r="S431" s="108"/>
      <c r="T431" s="108"/>
      <c r="U431" s="108"/>
      <c r="V431" s="108"/>
      <c r="W431" s="108"/>
      <c r="X431" s="108"/>
      <c r="Y431" s="108"/>
      <c r="Z431" s="108"/>
    </row>
    <row r="432" spans="1:26" ht="24.75" customHeight="1">
      <c r="A432" s="537"/>
      <c r="B432" s="108"/>
      <c r="C432" s="537"/>
      <c r="D432" s="56"/>
      <c r="E432" s="56"/>
      <c r="F432" s="56"/>
      <c r="G432" s="538"/>
      <c r="H432" s="86"/>
      <c r="I432" s="85"/>
      <c r="J432" s="86"/>
      <c r="K432" s="108"/>
      <c r="L432" s="108"/>
      <c r="M432" s="108"/>
      <c r="N432" s="108"/>
      <c r="O432" s="108"/>
      <c r="P432" s="108"/>
      <c r="Q432" s="108"/>
      <c r="R432" s="108"/>
      <c r="S432" s="108"/>
      <c r="T432" s="108"/>
      <c r="U432" s="108"/>
      <c r="V432" s="108"/>
      <c r="W432" s="108"/>
      <c r="X432" s="108"/>
      <c r="Y432" s="108"/>
      <c r="Z432" s="108"/>
    </row>
    <row r="433" spans="1:26" ht="24.75" customHeight="1">
      <c r="A433" s="537"/>
      <c r="B433" s="108"/>
      <c r="C433" s="537"/>
      <c r="D433" s="56"/>
      <c r="E433" s="56"/>
      <c r="F433" s="56"/>
      <c r="G433" s="538"/>
      <c r="H433" s="86"/>
      <c r="I433" s="85"/>
      <c r="J433" s="86"/>
      <c r="K433" s="108"/>
      <c r="L433" s="108"/>
      <c r="M433" s="108"/>
      <c r="N433" s="108"/>
      <c r="O433" s="108"/>
      <c r="P433" s="108"/>
      <c r="Q433" s="108"/>
      <c r="R433" s="108"/>
      <c r="S433" s="108"/>
      <c r="T433" s="108"/>
      <c r="U433" s="108"/>
      <c r="V433" s="108"/>
      <c r="W433" s="108"/>
      <c r="X433" s="108"/>
      <c r="Y433" s="108"/>
      <c r="Z433" s="108"/>
    </row>
    <row r="434" spans="1:26" ht="24.75" customHeight="1">
      <c r="A434" s="537"/>
      <c r="B434" s="108"/>
      <c r="C434" s="537"/>
      <c r="D434" s="56"/>
      <c r="E434" s="56"/>
      <c r="F434" s="56"/>
      <c r="G434" s="538"/>
      <c r="H434" s="86"/>
      <c r="I434" s="85"/>
      <c r="J434" s="86"/>
      <c r="K434" s="108"/>
      <c r="L434" s="108"/>
      <c r="M434" s="108"/>
      <c r="N434" s="108"/>
      <c r="O434" s="108"/>
      <c r="P434" s="108"/>
      <c r="Q434" s="108"/>
      <c r="R434" s="108"/>
      <c r="S434" s="108"/>
      <c r="T434" s="108"/>
      <c r="U434" s="108"/>
      <c r="V434" s="108"/>
      <c r="W434" s="108"/>
      <c r="X434" s="108"/>
      <c r="Y434" s="108"/>
      <c r="Z434" s="108"/>
    </row>
    <row r="435" spans="1:26" ht="24.75" customHeight="1">
      <c r="A435" s="537"/>
      <c r="B435" s="108"/>
      <c r="C435" s="537"/>
      <c r="D435" s="56"/>
      <c r="E435" s="56"/>
      <c r="F435" s="56"/>
      <c r="G435" s="538"/>
      <c r="H435" s="86"/>
      <c r="I435" s="85"/>
      <c r="J435" s="86"/>
      <c r="K435" s="108"/>
      <c r="L435" s="108"/>
      <c r="M435" s="108"/>
      <c r="N435" s="108"/>
      <c r="O435" s="108"/>
      <c r="P435" s="108"/>
      <c r="Q435" s="108"/>
      <c r="R435" s="108"/>
      <c r="S435" s="108"/>
      <c r="T435" s="108"/>
      <c r="U435" s="108"/>
      <c r="V435" s="108"/>
      <c r="W435" s="108"/>
      <c r="X435" s="108"/>
      <c r="Y435" s="108"/>
      <c r="Z435" s="108"/>
    </row>
    <row r="436" spans="1:26" ht="24.75" customHeight="1">
      <c r="A436" s="537"/>
      <c r="B436" s="108"/>
      <c r="C436" s="537"/>
      <c r="D436" s="56"/>
      <c r="E436" s="56"/>
      <c r="F436" s="56"/>
      <c r="G436" s="538"/>
      <c r="H436" s="86"/>
      <c r="I436" s="85"/>
      <c r="J436" s="86"/>
      <c r="K436" s="108"/>
      <c r="L436" s="108"/>
      <c r="M436" s="108"/>
      <c r="N436" s="108"/>
      <c r="O436" s="108"/>
      <c r="P436" s="108"/>
      <c r="Q436" s="108"/>
      <c r="R436" s="108"/>
      <c r="S436" s="108"/>
      <c r="T436" s="108"/>
      <c r="U436" s="108"/>
      <c r="V436" s="108"/>
      <c r="W436" s="108"/>
      <c r="X436" s="108"/>
      <c r="Y436" s="108"/>
      <c r="Z436" s="108"/>
    </row>
    <row r="437" spans="1:26" ht="24.75" customHeight="1">
      <c r="A437" s="537"/>
      <c r="B437" s="108"/>
      <c r="C437" s="537"/>
      <c r="D437" s="56"/>
      <c r="E437" s="56"/>
      <c r="F437" s="56"/>
      <c r="G437" s="538"/>
      <c r="H437" s="86"/>
      <c r="I437" s="85"/>
      <c r="J437" s="86"/>
      <c r="K437" s="108"/>
      <c r="L437" s="108"/>
      <c r="M437" s="108"/>
      <c r="N437" s="108"/>
      <c r="O437" s="108"/>
      <c r="P437" s="108"/>
      <c r="Q437" s="108"/>
      <c r="R437" s="108"/>
      <c r="S437" s="108"/>
      <c r="T437" s="108"/>
      <c r="U437" s="108"/>
      <c r="V437" s="108"/>
      <c r="W437" s="108"/>
      <c r="X437" s="108"/>
      <c r="Y437" s="108"/>
      <c r="Z437" s="108"/>
    </row>
    <row r="438" spans="1:26" ht="24.75" customHeight="1">
      <c r="A438" s="537"/>
      <c r="B438" s="108"/>
      <c r="C438" s="537"/>
      <c r="D438" s="56"/>
      <c r="E438" s="56"/>
      <c r="F438" s="56"/>
      <c r="G438" s="538"/>
      <c r="H438" s="86"/>
      <c r="I438" s="85"/>
      <c r="J438" s="86"/>
      <c r="K438" s="108"/>
      <c r="L438" s="108"/>
      <c r="M438" s="108"/>
      <c r="N438" s="108"/>
      <c r="O438" s="108"/>
      <c r="P438" s="108"/>
      <c r="Q438" s="108"/>
      <c r="R438" s="108"/>
      <c r="S438" s="108"/>
      <c r="T438" s="108"/>
      <c r="U438" s="108"/>
      <c r="V438" s="108"/>
      <c r="W438" s="108"/>
      <c r="X438" s="108"/>
      <c r="Y438" s="108"/>
      <c r="Z438" s="108"/>
    </row>
    <row r="439" spans="1:26" ht="24.75" customHeight="1">
      <c r="A439" s="537"/>
      <c r="B439" s="108"/>
      <c r="C439" s="537"/>
      <c r="D439" s="56"/>
      <c r="E439" s="56"/>
      <c r="F439" s="56"/>
      <c r="G439" s="538"/>
      <c r="H439" s="86"/>
      <c r="I439" s="85"/>
      <c r="J439" s="86"/>
      <c r="K439" s="108"/>
      <c r="L439" s="108"/>
      <c r="M439" s="108"/>
      <c r="N439" s="108"/>
      <c r="O439" s="108"/>
      <c r="P439" s="108"/>
      <c r="Q439" s="108"/>
      <c r="R439" s="108"/>
      <c r="S439" s="108"/>
      <c r="T439" s="108"/>
      <c r="U439" s="108"/>
      <c r="V439" s="108"/>
      <c r="W439" s="108"/>
      <c r="X439" s="108"/>
      <c r="Y439" s="108"/>
      <c r="Z439" s="108"/>
    </row>
    <row r="440" spans="1:26" ht="24.75" customHeight="1">
      <c r="A440" s="537"/>
      <c r="B440" s="108"/>
      <c r="C440" s="537"/>
      <c r="D440" s="56"/>
      <c r="E440" s="56"/>
      <c r="F440" s="56"/>
      <c r="G440" s="538"/>
      <c r="H440" s="86"/>
      <c r="I440" s="85"/>
      <c r="J440" s="86"/>
      <c r="K440" s="108"/>
      <c r="L440" s="108"/>
      <c r="M440" s="108"/>
      <c r="N440" s="108"/>
      <c r="O440" s="108"/>
      <c r="P440" s="108"/>
      <c r="Q440" s="108"/>
      <c r="R440" s="108"/>
      <c r="S440" s="108"/>
      <c r="T440" s="108"/>
      <c r="U440" s="108"/>
      <c r="V440" s="108"/>
      <c r="W440" s="108"/>
      <c r="X440" s="108"/>
      <c r="Y440" s="108"/>
      <c r="Z440" s="108"/>
    </row>
    <row r="441" spans="1:26" ht="24.75" customHeight="1">
      <c r="A441" s="537"/>
      <c r="B441" s="108"/>
      <c r="C441" s="537"/>
      <c r="D441" s="56"/>
      <c r="E441" s="56"/>
      <c r="F441" s="56"/>
      <c r="G441" s="538"/>
      <c r="H441" s="86"/>
      <c r="I441" s="85"/>
      <c r="J441" s="86"/>
      <c r="K441" s="108"/>
      <c r="L441" s="108"/>
      <c r="M441" s="108"/>
      <c r="N441" s="108"/>
      <c r="O441" s="108"/>
      <c r="P441" s="108"/>
      <c r="Q441" s="108"/>
      <c r="R441" s="108"/>
      <c r="S441" s="108"/>
      <c r="T441" s="108"/>
      <c r="U441" s="108"/>
      <c r="V441" s="108"/>
      <c r="W441" s="108"/>
      <c r="X441" s="108"/>
      <c r="Y441" s="108"/>
      <c r="Z441" s="108"/>
    </row>
    <row r="442" spans="1:26" ht="24.75" customHeight="1">
      <c r="A442" s="537"/>
      <c r="B442" s="108"/>
      <c r="C442" s="537"/>
      <c r="D442" s="56"/>
      <c r="E442" s="56"/>
      <c r="F442" s="56"/>
      <c r="G442" s="538"/>
      <c r="H442" s="86"/>
      <c r="I442" s="85"/>
      <c r="J442" s="86"/>
      <c r="K442" s="108"/>
      <c r="L442" s="108"/>
      <c r="M442" s="108"/>
      <c r="N442" s="108"/>
      <c r="O442" s="108"/>
      <c r="P442" s="108"/>
      <c r="Q442" s="108"/>
      <c r="R442" s="108"/>
      <c r="S442" s="108"/>
      <c r="T442" s="108"/>
      <c r="U442" s="108"/>
      <c r="V442" s="108"/>
      <c r="W442" s="108"/>
      <c r="X442" s="108"/>
      <c r="Y442" s="108"/>
      <c r="Z442" s="108"/>
    </row>
    <row r="443" spans="1:26" ht="24.75" customHeight="1">
      <c r="A443" s="537"/>
      <c r="B443" s="108"/>
      <c r="C443" s="537"/>
      <c r="D443" s="56"/>
      <c r="E443" s="56"/>
      <c r="F443" s="56"/>
      <c r="G443" s="538"/>
      <c r="H443" s="86"/>
      <c r="I443" s="85"/>
      <c r="J443" s="86"/>
      <c r="K443" s="108"/>
      <c r="L443" s="108"/>
      <c r="M443" s="108"/>
      <c r="N443" s="108"/>
      <c r="O443" s="108"/>
      <c r="P443" s="108"/>
      <c r="Q443" s="108"/>
      <c r="R443" s="108"/>
      <c r="S443" s="108"/>
      <c r="T443" s="108"/>
      <c r="U443" s="108"/>
      <c r="V443" s="108"/>
      <c r="W443" s="108"/>
      <c r="X443" s="108"/>
      <c r="Y443" s="108"/>
      <c r="Z443" s="108"/>
    </row>
    <row r="444" spans="1:26" ht="24.75" customHeight="1">
      <c r="A444" s="537"/>
      <c r="B444" s="108"/>
      <c r="C444" s="537"/>
      <c r="D444" s="56"/>
      <c r="E444" s="56"/>
      <c r="F444" s="56"/>
      <c r="G444" s="538"/>
      <c r="H444" s="86"/>
      <c r="I444" s="85"/>
      <c r="J444" s="86"/>
      <c r="K444" s="108"/>
      <c r="L444" s="108"/>
      <c r="M444" s="108"/>
      <c r="N444" s="108"/>
      <c r="O444" s="108"/>
      <c r="P444" s="108"/>
      <c r="Q444" s="108"/>
      <c r="R444" s="108"/>
      <c r="S444" s="108"/>
      <c r="T444" s="108"/>
      <c r="U444" s="108"/>
      <c r="V444" s="108"/>
      <c r="W444" s="108"/>
      <c r="X444" s="108"/>
      <c r="Y444" s="108"/>
      <c r="Z444" s="108"/>
    </row>
    <row r="445" spans="1:26" ht="24.75" customHeight="1">
      <c r="A445" s="537"/>
      <c r="B445" s="108"/>
      <c r="C445" s="537"/>
      <c r="D445" s="56"/>
      <c r="E445" s="56"/>
      <c r="F445" s="56"/>
      <c r="G445" s="538"/>
      <c r="H445" s="86"/>
      <c r="I445" s="85"/>
      <c r="J445" s="86"/>
      <c r="K445" s="108"/>
      <c r="L445" s="108"/>
      <c r="M445" s="108"/>
      <c r="N445" s="108"/>
      <c r="O445" s="108"/>
      <c r="P445" s="108"/>
      <c r="Q445" s="108"/>
      <c r="R445" s="108"/>
      <c r="S445" s="108"/>
      <c r="T445" s="108"/>
      <c r="U445" s="108"/>
      <c r="V445" s="108"/>
      <c r="W445" s="108"/>
      <c r="X445" s="108"/>
      <c r="Y445" s="108"/>
      <c r="Z445" s="108"/>
    </row>
    <row r="446" spans="1:26" ht="24.75" customHeight="1">
      <c r="A446" s="537"/>
      <c r="B446" s="108"/>
      <c r="C446" s="537"/>
      <c r="D446" s="56"/>
      <c r="E446" s="56"/>
      <c r="F446" s="56"/>
      <c r="G446" s="538"/>
      <c r="H446" s="86"/>
      <c r="I446" s="85"/>
      <c r="J446" s="86"/>
      <c r="K446" s="108"/>
      <c r="L446" s="108"/>
      <c r="M446" s="108"/>
      <c r="N446" s="108"/>
      <c r="O446" s="108"/>
      <c r="P446" s="108"/>
      <c r="Q446" s="108"/>
      <c r="R446" s="108"/>
      <c r="S446" s="108"/>
      <c r="T446" s="108"/>
      <c r="U446" s="108"/>
      <c r="V446" s="108"/>
      <c r="W446" s="108"/>
      <c r="X446" s="108"/>
      <c r="Y446" s="108"/>
      <c r="Z446" s="108"/>
    </row>
    <row r="447" spans="1:26" ht="24.75" customHeight="1">
      <c r="A447" s="537"/>
      <c r="B447" s="108"/>
      <c r="C447" s="537"/>
      <c r="D447" s="56"/>
      <c r="E447" s="56"/>
      <c r="F447" s="56"/>
      <c r="G447" s="538"/>
      <c r="H447" s="86"/>
      <c r="I447" s="85"/>
      <c r="J447" s="86"/>
      <c r="K447" s="108"/>
      <c r="L447" s="108"/>
      <c r="M447" s="108"/>
      <c r="N447" s="108"/>
      <c r="O447" s="108"/>
      <c r="P447" s="108"/>
      <c r="Q447" s="108"/>
      <c r="R447" s="108"/>
      <c r="S447" s="108"/>
      <c r="T447" s="108"/>
      <c r="U447" s="108"/>
      <c r="V447" s="108"/>
      <c r="W447" s="108"/>
      <c r="X447" s="108"/>
      <c r="Y447" s="108"/>
      <c r="Z447" s="108"/>
    </row>
    <row r="448" spans="1:26" ht="24.75" customHeight="1">
      <c r="A448" s="537"/>
      <c r="B448" s="108"/>
      <c r="C448" s="537"/>
      <c r="D448" s="56"/>
      <c r="E448" s="56"/>
      <c r="F448" s="56"/>
      <c r="G448" s="538"/>
      <c r="H448" s="86"/>
      <c r="I448" s="85"/>
      <c r="J448" s="86"/>
      <c r="K448" s="108"/>
      <c r="L448" s="108"/>
      <c r="M448" s="108"/>
      <c r="N448" s="108"/>
      <c r="O448" s="108"/>
      <c r="P448" s="108"/>
      <c r="Q448" s="108"/>
      <c r="R448" s="108"/>
      <c r="S448" s="108"/>
      <c r="T448" s="108"/>
      <c r="U448" s="108"/>
      <c r="V448" s="108"/>
      <c r="W448" s="108"/>
      <c r="X448" s="108"/>
      <c r="Y448" s="108"/>
      <c r="Z448" s="108"/>
    </row>
    <row r="449" spans="1:26" ht="24.75" customHeight="1">
      <c r="A449" s="537"/>
      <c r="B449" s="108"/>
      <c r="C449" s="537"/>
      <c r="D449" s="56"/>
      <c r="E449" s="56"/>
      <c r="F449" s="56"/>
      <c r="G449" s="538"/>
      <c r="H449" s="86"/>
      <c r="I449" s="85"/>
      <c r="J449" s="86"/>
      <c r="K449" s="108"/>
      <c r="L449" s="108"/>
      <c r="M449" s="108"/>
      <c r="N449" s="108"/>
      <c r="O449" s="108"/>
      <c r="P449" s="108"/>
      <c r="Q449" s="108"/>
      <c r="R449" s="108"/>
      <c r="S449" s="108"/>
      <c r="T449" s="108"/>
      <c r="U449" s="108"/>
      <c r="V449" s="108"/>
      <c r="W449" s="108"/>
      <c r="X449" s="108"/>
      <c r="Y449" s="108"/>
      <c r="Z449" s="108"/>
    </row>
    <row r="450" spans="1:26" ht="24.75" customHeight="1">
      <c r="A450" s="537"/>
      <c r="B450" s="108"/>
      <c r="C450" s="537"/>
      <c r="D450" s="56"/>
      <c r="E450" s="56"/>
      <c r="F450" s="56"/>
      <c r="G450" s="538"/>
      <c r="H450" s="86"/>
      <c r="I450" s="85"/>
      <c r="J450" s="86"/>
      <c r="K450" s="108"/>
      <c r="L450" s="108"/>
      <c r="M450" s="108"/>
      <c r="N450" s="108"/>
      <c r="O450" s="108"/>
      <c r="P450" s="108"/>
      <c r="Q450" s="108"/>
      <c r="R450" s="108"/>
      <c r="S450" s="108"/>
      <c r="T450" s="108"/>
      <c r="U450" s="108"/>
      <c r="V450" s="108"/>
      <c r="W450" s="108"/>
      <c r="X450" s="108"/>
      <c r="Y450" s="108"/>
      <c r="Z450" s="108"/>
    </row>
    <row r="451" spans="1:26" ht="24.75" customHeight="1">
      <c r="A451" s="537"/>
      <c r="B451" s="108"/>
      <c r="C451" s="537"/>
      <c r="D451" s="56"/>
      <c r="E451" s="56"/>
      <c r="F451" s="56"/>
      <c r="G451" s="538"/>
      <c r="H451" s="86"/>
      <c r="I451" s="85"/>
      <c r="J451" s="86"/>
      <c r="K451" s="108"/>
      <c r="L451" s="108"/>
      <c r="M451" s="108"/>
      <c r="N451" s="108"/>
      <c r="O451" s="108"/>
      <c r="P451" s="108"/>
      <c r="Q451" s="108"/>
      <c r="R451" s="108"/>
      <c r="S451" s="108"/>
      <c r="T451" s="108"/>
      <c r="U451" s="108"/>
      <c r="V451" s="108"/>
      <c r="W451" s="108"/>
      <c r="X451" s="108"/>
      <c r="Y451" s="108"/>
      <c r="Z451" s="108"/>
    </row>
    <row r="452" spans="1:26" ht="24.75" customHeight="1">
      <c r="A452" s="537"/>
      <c r="B452" s="108"/>
      <c r="C452" s="537"/>
      <c r="D452" s="56"/>
      <c r="E452" s="56"/>
      <c r="F452" s="56"/>
      <c r="G452" s="538"/>
      <c r="H452" s="86"/>
      <c r="I452" s="85"/>
      <c r="J452" s="86"/>
      <c r="K452" s="108"/>
      <c r="L452" s="108"/>
      <c r="M452" s="108"/>
      <c r="N452" s="108"/>
      <c r="O452" s="108"/>
      <c r="P452" s="108"/>
      <c r="Q452" s="108"/>
      <c r="R452" s="108"/>
      <c r="S452" s="108"/>
      <c r="T452" s="108"/>
      <c r="U452" s="108"/>
      <c r="V452" s="108"/>
      <c r="W452" s="108"/>
      <c r="X452" s="108"/>
      <c r="Y452" s="108"/>
      <c r="Z452" s="108"/>
    </row>
    <row r="453" spans="1:26" ht="24.75" customHeight="1">
      <c r="A453" s="537"/>
      <c r="B453" s="108"/>
      <c r="C453" s="537"/>
      <c r="D453" s="56"/>
      <c r="E453" s="56"/>
      <c r="F453" s="56"/>
      <c r="G453" s="538"/>
      <c r="H453" s="86"/>
      <c r="I453" s="85"/>
      <c r="J453" s="86"/>
      <c r="K453" s="108"/>
      <c r="L453" s="108"/>
      <c r="M453" s="108"/>
      <c r="N453" s="108"/>
      <c r="O453" s="108"/>
      <c r="P453" s="108"/>
      <c r="Q453" s="108"/>
      <c r="R453" s="108"/>
      <c r="S453" s="108"/>
      <c r="T453" s="108"/>
      <c r="U453" s="108"/>
      <c r="V453" s="108"/>
      <c r="W453" s="108"/>
      <c r="X453" s="108"/>
      <c r="Y453" s="108"/>
      <c r="Z453" s="108"/>
    </row>
    <row r="454" spans="1:26" ht="24.75" customHeight="1">
      <c r="A454" s="537"/>
      <c r="B454" s="108"/>
      <c r="C454" s="537"/>
      <c r="D454" s="56"/>
      <c r="E454" s="56"/>
      <c r="F454" s="56"/>
      <c r="G454" s="538"/>
      <c r="H454" s="86"/>
      <c r="I454" s="85"/>
      <c r="J454" s="86"/>
      <c r="K454" s="108"/>
      <c r="L454" s="108"/>
      <c r="M454" s="108"/>
      <c r="N454" s="108"/>
      <c r="O454" s="108"/>
      <c r="P454" s="108"/>
      <c r="Q454" s="108"/>
      <c r="R454" s="108"/>
      <c r="S454" s="108"/>
      <c r="T454" s="108"/>
      <c r="U454" s="108"/>
      <c r="V454" s="108"/>
      <c r="W454" s="108"/>
      <c r="X454" s="108"/>
      <c r="Y454" s="108"/>
      <c r="Z454" s="108"/>
    </row>
    <row r="455" spans="1:26" ht="24.75" customHeight="1">
      <c r="A455" s="537"/>
      <c r="B455" s="108"/>
      <c r="C455" s="537"/>
      <c r="D455" s="56"/>
      <c r="E455" s="56"/>
      <c r="F455" s="56"/>
      <c r="G455" s="538"/>
      <c r="H455" s="86"/>
      <c r="I455" s="85"/>
      <c r="J455" s="86"/>
      <c r="K455" s="108"/>
      <c r="L455" s="108"/>
      <c r="M455" s="108"/>
      <c r="N455" s="108"/>
      <c r="O455" s="108"/>
      <c r="P455" s="108"/>
      <c r="Q455" s="108"/>
      <c r="R455" s="108"/>
      <c r="S455" s="108"/>
      <c r="T455" s="108"/>
      <c r="U455" s="108"/>
      <c r="V455" s="108"/>
      <c r="W455" s="108"/>
      <c r="X455" s="108"/>
      <c r="Y455" s="108"/>
      <c r="Z455" s="108"/>
    </row>
    <row r="456" spans="1:26" ht="24.75" customHeight="1">
      <c r="A456" s="537"/>
      <c r="B456" s="108"/>
      <c r="C456" s="537"/>
      <c r="D456" s="56"/>
      <c r="E456" s="56"/>
      <c r="F456" s="56"/>
      <c r="G456" s="538"/>
      <c r="H456" s="86"/>
      <c r="I456" s="85"/>
      <c r="J456" s="86"/>
      <c r="K456" s="108"/>
      <c r="L456" s="108"/>
      <c r="M456" s="108"/>
      <c r="N456" s="108"/>
      <c r="O456" s="108"/>
      <c r="P456" s="108"/>
      <c r="Q456" s="108"/>
      <c r="R456" s="108"/>
      <c r="S456" s="108"/>
      <c r="T456" s="108"/>
      <c r="U456" s="108"/>
      <c r="V456" s="108"/>
      <c r="W456" s="108"/>
      <c r="X456" s="108"/>
      <c r="Y456" s="108"/>
      <c r="Z456" s="108"/>
    </row>
    <row r="457" spans="1:26" ht="24.75" customHeight="1">
      <c r="A457" s="537"/>
      <c r="B457" s="108"/>
      <c r="C457" s="537"/>
      <c r="D457" s="56"/>
      <c r="E457" s="56"/>
      <c r="F457" s="56"/>
      <c r="G457" s="538"/>
      <c r="H457" s="86"/>
      <c r="I457" s="85"/>
      <c r="J457" s="86"/>
      <c r="K457" s="108"/>
      <c r="L457" s="108"/>
      <c r="M457" s="108"/>
      <c r="N457" s="108"/>
      <c r="O457" s="108"/>
      <c r="P457" s="108"/>
      <c r="Q457" s="108"/>
      <c r="R457" s="108"/>
      <c r="S457" s="108"/>
      <c r="T457" s="108"/>
      <c r="U457" s="108"/>
      <c r="V457" s="108"/>
      <c r="W457" s="108"/>
      <c r="X457" s="108"/>
      <c r="Y457" s="108"/>
      <c r="Z457" s="108"/>
    </row>
    <row r="458" spans="1:26" ht="24.75" customHeight="1">
      <c r="A458" s="537"/>
      <c r="B458" s="108"/>
      <c r="C458" s="537"/>
      <c r="D458" s="56"/>
      <c r="E458" s="56"/>
      <c r="F458" s="56"/>
      <c r="G458" s="538"/>
      <c r="H458" s="86"/>
      <c r="I458" s="85"/>
      <c r="J458" s="86"/>
      <c r="K458" s="108"/>
      <c r="L458" s="108"/>
      <c r="M458" s="108"/>
      <c r="N458" s="108"/>
      <c r="O458" s="108"/>
      <c r="P458" s="108"/>
      <c r="Q458" s="108"/>
      <c r="R458" s="108"/>
      <c r="S458" s="108"/>
      <c r="T458" s="108"/>
      <c r="U458" s="108"/>
      <c r="V458" s="108"/>
      <c r="W458" s="108"/>
      <c r="X458" s="108"/>
      <c r="Y458" s="108"/>
      <c r="Z458" s="108"/>
    </row>
    <row r="459" spans="1:26" ht="24.75" customHeight="1">
      <c r="A459" s="537"/>
      <c r="B459" s="108"/>
      <c r="C459" s="537"/>
      <c r="D459" s="56"/>
      <c r="E459" s="56"/>
      <c r="F459" s="56"/>
      <c r="G459" s="538"/>
      <c r="H459" s="86"/>
      <c r="I459" s="85"/>
      <c r="J459" s="86"/>
      <c r="K459" s="108"/>
      <c r="L459" s="108"/>
      <c r="M459" s="108"/>
      <c r="N459" s="108"/>
      <c r="O459" s="108"/>
      <c r="P459" s="108"/>
      <c r="Q459" s="108"/>
      <c r="R459" s="108"/>
      <c r="S459" s="108"/>
      <c r="T459" s="108"/>
      <c r="U459" s="108"/>
      <c r="V459" s="108"/>
      <c r="W459" s="108"/>
      <c r="X459" s="108"/>
      <c r="Y459" s="108"/>
      <c r="Z459" s="108"/>
    </row>
    <row r="460" spans="1:26" ht="24.75" customHeight="1">
      <c r="A460" s="537"/>
      <c r="B460" s="108"/>
      <c r="C460" s="537"/>
      <c r="D460" s="56"/>
      <c r="E460" s="56"/>
      <c r="F460" s="56"/>
      <c r="G460" s="538"/>
      <c r="H460" s="86"/>
      <c r="I460" s="85"/>
      <c r="J460" s="86"/>
      <c r="K460" s="108"/>
      <c r="L460" s="108"/>
      <c r="M460" s="108"/>
      <c r="N460" s="108"/>
      <c r="O460" s="108"/>
      <c r="P460" s="108"/>
      <c r="Q460" s="108"/>
      <c r="R460" s="108"/>
      <c r="S460" s="108"/>
      <c r="T460" s="108"/>
      <c r="U460" s="108"/>
      <c r="V460" s="108"/>
      <c r="W460" s="108"/>
      <c r="X460" s="108"/>
      <c r="Y460" s="108"/>
      <c r="Z460" s="108"/>
    </row>
    <row r="461" spans="1:26" ht="24.75" customHeight="1">
      <c r="A461" s="537"/>
      <c r="B461" s="108"/>
      <c r="C461" s="537"/>
      <c r="D461" s="56"/>
      <c r="E461" s="56"/>
      <c r="F461" s="56"/>
      <c r="G461" s="538"/>
      <c r="H461" s="86"/>
      <c r="I461" s="85"/>
      <c r="J461" s="86"/>
      <c r="K461" s="108"/>
      <c r="L461" s="108"/>
      <c r="M461" s="108"/>
      <c r="N461" s="108"/>
      <c r="O461" s="108"/>
      <c r="P461" s="108"/>
      <c r="Q461" s="108"/>
      <c r="R461" s="108"/>
      <c r="S461" s="108"/>
      <c r="T461" s="108"/>
      <c r="U461" s="108"/>
      <c r="V461" s="108"/>
      <c r="W461" s="108"/>
      <c r="X461" s="108"/>
      <c r="Y461" s="108"/>
      <c r="Z461" s="108"/>
    </row>
    <row r="462" spans="1:26" ht="24.75" customHeight="1">
      <c r="A462" s="537"/>
      <c r="B462" s="108"/>
      <c r="C462" s="537"/>
      <c r="D462" s="56"/>
      <c r="E462" s="56"/>
      <c r="F462" s="56"/>
      <c r="G462" s="538"/>
      <c r="H462" s="86"/>
      <c r="I462" s="85"/>
      <c r="J462" s="86"/>
      <c r="K462" s="108"/>
      <c r="L462" s="108"/>
      <c r="M462" s="108"/>
      <c r="N462" s="108"/>
      <c r="O462" s="108"/>
      <c r="P462" s="108"/>
      <c r="Q462" s="108"/>
      <c r="R462" s="108"/>
      <c r="S462" s="108"/>
      <c r="T462" s="108"/>
      <c r="U462" s="108"/>
      <c r="V462" s="108"/>
      <c r="W462" s="108"/>
      <c r="X462" s="108"/>
      <c r="Y462" s="108"/>
      <c r="Z462" s="108"/>
    </row>
    <row r="463" spans="1:26" ht="24.75" customHeight="1">
      <c r="A463" s="537"/>
      <c r="B463" s="108"/>
      <c r="C463" s="537"/>
      <c r="D463" s="56"/>
      <c r="E463" s="56"/>
      <c r="F463" s="56"/>
      <c r="G463" s="538"/>
      <c r="H463" s="86"/>
      <c r="I463" s="85"/>
      <c r="J463" s="86"/>
      <c r="K463" s="108"/>
      <c r="L463" s="108"/>
      <c r="M463" s="108"/>
      <c r="N463" s="108"/>
      <c r="O463" s="108"/>
      <c r="P463" s="108"/>
      <c r="Q463" s="108"/>
      <c r="R463" s="108"/>
      <c r="S463" s="108"/>
      <c r="T463" s="108"/>
      <c r="U463" s="108"/>
      <c r="V463" s="108"/>
      <c r="W463" s="108"/>
      <c r="X463" s="108"/>
      <c r="Y463" s="108"/>
      <c r="Z463" s="108"/>
    </row>
    <row r="464" spans="1:26" ht="24.75" customHeight="1">
      <c r="A464" s="537"/>
      <c r="B464" s="108"/>
      <c r="C464" s="537"/>
      <c r="D464" s="56"/>
      <c r="E464" s="56"/>
      <c r="F464" s="56"/>
      <c r="G464" s="538"/>
      <c r="H464" s="86"/>
      <c r="I464" s="85"/>
      <c r="J464" s="86"/>
      <c r="K464" s="108"/>
      <c r="L464" s="108"/>
      <c r="M464" s="108"/>
      <c r="N464" s="108"/>
      <c r="O464" s="108"/>
      <c r="P464" s="108"/>
      <c r="Q464" s="108"/>
      <c r="R464" s="108"/>
      <c r="S464" s="108"/>
      <c r="T464" s="108"/>
      <c r="U464" s="108"/>
      <c r="V464" s="108"/>
      <c r="W464" s="108"/>
      <c r="X464" s="108"/>
      <c r="Y464" s="108"/>
      <c r="Z464" s="108"/>
    </row>
    <row r="465" spans="1:26" ht="24.75" customHeight="1">
      <c r="A465" s="537"/>
      <c r="B465" s="108"/>
      <c r="C465" s="537"/>
      <c r="D465" s="56"/>
      <c r="E465" s="56"/>
      <c r="F465" s="56"/>
      <c r="G465" s="538"/>
      <c r="H465" s="86"/>
      <c r="I465" s="85"/>
      <c r="J465" s="86"/>
      <c r="K465" s="108"/>
      <c r="L465" s="108"/>
      <c r="M465" s="108"/>
      <c r="N465" s="108"/>
      <c r="O465" s="108"/>
      <c r="P465" s="108"/>
      <c r="Q465" s="108"/>
      <c r="R465" s="108"/>
      <c r="S465" s="108"/>
      <c r="T465" s="108"/>
      <c r="U465" s="108"/>
      <c r="V465" s="108"/>
      <c r="W465" s="108"/>
      <c r="X465" s="108"/>
      <c r="Y465" s="108"/>
      <c r="Z465" s="108"/>
    </row>
    <row r="466" spans="1:26" ht="24.75" customHeight="1">
      <c r="A466" s="537"/>
      <c r="B466" s="108"/>
      <c r="C466" s="537"/>
      <c r="D466" s="56"/>
      <c r="E466" s="56"/>
      <c r="F466" s="56"/>
      <c r="G466" s="538"/>
      <c r="H466" s="86"/>
      <c r="I466" s="85"/>
      <c r="J466" s="86"/>
      <c r="K466" s="108"/>
      <c r="L466" s="108"/>
      <c r="M466" s="108"/>
      <c r="N466" s="108"/>
      <c r="O466" s="108"/>
      <c r="P466" s="108"/>
      <c r="Q466" s="108"/>
      <c r="R466" s="108"/>
      <c r="S466" s="108"/>
      <c r="T466" s="108"/>
      <c r="U466" s="108"/>
      <c r="V466" s="108"/>
      <c r="W466" s="108"/>
      <c r="X466" s="108"/>
      <c r="Y466" s="108"/>
      <c r="Z466" s="108"/>
    </row>
    <row r="467" spans="1:26" ht="24.75" customHeight="1">
      <c r="A467" s="537"/>
      <c r="B467" s="108"/>
      <c r="C467" s="537"/>
      <c r="D467" s="56"/>
      <c r="E467" s="56"/>
      <c r="F467" s="56"/>
      <c r="G467" s="538"/>
      <c r="H467" s="86"/>
      <c r="I467" s="85"/>
      <c r="J467" s="86"/>
      <c r="K467" s="108"/>
      <c r="L467" s="108"/>
      <c r="M467" s="108"/>
      <c r="N467" s="108"/>
      <c r="O467" s="108"/>
      <c r="P467" s="108"/>
      <c r="Q467" s="108"/>
      <c r="R467" s="108"/>
      <c r="S467" s="108"/>
      <c r="T467" s="108"/>
      <c r="U467" s="108"/>
      <c r="V467" s="108"/>
      <c r="W467" s="108"/>
      <c r="X467" s="108"/>
      <c r="Y467" s="108"/>
      <c r="Z467" s="108"/>
    </row>
    <row r="468" spans="1:26" ht="24.75" customHeight="1">
      <c r="A468" s="537"/>
      <c r="B468" s="108"/>
      <c r="C468" s="537"/>
      <c r="D468" s="56"/>
      <c r="E468" s="56"/>
      <c r="F468" s="56"/>
      <c r="G468" s="538"/>
      <c r="H468" s="86"/>
      <c r="I468" s="85"/>
      <c r="J468" s="86"/>
      <c r="K468" s="108"/>
      <c r="L468" s="108"/>
      <c r="M468" s="108"/>
      <c r="N468" s="108"/>
      <c r="O468" s="108"/>
      <c r="P468" s="108"/>
      <c r="Q468" s="108"/>
      <c r="R468" s="108"/>
      <c r="S468" s="108"/>
      <c r="T468" s="108"/>
      <c r="U468" s="108"/>
      <c r="V468" s="108"/>
      <c r="W468" s="108"/>
      <c r="X468" s="108"/>
      <c r="Y468" s="108"/>
      <c r="Z468" s="108"/>
    </row>
    <row r="469" spans="1:26" ht="24.75" customHeight="1">
      <c r="A469" s="537"/>
      <c r="B469" s="108"/>
      <c r="C469" s="537"/>
      <c r="D469" s="56"/>
      <c r="E469" s="56"/>
      <c r="F469" s="56"/>
      <c r="G469" s="538"/>
      <c r="H469" s="86"/>
      <c r="I469" s="85"/>
      <c r="J469" s="86"/>
      <c r="K469" s="108"/>
      <c r="L469" s="108"/>
      <c r="M469" s="108"/>
      <c r="N469" s="108"/>
      <c r="O469" s="108"/>
      <c r="P469" s="108"/>
      <c r="Q469" s="108"/>
      <c r="R469" s="108"/>
      <c r="S469" s="108"/>
      <c r="T469" s="108"/>
      <c r="U469" s="108"/>
      <c r="V469" s="108"/>
      <c r="W469" s="108"/>
      <c r="X469" s="108"/>
      <c r="Y469" s="108"/>
      <c r="Z469" s="108"/>
    </row>
    <row r="470" spans="1:26" ht="24.75" customHeight="1">
      <c r="A470" s="537"/>
      <c r="B470" s="108"/>
      <c r="C470" s="537"/>
      <c r="D470" s="56"/>
      <c r="E470" s="56"/>
      <c r="F470" s="56"/>
      <c r="G470" s="538"/>
      <c r="H470" s="86"/>
      <c r="I470" s="85"/>
      <c r="J470" s="86"/>
      <c r="K470" s="108"/>
      <c r="L470" s="108"/>
      <c r="M470" s="108"/>
      <c r="N470" s="108"/>
      <c r="O470" s="108"/>
      <c r="P470" s="108"/>
      <c r="Q470" s="108"/>
      <c r="R470" s="108"/>
      <c r="S470" s="108"/>
      <c r="T470" s="108"/>
      <c r="U470" s="108"/>
      <c r="V470" s="108"/>
      <c r="W470" s="108"/>
      <c r="X470" s="108"/>
      <c r="Y470" s="108"/>
      <c r="Z470" s="108"/>
    </row>
    <row r="471" spans="1:26" ht="24.75" customHeight="1">
      <c r="A471" s="537"/>
      <c r="B471" s="108"/>
      <c r="C471" s="537"/>
      <c r="D471" s="56"/>
      <c r="E471" s="56"/>
      <c r="F471" s="56"/>
      <c r="G471" s="538"/>
      <c r="H471" s="86"/>
      <c r="I471" s="85"/>
      <c r="J471" s="86"/>
      <c r="K471" s="108"/>
      <c r="L471" s="108"/>
      <c r="M471" s="108"/>
      <c r="N471" s="108"/>
      <c r="O471" s="108"/>
      <c r="P471" s="108"/>
      <c r="Q471" s="108"/>
      <c r="R471" s="108"/>
      <c r="S471" s="108"/>
      <c r="T471" s="108"/>
      <c r="U471" s="108"/>
      <c r="V471" s="108"/>
      <c r="W471" s="108"/>
      <c r="X471" s="108"/>
      <c r="Y471" s="108"/>
      <c r="Z471" s="108"/>
    </row>
    <row r="472" spans="1:26" ht="24.75" customHeight="1">
      <c r="A472" s="537"/>
      <c r="B472" s="108"/>
      <c r="C472" s="537"/>
      <c r="D472" s="56"/>
      <c r="E472" s="56"/>
      <c r="F472" s="56"/>
      <c r="G472" s="538"/>
      <c r="H472" s="86"/>
      <c r="I472" s="85"/>
      <c r="J472" s="86"/>
      <c r="K472" s="108"/>
      <c r="L472" s="108"/>
      <c r="M472" s="108"/>
      <c r="N472" s="108"/>
      <c r="O472" s="108"/>
      <c r="P472" s="108"/>
      <c r="Q472" s="108"/>
      <c r="R472" s="108"/>
      <c r="S472" s="108"/>
      <c r="T472" s="108"/>
      <c r="U472" s="108"/>
      <c r="V472" s="108"/>
      <c r="W472" s="108"/>
      <c r="X472" s="108"/>
      <c r="Y472" s="108"/>
      <c r="Z472" s="108"/>
    </row>
    <row r="473" spans="1:26" ht="24.75" customHeight="1">
      <c r="A473" s="537"/>
      <c r="B473" s="108"/>
      <c r="C473" s="537"/>
      <c r="D473" s="56"/>
      <c r="E473" s="56"/>
      <c r="F473" s="56"/>
      <c r="G473" s="538"/>
      <c r="H473" s="86"/>
      <c r="I473" s="85"/>
      <c r="J473" s="86"/>
      <c r="K473" s="108"/>
      <c r="L473" s="108"/>
      <c r="M473" s="108"/>
      <c r="N473" s="108"/>
      <c r="O473" s="108"/>
      <c r="P473" s="108"/>
      <c r="Q473" s="108"/>
      <c r="R473" s="108"/>
      <c r="S473" s="108"/>
      <c r="T473" s="108"/>
      <c r="U473" s="108"/>
      <c r="V473" s="108"/>
      <c r="W473" s="108"/>
      <c r="X473" s="108"/>
      <c r="Y473" s="108"/>
      <c r="Z473" s="108"/>
    </row>
    <row r="474" spans="1:26" ht="24.75" customHeight="1">
      <c r="A474" s="537"/>
      <c r="B474" s="108"/>
      <c r="C474" s="537"/>
      <c r="D474" s="56"/>
      <c r="E474" s="56"/>
      <c r="F474" s="56"/>
      <c r="G474" s="538"/>
      <c r="H474" s="86"/>
      <c r="I474" s="85"/>
      <c r="J474" s="86"/>
      <c r="K474" s="108"/>
      <c r="L474" s="108"/>
      <c r="M474" s="108"/>
      <c r="N474" s="108"/>
      <c r="O474" s="108"/>
      <c r="P474" s="108"/>
      <c r="Q474" s="108"/>
      <c r="R474" s="108"/>
      <c r="S474" s="108"/>
      <c r="T474" s="108"/>
      <c r="U474" s="108"/>
      <c r="V474" s="108"/>
      <c r="W474" s="108"/>
      <c r="X474" s="108"/>
      <c r="Y474" s="108"/>
      <c r="Z474" s="108"/>
    </row>
    <row r="475" spans="1:26" ht="24.75" customHeight="1">
      <c r="A475" s="537"/>
      <c r="B475" s="108"/>
      <c r="C475" s="537"/>
      <c r="D475" s="56"/>
      <c r="E475" s="56"/>
      <c r="F475" s="56"/>
      <c r="G475" s="538"/>
      <c r="H475" s="86"/>
      <c r="I475" s="85"/>
      <c r="J475" s="86"/>
      <c r="K475" s="108"/>
      <c r="L475" s="108"/>
      <c r="M475" s="108"/>
      <c r="N475" s="108"/>
      <c r="O475" s="108"/>
      <c r="P475" s="108"/>
      <c r="Q475" s="108"/>
      <c r="R475" s="108"/>
      <c r="S475" s="108"/>
      <c r="T475" s="108"/>
      <c r="U475" s="108"/>
      <c r="V475" s="108"/>
      <c r="W475" s="108"/>
      <c r="X475" s="108"/>
      <c r="Y475" s="108"/>
      <c r="Z475" s="108"/>
    </row>
    <row r="476" spans="1:26" ht="24.75" customHeight="1">
      <c r="A476" s="537"/>
      <c r="B476" s="108"/>
      <c r="C476" s="537"/>
      <c r="D476" s="56"/>
      <c r="E476" s="56"/>
      <c r="F476" s="56"/>
      <c r="G476" s="538"/>
      <c r="H476" s="86"/>
      <c r="I476" s="85"/>
      <c r="J476" s="86"/>
      <c r="K476" s="108"/>
      <c r="L476" s="108"/>
      <c r="M476" s="108"/>
      <c r="N476" s="108"/>
      <c r="O476" s="108"/>
      <c r="P476" s="108"/>
      <c r="Q476" s="108"/>
      <c r="R476" s="108"/>
      <c r="S476" s="108"/>
      <c r="T476" s="108"/>
      <c r="U476" s="108"/>
      <c r="V476" s="108"/>
      <c r="W476" s="108"/>
      <c r="X476" s="108"/>
      <c r="Y476" s="108"/>
      <c r="Z476" s="108"/>
    </row>
    <row r="477" spans="1:26" ht="24.75" customHeight="1">
      <c r="A477" s="537"/>
      <c r="B477" s="108"/>
      <c r="C477" s="537"/>
      <c r="D477" s="56"/>
      <c r="E477" s="56"/>
      <c r="F477" s="56"/>
      <c r="G477" s="538"/>
      <c r="H477" s="86"/>
      <c r="I477" s="85"/>
      <c r="J477" s="86"/>
      <c r="K477" s="108"/>
      <c r="L477" s="108"/>
      <c r="M477" s="108"/>
      <c r="N477" s="108"/>
      <c r="O477" s="108"/>
      <c r="P477" s="108"/>
      <c r="Q477" s="108"/>
      <c r="R477" s="108"/>
      <c r="S477" s="108"/>
      <c r="T477" s="108"/>
      <c r="U477" s="108"/>
      <c r="V477" s="108"/>
      <c r="W477" s="108"/>
      <c r="X477" s="108"/>
      <c r="Y477" s="108"/>
      <c r="Z477" s="108"/>
    </row>
    <row r="478" spans="1:26" ht="24.75" customHeight="1">
      <c r="A478" s="537"/>
      <c r="B478" s="108"/>
      <c r="C478" s="537"/>
      <c r="D478" s="56"/>
      <c r="E478" s="56"/>
      <c r="F478" s="56"/>
      <c r="G478" s="538"/>
      <c r="H478" s="86"/>
      <c r="I478" s="85"/>
      <c r="J478" s="86"/>
      <c r="K478" s="108"/>
      <c r="L478" s="108"/>
      <c r="M478" s="108"/>
      <c r="N478" s="108"/>
      <c r="O478" s="108"/>
      <c r="P478" s="108"/>
      <c r="Q478" s="108"/>
      <c r="R478" s="108"/>
      <c r="S478" s="108"/>
      <c r="T478" s="108"/>
      <c r="U478" s="108"/>
      <c r="V478" s="108"/>
      <c r="W478" s="108"/>
      <c r="X478" s="108"/>
      <c r="Y478" s="108"/>
      <c r="Z478" s="108"/>
    </row>
    <row r="479" spans="1:26" ht="24.75" customHeight="1">
      <c r="A479" s="537"/>
      <c r="B479" s="108"/>
      <c r="C479" s="537"/>
      <c r="D479" s="56"/>
      <c r="E479" s="56"/>
      <c r="F479" s="56"/>
      <c r="G479" s="538"/>
      <c r="H479" s="86"/>
      <c r="I479" s="85"/>
      <c r="J479" s="86"/>
      <c r="K479" s="108"/>
      <c r="L479" s="108"/>
      <c r="M479" s="108"/>
      <c r="N479" s="108"/>
      <c r="O479" s="108"/>
      <c r="P479" s="108"/>
      <c r="Q479" s="108"/>
      <c r="R479" s="108"/>
      <c r="S479" s="108"/>
      <c r="T479" s="108"/>
      <c r="U479" s="108"/>
      <c r="V479" s="108"/>
      <c r="W479" s="108"/>
      <c r="X479" s="108"/>
      <c r="Y479" s="108"/>
      <c r="Z479" s="108"/>
    </row>
    <row r="480" spans="1:26" ht="24.75" customHeight="1">
      <c r="A480" s="537"/>
      <c r="B480" s="108"/>
      <c r="C480" s="537"/>
      <c r="D480" s="56"/>
      <c r="E480" s="56"/>
      <c r="F480" s="56"/>
      <c r="G480" s="538"/>
      <c r="H480" s="86"/>
      <c r="I480" s="85"/>
      <c r="J480" s="86"/>
      <c r="K480" s="108"/>
      <c r="L480" s="108"/>
      <c r="M480" s="108"/>
      <c r="N480" s="108"/>
      <c r="O480" s="108"/>
      <c r="P480" s="108"/>
      <c r="Q480" s="108"/>
      <c r="R480" s="108"/>
      <c r="S480" s="108"/>
      <c r="T480" s="108"/>
      <c r="U480" s="108"/>
      <c r="V480" s="108"/>
      <c r="W480" s="108"/>
      <c r="X480" s="108"/>
      <c r="Y480" s="108"/>
      <c r="Z480" s="108"/>
    </row>
    <row r="481" spans="1:26" ht="24.75" customHeight="1">
      <c r="A481" s="537"/>
      <c r="B481" s="108"/>
      <c r="C481" s="537"/>
      <c r="D481" s="56"/>
      <c r="E481" s="56"/>
      <c r="F481" s="56"/>
      <c r="G481" s="538"/>
      <c r="H481" s="86"/>
      <c r="I481" s="85"/>
      <c r="J481" s="86"/>
      <c r="K481" s="108"/>
      <c r="L481" s="108"/>
      <c r="M481" s="108"/>
      <c r="N481" s="108"/>
      <c r="O481" s="108"/>
      <c r="P481" s="108"/>
      <c r="Q481" s="108"/>
      <c r="R481" s="108"/>
      <c r="S481" s="108"/>
      <c r="T481" s="108"/>
      <c r="U481" s="108"/>
      <c r="V481" s="108"/>
      <c r="W481" s="108"/>
      <c r="X481" s="108"/>
      <c r="Y481" s="108"/>
      <c r="Z481" s="108"/>
    </row>
    <row r="482" spans="1:26" ht="24.75" customHeight="1">
      <c r="A482" s="537"/>
      <c r="B482" s="108"/>
      <c r="C482" s="537"/>
      <c r="D482" s="56"/>
      <c r="E482" s="56"/>
      <c r="F482" s="56"/>
      <c r="G482" s="538"/>
      <c r="H482" s="86"/>
      <c r="I482" s="85"/>
      <c r="J482" s="86"/>
      <c r="K482" s="108"/>
      <c r="L482" s="108"/>
      <c r="M482" s="108"/>
      <c r="N482" s="108"/>
      <c r="O482" s="108"/>
      <c r="P482" s="108"/>
      <c r="Q482" s="108"/>
      <c r="R482" s="108"/>
      <c r="S482" s="108"/>
      <c r="T482" s="108"/>
      <c r="U482" s="108"/>
      <c r="V482" s="108"/>
      <c r="W482" s="108"/>
      <c r="X482" s="108"/>
      <c r="Y482" s="108"/>
      <c r="Z482" s="108"/>
    </row>
    <row r="483" spans="1:26" ht="24.75" customHeight="1">
      <c r="A483" s="537"/>
      <c r="B483" s="108"/>
      <c r="C483" s="537"/>
      <c r="D483" s="56"/>
      <c r="E483" s="56"/>
      <c r="F483" s="56"/>
      <c r="G483" s="538"/>
      <c r="H483" s="86"/>
      <c r="I483" s="85"/>
      <c r="J483" s="86"/>
      <c r="K483" s="108"/>
      <c r="L483" s="108"/>
      <c r="M483" s="108"/>
      <c r="N483" s="108"/>
      <c r="O483" s="108"/>
      <c r="P483" s="108"/>
      <c r="Q483" s="108"/>
      <c r="R483" s="108"/>
      <c r="S483" s="108"/>
      <c r="T483" s="108"/>
      <c r="U483" s="108"/>
      <c r="V483" s="108"/>
      <c r="W483" s="108"/>
      <c r="X483" s="108"/>
      <c r="Y483" s="108"/>
      <c r="Z483" s="108"/>
    </row>
    <row r="484" spans="1:26" ht="24.75" customHeight="1">
      <c r="A484" s="537"/>
      <c r="B484" s="108"/>
      <c r="C484" s="537"/>
      <c r="D484" s="56"/>
      <c r="E484" s="56"/>
      <c r="F484" s="56"/>
      <c r="G484" s="538"/>
      <c r="H484" s="86"/>
      <c r="I484" s="85"/>
      <c r="J484" s="86"/>
      <c r="K484" s="108"/>
      <c r="L484" s="108"/>
      <c r="M484" s="108"/>
      <c r="N484" s="108"/>
      <c r="O484" s="108"/>
      <c r="P484" s="108"/>
      <c r="Q484" s="108"/>
      <c r="R484" s="108"/>
      <c r="S484" s="108"/>
      <c r="T484" s="108"/>
      <c r="U484" s="108"/>
      <c r="V484" s="108"/>
      <c r="W484" s="108"/>
      <c r="X484" s="108"/>
      <c r="Y484" s="108"/>
      <c r="Z484" s="108"/>
    </row>
    <row r="485" spans="1:26" ht="24.75" customHeight="1">
      <c r="A485" s="537"/>
      <c r="B485" s="108"/>
      <c r="C485" s="537"/>
      <c r="D485" s="56"/>
      <c r="E485" s="56"/>
      <c r="F485" s="56"/>
      <c r="G485" s="538"/>
      <c r="H485" s="86"/>
      <c r="I485" s="85"/>
      <c r="J485" s="86"/>
      <c r="K485" s="108"/>
      <c r="L485" s="108"/>
      <c r="M485" s="108"/>
      <c r="N485" s="108"/>
      <c r="O485" s="108"/>
      <c r="P485" s="108"/>
      <c r="Q485" s="108"/>
      <c r="R485" s="108"/>
      <c r="S485" s="108"/>
      <c r="T485" s="108"/>
      <c r="U485" s="108"/>
      <c r="V485" s="108"/>
      <c r="W485" s="108"/>
      <c r="X485" s="108"/>
      <c r="Y485" s="108"/>
      <c r="Z485" s="108"/>
    </row>
    <row r="486" spans="1:26" ht="24.75" customHeight="1">
      <c r="A486" s="537"/>
      <c r="B486" s="108"/>
      <c r="C486" s="537"/>
      <c r="D486" s="56"/>
      <c r="E486" s="56"/>
      <c r="F486" s="56"/>
      <c r="G486" s="538"/>
      <c r="H486" s="86"/>
      <c r="I486" s="85"/>
      <c r="J486" s="86"/>
      <c r="K486" s="108"/>
      <c r="L486" s="108"/>
      <c r="M486" s="108"/>
      <c r="N486" s="108"/>
      <c r="O486" s="108"/>
      <c r="P486" s="108"/>
      <c r="Q486" s="108"/>
      <c r="R486" s="108"/>
      <c r="S486" s="108"/>
      <c r="T486" s="108"/>
      <c r="U486" s="108"/>
      <c r="V486" s="108"/>
      <c r="W486" s="108"/>
      <c r="X486" s="108"/>
      <c r="Y486" s="108"/>
      <c r="Z486" s="108"/>
    </row>
    <row r="487" spans="1:26" ht="24.75" customHeight="1">
      <c r="A487" s="537"/>
      <c r="B487" s="108"/>
      <c r="C487" s="537"/>
      <c r="D487" s="56"/>
      <c r="E487" s="56"/>
      <c r="F487" s="56"/>
      <c r="G487" s="538"/>
      <c r="H487" s="86"/>
      <c r="I487" s="85"/>
      <c r="J487" s="86"/>
      <c r="K487" s="108"/>
      <c r="L487" s="108"/>
      <c r="M487" s="108"/>
      <c r="N487" s="108"/>
      <c r="O487" s="108"/>
      <c r="P487" s="108"/>
      <c r="Q487" s="108"/>
      <c r="R487" s="108"/>
      <c r="S487" s="108"/>
      <c r="T487" s="108"/>
      <c r="U487" s="108"/>
      <c r="V487" s="108"/>
      <c r="W487" s="108"/>
      <c r="X487" s="108"/>
      <c r="Y487" s="108"/>
      <c r="Z487" s="108"/>
    </row>
    <row r="488" spans="1:26" ht="24.75" customHeight="1">
      <c r="A488" s="537"/>
      <c r="B488" s="108"/>
      <c r="C488" s="537"/>
      <c r="D488" s="56"/>
      <c r="E488" s="56"/>
      <c r="F488" s="56"/>
      <c r="G488" s="538"/>
      <c r="H488" s="86"/>
      <c r="I488" s="85"/>
      <c r="J488" s="86"/>
      <c r="K488" s="108"/>
      <c r="L488" s="108"/>
      <c r="M488" s="108"/>
      <c r="N488" s="108"/>
      <c r="O488" s="108"/>
      <c r="P488" s="108"/>
      <c r="Q488" s="108"/>
      <c r="R488" s="108"/>
      <c r="S488" s="108"/>
      <c r="T488" s="108"/>
      <c r="U488" s="108"/>
      <c r="V488" s="108"/>
      <c r="W488" s="108"/>
      <c r="X488" s="108"/>
      <c r="Y488" s="108"/>
      <c r="Z488" s="108"/>
    </row>
    <row r="489" spans="1:26" ht="24.75" customHeight="1">
      <c r="A489" s="537"/>
      <c r="B489" s="108"/>
      <c r="C489" s="537"/>
      <c r="D489" s="56"/>
      <c r="E489" s="56"/>
      <c r="F489" s="56"/>
      <c r="G489" s="538"/>
      <c r="H489" s="86"/>
      <c r="I489" s="85"/>
      <c r="J489" s="86"/>
      <c r="K489" s="108"/>
      <c r="L489" s="108"/>
      <c r="M489" s="108"/>
      <c r="N489" s="108"/>
      <c r="O489" s="108"/>
      <c r="P489" s="108"/>
      <c r="Q489" s="108"/>
      <c r="R489" s="108"/>
      <c r="S489" s="108"/>
      <c r="T489" s="108"/>
      <c r="U489" s="108"/>
      <c r="V489" s="108"/>
      <c r="W489" s="108"/>
      <c r="X489" s="108"/>
      <c r="Y489" s="108"/>
      <c r="Z489" s="108"/>
    </row>
    <row r="490" spans="1:26" ht="24.75" customHeight="1">
      <c r="A490" s="537"/>
      <c r="B490" s="108"/>
      <c r="C490" s="537"/>
      <c r="D490" s="56"/>
      <c r="E490" s="56"/>
      <c r="F490" s="56"/>
      <c r="G490" s="538"/>
      <c r="H490" s="86"/>
      <c r="I490" s="85"/>
      <c r="J490" s="86"/>
      <c r="K490" s="108"/>
      <c r="L490" s="108"/>
      <c r="M490" s="108"/>
      <c r="N490" s="108"/>
      <c r="O490" s="108"/>
      <c r="P490" s="108"/>
      <c r="Q490" s="108"/>
      <c r="R490" s="108"/>
      <c r="S490" s="108"/>
      <c r="T490" s="108"/>
      <c r="U490" s="108"/>
      <c r="V490" s="108"/>
      <c r="W490" s="108"/>
      <c r="X490" s="108"/>
      <c r="Y490" s="108"/>
      <c r="Z490" s="108"/>
    </row>
    <row r="491" spans="1:26" ht="24.75" customHeight="1">
      <c r="A491" s="537"/>
      <c r="B491" s="108"/>
      <c r="C491" s="537"/>
      <c r="D491" s="56"/>
      <c r="E491" s="56"/>
      <c r="F491" s="56"/>
      <c r="G491" s="538"/>
      <c r="H491" s="86"/>
      <c r="I491" s="85"/>
      <c r="J491" s="86"/>
      <c r="K491" s="108"/>
      <c r="L491" s="108"/>
      <c r="M491" s="108"/>
      <c r="N491" s="108"/>
      <c r="O491" s="108"/>
      <c r="P491" s="108"/>
      <c r="Q491" s="108"/>
      <c r="R491" s="108"/>
      <c r="S491" s="108"/>
      <c r="T491" s="108"/>
      <c r="U491" s="108"/>
      <c r="V491" s="108"/>
      <c r="W491" s="108"/>
      <c r="X491" s="108"/>
      <c r="Y491" s="108"/>
      <c r="Z491" s="108"/>
    </row>
    <row r="492" spans="1:26" ht="24.75" customHeight="1">
      <c r="A492" s="537"/>
      <c r="B492" s="108"/>
      <c r="C492" s="537"/>
      <c r="D492" s="56"/>
      <c r="E492" s="56"/>
      <c r="F492" s="56"/>
      <c r="G492" s="538"/>
      <c r="H492" s="86"/>
      <c r="I492" s="85"/>
      <c r="J492" s="86"/>
      <c r="K492" s="108"/>
      <c r="L492" s="108"/>
      <c r="M492" s="108"/>
      <c r="N492" s="108"/>
      <c r="O492" s="108"/>
      <c r="P492" s="108"/>
      <c r="Q492" s="108"/>
      <c r="R492" s="108"/>
      <c r="S492" s="108"/>
      <c r="T492" s="108"/>
      <c r="U492" s="108"/>
      <c r="V492" s="108"/>
      <c r="W492" s="108"/>
      <c r="X492" s="108"/>
      <c r="Y492" s="108"/>
      <c r="Z492" s="108"/>
    </row>
    <row r="493" spans="1:26" ht="24.75" customHeight="1">
      <c r="A493" s="537"/>
      <c r="B493" s="108"/>
      <c r="C493" s="537"/>
      <c r="D493" s="56"/>
      <c r="E493" s="56"/>
      <c r="F493" s="56"/>
      <c r="G493" s="538"/>
      <c r="H493" s="86"/>
      <c r="I493" s="85"/>
      <c r="J493" s="86"/>
      <c r="K493" s="108"/>
      <c r="L493" s="108"/>
      <c r="M493" s="108"/>
      <c r="N493" s="108"/>
      <c r="O493" s="108"/>
      <c r="P493" s="108"/>
      <c r="Q493" s="108"/>
      <c r="R493" s="108"/>
      <c r="S493" s="108"/>
      <c r="T493" s="108"/>
      <c r="U493" s="108"/>
      <c r="V493" s="108"/>
      <c r="W493" s="108"/>
      <c r="X493" s="108"/>
      <c r="Y493" s="108"/>
      <c r="Z493" s="108"/>
    </row>
    <row r="494" spans="1:26" ht="24.75" customHeight="1">
      <c r="A494" s="537"/>
      <c r="B494" s="108"/>
      <c r="C494" s="537"/>
      <c r="D494" s="56"/>
      <c r="E494" s="56"/>
      <c r="F494" s="56"/>
      <c r="G494" s="538"/>
      <c r="H494" s="86"/>
      <c r="I494" s="85"/>
      <c r="J494" s="86"/>
      <c r="K494" s="108"/>
      <c r="L494" s="108"/>
      <c r="M494" s="108"/>
      <c r="N494" s="108"/>
      <c r="O494" s="108"/>
      <c r="P494" s="108"/>
      <c r="Q494" s="108"/>
      <c r="R494" s="108"/>
      <c r="S494" s="108"/>
      <c r="T494" s="108"/>
      <c r="U494" s="108"/>
      <c r="V494" s="108"/>
      <c r="W494" s="108"/>
      <c r="X494" s="108"/>
      <c r="Y494" s="108"/>
      <c r="Z494" s="108"/>
    </row>
    <row r="495" spans="1:26" ht="24.75" customHeight="1">
      <c r="A495" s="537"/>
      <c r="B495" s="108"/>
      <c r="C495" s="537"/>
      <c r="D495" s="56"/>
      <c r="E495" s="56"/>
      <c r="F495" s="56"/>
      <c r="G495" s="538"/>
      <c r="H495" s="86"/>
      <c r="I495" s="85"/>
      <c r="J495" s="86"/>
      <c r="K495" s="108"/>
      <c r="L495" s="108"/>
      <c r="M495" s="108"/>
      <c r="N495" s="108"/>
      <c r="O495" s="108"/>
      <c r="P495" s="108"/>
      <c r="Q495" s="108"/>
      <c r="R495" s="108"/>
      <c r="S495" s="108"/>
      <c r="T495" s="108"/>
      <c r="U495" s="108"/>
      <c r="V495" s="108"/>
      <c r="W495" s="108"/>
      <c r="X495" s="108"/>
      <c r="Y495" s="108"/>
      <c r="Z495" s="108"/>
    </row>
    <row r="496" spans="1:26" ht="24.75" customHeight="1">
      <c r="A496" s="537"/>
      <c r="B496" s="108"/>
      <c r="C496" s="537"/>
      <c r="D496" s="56"/>
      <c r="E496" s="56"/>
      <c r="F496" s="56"/>
      <c r="G496" s="538"/>
      <c r="H496" s="86"/>
      <c r="I496" s="85"/>
      <c r="J496" s="86"/>
      <c r="K496" s="108"/>
      <c r="L496" s="108"/>
      <c r="M496" s="108"/>
      <c r="N496" s="108"/>
      <c r="O496" s="108"/>
      <c r="P496" s="108"/>
      <c r="Q496" s="108"/>
      <c r="R496" s="108"/>
      <c r="S496" s="108"/>
      <c r="T496" s="108"/>
      <c r="U496" s="108"/>
      <c r="V496" s="108"/>
      <c r="W496" s="108"/>
      <c r="X496" s="108"/>
      <c r="Y496" s="108"/>
      <c r="Z496" s="108"/>
    </row>
    <row r="497" spans="1:26" ht="24.75" customHeight="1">
      <c r="A497" s="537"/>
      <c r="B497" s="108"/>
      <c r="C497" s="537"/>
      <c r="D497" s="56"/>
      <c r="E497" s="56"/>
      <c r="F497" s="56"/>
      <c r="G497" s="538"/>
      <c r="H497" s="86"/>
      <c r="I497" s="85"/>
      <c r="J497" s="86"/>
      <c r="K497" s="108"/>
      <c r="L497" s="108"/>
      <c r="M497" s="108"/>
      <c r="N497" s="108"/>
      <c r="O497" s="108"/>
      <c r="P497" s="108"/>
      <c r="Q497" s="108"/>
      <c r="R497" s="108"/>
      <c r="S497" s="108"/>
      <c r="T497" s="108"/>
      <c r="U497" s="108"/>
      <c r="V497" s="108"/>
      <c r="W497" s="108"/>
      <c r="X497" s="108"/>
      <c r="Y497" s="108"/>
      <c r="Z497" s="108"/>
    </row>
    <row r="498" spans="1:26" ht="24.75" customHeight="1">
      <c r="A498" s="537"/>
      <c r="B498" s="108"/>
      <c r="C498" s="537"/>
      <c r="D498" s="56"/>
      <c r="E498" s="56"/>
      <c r="F498" s="56"/>
      <c r="G498" s="538"/>
      <c r="H498" s="86"/>
      <c r="I498" s="85"/>
      <c r="J498" s="86"/>
      <c r="K498" s="108"/>
      <c r="L498" s="108"/>
      <c r="M498" s="108"/>
      <c r="N498" s="108"/>
      <c r="O498" s="108"/>
      <c r="P498" s="108"/>
      <c r="Q498" s="108"/>
      <c r="R498" s="108"/>
      <c r="S498" s="108"/>
      <c r="T498" s="108"/>
      <c r="U498" s="108"/>
      <c r="V498" s="108"/>
      <c r="W498" s="108"/>
      <c r="X498" s="108"/>
      <c r="Y498" s="108"/>
      <c r="Z498" s="108"/>
    </row>
    <row r="499" spans="1:26" ht="24.75" customHeight="1">
      <c r="A499" s="537"/>
      <c r="B499" s="108"/>
      <c r="C499" s="537"/>
      <c r="D499" s="56"/>
      <c r="E499" s="56"/>
      <c r="F499" s="56"/>
      <c r="G499" s="538"/>
      <c r="H499" s="86"/>
      <c r="I499" s="85"/>
      <c r="J499" s="86"/>
      <c r="K499" s="108"/>
      <c r="L499" s="108"/>
      <c r="M499" s="108"/>
      <c r="N499" s="108"/>
      <c r="O499" s="108"/>
      <c r="P499" s="108"/>
      <c r="Q499" s="108"/>
      <c r="R499" s="108"/>
      <c r="S499" s="108"/>
      <c r="T499" s="108"/>
      <c r="U499" s="108"/>
      <c r="V499" s="108"/>
      <c r="W499" s="108"/>
      <c r="X499" s="108"/>
      <c r="Y499" s="108"/>
      <c r="Z499" s="108"/>
    </row>
    <row r="500" spans="1:26" ht="24.75" customHeight="1">
      <c r="A500" s="537"/>
      <c r="B500" s="108"/>
      <c r="C500" s="537"/>
      <c r="D500" s="56"/>
      <c r="E500" s="56"/>
      <c r="F500" s="56"/>
      <c r="G500" s="538"/>
      <c r="H500" s="86"/>
      <c r="I500" s="85"/>
      <c r="J500" s="86"/>
      <c r="K500" s="108"/>
      <c r="L500" s="108"/>
      <c r="M500" s="108"/>
      <c r="N500" s="108"/>
      <c r="O500" s="108"/>
      <c r="P500" s="108"/>
      <c r="Q500" s="108"/>
      <c r="R500" s="108"/>
      <c r="S500" s="108"/>
      <c r="T500" s="108"/>
      <c r="U500" s="108"/>
      <c r="V500" s="108"/>
      <c r="W500" s="108"/>
      <c r="X500" s="108"/>
      <c r="Y500" s="108"/>
      <c r="Z500" s="108"/>
    </row>
    <row r="501" spans="1:26" ht="24.75" customHeight="1">
      <c r="A501" s="537"/>
      <c r="B501" s="108"/>
      <c r="C501" s="537"/>
      <c r="D501" s="56"/>
      <c r="E501" s="56"/>
      <c r="F501" s="56"/>
      <c r="G501" s="538"/>
      <c r="H501" s="86"/>
      <c r="I501" s="85"/>
      <c r="J501" s="86"/>
      <c r="K501" s="108"/>
      <c r="L501" s="108"/>
      <c r="M501" s="108"/>
      <c r="N501" s="108"/>
      <c r="O501" s="108"/>
      <c r="P501" s="108"/>
      <c r="Q501" s="108"/>
      <c r="R501" s="108"/>
      <c r="S501" s="108"/>
      <c r="T501" s="108"/>
      <c r="U501" s="108"/>
      <c r="V501" s="108"/>
      <c r="W501" s="108"/>
      <c r="X501" s="108"/>
      <c r="Y501" s="108"/>
      <c r="Z501" s="108"/>
    </row>
    <row r="502" spans="1:26" ht="24.75" customHeight="1">
      <c r="A502" s="537"/>
      <c r="B502" s="108"/>
      <c r="C502" s="537"/>
      <c r="D502" s="56"/>
      <c r="E502" s="56"/>
      <c r="F502" s="56"/>
      <c r="G502" s="538"/>
      <c r="H502" s="86"/>
      <c r="I502" s="85"/>
      <c r="J502" s="86"/>
      <c r="K502" s="108"/>
      <c r="L502" s="108"/>
      <c r="M502" s="108"/>
      <c r="N502" s="108"/>
      <c r="O502" s="108"/>
      <c r="P502" s="108"/>
      <c r="Q502" s="108"/>
      <c r="R502" s="108"/>
      <c r="S502" s="108"/>
      <c r="T502" s="108"/>
      <c r="U502" s="108"/>
      <c r="V502" s="108"/>
      <c r="W502" s="108"/>
      <c r="X502" s="108"/>
      <c r="Y502" s="108"/>
      <c r="Z502" s="108"/>
    </row>
    <row r="503" spans="1:26" ht="24.75" customHeight="1">
      <c r="A503" s="537"/>
      <c r="B503" s="108"/>
      <c r="C503" s="537"/>
      <c r="D503" s="56"/>
      <c r="E503" s="56"/>
      <c r="F503" s="56"/>
      <c r="G503" s="538"/>
      <c r="H503" s="86"/>
      <c r="I503" s="85"/>
      <c r="J503" s="86"/>
      <c r="K503" s="108"/>
      <c r="L503" s="108"/>
      <c r="M503" s="108"/>
      <c r="N503" s="108"/>
      <c r="O503" s="108"/>
      <c r="P503" s="108"/>
      <c r="Q503" s="108"/>
      <c r="R503" s="108"/>
      <c r="S503" s="108"/>
      <c r="T503" s="108"/>
      <c r="U503" s="108"/>
      <c r="V503" s="108"/>
      <c r="W503" s="108"/>
      <c r="X503" s="108"/>
      <c r="Y503" s="108"/>
      <c r="Z503" s="108"/>
    </row>
    <row r="504" spans="1:26" ht="24.75" customHeight="1">
      <c r="A504" s="537"/>
      <c r="B504" s="108"/>
      <c r="C504" s="537"/>
      <c r="D504" s="56"/>
      <c r="E504" s="56"/>
      <c r="F504" s="56"/>
      <c r="G504" s="538"/>
      <c r="H504" s="86"/>
      <c r="I504" s="85"/>
      <c r="J504" s="86"/>
      <c r="K504" s="108"/>
      <c r="L504" s="108"/>
      <c r="M504" s="108"/>
      <c r="N504" s="108"/>
      <c r="O504" s="108"/>
      <c r="P504" s="108"/>
      <c r="Q504" s="108"/>
      <c r="R504" s="108"/>
      <c r="S504" s="108"/>
      <c r="T504" s="108"/>
      <c r="U504" s="108"/>
      <c r="V504" s="108"/>
      <c r="W504" s="108"/>
      <c r="X504" s="108"/>
      <c r="Y504" s="108"/>
      <c r="Z504" s="108"/>
    </row>
    <row r="505" spans="1:26" ht="24.75" customHeight="1">
      <c r="A505" s="537"/>
      <c r="B505" s="108"/>
      <c r="C505" s="537"/>
      <c r="D505" s="56"/>
      <c r="E505" s="56"/>
      <c r="F505" s="56"/>
      <c r="G505" s="538"/>
      <c r="H505" s="86"/>
      <c r="I505" s="85"/>
      <c r="J505" s="86"/>
      <c r="K505" s="108"/>
      <c r="L505" s="108"/>
      <c r="M505" s="108"/>
      <c r="N505" s="108"/>
      <c r="O505" s="108"/>
      <c r="P505" s="108"/>
      <c r="Q505" s="108"/>
      <c r="R505" s="108"/>
      <c r="S505" s="108"/>
      <c r="T505" s="108"/>
      <c r="U505" s="108"/>
      <c r="V505" s="108"/>
      <c r="W505" s="108"/>
      <c r="X505" s="108"/>
      <c r="Y505" s="108"/>
      <c r="Z505" s="108"/>
    </row>
    <row r="506" spans="1:26" ht="24.75" customHeight="1">
      <c r="A506" s="537"/>
      <c r="B506" s="108"/>
      <c r="C506" s="537"/>
      <c r="D506" s="56"/>
      <c r="E506" s="56"/>
      <c r="F506" s="56"/>
      <c r="G506" s="538"/>
      <c r="H506" s="86"/>
      <c r="I506" s="85"/>
      <c r="J506" s="86"/>
      <c r="K506" s="108"/>
      <c r="L506" s="108"/>
      <c r="M506" s="108"/>
      <c r="N506" s="108"/>
      <c r="O506" s="108"/>
      <c r="P506" s="108"/>
      <c r="Q506" s="108"/>
      <c r="R506" s="108"/>
      <c r="S506" s="108"/>
      <c r="T506" s="108"/>
      <c r="U506" s="108"/>
      <c r="V506" s="108"/>
      <c r="W506" s="108"/>
      <c r="X506" s="108"/>
      <c r="Y506" s="108"/>
      <c r="Z506" s="108"/>
    </row>
    <row r="507" spans="1:26" ht="24.75" customHeight="1">
      <c r="A507" s="537"/>
      <c r="B507" s="108"/>
      <c r="C507" s="537"/>
      <c r="D507" s="56"/>
      <c r="E507" s="56"/>
      <c r="F507" s="56"/>
      <c r="G507" s="538"/>
      <c r="H507" s="86"/>
      <c r="I507" s="85"/>
      <c r="J507" s="86"/>
      <c r="K507" s="108"/>
      <c r="L507" s="108"/>
      <c r="M507" s="108"/>
      <c r="N507" s="108"/>
      <c r="O507" s="108"/>
      <c r="P507" s="108"/>
      <c r="Q507" s="108"/>
      <c r="R507" s="108"/>
      <c r="S507" s="108"/>
      <c r="T507" s="108"/>
      <c r="U507" s="108"/>
      <c r="V507" s="108"/>
      <c r="W507" s="108"/>
      <c r="X507" s="108"/>
      <c r="Y507" s="108"/>
      <c r="Z507" s="108"/>
    </row>
    <row r="508" spans="1:26" ht="24.75" customHeight="1">
      <c r="A508" s="537"/>
      <c r="B508" s="108"/>
      <c r="C508" s="537"/>
      <c r="D508" s="56"/>
      <c r="E508" s="56"/>
      <c r="F508" s="56"/>
      <c r="G508" s="538"/>
      <c r="H508" s="86"/>
      <c r="I508" s="85"/>
      <c r="J508" s="86"/>
      <c r="K508" s="108"/>
      <c r="L508" s="108"/>
      <c r="M508" s="108"/>
      <c r="N508" s="108"/>
      <c r="O508" s="108"/>
      <c r="P508" s="108"/>
      <c r="Q508" s="108"/>
      <c r="R508" s="108"/>
      <c r="S508" s="108"/>
      <c r="T508" s="108"/>
      <c r="U508" s="108"/>
      <c r="V508" s="108"/>
      <c r="W508" s="108"/>
      <c r="X508" s="108"/>
      <c r="Y508" s="108"/>
      <c r="Z508" s="108"/>
    </row>
    <row r="509" spans="1:26" ht="24.75" customHeight="1">
      <c r="A509" s="537"/>
      <c r="B509" s="108"/>
      <c r="C509" s="537"/>
      <c r="D509" s="56"/>
      <c r="E509" s="56"/>
      <c r="F509" s="56"/>
      <c r="G509" s="538"/>
      <c r="H509" s="86"/>
      <c r="I509" s="85"/>
      <c r="J509" s="86"/>
      <c r="K509" s="108"/>
      <c r="L509" s="108"/>
      <c r="M509" s="108"/>
      <c r="N509" s="108"/>
      <c r="O509" s="108"/>
      <c r="P509" s="108"/>
      <c r="Q509" s="108"/>
      <c r="R509" s="108"/>
      <c r="S509" s="108"/>
      <c r="T509" s="108"/>
      <c r="U509" s="108"/>
      <c r="V509" s="108"/>
      <c r="W509" s="108"/>
      <c r="X509" s="108"/>
      <c r="Y509" s="108"/>
      <c r="Z509" s="108"/>
    </row>
    <row r="510" spans="1:26" ht="24.75" customHeight="1">
      <c r="A510" s="537"/>
      <c r="B510" s="108"/>
      <c r="C510" s="537"/>
      <c r="D510" s="56"/>
      <c r="E510" s="56"/>
      <c r="F510" s="56"/>
      <c r="G510" s="538"/>
      <c r="H510" s="86"/>
      <c r="I510" s="85"/>
      <c r="J510" s="86"/>
      <c r="K510" s="108"/>
      <c r="L510" s="108"/>
      <c r="M510" s="108"/>
      <c r="N510" s="108"/>
      <c r="O510" s="108"/>
      <c r="P510" s="108"/>
      <c r="Q510" s="108"/>
      <c r="R510" s="108"/>
      <c r="S510" s="108"/>
      <c r="T510" s="108"/>
      <c r="U510" s="108"/>
      <c r="V510" s="108"/>
      <c r="W510" s="108"/>
      <c r="X510" s="108"/>
      <c r="Y510" s="108"/>
      <c r="Z510" s="108"/>
    </row>
    <row r="511" spans="1:26" ht="24.75" customHeight="1">
      <c r="A511" s="537"/>
      <c r="B511" s="108"/>
      <c r="C511" s="537"/>
      <c r="D511" s="56"/>
      <c r="E511" s="56"/>
      <c r="F511" s="56"/>
      <c r="G511" s="538"/>
      <c r="H511" s="86"/>
      <c r="I511" s="85"/>
      <c r="J511" s="86"/>
      <c r="K511" s="108"/>
      <c r="L511" s="108"/>
      <c r="M511" s="108"/>
      <c r="N511" s="108"/>
      <c r="O511" s="108"/>
      <c r="P511" s="108"/>
      <c r="Q511" s="108"/>
      <c r="R511" s="108"/>
      <c r="S511" s="108"/>
      <c r="T511" s="108"/>
      <c r="U511" s="108"/>
      <c r="V511" s="108"/>
      <c r="W511" s="108"/>
      <c r="X511" s="108"/>
      <c r="Y511" s="108"/>
      <c r="Z511" s="108"/>
    </row>
    <row r="512" spans="1:26" ht="24.75" customHeight="1">
      <c r="A512" s="537"/>
      <c r="B512" s="108"/>
      <c r="C512" s="537"/>
      <c r="D512" s="56"/>
      <c r="E512" s="56"/>
      <c r="F512" s="56"/>
      <c r="G512" s="538"/>
      <c r="H512" s="86"/>
      <c r="I512" s="85"/>
      <c r="J512" s="86"/>
      <c r="K512" s="108"/>
      <c r="L512" s="108"/>
      <c r="M512" s="108"/>
      <c r="N512" s="108"/>
      <c r="O512" s="108"/>
      <c r="P512" s="108"/>
      <c r="Q512" s="108"/>
      <c r="R512" s="108"/>
      <c r="S512" s="108"/>
      <c r="T512" s="108"/>
      <c r="U512" s="108"/>
      <c r="V512" s="108"/>
      <c r="W512" s="108"/>
      <c r="X512" s="108"/>
      <c r="Y512" s="108"/>
      <c r="Z512" s="108"/>
    </row>
    <row r="513" spans="1:26" ht="24.75" customHeight="1">
      <c r="A513" s="537"/>
      <c r="B513" s="108"/>
      <c r="C513" s="537"/>
      <c r="D513" s="56"/>
      <c r="E513" s="56"/>
      <c r="F513" s="56"/>
      <c r="G513" s="538"/>
      <c r="H513" s="86"/>
      <c r="I513" s="85"/>
      <c r="J513" s="86"/>
      <c r="K513" s="108"/>
      <c r="L513" s="108"/>
      <c r="M513" s="108"/>
      <c r="N513" s="108"/>
      <c r="O513" s="108"/>
      <c r="P513" s="108"/>
      <c r="Q513" s="108"/>
      <c r="R513" s="108"/>
      <c r="S513" s="108"/>
      <c r="T513" s="108"/>
      <c r="U513" s="108"/>
      <c r="V513" s="108"/>
      <c r="W513" s="108"/>
      <c r="X513" s="108"/>
      <c r="Y513" s="108"/>
      <c r="Z513" s="108"/>
    </row>
    <row r="514" spans="1:26" ht="24.75" customHeight="1">
      <c r="A514" s="537"/>
      <c r="B514" s="108"/>
      <c r="C514" s="537"/>
      <c r="D514" s="56"/>
      <c r="E514" s="56"/>
      <c r="F514" s="56"/>
      <c r="G514" s="538"/>
      <c r="H514" s="86"/>
      <c r="I514" s="85"/>
      <c r="J514" s="86"/>
      <c r="K514" s="108"/>
      <c r="L514" s="108"/>
      <c r="M514" s="108"/>
      <c r="N514" s="108"/>
      <c r="O514" s="108"/>
      <c r="P514" s="108"/>
      <c r="Q514" s="108"/>
      <c r="R514" s="108"/>
      <c r="S514" s="108"/>
      <c r="T514" s="108"/>
      <c r="U514" s="108"/>
      <c r="V514" s="108"/>
      <c r="W514" s="108"/>
      <c r="X514" s="108"/>
      <c r="Y514" s="108"/>
      <c r="Z514" s="108"/>
    </row>
    <row r="515" spans="1:26" ht="24.75" customHeight="1">
      <c r="A515" s="537"/>
      <c r="B515" s="108"/>
      <c r="C515" s="537"/>
      <c r="D515" s="56"/>
      <c r="E515" s="56"/>
      <c r="F515" s="56"/>
      <c r="G515" s="538"/>
      <c r="H515" s="86"/>
      <c r="I515" s="85"/>
      <c r="J515" s="86"/>
      <c r="K515" s="108"/>
      <c r="L515" s="108"/>
      <c r="M515" s="108"/>
      <c r="N515" s="108"/>
      <c r="O515" s="108"/>
      <c r="P515" s="108"/>
      <c r="Q515" s="108"/>
      <c r="R515" s="108"/>
      <c r="S515" s="108"/>
      <c r="T515" s="108"/>
      <c r="U515" s="108"/>
      <c r="V515" s="108"/>
      <c r="W515" s="108"/>
      <c r="X515" s="108"/>
      <c r="Y515" s="108"/>
      <c r="Z515" s="108"/>
    </row>
    <row r="516" spans="1:26" ht="24.75" customHeight="1">
      <c r="A516" s="537"/>
      <c r="B516" s="108"/>
      <c r="C516" s="537"/>
      <c r="D516" s="56"/>
      <c r="E516" s="56"/>
      <c r="F516" s="56"/>
      <c r="G516" s="538"/>
      <c r="H516" s="86"/>
      <c r="I516" s="85"/>
      <c r="J516" s="86"/>
      <c r="K516" s="108"/>
      <c r="L516" s="108"/>
      <c r="M516" s="108"/>
      <c r="N516" s="108"/>
      <c r="O516" s="108"/>
      <c r="P516" s="108"/>
      <c r="Q516" s="108"/>
      <c r="R516" s="108"/>
      <c r="S516" s="108"/>
      <c r="T516" s="108"/>
      <c r="U516" s="108"/>
      <c r="V516" s="108"/>
      <c r="W516" s="108"/>
      <c r="X516" s="108"/>
      <c r="Y516" s="108"/>
      <c r="Z516" s="108"/>
    </row>
    <row r="517" spans="1:26" ht="24.75" customHeight="1">
      <c r="A517" s="537"/>
      <c r="B517" s="108"/>
      <c r="C517" s="537"/>
      <c r="D517" s="56"/>
      <c r="E517" s="56"/>
      <c r="F517" s="56"/>
      <c r="G517" s="538"/>
      <c r="H517" s="86"/>
      <c r="I517" s="85"/>
      <c r="J517" s="86"/>
      <c r="K517" s="108"/>
      <c r="L517" s="108"/>
      <c r="M517" s="108"/>
      <c r="N517" s="108"/>
      <c r="O517" s="108"/>
      <c r="P517" s="108"/>
      <c r="Q517" s="108"/>
      <c r="R517" s="108"/>
      <c r="S517" s="108"/>
      <c r="T517" s="108"/>
      <c r="U517" s="108"/>
      <c r="V517" s="108"/>
      <c r="W517" s="108"/>
      <c r="X517" s="108"/>
      <c r="Y517" s="108"/>
      <c r="Z517" s="108"/>
    </row>
    <row r="518" spans="1:26" ht="24.75" customHeight="1">
      <c r="A518" s="537"/>
      <c r="B518" s="108"/>
      <c r="C518" s="537"/>
      <c r="D518" s="56"/>
      <c r="E518" s="56"/>
      <c r="F518" s="56"/>
      <c r="G518" s="538"/>
      <c r="H518" s="86"/>
      <c r="I518" s="85"/>
      <c r="J518" s="86"/>
      <c r="K518" s="108"/>
      <c r="L518" s="108"/>
      <c r="M518" s="108"/>
      <c r="N518" s="108"/>
      <c r="O518" s="108"/>
      <c r="P518" s="108"/>
      <c r="Q518" s="108"/>
      <c r="R518" s="108"/>
      <c r="S518" s="108"/>
      <c r="T518" s="108"/>
      <c r="U518" s="108"/>
      <c r="V518" s="108"/>
      <c r="W518" s="108"/>
      <c r="X518" s="108"/>
      <c r="Y518" s="108"/>
      <c r="Z518" s="108"/>
    </row>
    <row r="519" spans="1:26" ht="24.75" customHeight="1">
      <c r="A519" s="537"/>
      <c r="B519" s="108"/>
      <c r="C519" s="537"/>
      <c r="D519" s="56"/>
      <c r="E519" s="56"/>
      <c r="F519" s="56"/>
      <c r="G519" s="538"/>
      <c r="H519" s="86"/>
      <c r="I519" s="85"/>
      <c r="J519" s="86"/>
      <c r="K519" s="108"/>
      <c r="L519" s="108"/>
      <c r="M519" s="108"/>
      <c r="N519" s="108"/>
      <c r="O519" s="108"/>
      <c r="P519" s="108"/>
      <c r="Q519" s="108"/>
      <c r="R519" s="108"/>
      <c r="S519" s="108"/>
      <c r="T519" s="108"/>
      <c r="U519" s="108"/>
      <c r="V519" s="108"/>
      <c r="W519" s="108"/>
      <c r="X519" s="108"/>
      <c r="Y519" s="108"/>
      <c r="Z519" s="108"/>
    </row>
    <row r="520" spans="1:26" ht="24.75" customHeight="1">
      <c r="A520" s="537"/>
      <c r="B520" s="108"/>
      <c r="C520" s="537"/>
      <c r="D520" s="56"/>
      <c r="E520" s="56"/>
      <c r="F520" s="56"/>
      <c r="G520" s="538"/>
      <c r="H520" s="86"/>
      <c r="I520" s="85"/>
      <c r="J520" s="86"/>
      <c r="K520" s="108"/>
      <c r="L520" s="108"/>
      <c r="M520" s="108"/>
      <c r="N520" s="108"/>
      <c r="O520" s="108"/>
      <c r="P520" s="108"/>
      <c r="Q520" s="108"/>
      <c r="R520" s="108"/>
      <c r="S520" s="108"/>
      <c r="T520" s="108"/>
      <c r="U520" s="108"/>
      <c r="V520" s="108"/>
      <c r="W520" s="108"/>
      <c r="X520" s="108"/>
      <c r="Y520" s="108"/>
      <c r="Z520" s="108"/>
    </row>
    <row r="521" spans="1:26" ht="24.75" customHeight="1">
      <c r="A521" s="537"/>
      <c r="B521" s="108"/>
      <c r="C521" s="537"/>
      <c r="D521" s="56"/>
      <c r="E521" s="56"/>
      <c r="F521" s="56"/>
      <c r="G521" s="538"/>
      <c r="H521" s="86"/>
      <c r="I521" s="85"/>
      <c r="J521" s="86"/>
      <c r="K521" s="108"/>
      <c r="L521" s="108"/>
      <c r="M521" s="108"/>
      <c r="N521" s="108"/>
      <c r="O521" s="108"/>
      <c r="P521" s="108"/>
      <c r="Q521" s="108"/>
      <c r="R521" s="108"/>
      <c r="S521" s="108"/>
      <c r="T521" s="108"/>
      <c r="U521" s="108"/>
      <c r="V521" s="108"/>
      <c r="W521" s="108"/>
      <c r="X521" s="108"/>
      <c r="Y521" s="108"/>
      <c r="Z521" s="108"/>
    </row>
    <row r="522" spans="1:26" ht="24.75" customHeight="1">
      <c r="A522" s="537"/>
      <c r="B522" s="108"/>
      <c r="C522" s="537"/>
      <c r="D522" s="56"/>
      <c r="E522" s="56"/>
      <c r="F522" s="56"/>
      <c r="G522" s="538"/>
      <c r="H522" s="86"/>
      <c r="I522" s="85"/>
      <c r="J522" s="86"/>
      <c r="K522" s="108"/>
      <c r="L522" s="108"/>
      <c r="M522" s="108"/>
      <c r="N522" s="108"/>
      <c r="O522" s="108"/>
      <c r="P522" s="108"/>
      <c r="Q522" s="108"/>
      <c r="R522" s="108"/>
      <c r="S522" s="108"/>
      <c r="T522" s="108"/>
      <c r="U522" s="108"/>
      <c r="V522" s="108"/>
      <c r="W522" s="108"/>
      <c r="X522" s="108"/>
      <c r="Y522" s="108"/>
      <c r="Z522" s="108"/>
    </row>
    <row r="523" spans="1:26" ht="24.75" customHeight="1">
      <c r="A523" s="537"/>
      <c r="B523" s="108"/>
      <c r="C523" s="537"/>
      <c r="D523" s="56"/>
      <c r="E523" s="56"/>
      <c r="F523" s="56"/>
      <c r="G523" s="538"/>
      <c r="H523" s="86"/>
      <c r="I523" s="85"/>
      <c r="J523" s="86"/>
      <c r="K523" s="108"/>
      <c r="L523" s="108"/>
      <c r="M523" s="108"/>
      <c r="N523" s="108"/>
      <c r="O523" s="108"/>
      <c r="P523" s="108"/>
      <c r="Q523" s="108"/>
      <c r="R523" s="108"/>
      <c r="S523" s="108"/>
      <c r="T523" s="108"/>
      <c r="U523" s="108"/>
      <c r="V523" s="108"/>
      <c r="W523" s="108"/>
      <c r="X523" s="108"/>
      <c r="Y523" s="108"/>
      <c r="Z523" s="108"/>
    </row>
    <row r="524" spans="1:26" ht="24.75" customHeight="1">
      <c r="A524" s="537"/>
      <c r="B524" s="108"/>
      <c r="C524" s="537"/>
      <c r="D524" s="56"/>
      <c r="E524" s="56"/>
      <c r="F524" s="56"/>
      <c r="G524" s="538"/>
      <c r="H524" s="86"/>
      <c r="I524" s="85"/>
      <c r="J524" s="86"/>
      <c r="K524" s="108"/>
      <c r="L524" s="108"/>
      <c r="M524" s="108"/>
      <c r="N524" s="108"/>
      <c r="O524" s="108"/>
      <c r="P524" s="108"/>
      <c r="Q524" s="108"/>
      <c r="R524" s="108"/>
      <c r="S524" s="108"/>
      <c r="T524" s="108"/>
      <c r="U524" s="108"/>
      <c r="V524" s="108"/>
      <c r="W524" s="108"/>
      <c r="X524" s="108"/>
      <c r="Y524" s="108"/>
      <c r="Z524" s="108"/>
    </row>
    <row r="525" spans="1:26" ht="24.75" customHeight="1">
      <c r="A525" s="537"/>
      <c r="B525" s="108"/>
      <c r="C525" s="537"/>
      <c r="D525" s="56"/>
      <c r="E525" s="56"/>
      <c r="F525" s="56"/>
      <c r="G525" s="538"/>
      <c r="H525" s="86"/>
      <c r="I525" s="85"/>
      <c r="J525" s="86"/>
      <c r="K525" s="108"/>
      <c r="L525" s="108"/>
      <c r="M525" s="108"/>
      <c r="N525" s="108"/>
      <c r="O525" s="108"/>
      <c r="P525" s="108"/>
      <c r="Q525" s="108"/>
      <c r="R525" s="108"/>
      <c r="S525" s="108"/>
      <c r="T525" s="108"/>
      <c r="U525" s="108"/>
      <c r="V525" s="108"/>
      <c r="W525" s="108"/>
      <c r="X525" s="108"/>
      <c r="Y525" s="108"/>
      <c r="Z525" s="108"/>
    </row>
    <row r="526" spans="1:26" ht="24.75" customHeight="1">
      <c r="A526" s="537"/>
      <c r="B526" s="108"/>
      <c r="C526" s="537"/>
      <c r="D526" s="56"/>
      <c r="E526" s="56"/>
      <c r="F526" s="56"/>
      <c r="G526" s="538"/>
      <c r="H526" s="86"/>
      <c r="I526" s="85"/>
      <c r="J526" s="86"/>
      <c r="K526" s="108"/>
      <c r="L526" s="108"/>
      <c r="M526" s="108"/>
      <c r="N526" s="108"/>
      <c r="O526" s="108"/>
      <c r="P526" s="108"/>
      <c r="Q526" s="108"/>
      <c r="R526" s="108"/>
      <c r="S526" s="108"/>
      <c r="T526" s="108"/>
      <c r="U526" s="108"/>
      <c r="V526" s="108"/>
      <c r="W526" s="108"/>
      <c r="X526" s="108"/>
      <c r="Y526" s="108"/>
      <c r="Z526" s="108"/>
    </row>
    <row r="527" spans="1:26" ht="24.75" customHeight="1">
      <c r="A527" s="537"/>
      <c r="B527" s="108"/>
      <c r="C527" s="537"/>
      <c r="D527" s="56"/>
      <c r="E527" s="56"/>
      <c r="F527" s="56"/>
      <c r="G527" s="538"/>
      <c r="H527" s="86"/>
      <c r="I527" s="85"/>
      <c r="J527" s="86"/>
      <c r="K527" s="108"/>
      <c r="L527" s="108"/>
      <c r="M527" s="108"/>
      <c r="N527" s="108"/>
      <c r="O527" s="108"/>
      <c r="P527" s="108"/>
      <c r="Q527" s="108"/>
      <c r="R527" s="108"/>
      <c r="S527" s="108"/>
      <c r="T527" s="108"/>
      <c r="U527" s="108"/>
      <c r="V527" s="108"/>
      <c r="W527" s="108"/>
      <c r="X527" s="108"/>
      <c r="Y527" s="108"/>
      <c r="Z527" s="108"/>
    </row>
    <row r="528" spans="1:26" ht="24.75" customHeight="1">
      <c r="A528" s="537"/>
      <c r="B528" s="108"/>
      <c r="C528" s="537"/>
      <c r="D528" s="56"/>
      <c r="E528" s="56"/>
      <c r="F528" s="56"/>
      <c r="G528" s="538"/>
      <c r="H528" s="86"/>
      <c r="I528" s="85"/>
      <c r="J528" s="86"/>
      <c r="K528" s="108"/>
      <c r="L528" s="108"/>
      <c r="M528" s="108"/>
      <c r="N528" s="108"/>
      <c r="O528" s="108"/>
      <c r="P528" s="108"/>
      <c r="Q528" s="108"/>
      <c r="R528" s="108"/>
      <c r="S528" s="108"/>
      <c r="T528" s="108"/>
      <c r="U528" s="108"/>
      <c r="V528" s="108"/>
      <c r="W528" s="108"/>
      <c r="X528" s="108"/>
      <c r="Y528" s="108"/>
      <c r="Z528" s="108"/>
    </row>
    <row r="529" spans="1:26" ht="24.75" customHeight="1">
      <c r="A529" s="537"/>
      <c r="B529" s="108"/>
      <c r="C529" s="537"/>
      <c r="D529" s="56"/>
      <c r="E529" s="56"/>
      <c r="F529" s="56"/>
      <c r="G529" s="538"/>
      <c r="H529" s="86"/>
      <c r="I529" s="85"/>
      <c r="J529" s="86"/>
      <c r="K529" s="108"/>
      <c r="L529" s="108"/>
      <c r="M529" s="108"/>
      <c r="N529" s="108"/>
      <c r="O529" s="108"/>
      <c r="P529" s="108"/>
      <c r="Q529" s="108"/>
      <c r="R529" s="108"/>
      <c r="S529" s="108"/>
      <c r="T529" s="108"/>
      <c r="U529" s="108"/>
      <c r="V529" s="108"/>
      <c r="W529" s="108"/>
      <c r="X529" s="108"/>
      <c r="Y529" s="108"/>
      <c r="Z529" s="108"/>
    </row>
    <row r="530" spans="1:26" ht="24.75" customHeight="1">
      <c r="A530" s="537"/>
      <c r="B530" s="108"/>
      <c r="C530" s="537"/>
      <c r="D530" s="56"/>
      <c r="E530" s="56"/>
      <c r="F530" s="56"/>
      <c r="G530" s="538"/>
      <c r="H530" s="86"/>
      <c r="I530" s="85"/>
      <c r="J530" s="86"/>
      <c r="K530" s="108"/>
      <c r="L530" s="108"/>
      <c r="M530" s="108"/>
      <c r="N530" s="108"/>
      <c r="O530" s="108"/>
      <c r="P530" s="108"/>
      <c r="Q530" s="108"/>
      <c r="R530" s="108"/>
      <c r="S530" s="108"/>
      <c r="T530" s="108"/>
      <c r="U530" s="108"/>
      <c r="V530" s="108"/>
      <c r="W530" s="108"/>
      <c r="X530" s="108"/>
      <c r="Y530" s="108"/>
      <c r="Z530" s="108"/>
    </row>
    <row r="531" spans="1:26" ht="24.75" customHeight="1">
      <c r="A531" s="537"/>
      <c r="B531" s="108"/>
      <c r="C531" s="537"/>
      <c r="D531" s="56"/>
      <c r="E531" s="56"/>
      <c r="F531" s="56"/>
      <c r="G531" s="538"/>
      <c r="H531" s="86"/>
      <c r="I531" s="85"/>
      <c r="J531" s="86"/>
      <c r="K531" s="108"/>
      <c r="L531" s="108"/>
      <c r="M531" s="108"/>
      <c r="N531" s="108"/>
      <c r="O531" s="108"/>
      <c r="P531" s="108"/>
      <c r="Q531" s="108"/>
      <c r="R531" s="108"/>
      <c r="S531" s="108"/>
      <c r="T531" s="108"/>
      <c r="U531" s="108"/>
      <c r="V531" s="108"/>
      <c r="W531" s="108"/>
      <c r="X531" s="108"/>
      <c r="Y531" s="108"/>
      <c r="Z531" s="108"/>
    </row>
    <row r="532" spans="1:26" ht="24.75" customHeight="1">
      <c r="A532" s="537"/>
      <c r="B532" s="108"/>
      <c r="C532" s="537"/>
      <c r="D532" s="56"/>
      <c r="E532" s="56"/>
      <c r="F532" s="56"/>
      <c r="G532" s="538"/>
      <c r="H532" s="86"/>
      <c r="I532" s="85"/>
      <c r="J532" s="86"/>
      <c r="K532" s="108"/>
      <c r="L532" s="108"/>
      <c r="M532" s="108"/>
      <c r="N532" s="108"/>
      <c r="O532" s="108"/>
      <c r="P532" s="108"/>
      <c r="Q532" s="108"/>
      <c r="R532" s="108"/>
      <c r="S532" s="108"/>
      <c r="T532" s="108"/>
      <c r="U532" s="108"/>
      <c r="V532" s="108"/>
      <c r="W532" s="108"/>
      <c r="X532" s="108"/>
      <c r="Y532" s="108"/>
      <c r="Z532" s="108"/>
    </row>
    <row r="533" spans="1:26" ht="24.75" customHeight="1">
      <c r="A533" s="537"/>
      <c r="B533" s="108"/>
      <c r="C533" s="537"/>
      <c r="D533" s="56"/>
      <c r="E533" s="56"/>
      <c r="F533" s="56"/>
      <c r="G533" s="538"/>
      <c r="H533" s="86"/>
      <c r="I533" s="85"/>
      <c r="J533" s="86"/>
      <c r="K533" s="108"/>
      <c r="L533" s="108"/>
      <c r="M533" s="108"/>
      <c r="N533" s="108"/>
      <c r="O533" s="108"/>
      <c r="P533" s="108"/>
      <c r="Q533" s="108"/>
      <c r="R533" s="108"/>
      <c r="S533" s="108"/>
      <c r="T533" s="108"/>
      <c r="U533" s="108"/>
      <c r="V533" s="108"/>
      <c r="W533" s="108"/>
      <c r="X533" s="108"/>
      <c r="Y533" s="108"/>
      <c r="Z533" s="108"/>
    </row>
    <row r="534" spans="1:26" ht="24.75" customHeight="1">
      <c r="A534" s="537"/>
      <c r="B534" s="108"/>
      <c r="C534" s="537"/>
      <c r="D534" s="56"/>
      <c r="E534" s="56"/>
      <c r="F534" s="56"/>
      <c r="G534" s="538"/>
      <c r="H534" s="86"/>
      <c r="I534" s="85"/>
      <c r="J534" s="86"/>
      <c r="K534" s="108"/>
      <c r="L534" s="108"/>
      <c r="M534" s="108"/>
      <c r="N534" s="108"/>
      <c r="O534" s="108"/>
      <c r="P534" s="108"/>
      <c r="Q534" s="108"/>
      <c r="R534" s="108"/>
      <c r="S534" s="108"/>
      <c r="T534" s="108"/>
      <c r="U534" s="108"/>
      <c r="V534" s="108"/>
      <c r="W534" s="108"/>
      <c r="X534" s="108"/>
      <c r="Y534" s="108"/>
      <c r="Z534" s="108"/>
    </row>
    <row r="535" spans="1:26" ht="24.75" customHeight="1">
      <c r="A535" s="537"/>
      <c r="B535" s="108"/>
      <c r="C535" s="537"/>
      <c r="D535" s="56"/>
      <c r="E535" s="56"/>
      <c r="F535" s="56"/>
      <c r="G535" s="538"/>
      <c r="H535" s="86"/>
      <c r="I535" s="85"/>
      <c r="J535" s="86"/>
      <c r="K535" s="108"/>
      <c r="L535" s="108"/>
      <c r="M535" s="108"/>
      <c r="N535" s="108"/>
      <c r="O535" s="108"/>
      <c r="P535" s="108"/>
      <c r="Q535" s="108"/>
      <c r="R535" s="108"/>
      <c r="S535" s="108"/>
      <c r="T535" s="108"/>
      <c r="U535" s="108"/>
      <c r="V535" s="108"/>
      <c r="W535" s="108"/>
      <c r="X535" s="108"/>
      <c r="Y535" s="108"/>
      <c r="Z535" s="108"/>
    </row>
    <row r="536" spans="1:26" ht="24.75" customHeight="1">
      <c r="A536" s="537"/>
      <c r="B536" s="108"/>
      <c r="C536" s="537"/>
      <c r="D536" s="56"/>
      <c r="E536" s="56"/>
      <c r="F536" s="56"/>
      <c r="G536" s="538"/>
      <c r="H536" s="86"/>
      <c r="I536" s="85"/>
      <c r="J536" s="86"/>
      <c r="K536" s="108"/>
      <c r="L536" s="108"/>
      <c r="M536" s="108"/>
      <c r="N536" s="108"/>
      <c r="O536" s="108"/>
      <c r="P536" s="108"/>
      <c r="Q536" s="108"/>
      <c r="R536" s="108"/>
      <c r="S536" s="108"/>
      <c r="T536" s="108"/>
      <c r="U536" s="108"/>
      <c r="V536" s="108"/>
      <c r="W536" s="108"/>
      <c r="X536" s="108"/>
      <c r="Y536" s="108"/>
      <c r="Z536" s="108"/>
    </row>
    <row r="537" spans="1:26" ht="24.75" customHeight="1">
      <c r="A537" s="537"/>
      <c r="B537" s="108"/>
      <c r="C537" s="537"/>
      <c r="D537" s="56"/>
      <c r="E537" s="56"/>
      <c r="F537" s="56"/>
      <c r="G537" s="538"/>
      <c r="H537" s="86"/>
      <c r="I537" s="85"/>
      <c r="J537" s="86"/>
      <c r="K537" s="108"/>
      <c r="L537" s="108"/>
      <c r="M537" s="108"/>
      <c r="N537" s="108"/>
      <c r="O537" s="108"/>
      <c r="P537" s="108"/>
      <c r="Q537" s="108"/>
      <c r="R537" s="108"/>
      <c r="S537" s="108"/>
      <c r="T537" s="108"/>
      <c r="U537" s="108"/>
      <c r="V537" s="108"/>
      <c r="W537" s="108"/>
      <c r="X537" s="108"/>
      <c r="Y537" s="108"/>
      <c r="Z537" s="108"/>
    </row>
    <row r="538" spans="1:26" ht="24.75" customHeight="1">
      <c r="A538" s="537"/>
      <c r="B538" s="108"/>
      <c r="C538" s="537"/>
      <c r="D538" s="56"/>
      <c r="E538" s="56"/>
      <c r="F538" s="56"/>
      <c r="G538" s="538"/>
      <c r="H538" s="86"/>
      <c r="I538" s="85"/>
      <c r="J538" s="86"/>
      <c r="K538" s="108"/>
      <c r="L538" s="108"/>
      <c r="M538" s="108"/>
      <c r="N538" s="108"/>
      <c r="O538" s="108"/>
      <c r="P538" s="108"/>
      <c r="Q538" s="108"/>
      <c r="R538" s="108"/>
      <c r="S538" s="108"/>
      <c r="T538" s="108"/>
      <c r="U538" s="108"/>
      <c r="V538" s="108"/>
      <c r="W538" s="108"/>
      <c r="X538" s="108"/>
      <c r="Y538" s="108"/>
      <c r="Z538" s="108"/>
    </row>
    <row r="539" spans="1:26" ht="24.75" customHeight="1">
      <c r="A539" s="537"/>
      <c r="B539" s="108"/>
      <c r="C539" s="537"/>
      <c r="D539" s="56"/>
      <c r="E539" s="56"/>
      <c r="F539" s="56"/>
      <c r="G539" s="538"/>
      <c r="H539" s="86"/>
      <c r="I539" s="85"/>
      <c r="J539" s="86"/>
      <c r="K539" s="108"/>
      <c r="L539" s="108"/>
      <c r="M539" s="108"/>
      <c r="N539" s="108"/>
      <c r="O539" s="108"/>
      <c r="P539" s="108"/>
      <c r="Q539" s="108"/>
      <c r="R539" s="108"/>
      <c r="S539" s="108"/>
      <c r="T539" s="108"/>
      <c r="U539" s="108"/>
      <c r="V539" s="108"/>
      <c r="W539" s="108"/>
      <c r="X539" s="108"/>
      <c r="Y539" s="108"/>
      <c r="Z539" s="108"/>
    </row>
    <row r="540" spans="1:26" ht="24.75" customHeight="1">
      <c r="A540" s="537"/>
      <c r="B540" s="108"/>
      <c r="C540" s="537"/>
      <c r="D540" s="56"/>
      <c r="E540" s="56"/>
      <c r="F540" s="56"/>
      <c r="G540" s="538"/>
      <c r="H540" s="86"/>
      <c r="I540" s="85"/>
      <c r="J540" s="86"/>
      <c r="K540" s="108"/>
      <c r="L540" s="108"/>
      <c r="M540" s="108"/>
      <c r="N540" s="108"/>
      <c r="O540" s="108"/>
      <c r="P540" s="108"/>
      <c r="Q540" s="108"/>
      <c r="R540" s="108"/>
      <c r="S540" s="108"/>
      <c r="T540" s="108"/>
      <c r="U540" s="108"/>
      <c r="V540" s="108"/>
      <c r="W540" s="108"/>
      <c r="X540" s="108"/>
      <c r="Y540" s="108"/>
      <c r="Z540" s="108"/>
    </row>
    <row r="541" spans="1:26" ht="24.75" customHeight="1">
      <c r="A541" s="537"/>
      <c r="B541" s="108"/>
      <c r="C541" s="537"/>
      <c r="D541" s="56"/>
      <c r="E541" s="56"/>
      <c r="F541" s="56"/>
      <c r="G541" s="538"/>
      <c r="H541" s="86"/>
      <c r="I541" s="85"/>
      <c r="J541" s="86"/>
      <c r="K541" s="108"/>
      <c r="L541" s="108"/>
      <c r="M541" s="108"/>
      <c r="N541" s="108"/>
      <c r="O541" s="108"/>
      <c r="P541" s="108"/>
      <c r="Q541" s="108"/>
      <c r="R541" s="108"/>
      <c r="S541" s="108"/>
      <c r="T541" s="108"/>
      <c r="U541" s="108"/>
      <c r="V541" s="108"/>
      <c r="W541" s="108"/>
      <c r="X541" s="108"/>
      <c r="Y541" s="108"/>
      <c r="Z541" s="108"/>
    </row>
    <row r="542" spans="1:26" ht="24.75" customHeight="1">
      <c r="A542" s="537"/>
      <c r="B542" s="108"/>
      <c r="C542" s="537"/>
      <c r="D542" s="56"/>
      <c r="E542" s="56"/>
      <c r="F542" s="56"/>
      <c r="G542" s="538"/>
      <c r="H542" s="86"/>
      <c r="I542" s="85"/>
      <c r="J542" s="86"/>
      <c r="K542" s="108"/>
      <c r="L542" s="108"/>
      <c r="M542" s="108"/>
      <c r="N542" s="108"/>
      <c r="O542" s="108"/>
      <c r="P542" s="108"/>
      <c r="Q542" s="108"/>
      <c r="R542" s="108"/>
      <c r="S542" s="108"/>
      <c r="T542" s="108"/>
      <c r="U542" s="108"/>
      <c r="V542" s="108"/>
      <c r="W542" s="108"/>
      <c r="X542" s="108"/>
      <c r="Y542" s="108"/>
      <c r="Z542" s="108"/>
    </row>
    <row r="543" spans="1:26" ht="24.75" customHeight="1">
      <c r="A543" s="537"/>
      <c r="B543" s="108"/>
      <c r="C543" s="537"/>
      <c r="D543" s="56"/>
      <c r="E543" s="56"/>
      <c r="F543" s="56"/>
      <c r="G543" s="538"/>
      <c r="H543" s="86"/>
      <c r="I543" s="85"/>
      <c r="J543" s="86"/>
      <c r="K543" s="108"/>
      <c r="L543" s="108"/>
      <c r="M543" s="108"/>
      <c r="N543" s="108"/>
      <c r="O543" s="108"/>
      <c r="P543" s="108"/>
      <c r="Q543" s="108"/>
      <c r="R543" s="108"/>
      <c r="S543" s="108"/>
      <c r="T543" s="108"/>
      <c r="U543" s="108"/>
      <c r="V543" s="108"/>
      <c r="W543" s="108"/>
      <c r="X543" s="108"/>
      <c r="Y543" s="108"/>
      <c r="Z543" s="108"/>
    </row>
    <row r="544" spans="1:26" ht="24.75" customHeight="1">
      <c r="A544" s="537"/>
      <c r="B544" s="108"/>
      <c r="C544" s="537"/>
      <c r="D544" s="56"/>
      <c r="E544" s="56"/>
      <c r="F544" s="56"/>
      <c r="G544" s="538"/>
      <c r="H544" s="86"/>
      <c r="I544" s="85"/>
      <c r="J544" s="86"/>
      <c r="K544" s="108"/>
      <c r="L544" s="108"/>
      <c r="M544" s="108"/>
      <c r="N544" s="108"/>
      <c r="O544" s="108"/>
      <c r="P544" s="108"/>
      <c r="Q544" s="108"/>
      <c r="R544" s="108"/>
      <c r="S544" s="108"/>
      <c r="T544" s="108"/>
      <c r="U544" s="108"/>
      <c r="V544" s="108"/>
      <c r="W544" s="108"/>
      <c r="X544" s="108"/>
      <c r="Y544" s="108"/>
      <c r="Z544" s="108"/>
    </row>
    <row r="545" spans="1:26" ht="24.75" customHeight="1">
      <c r="A545" s="537"/>
      <c r="B545" s="108"/>
      <c r="C545" s="537"/>
      <c r="D545" s="56"/>
      <c r="E545" s="56"/>
      <c r="F545" s="56"/>
      <c r="G545" s="538"/>
      <c r="H545" s="86"/>
      <c r="I545" s="85"/>
      <c r="J545" s="86"/>
      <c r="K545" s="108"/>
      <c r="L545" s="108"/>
      <c r="M545" s="108"/>
      <c r="N545" s="108"/>
      <c r="O545" s="108"/>
      <c r="P545" s="108"/>
      <c r="Q545" s="108"/>
      <c r="R545" s="108"/>
      <c r="S545" s="108"/>
      <c r="T545" s="108"/>
      <c r="U545" s="108"/>
      <c r="V545" s="108"/>
      <c r="W545" s="108"/>
      <c r="X545" s="108"/>
      <c r="Y545" s="108"/>
      <c r="Z545" s="108"/>
    </row>
    <row r="546" spans="1:26" ht="24.75" customHeight="1">
      <c r="A546" s="537"/>
      <c r="B546" s="108"/>
      <c r="C546" s="537"/>
      <c r="D546" s="56"/>
      <c r="E546" s="56"/>
      <c r="F546" s="56"/>
      <c r="G546" s="538"/>
      <c r="H546" s="86"/>
      <c r="I546" s="85"/>
      <c r="J546" s="86"/>
      <c r="K546" s="108"/>
      <c r="L546" s="108"/>
      <c r="M546" s="108"/>
      <c r="N546" s="108"/>
      <c r="O546" s="108"/>
      <c r="P546" s="108"/>
      <c r="Q546" s="108"/>
      <c r="R546" s="108"/>
      <c r="S546" s="108"/>
      <c r="T546" s="108"/>
      <c r="U546" s="108"/>
      <c r="V546" s="108"/>
      <c r="W546" s="108"/>
      <c r="X546" s="108"/>
      <c r="Y546" s="108"/>
      <c r="Z546" s="108"/>
    </row>
    <row r="547" spans="1:26" ht="24.75" customHeight="1">
      <c r="A547" s="537"/>
      <c r="B547" s="108"/>
      <c r="C547" s="537"/>
      <c r="D547" s="56"/>
      <c r="E547" s="56"/>
      <c r="F547" s="56"/>
      <c r="G547" s="538"/>
      <c r="H547" s="86"/>
      <c r="I547" s="85"/>
      <c r="J547" s="86"/>
      <c r="K547" s="108"/>
      <c r="L547" s="108"/>
      <c r="M547" s="108"/>
      <c r="N547" s="108"/>
      <c r="O547" s="108"/>
      <c r="P547" s="108"/>
      <c r="Q547" s="108"/>
      <c r="R547" s="108"/>
      <c r="S547" s="108"/>
      <c r="T547" s="108"/>
      <c r="U547" s="108"/>
      <c r="V547" s="108"/>
      <c r="W547" s="108"/>
      <c r="X547" s="108"/>
      <c r="Y547" s="108"/>
      <c r="Z547" s="108"/>
    </row>
    <row r="548" spans="1:26" ht="24.75" customHeight="1">
      <c r="A548" s="537"/>
      <c r="B548" s="108"/>
      <c r="C548" s="537"/>
      <c r="D548" s="56"/>
      <c r="E548" s="56"/>
      <c r="F548" s="56"/>
      <c r="G548" s="538"/>
      <c r="H548" s="86"/>
      <c r="I548" s="85"/>
      <c r="J548" s="86"/>
      <c r="K548" s="108"/>
      <c r="L548" s="108"/>
      <c r="M548" s="108"/>
      <c r="N548" s="108"/>
      <c r="O548" s="108"/>
      <c r="P548" s="108"/>
      <c r="Q548" s="108"/>
      <c r="R548" s="108"/>
      <c r="S548" s="108"/>
      <c r="T548" s="108"/>
      <c r="U548" s="108"/>
      <c r="V548" s="108"/>
      <c r="W548" s="108"/>
      <c r="X548" s="108"/>
      <c r="Y548" s="108"/>
      <c r="Z548" s="108"/>
    </row>
    <row r="549" spans="1:26" ht="24.75" customHeight="1">
      <c r="A549" s="537"/>
      <c r="B549" s="108"/>
      <c r="C549" s="537"/>
      <c r="D549" s="56"/>
      <c r="E549" s="56"/>
      <c r="F549" s="56"/>
      <c r="G549" s="538"/>
      <c r="H549" s="86"/>
      <c r="I549" s="85"/>
      <c r="J549" s="86"/>
      <c r="K549" s="108"/>
      <c r="L549" s="108"/>
      <c r="M549" s="108"/>
      <c r="N549" s="108"/>
      <c r="O549" s="108"/>
      <c r="P549" s="108"/>
      <c r="Q549" s="108"/>
      <c r="R549" s="108"/>
      <c r="S549" s="108"/>
      <c r="T549" s="108"/>
      <c r="U549" s="108"/>
      <c r="V549" s="108"/>
      <c r="W549" s="108"/>
      <c r="X549" s="108"/>
      <c r="Y549" s="108"/>
      <c r="Z549" s="108"/>
    </row>
    <row r="550" spans="1:26" ht="24.75" customHeight="1">
      <c r="A550" s="537"/>
      <c r="B550" s="108"/>
      <c r="C550" s="537"/>
      <c r="D550" s="56"/>
      <c r="E550" s="56"/>
      <c r="F550" s="56"/>
      <c r="G550" s="538"/>
      <c r="H550" s="86"/>
      <c r="I550" s="85"/>
      <c r="J550" s="86"/>
      <c r="K550" s="108"/>
      <c r="L550" s="108"/>
      <c r="M550" s="108"/>
      <c r="N550" s="108"/>
      <c r="O550" s="108"/>
      <c r="P550" s="108"/>
      <c r="Q550" s="108"/>
      <c r="R550" s="108"/>
      <c r="S550" s="108"/>
      <c r="T550" s="108"/>
      <c r="U550" s="108"/>
      <c r="V550" s="108"/>
      <c r="W550" s="108"/>
      <c r="X550" s="108"/>
      <c r="Y550" s="108"/>
      <c r="Z550" s="108"/>
    </row>
    <row r="551" spans="1:26" ht="24.75" customHeight="1">
      <c r="A551" s="537"/>
      <c r="B551" s="108"/>
      <c r="C551" s="537"/>
      <c r="D551" s="56"/>
      <c r="E551" s="56"/>
      <c r="F551" s="56"/>
      <c r="G551" s="538"/>
      <c r="H551" s="86"/>
      <c r="I551" s="85"/>
      <c r="J551" s="86"/>
      <c r="K551" s="108"/>
      <c r="L551" s="108"/>
      <c r="M551" s="108"/>
      <c r="N551" s="108"/>
      <c r="O551" s="108"/>
      <c r="P551" s="108"/>
      <c r="Q551" s="108"/>
      <c r="R551" s="108"/>
      <c r="S551" s="108"/>
      <c r="T551" s="108"/>
      <c r="U551" s="108"/>
      <c r="V551" s="108"/>
      <c r="W551" s="108"/>
      <c r="X551" s="108"/>
      <c r="Y551" s="108"/>
      <c r="Z551" s="108"/>
    </row>
    <row r="552" spans="1:26" ht="24.75" customHeight="1">
      <c r="A552" s="537"/>
      <c r="B552" s="108"/>
      <c r="C552" s="537"/>
      <c r="D552" s="56"/>
      <c r="E552" s="56"/>
      <c r="F552" s="56"/>
      <c r="G552" s="538"/>
      <c r="H552" s="86"/>
      <c r="I552" s="85"/>
      <c r="J552" s="86"/>
      <c r="K552" s="108"/>
      <c r="L552" s="108"/>
      <c r="M552" s="108"/>
      <c r="N552" s="108"/>
      <c r="O552" s="108"/>
      <c r="P552" s="108"/>
      <c r="Q552" s="108"/>
      <c r="R552" s="108"/>
      <c r="S552" s="108"/>
      <c r="T552" s="108"/>
      <c r="U552" s="108"/>
      <c r="V552" s="108"/>
      <c r="W552" s="108"/>
      <c r="X552" s="108"/>
      <c r="Y552" s="108"/>
      <c r="Z552" s="108"/>
    </row>
    <row r="553" spans="1:26" ht="24.75" customHeight="1">
      <c r="A553" s="537"/>
      <c r="B553" s="108"/>
      <c r="C553" s="537"/>
      <c r="D553" s="56"/>
      <c r="E553" s="56"/>
      <c r="F553" s="56"/>
      <c r="G553" s="538"/>
      <c r="H553" s="86"/>
      <c r="I553" s="85"/>
      <c r="J553" s="86"/>
      <c r="K553" s="108"/>
      <c r="L553" s="108"/>
      <c r="M553" s="108"/>
      <c r="N553" s="108"/>
      <c r="O553" s="108"/>
      <c r="P553" s="108"/>
      <c r="Q553" s="108"/>
      <c r="R553" s="108"/>
      <c r="S553" s="108"/>
      <c r="T553" s="108"/>
      <c r="U553" s="108"/>
      <c r="V553" s="108"/>
      <c r="W553" s="108"/>
      <c r="X553" s="108"/>
      <c r="Y553" s="108"/>
      <c r="Z553" s="108"/>
    </row>
    <row r="554" spans="1:26" ht="24.75" customHeight="1">
      <c r="A554" s="537"/>
      <c r="B554" s="108"/>
      <c r="C554" s="537"/>
      <c r="D554" s="56"/>
      <c r="E554" s="56"/>
      <c r="F554" s="56"/>
      <c r="G554" s="538"/>
      <c r="H554" s="86"/>
      <c r="I554" s="85"/>
      <c r="J554" s="86"/>
      <c r="K554" s="108"/>
      <c r="L554" s="108"/>
      <c r="M554" s="108"/>
      <c r="N554" s="108"/>
      <c r="O554" s="108"/>
      <c r="P554" s="108"/>
      <c r="Q554" s="108"/>
      <c r="R554" s="108"/>
      <c r="S554" s="108"/>
      <c r="T554" s="108"/>
      <c r="U554" s="108"/>
      <c r="V554" s="108"/>
      <c r="W554" s="108"/>
      <c r="X554" s="108"/>
      <c r="Y554" s="108"/>
      <c r="Z554" s="108"/>
    </row>
    <row r="555" spans="1:26" ht="24.75" customHeight="1">
      <c r="A555" s="537"/>
      <c r="B555" s="108"/>
      <c r="C555" s="537"/>
      <c r="D555" s="56"/>
      <c r="E555" s="56"/>
      <c r="F555" s="56"/>
      <c r="G555" s="538"/>
      <c r="H555" s="86"/>
      <c r="I555" s="85"/>
      <c r="J555" s="86"/>
      <c r="K555" s="108"/>
      <c r="L555" s="108"/>
      <c r="M555" s="108"/>
      <c r="N555" s="108"/>
      <c r="O555" s="108"/>
      <c r="P555" s="108"/>
      <c r="Q555" s="108"/>
      <c r="R555" s="108"/>
      <c r="S555" s="108"/>
      <c r="T555" s="108"/>
      <c r="U555" s="108"/>
      <c r="V555" s="108"/>
      <c r="W555" s="108"/>
      <c r="X555" s="108"/>
      <c r="Y555" s="108"/>
      <c r="Z555" s="108"/>
    </row>
    <row r="556" spans="1:26" ht="24.75" customHeight="1">
      <c r="A556" s="537"/>
      <c r="B556" s="108"/>
      <c r="C556" s="537"/>
      <c r="D556" s="56"/>
      <c r="E556" s="56"/>
      <c r="F556" s="56"/>
      <c r="G556" s="538"/>
      <c r="H556" s="86"/>
      <c r="I556" s="85"/>
      <c r="J556" s="86"/>
      <c r="K556" s="108"/>
      <c r="L556" s="108"/>
      <c r="M556" s="108"/>
      <c r="N556" s="108"/>
      <c r="O556" s="108"/>
      <c r="P556" s="108"/>
      <c r="Q556" s="108"/>
      <c r="R556" s="108"/>
      <c r="S556" s="108"/>
      <c r="T556" s="108"/>
      <c r="U556" s="108"/>
      <c r="V556" s="108"/>
      <c r="W556" s="108"/>
      <c r="X556" s="108"/>
      <c r="Y556" s="108"/>
      <c r="Z556" s="108"/>
    </row>
    <row r="557" spans="1:26" ht="24.75" customHeight="1">
      <c r="A557" s="537"/>
      <c r="B557" s="108"/>
      <c r="C557" s="537"/>
      <c r="D557" s="56"/>
      <c r="E557" s="56"/>
      <c r="F557" s="56"/>
      <c r="G557" s="538"/>
      <c r="H557" s="86"/>
      <c r="I557" s="85"/>
      <c r="J557" s="86"/>
      <c r="K557" s="108"/>
      <c r="L557" s="108"/>
      <c r="M557" s="108"/>
      <c r="N557" s="108"/>
      <c r="O557" s="108"/>
      <c r="P557" s="108"/>
      <c r="Q557" s="108"/>
      <c r="R557" s="108"/>
      <c r="S557" s="108"/>
      <c r="T557" s="108"/>
      <c r="U557" s="108"/>
      <c r="V557" s="108"/>
      <c r="W557" s="108"/>
      <c r="X557" s="108"/>
      <c r="Y557" s="108"/>
      <c r="Z557" s="108"/>
    </row>
    <row r="558" spans="1:26" ht="24.75" customHeight="1">
      <c r="A558" s="537"/>
      <c r="B558" s="108"/>
      <c r="C558" s="537"/>
      <c r="D558" s="56"/>
      <c r="E558" s="56"/>
      <c r="F558" s="56"/>
      <c r="G558" s="538"/>
      <c r="H558" s="86"/>
      <c r="I558" s="85"/>
      <c r="J558" s="86"/>
      <c r="K558" s="108"/>
      <c r="L558" s="108"/>
      <c r="M558" s="108"/>
      <c r="N558" s="108"/>
      <c r="O558" s="108"/>
      <c r="P558" s="108"/>
      <c r="Q558" s="108"/>
      <c r="R558" s="108"/>
      <c r="S558" s="108"/>
      <c r="T558" s="108"/>
      <c r="U558" s="108"/>
      <c r="V558" s="108"/>
      <c r="W558" s="108"/>
      <c r="X558" s="108"/>
      <c r="Y558" s="108"/>
      <c r="Z558" s="108"/>
    </row>
    <row r="559" spans="1:26" ht="24.75" customHeight="1">
      <c r="A559" s="537"/>
      <c r="B559" s="108"/>
      <c r="C559" s="537"/>
      <c r="D559" s="56"/>
      <c r="E559" s="56"/>
      <c r="F559" s="56"/>
      <c r="G559" s="538"/>
      <c r="H559" s="86"/>
      <c r="I559" s="85"/>
      <c r="J559" s="86"/>
      <c r="K559" s="108"/>
      <c r="L559" s="108"/>
      <c r="M559" s="108"/>
      <c r="N559" s="108"/>
      <c r="O559" s="108"/>
      <c r="P559" s="108"/>
      <c r="Q559" s="108"/>
      <c r="R559" s="108"/>
      <c r="S559" s="108"/>
      <c r="T559" s="108"/>
      <c r="U559" s="108"/>
      <c r="V559" s="108"/>
      <c r="W559" s="108"/>
      <c r="X559" s="108"/>
      <c r="Y559" s="108"/>
      <c r="Z559" s="108"/>
    </row>
    <row r="560" spans="1:26" ht="24.75" customHeight="1">
      <c r="A560" s="537"/>
      <c r="B560" s="108"/>
      <c r="C560" s="537"/>
      <c r="D560" s="56"/>
      <c r="E560" s="56"/>
      <c r="F560" s="56"/>
      <c r="G560" s="538"/>
      <c r="H560" s="86"/>
      <c r="I560" s="85"/>
      <c r="J560" s="86"/>
      <c r="K560" s="108"/>
      <c r="L560" s="108"/>
      <c r="M560" s="108"/>
      <c r="N560" s="108"/>
      <c r="O560" s="108"/>
      <c r="P560" s="108"/>
      <c r="Q560" s="108"/>
      <c r="R560" s="108"/>
      <c r="S560" s="108"/>
      <c r="T560" s="108"/>
      <c r="U560" s="108"/>
      <c r="V560" s="108"/>
      <c r="W560" s="108"/>
      <c r="X560" s="108"/>
      <c r="Y560" s="108"/>
      <c r="Z560" s="108"/>
    </row>
    <row r="561" spans="1:26" ht="24.75" customHeight="1">
      <c r="A561" s="537"/>
      <c r="B561" s="108"/>
      <c r="C561" s="537"/>
      <c r="D561" s="56"/>
      <c r="E561" s="56"/>
      <c r="F561" s="56"/>
      <c r="G561" s="538"/>
      <c r="H561" s="86"/>
      <c r="I561" s="85"/>
      <c r="J561" s="86"/>
      <c r="K561" s="108"/>
      <c r="L561" s="108"/>
      <c r="M561" s="108"/>
      <c r="N561" s="108"/>
      <c r="O561" s="108"/>
      <c r="P561" s="108"/>
      <c r="Q561" s="108"/>
      <c r="R561" s="108"/>
      <c r="S561" s="108"/>
      <c r="T561" s="108"/>
      <c r="U561" s="108"/>
      <c r="V561" s="108"/>
      <c r="W561" s="108"/>
      <c r="X561" s="108"/>
      <c r="Y561" s="108"/>
      <c r="Z561" s="108"/>
    </row>
    <row r="562" spans="1:26" ht="24.75" customHeight="1">
      <c r="A562" s="537"/>
      <c r="B562" s="108"/>
      <c r="C562" s="537"/>
      <c r="D562" s="56"/>
      <c r="E562" s="56"/>
      <c r="F562" s="56"/>
      <c r="G562" s="538"/>
      <c r="H562" s="86"/>
      <c r="I562" s="85"/>
      <c r="J562" s="86"/>
      <c r="K562" s="108"/>
      <c r="L562" s="108"/>
      <c r="M562" s="108"/>
      <c r="N562" s="108"/>
      <c r="O562" s="108"/>
      <c r="P562" s="108"/>
      <c r="Q562" s="108"/>
      <c r="R562" s="108"/>
      <c r="S562" s="108"/>
      <c r="T562" s="108"/>
      <c r="U562" s="108"/>
      <c r="V562" s="108"/>
      <c r="W562" s="108"/>
      <c r="X562" s="108"/>
      <c r="Y562" s="108"/>
      <c r="Z562" s="108"/>
    </row>
    <row r="563" spans="1:26" ht="24.75" customHeight="1">
      <c r="A563" s="537"/>
      <c r="B563" s="108"/>
      <c r="C563" s="537"/>
      <c r="D563" s="56"/>
      <c r="E563" s="56"/>
      <c r="F563" s="56"/>
      <c r="G563" s="538"/>
      <c r="H563" s="86"/>
      <c r="I563" s="85"/>
      <c r="J563" s="86"/>
      <c r="K563" s="108"/>
      <c r="L563" s="108"/>
      <c r="M563" s="108"/>
      <c r="N563" s="108"/>
      <c r="O563" s="108"/>
      <c r="P563" s="108"/>
      <c r="Q563" s="108"/>
      <c r="R563" s="108"/>
      <c r="S563" s="108"/>
      <c r="T563" s="108"/>
      <c r="U563" s="108"/>
      <c r="V563" s="108"/>
      <c r="W563" s="108"/>
      <c r="X563" s="108"/>
      <c r="Y563" s="108"/>
      <c r="Z563" s="108"/>
    </row>
    <row r="564" spans="1:26" ht="24.75" customHeight="1">
      <c r="A564" s="537"/>
      <c r="B564" s="108"/>
      <c r="C564" s="537"/>
      <c r="D564" s="56"/>
      <c r="E564" s="56"/>
      <c r="F564" s="56"/>
      <c r="G564" s="538"/>
      <c r="H564" s="86"/>
      <c r="I564" s="85"/>
      <c r="J564" s="86"/>
      <c r="K564" s="108"/>
      <c r="L564" s="108"/>
      <c r="M564" s="108"/>
      <c r="N564" s="108"/>
      <c r="O564" s="108"/>
      <c r="P564" s="108"/>
      <c r="Q564" s="108"/>
      <c r="R564" s="108"/>
      <c r="S564" s="108"/>
      <c r="T564" s="108"/>
      <c r="U564" s="108"/>
      <c r="V564" s="108"/>
      <c r="W564" s="108"/>
      <c r="X564" s="108"/>
      <c r="Y564" s="108"/>
      <c r="Z564" s="108"/>
    </row>
    <row r="565" spans="1:26" ht="24.75" customHeight="1">
      <c r="A565" s="537"/>
      <c r="B565" s="108"/>
      <c r="C565" s="537"/>
      <c r="D565" s="56"/>
      <c r="E565" s="56"/>
      <c r="F565" s="56"/>
      <c r="G565" s="538"/>
      <c r="H565" s="86"/>
      <c r="I565" s="85"/>
      <c r="J565" s="86"/>
      <c r="K565" s="108"/>
      <c r="L565" s="108"/>
      <c r="M565" s="108"/>
      <c r="N565" s="108"/>
      <c r="O565" s="108"/>
      <c r="P565" s="108"/>
      <c r="Q565" s="108"/>
      <c r="R565" s="108"/>
      <c r="S565" s="108"/>
      <c r="T565" s="108"/>
      <c r="U565" s="108"/>
      <c r="V565" s="108"/>
      <c r="W565" s="108"/>
      <c r="X565" s="108"/>
      <c r="Y565" s="108"/>
      <c r="Z565" s="108"/>
    </row>
    <row r="566" spans="1:26" ht="24.75" customHeight="1">
      <c r="A566" s="537"/>
      <c r="B566" s="108"/>
      <c r="C566" s="537"/>
      <c r="D566" s="56"/>
      <c r="E566" s="56"/>
      <c r="F566" s="56"/>
      <c r="G566" s="538"/>
      <c r="H566" s="86"/>
      <c r="I566" s="85"/>
      <c r="J566" s="86"/>
      <c r="K566" s="108"/>
      <c r="L566" s="108"/>
      <c r="M566" s="108"/>
      <c r="N566" s="108"/>
      <c r="O566" s="108"/>
      <c r="P566" s="108"/>
      <c r="Q566" s="108"/>
      <c r="R566" s="108"/>
      <c r="S566" s="108"/>
      <c r="T566" s="108"/>
      <c r="U566" s="108"/>
      <c r="V566" s="108"/>
      <c r="W566" s="108"/>
      <c r="X566" s="108"/>
      <c r="Y566" s="108"/>
      <c r="Z566" s="108"/>
    </row>
    <row r="567" spans="1:26" ht="24.75" customHeight="1">
      <c r="A567" s="537"/>
      <c r="B567" s="108"/>
      <c r="C567" s="537"/>
      <c r="D567" s="56"/>
      <c r="E567" s="56"/>
      <c r="F567" s="56"/>
      <c r="G567" s="538"/>
      <c r="H567" s="86"/>
      <c r="I567" s="85"/>
      <c r="J567" s="86"/>
      <c r="K567" s="108"/>
      <c r="L567" s="108"/>
      <c r="M567" s="108"/>
      <c r="N567" s="108"/>
      <c r="O567" s="108"/>
      <c r="P567" s="108"/>
      <c r="Q567" s="108"/>
      <c r="R567" s="108"/>
      <c r="S567" s="108"/>
      <c r="T567" s="108"/>
      <c r="U567" s="108"/>
      <c r="V567" s="108"/>
      <c r="W567" s="108"/>
      <c r="X567" s="108"/>
      <c r="Y567" s="108"/>
      <c r="Z567" s="108"/>
    </row>
    <row r="568" spans="1:26" ht="24.75" customHeight="1">
      <c r="A568" s="537"/>
      <c r="B568" s="108"/>
      <c r="C568" s="537"/>
      <c r="D568" s="56"/>
      <c r="E568" s="56"/>
      <c r="F568" s="56"/>
      <c r="G568" s="538"/>
      <c r="H568" s="86"/>
      <c r="I568" s="85"/>
      <c r="J568" s="86"/>
      <c r="K568" s="108"/>
      <c r="L568" s="108"/>
      <c r="M568" s="108"/>
      <c r="N568" s="108"/>
      <c r="O568" s="108"/>
      <c r="P568" s="108"/>
      <c r="Q568" s="108"/>
      <c r="R568" s="108"/>
      <c r="S568" s="108"/>
      <c r="T568" s="108"/>
      <c r="U568" s="108"/>
      <c r="V568" s="108"/>
      <c r="W568" s="108"/>
      <c r="X568" s="108"/>
      <c r="Y568" s="108"/>
      <c r="Z568" s="108"/>
    </row>
    <row r="569" spans="1:26" ht="24.75" customHeight="1">
      <c r="A569" s="537"/>
      <c r="B569" s="108"/>
      <c r="C569" s="537"/>
      <c r="D569" s="56"/>
      <c r="E569" s="56"/>
      <c r="F569" s="56"/>
      <c r="G569" s="538"/>
      <c r="H569" s="86"/>
      <c r="I569" s="85"/>
      <c r="J569" s="86"/>
      <c r="K569" s="108"/>
      <c r="L569" s="108"/>
      <c r="M569" s="108"/>
      <c r="N569" s="108"/>
      <c r="O569" s="108"/>
      <c r="P569" s="108"/>
      <c r="Q569" s="108"/>
      <c r="R569" s="108"/>
      <c r="S569" s="108"/>
      <c r="T569" s="108"/>
      <c r="U569" s="108"/>
      <c r="V569" s="108"/>
      <c r="W569" s="108"/>
      <c r="X569" s="108"/>
      <c r="Y569" s="108"/>
      <c r="Z569" s="108"/>
    </row>
    <row r="570" spans="1:26" ht="24.75" customHeight="1">
      <c r="A570" s="537"/>
      <c r="B570" s="108"/>
      <c r="C570" s="537"/>
      <c r="D570" s="56"/>
      <c r="E570" s="56"/>
      <c r="F570" s="56"/>
      <c r="G570" s="538"/>
      <c r="H570" s="86"/>
      <c r="I570" s="85"/>
      <c r="J570" s="86"/>
      <c r="K570" s="108"/>
      <c r="L570" s="108"/>
      <c r="M570" s="108"/>
      <c r="N570" s="108"/>
      <c r="O570" s="108"/>
      <c r="P570" s="108"/>
      <c r="Q570" s="108"/>
      <c r="R570" s="108"/>
      <c r="S570" s="108"/>
      <c r="T570" s="108"/>
      <c r="U570" s="108"/>
      <c r="V570" s="108"/>
      <c r="W570" s="108"/>
      <c r="X570" s="108"/>
      <c r="Y570" s="108"/>
      <c r="Z570" s="108"/>
    </row>
    <row r="571" spans="1:26" ht="24.75" customHeight="1">
      <c r="A571" s="537"/>
      <c r="B571" s="108"/>
      <c r="C571" s="537"/>
      <c r="D571" s="56"/>
      <c r="E571" s="56"/>
      <c r="F571" s="56"/>
      <c r="G571" s="538"/>
      <c r="H571" s="86"/>
      <c r="I571" s="85"/>
      <c r="J571" s="86"/>
      <c r="K571" s="108"/>
      <c r="L571" s="108"/>
      <c r="M571" s="108"/>
      <c r="N571" s="108"/>
      <c r="O571" s="108"/>
      <c r="P571" s="108"/>
      <c r="Q571" s="108"/>
      <c r="R571" s="108"/>
      <c r="S571" s="108"/>
      <c r="T571" s="108"/>
      <c r="U571" s="108"/>
      <c r="V571" s="108"/>
      <c r="W571" s="108"/>
      <c r="X571" s="108"/>
      <c r="Y571" s="108"/>
      <c r="Z571" s="108"/>
    </row>
    <row r="572" spans="1:26" ht="24.75" customHeight="1">
      <c r="A572" s="537"/>
      <c r="B572" s="108"/>
      <c r="C572" s="537"/>
      <c r="D572" s="56"/>
      <c r="E572" s="56"/>
      <c r="F572" s="56"/>
      <c r="G572" s="538"/>
      <c r="H572" s="86"/>
      <c r="I572" s="85"/>
      <c r="J572" s="86"/>
      <c r="K572" s="108"/>
      <c r="L572" s="108"/>
      <c r="M572" s="108"/>
      <c r="N572" s="108"/>
      <c r="O572" s="108"/>
      <c r="P572" s="108"/>
      <c r="Q572" s="108"/>
      <c r="R572" s="108"/>
      <c r="S572" s="108"/>
      <c r="T572" s="108"/>
      <c r="U572" s="108"/>
      <c r="V572" s="108"/>
      <c r="W572" s="108"/>
      <c r="X572" s="108"/>
      <c r="Y572" s="108"/>
      <c r="Z572" s="108"/>
    </row>
    <row r="573" spans="1:26" ht="24.75" customHeight="1">
      <c r="A573" s="537"/>
      <c r="B573" s="108"/>
      <c r="C573" s="537"/>
      <c r="D573" s="56"/>
      <c r="E573" s="56"/>
      <c r="F573" s="56"/>
      <c r="G573" s="538"/>
      <c r="H573" s="86"/>
      <c r="I573" s="85"/>
      <c r="J573" s="86"/>
      <c r="K573" s="108"/>
      <c r="L573" s="108"/>
      <c r="M573" s="108"/>
      <c r="N573" s="108"/>
      <c r="O573" s="108"/>
      <c r="P573" s="108"/>
      <c r="Q573" s="108"/>
      <c r="R573" s="108"/>
      <c r="S573" s="108"/>
      <c r="T573" s="108"/>
      <c r="U573" s="108"/>
      <c r="V573" s="108"/>
      <c r="W573" s="108"/>
      <c r="X573" s="108"/>
      <c r="Y573" s="108"/>
      <c r="Z573" s="108"/>
    </row>
    <row r="574" spans="1:26" ht="24.75" customHeight="1">
      <c r="A574" s="537"/>
      <c r="B574" s="108"/>
      <c r="C574" s="537"/>
      <c r="D574" s="56"/>
      <c r="E574" s="56"/>
      <c r="F574" s="56"/>
      <c r="G574" s="538"/>
      <c r="H574" s="86"/>
      <c r="I574" s="85"/>
      <c r="J574" s="86"/>
      <c r="K574" s="108"/>
      <c r="L574" s="108"/>
      <c r="M574" s="108"/>
      <c r="N574" s="108"/>
      <c r="O574" s="108"/>
      <c r="P574" s="108"/>
      <c r="Q574" s="108"/>
      <c r="R574" s="108"/>
      <c r="S574" s="108"/>
      <c r="T574" s="108"/>
      <c r="U574" s="108"/>
      <c r="V574" s="108"/>
      <c r="W574" s="108"/>
      <c r="X574" s="108"/>
      <c r="Y574" s="108"/>
      <c r="Z574" s="108"/>
    </row>
    <row r="575" spans="1:26" ht="24.75" customHeight="1">
      <c r="A575" s="537"/>
      <c r="B575" s="108"/>
      <c r="C575" s="537"/>
      <c r="D575" s="56"/>
      <c r="E575" s="56"/>
      <c r="F575" s="56"/>
      <c r="G575" s="538"/>
      <c r="H575" s="86"/>
      <c r="I575" s="85"/>
      <c r="J575" s="86"/>
      <c r="K575" s="108"/>
      <c r="L575" s="108"/>
      <c r="M575" s="108"/>
      <c r="N575" s="108"/>
      <c r="O575" s="108"/>
      <c r="P575" s="108"/>
      <c r="Q575" s="108"/>
      <c r="R575" s="108"/>
      <c r="S575" s="108"/>
      <c r="T575" s="108"/>
      <c r="U575" s="108"/>
      <c r="V575" s="108"/>
      <c r="W575" s="108"/>
      <c r="X575" s="108"/>
      <c r="Y575" s="108"/>
      <c r="Z575" s="108"/>
    </row>
    <row r="576" spans="1:26" ht="24.75" customHeight="1">
      <c r="A576" s="537"/>
      <c r="B576" s="108"/>
      <c r="C576" s="537"/>
      <c r="D576" s="56"/>
      <c r="E576" s="56"/>
      <c r="F576" s="56"/>
      <c r="G576" s="538"/>
      <c r="H576" s="86"/>
      <c r="I576" s="85"/>
      <c r="J576" s="86"/>
      <c r="K576" s="108"/>
      <c r="L576" s="108"/>
      <c r="M576" s="108"/>
      <c r="N576" s="108"/>
      <c r="O576" s="108"/>
      <c r="P576" s="108"/>
      <c r="Q576" s="108"/>
      <c r="R576" s="108"/>
      <c r="S576" s="108"/>
      <c r="T576" s="108"/>
      <c r="U576" s="108"/>
      <c r="V576" s="108"/>
      <c r="W576" s="108"/>
      <c r="X576" s="108"/>
      <c r="Y576" s="108"/>
      <c r="Z576" s="108"/>
    </row>
    <row r="577" spans="1:26" ht="24.75" customHeight="1">
      <c r="A577" s="537"/>
      <c r="B577" s="108"/>
      <c r="C577" s="537"/>
      <c r="D577" s="56"/>
      <c r="E577" s="56"/>
      <c r="F577" s="56"/>
      <c r="G577" s="538"/>
      <c r="H577" s="86"/>
      <c r="I577" s="85"/>
      <c r="J577" s="86"/>
      <c r="K577" s="108"/>
      <c r="L577" s="108"/>
      <c r="M577" s="108"/>
      <c r="N577" s="108"/>
      <c r="O577" s="108"/>
      <c r="P577" s="108"/>
      <c r="Q577" s="108"/>
      <c r="R577" s="108"/>
      <c r="S577" s="108"/>
      <c r="T577" s="108"/>
      <c r="U577" s="108"/>
      <c r="V577" s="108"/>
      <c r="W577" s="108"/>
      <c r="X577" s="108"/>
      <c r="Y577" s="108"/>
      <c r="Z577" s="108"/>
    </row>
    <row r="578" spans="1:26" ht="24.75" customHeight="1">
      <c r="A578" s="537"/>
      <c r="B578" s="108"/>
      <c r="C578" s="537"/>
      <c r="D578" s="56"/>
      <c r="E578" s="56"/>
      <c r="F578" s="56"/>
      <c r="G578" s="538"/>
      <c r="H578" s="86"/>
      <c r="I578" s="85"/>
      <c r="J578" s="86"/>
      <c r="K578" s="108"/>
      <c r="L578" s="108"/>
      <c r="M578" s="108"/>
      <c r="N578" s="108"/>
      <c r="O578" s="108"/>
      <c r="P578" s="108"/>
      <c r="Q578" s="108"/>
      <c r="R578" s="108"/>
      <c r="S578" s="108"/>
      <c r="T578" s="108"/>
      <c r="U578" s="108"/>
      <c r="V578" s="108"/>
      <c r="W578" s="108"/>
      <c r="X578" s="108"/>
      <c r="Y578" s="108"/>
      <c r="Z578" s="108"/>
    </row>
    <row r="579" spans="1:26" ht="24.75" customHeight="1">
      <c r="A579" s="537"/>
      <c r="B579" s="108"/>
      <c r="C579" s="537"/>
      <c r="D579" s="56"/>
      <c r="E579" s="56"/>
      <c r="F579" s="56"/>
      <c r="G579" s="538"/>
      <c r="H579" s="86"/>
      <c r="I579" s="85"/>
      <c r="J579" s="86"/>
      <c r="K579" s="108"/>
      <c r="L579" s="108"/>
      <c r="M579" s="108"/>
      <c r="N579" s="108"/>
      <c r="O579" s="108"/>
      <c r="P579" s="108"/>
      <c r="Q579" s="108"/>
      <c r="R579" s="108"/>
      <c r="S579" s="108"/>
      <c r="T579" s="108"/>
      <c r="U579" s="108"/>
      <c r="V579" s="108"/>
      <c r="W579" s="108"/>
      <c r="X579" s="108"/>
      <c r="Y579" s="108"/>
      <c r="Z579" s="108"/>
    </row>
    <row r="580" spans="1:26" ht="24.75" customHeight="1">
      <c r="A580" s="537"/>
      <c r="B580" s="108"/>
      <c r="C580" s="537"/>
      <c r="D580" s="56"/>
      <c r="E580" s="56"/>
      <c r="F580" s="56"/>
      <c r="G580" s="538"/>
      <c r="H580" s="86"/>
      <c r="I580" s="85"/>
      <c r="J580" s="86"/>
      <c r="K580" s="108"/>
      <c r="L580" s="108"/>
      <c r="M580" s="108"/>
      <c r="N580" s="108"/>
      <c r="O580" s="108"/>
      <c r="P580" s="108"/>
      <c r="Q580" s="108"/>
      <c r="R580" s="108"/>
      <c r="S580" s="108"/>
      <c r="T580" s="108"/>
      <c r="U580" s="108"/>
      <c r="V580" s="108"/>
      <c r="W580" s="108"/>
      <c r="X580" s="108"/>
      <c r="Y580" s="108"/>
      <c r="Z580" s="108"/>
    </row>
    <row r="581" spans="1:26" ht="24.75" customHeight="1">
      <c r="A581" s="537"/>
      <c r="B581" s="108"/>
      <c r="C581" s="537"/>
      <c r="D581" s="56"/>
      <c r="E581" s="56"/>
      <c r="F581" s="56"/>
      <c r="G581" s="538"/>
      <c r="H581" s="86"/>
      <c r="I581" s="85"/>
      <c r="J581" s="86"/>
      <c r="K581" s="108"/>
      <c r="L581" s="108"/>
      <c r="M581" s="108"/>
      <c r="N581" s="108"/>
      <c r="O581" s="108"/>
      <c r="P581" s="108"/>
      <c r="Q581" s="108"/>
      <c r="R581" s="108"/>
      <c r="S581" s="108"/>
      <c r="T581" s="108"/>
      <c r="U581" s="108"/>
      <c r="V581" s="108"/>
      <c r="W581" s="108"/>
      <c r="X581" s="108"/>
      <c r="Y581" s="108"/>
      <c r="Z581" s="108"/>
    </row>
    <row r="582" spans="1:26" ht="24.75" customHeight="1">
      <c r="A582" s="537"/>
      <c r="B582" s="108"/>
      <c r="C582" s="537"/>
      <c r="D582" s="56"/>
      <c r="E582" s="56"/>
      <c r="F582" s="56"/>
      <c r="G582" s="538"/>
      <c r="H582" s="86"/>
      <c r="I582" s="85"/>
      <c r="J582" s="86"/>
      <c r="K582" s="108"/>
      <c r="L582" s="108"/>
      <c r="M582" s="108"/>
      <c r="N582" s="108"/>
      <c r="O582" s="108"/>
      <c r="P582" s="108"/>
      <c r="Q582" s="108"/>
      <c r="R582" s="108"/>
      <c r="S582" s="108"/>
      <c r="T582" s="108"/>
      <c r="U582" s="108"/>
      <c r="V582" s="108"/>
      <c r="W582" s="108"/>
      <c r="X582" s="108"/>
      <c r="Y582" s="108"/>
      <c r="Z582" s="108"/>
    </row>
    <row r="583" spans="1:26" ht="24.75" customHeight="1">
      <c r="A583" s="537"/>
      <c r="B583" s="108"/>
      <c r="C583" s="537"/>
      <c r="D583" s="56"/>
      <c r="E583" s="56"/>
      <c r="F583" s="56"/>
      <c r="G583" s="538"/>
      <c r="H583" s="86"/>
      <c r="I583" s="85"/>
      <c r="J583" s="86"/>
      <c r="K583" s="108"/>
      <c r="L583" s="108"/>
      <c r="M583" s="108"/>
      <c r="N583" s="108"/>
      <c r="O583" s="108"/>
      <c r="P583" s="108"/>
      <c r="Q583" s="108"/>
      <c r="R583" s="108"/>
      <c r="S583" s="108"/>
      <c r="T583" s="108"/>
      <c r="U583" s="108"/>
      <c r="V583" s="108"/>
      <c r="W583" s="108"/>
      <c r="X583" s="108"/>
      <c r="Y583" s="108"/>
      <c r="Z583" s="108"/>
    </row>
    <row r="584" spans="1:26" ht="24.75" customHeight="1">
      <c r="A584" s="537"/>
      <c r="B584" s="108"/>
      <c r="C584" s="537"/>
      <c r="D584" s="56"/>
      <c r="E584" s="56"/>
      <c r="F584" s="56"/>
      <c r="G584" s="538"/>
      <c r="H584" s="86"/>
      <c r="I584" s="85"/>
      <c r="J584" s="86"/>
      <c r="K584" s="108"/>
      <c r="L584" s="108"/>
      <c r="M584" s="108"/>
      <c r="N584" s="108"/>
      <c r="O584" s="108"/>
      <c r="P584" s="108"/>
      <c r="Q584" s="108"/>
      <c r="R584" s="108"/>
      <c r="S584" s="108"/>
      <c r="T584" s="108"/>
      <c r="U584" s="108"/>
      <c r="V584" s="108"/>
      <c r="W584" s="108"/>
      <c r="X584" s="108"/>
      <c r="Y584" s="108"/>
      <c r="Z584" s="108"/>
    </row>
    <row r="585" spans="1:26" ht="24.75" customHeight="1">
      <c r="A585" s="537"/>
      <c r="B585" s="108"/>
      <c r="C585" s="537"/>
      <c r="D585" s="56"/>
      <c r="E585" s="56"/>
      <c r="F585" s="56"/>
      <c r="G585" s="538"/>
      <c r="H585" s="86"/>
      <c r="I585" s="85"/>
      <c r="J585" s="86"/>
      <c r="K585" s="108"/>
      <c r="L585" s="108"/>
      <c r="M585" s="108"/>
      <c r="N585" s="108"/>
      <c r="O585" s="108"/>
      <c r="P585" s="108"/>
      <c r="Q585" s="108"/>
      <c r="R585" s="108"/>
      <c r="S585" s="108"/>
      <c r="T585" s="108"/>
      <c r="U585" s="108"/>
      <c r="V585" s="108"/>
      <c r="W585" s="108"/>
      <c r="X585" s="108"/>
      <c r="Y585" s="108"/>
      <c r="Z585" s="108"/>
    </row>
    <row r="586" spans="1:26" ht="24.75" customHeight="1">
      <c r="A586" s="537"/>
      <c r="B586" s="108"/>
      <c r="C586" s="537"/>
      <c r="D586" s="56"/>
      <c r="E586" s="56"/>
      <c r="F586" s="56"/>
      <c r="G586" s="538"/>
      <c r="H586" s="86"/>
      <c r="I586" s="85"/>
      <c r="J586" s="86"/>
      <c r="K586" s="108"/>
      <c r="L586" s="108"/>
      <c r="M586" s="108"/>
      <c r="N586" s="108"/>
      <c r="O586" s="108"/>
      <c r="P586" s="108"/>
      <c r="Q586" s="108"/>
      <c r="R586" s="108"/>
      <c r="S586" s="108"/>
      <c r="T586" s="108"/>
      <c r="U586" s="108"/>
      <c r="V586" s="108"/>
      <c r="W586" s="108"/>
      <c r="X586" s="108"/>
      <c r="Y586" s="108"/>
      <c r="Z586" s="108"/>
    </row>
    <row r="587" spans="1:26" ht="24.75" customHeight="1">
      <c r="A587" s="537"/>
      <c r="B587" s="108"/>
      <c r="C587" s="537"/>
      <c r="D587" s="56"/>
      <c r="E587" s="56"/>
      <c r="F587" s="56"/>
      <c r="G587" s="538"/>
      <c r="H587" s="86"/>
      <c r="I587" s="85"/>
      <c r="J587" s="86"/>
      <c r="K587" s="108"/>
      <c r="L587" s="108"/>
      <c r="M587" s="108"/>
      <c r="N587" s="108"/>
      <c r="O587" s="108"/>
      <c r="P587" s="108"/>
      <c r="Q587" s="108"/>
      <c r="R587" s="108"/>
      <c r="S587" s="108"/>
      <c r="T587" s="108"/>
      <c r="U587" s="108"/>
      <c r="V587" s="108"/>
      <c r="W587" s="108"/>
      <c r="X587" s="108"/>
      <c r="Y587" s="108"/>
      <c r="Z587" s="108"/>
    </row>
    <row r="588" spans="1:26" ht="24.75" customHeight="1">
      <c r="A588" s="537"/>
      <c r="B588" s="108"/>
      <c r="C588" s="537"/>
      <c r="D588" s="56"/>
      <c r="E588" s="56"/>
      <c r="F588" s="56"/>
      <c r="G588" s="538"/>
      <c r="H588" s="86"/>
      <c r="I588" s="85"/>
      <c r="J588" s="86"/>
      <c r="K588" s="108"/>
      <c r="L588" s="108"/>
      <c r="M588" s="108"/>
      <c r="N588" s="108"/>
      <c r="O588" s="108"/>
      <c r="P588" s="108"/>
      <c r="Q588" s="108"/>
      <c r="R588" s="108"/>
      <c r="S588" s="108"/>
      <c r="T588" s="108"/>
      <c r="U588" s="108"/>
      <c r="V588" s="108"/>
      <c r="W588" s="108"/>
      <c r="X588" s="108"/>
      <c r="Y588" s="108"/>
      <c r="Z588" s="108"/>
    </row>
    <row r="589" spans="1:26" ht="24.75" customHeight="1">
      <c r="A589" s="537"/>
      <c r="B589" s="108"/>
      <c r="C589" s="537"/>
      <c r="D589" s="56"/>
      <c r="E589" s="56"/>
      <c r="F589" s="56"/>
      <c r="G589" s="538"/>
      <c r="H589" s="86"/>
      <c r="I589" s="85"/>
      <c r="J589" s="86"/>
      <c r="K589" s="108"/>
      <c r="L589" s="108"/>
      <c r="M589" s="108"/>
      <c r="N589" s="108"/>
      <c r="O589" s="108"/>
      <c r="P589" s="108"/>
      <c r="Q589" s="108"/>
      <c r="R589" s="108"/>
      <c r="S589" s="108"/>
      <c r="T589" s="108"/>
      <c r="U589" s="108"/>
      <c r="V589" s="108"/>
      <c r="W589" s="108"/>
      <c r="X589" s="108"/>
      <c r="Y589" s="108"/>
      <c r="Z589" s="108"/>
    </row>
    <row r="590" spans="1:26" ht="24.75" customHeight="1">
      <c r="A590" s="537"/>
      <c r="B590" s="108"/>
      <c r="C590" s="537"/>
      <c r="D590" s="56"/>
      <c r="E590" s="56"/>
      <c r="F590" s="56"/>
      <c r="G590" s="538"/>
      <c r="H590" s="86"/>
      <c r="I590" s="85"/>
      <c r="J590" s="86"/>
      <c r="K590" s="108"/>
      <c r="L590" s="108"/>
      <c r="M590" s="108"/>
      <c r="N590" s="108"/>
      <c r="O590" s="108"/>
      <c r="P590" s="108"/>
      <c r="Q590" s="108"/>
      <c r="R590" s="108"/>
      <c r="S590" s="108"/>
      <c r="T590" s="108"/>
      <c r="U590" s="108"/>
      <c r="V590" s="108"/>
      <c r="W590" s="108"/>
      <c r="X590" s="108"/>
      <c r="Y590" s="108"/>
      <c r="Z590" s="108"/>
    </row>
    <row r="591" spans="1:26" ht="24.75" customHeight="1">
      <c r="A591" s="537"/>
      <c r="B591" s="108"/>
      <c r="C591" s="537"/>
      <c r="D591" s="56"/>
      <c r="E591" s="56"/>
      <c r="F591" s="56"/>
      <c r="G591" s="538"/>
      <c r="H591" s="86"/>
      <c r="I591" s="85"/>
      <c r="J591" s="86"/>
      <c r="K591" s="108"/>
      <c r="L591" s="108"/>
      <c r="M591" s="108"/>
      <c r="N591" s="108"/>
      <c r="O591" s="108"/>
      <c r="P591" s="108"/>
      <c r="Q591" s="108"/>
      <c r="R591" s="108"/>
      <c r="S591" s="108"/>
      <c r="T591" s="108"/>
      <c r="U591" s="108"/>
      <c r="V591" s="108"/>
      <c r="W591" s="108"/>
      <c r="X591" s="108"/>
      <c r="Y591" s="108"/>
      <c r="Z591" s="108"/>
    </row>
    <row r="592" spans="1:26" ht="24.75" customHeight="1">
      <c r="A592" s="537"/>
      <c r="B592" s="108"/>
      <c r="C592" s="537"/>
      <c r="D592" s="56"/>
      <c r="E592" s="56"/>
      <c r="F592" s="56"/>
      <c r="G592" s="538"/>
      <c r="H592" s="86"/>
      <c r="I592" s="85"/>
      <c r="J592" s="86"/>
      <c r="K592" s="108"/>
      <c r="L592" s="108"/>
      <c r="M592" s="108"/>
      <c r="N592" s="108"/>
      <c r="O592" s="108"/>
      <c r="P592" s="108"/>
      <c r="Q592" s="108"/>
      <c r="R592" s="108"/>
      <c r="S592" s="108"/>
      <c r="T592" s="108"/>
      <c r="U592" s="108"/>
      <c r="V592" s="108"/>
      <c r="W592" s="108"/>
      <c r="X592" s="108"/>
      <c r="Y592" s="108"/>
      <c r="Z592" s="108"/>
    </row>
    <row r="593" spans="1:26" ht="24.75" customHeight="1">
      <c r="A593" s="537"/>
      <c r="B593" s="108"/>
      <c r="C593" s="537"/>
      <c r="D593" s="56"/>
      <c r="E593" s="56"/>
      <c r="F593" s="56"/>
      <c r="G593" s="538"/>
      <c r="H593" s="86"/>
      <c r="I593" s="85"/>
      <c r="J593" s="86"/>
      <c r="K593" s="108"/>
      <c r="L593" s="108"/>
      <c r="M593" s="108"/>
      <c r="N593" s="108"/>
      <c r="O593" s="108"/>
      <c r="P593" s="108"/>
      <c r="Q593" s="108"/>
      <c r="R593" s="108"/>
      <c r="S593" s="108"/>
      <c r="T593" s="108"/>
      <c r="U593" s="108"/>
      <c r="V593" s="108"/>
      <c r="W593" s="108"/>
      <c r="X593" s="108"/>
      <c r="Y593" s="108"/>
      <c r="Z593" s="108"/>
    </row>
    <row r="594" spans="1:26" ht="24.75" customHeight="1">
      <c r="A594" s="537"/>
      <c r="B594" s="108"/>
      <c r="C594" s="537"/>
      <c r="D594" s="56"/>
      <c r="E594" s="56"/>
      <c r="F594" s="56"/>
      <c r="G594" s="538"/>
      <c r="H594" s="86"/>
      <c r="I594" s="85"/>
      <c r="J594" s="86"/>
      <c r="K594" s="108"/>
      <c r="L594" s="108"/>
      <c r="M594" s="108"/>
      <c r="N594" s="108"/>
      <c r="O594" s="108"/>
      <c r="P594" s="108"/>
      <c r="Q594" s="108"/>
      <c r="R594" s="108"/>
      <c r="S594" s="108"/>
      <c r="T594" s="108"/>
      <c r="U594" s="108"/>
      <c r="V594" s="108"/>
      <c r="W594" s="108"/>
      <c r="X594" s="108"/>
      <c r="Y594" s="108"/>
      <c r="Z594" s="108"/>
    </row>
    <row r="595" spans="1:26" ht="24.75" customHeight="1">
      <c r="A595" s="537"/>
      <c r="B595" s="108"/>
      <c r="C595" s="537"/>
      <c r="D595" s="56"/>
      <c r="E595" s="56"/>
      <c r="F595" s="56"/>
      <c r="G595" s="538"/>
      <c r="H595" s="86"/>
      <c r="I595" s="85"/>
      <c r="J595" s="86"/>
      <c r="K595" s="108"/>
      <c r="L595" s="108"/>
      <c r="M595" s="108"/>
      <c r="N595" s="108"/>
      <c r="O595" s="108"/>
      <c r="P595" s="108"/>
      <c r="Q595" s="108"/>
      <c r="R595" s="108"/>
      <c r="S595" s="108"/>
      <c r="T595" s="108"/>
      <c r="U595" s="108"/>
      <c r="V595" s="108"/>
      <c r="W595" s="108"/>
      <c r="X595" s="108"/>
      <c r="Y595" s="108"/>
      <c r="Z595" s="108"/>
    </row>
    <row r="596" spans="1:26" ht="24.75" customHeight="1">
      <c r="A596" s="537"/>
      <c r="B596" s="108"/>
      <c r="C596" s="537"/>
      <c r="D596" s="56"/>
      <c r="E596" s="56"/>
      <c r="F596" s="56"/>
      <c r="G596" s="538"/>
      <c r="H596" s="86"/>
      <c r="I596" s="85"/>
      <c r="J596" s="86"/>
      <c r="K596" s="108"/>
      <c r="L596" s="108"/>
      <c r="M596" s="108"/>
      <c r="N596" s="108"/>
      <c r="O596" s="108"/>
      <c r="P596" s="108"/>
      <c r="Q596" s="108"/>
      <c r="R596" s="108"/>
      <c r="S596" s="108"/>
      <c r="T596" s="108"/>
      <c r="U596" s="108"/>
      <c r="V596" s="108"/>
      <c r="W596" s="108"/>
      <c r="X596" s="108"/>
      <c r="Y596" s="108"/>
      <c r="Z596" s="108"/>
    </row>
    <row r="597" spans="1:26" ht="24.75" customHeight="1">
      <c r="A597" s="537"/>
      <c r="B597" s="108"/>
      <c r="C597" s="537"/>
      <c r="D597" s="56"/>
      <c r="E597" s="56"/>
      <c r="F597" s="56"/>
      <c r="G597" s="538"/>
      <c r="H597" s="86"/>
      <c r="I597" s="85"/>
      <c r="J597" s="86"/>
      <c r="K597" s="108"/>
      <c r="L597" s="108"/>
      <c r="M597" s="108"/>
      <c r="N597" s="108"/>
      <c r="O597" s="108"/>
      <c r="P597" s="108"/>
      <c r="Q597" s="108"/>
      <c r="R597" s="108"/>
      <c r="S597" s="108"/>
      <c r="T597" s="108"/>
      <c r="U597" s="108"/>
      <c r="V597" s="108"/>
      <c r="W597" s="108"/>
      <c r="X597" s="108"/>
      <c r="Y597" s="108"/>
      <c r="Z597" s="108"/>
    </row>
    <row r="598" spans="1:26" ht="24.75" customHeight="1">
      <c r="A598" s="537"/>
      <c r="B598" s="108"/>
      <c r="C598" s="537"/>
      <c r="D598" s="56"/>
      <c r="E598" s="56"/>
      <c r="F598" s="56"/>
      <c r="G598" s="538"/>
      <c r="H598" s="86"/>
      <c r="I598" s="85"/>
      <c r="J598" s="86"/>
      <c r="K598" s="108"/>
      <c r="L598" s="108"/>
      <c r="M598" s="108"/>
      <c r="N598" s="108"/>
      <c r="O598" s="108"/>
      <c r="P598" s="108"/>
      <c r="Q598" s="108"/>
      <c r="R598" s="108"/>
      <c r="S598" s="108"/>
      <c r="T598" s="108"/>
      <c r="U598" s="108"/>
      <c r="V598" s="108"/>
      <c r="W598" s="108"/>
      <c r="X598" s="108"/>
      <c r="Y598" s="108"/>
      <c r="Z598" s="108"/>
    </row>
    <row r="599" spans="1:26" ht="24.75" customHeight="1">
      <c r="A599" s="537"/>
      <c r="B599" s="108"/>
      <c r="C599" s="537"/>
      <c r="D599" s="56"/>
      <c r="E599" s="56"/>
      <c r="F599" s="56"/>
      <c r="G599" s="538"/>
      <c r="H599" s="86"/>
      <c r="I599" s="85"/>
      <c r="J599" s="86"/>
      <c r="K599" s="108"/>
      <c r="L599" s="108"/>
      <c r="M599" s="108"/>
      <c r="N599" s="108"/>
      <c r="O599" s="108"/>
      <c r="P599" s="108"/>
      <c r="Q599" s="108"/>
      <c r="R599" s="108"/>
      <c r="S599" s="108"/>
      <c r="T599" s="108"/>
      <c r="U599" s="108"/>
      <c r="V599" s="108"/>
      <c r="W599" s="108"/>
      <c r="X599" s="108"/>
      <c r="Y599" s="108"/>
      <c r="Z599" s="108"/>
    </row>
    <row r="600" spans="1:26" ht="24.75" customHeight="1">
      <c r="A600" s="537"/>
      <c r="B600" s="108"/>
      <c r="C600" s="537"/>
      <c r="D600" s="56"/>
      <c r="E600" s="56"/>
      <c r="F600" s="56"/>
      <c r="G600" s="538"/>
      <c r="H600" s="86"/>
      <c r="I600" s="85"/>
      <c r="J600" s="86"/>
      <c r="K600" s="108"/>
      <c r="L600" s="108"/>
      <c r="M600" s="108"/>
      <c r="N600" s="108"/>
      <c r="O600" s="108"/>
      <c r="P600" s="108"/>
      <c r="Q600" s="108"/>
      <c r="R600" s="108"/>
      <c r="S600" s="108"/>
      <c r="T600" s="108"/>
      <c r="U600" s="108"/>
      <c r="V600" s="108"/>
      <c r="W600" s="108"/>
      <c r="X600" s="108"/>
      <c r="Y600" s="108"/>
      <c r="Z600" s="108"/>
    </row>
    <row r="601" spans="1:26" ht="24.75" customHeight="1">
      <c r="A601" s="537"/>
      <c r="B601" s="108"/>
      <c r="C601" s="537"/>
      <c r="D601" s="56"/>
      <c r="E601" s="56"/>
      <c r="F601" s="56"/>
      <c r="G601" s="538"/>
      <c r="H601" s="86"/>
      <c r="I601" s="85"/>
      <c r="J601" s="86"/>
      <c r="K601" s="108"/>
      <c r="L601" s="108"/>
      <c r="M601" s="108"/>
      <c r="N601" s="108"/>
      <c r="O601" s="108"/>
      <c r="P601" s="108"/>
      <c r="Q601" s="108"/>
      <c r="R601" s="108"/>
      <c r="S601" s="108"/>
      <c r="T601" s="108"/>
      <c r="U601" s="108"/>
      <c r="V601" s="108"/>
      <c r="W601" s="108"/>
      <c r="X601" s="108"/>
      <c r="Y601" s="108"/>
      <c r="Z601" s="108"/>
    </row>
    <row r="602" spans="1:26" ht="24.75" customHeight="1">
      <c r="A602" s="537"/>
      <c r="B602" s="108"/>
      <c r="C602" s="537"/>
      <c r="D602" s="56"/>
      <c r="E602" s="56"/>
      <c r="F602" s="56"/>
      <c r="G602" s="538"/>
      <c r="H602" s="86"/>
      <c r="I602" s="85"/>
      <c r="J602" s="86"/>
      <c r="K602" s="108"/>
      <c r="L602" s="108"/>
      <c r="M602" s="108"/>
      <c r="N602" s="108"/>
      <c r="O602" s="108"/>
      <c r="P602" s="108"/>
      <c r="Q602" s="108"/>
      <c r="R602" s="108"/>
      <c r="S602" s="108"/>
      <c r="T602" s="108"/>
      <c r="U602" s="108"/>
      <c r="V602" s="108"/>
      <c r="W602" s="108"/>
      <c r="X602" s="108"/>
      <c r="Y602" s="108"/>
      <c r="Z602" s="108"/>
    </row>
    <row r="603" spans="1:26" ht="24.75" customHeight="1">
      <c r="A603" s="537"/>
      <c r="B603" s="108"/>
      <c r="C603" s="537"/>
      <c r="D603" s="56"/>
      <c r="E603" s="56"/>
      <c r="F603" s="56"/>
      <c r="G603" s="538"/>
      <c r="H603" s="86"/>
      <c r="I603" s="85"/>
      <c r="J603" s="86"/>
      <c r="K603" s="108"/>
      <c r="L603" s="108"/>
      <c r="M603" s="108"/>
      <c r="N603" s="108"/>
      <c r="O603" s="108"/>
      <c r="P603" s="108"/>
      <c r="Q603" s="108"/>
      <c r="R603" s="108"/>
      <c r="S603" s="108"/>
      <c r="T603" s="108"/>
      <c r="U603" s="108"/>
      <c r="V603" s="108"/>
      <c r="W603" s="108"/>
      <c r="X603" s="108"/>
      <c r="Y603" s="108"/>
      <c r="Z603" s="108"/>
    </row>
    <row r="604" spans="1:26" ht="24.75" customHeight="1">
      <c r="A604" s="537"/>
      <c r="B604" s="108"/>
      <c r="C604" s="537"/>
      <c r="D604" s="56"/>
      <c r="E604" s="56"/>
      <c r="F604" s="56"/>
      <c r="G604" s="538"/>
      <c r="H604" s="86"/>
      <c r="I604" s="85"/>
      <c r="J604" s="86"/>
      <c r="K604" s="108"/>
      <c r="L604" s="108"/>
      <c r="M604" s="108"/>
      <c r="N604" s="108"/>
      <c r="O604" s="108"/>
      <c r="P604" s="108"/>
      <c r="Q604" s="108"/>
      <c r="R604" s="108"/>
      <c r="S604" s="108"/>
      <c r="T604" s="108"/>
      <c r="U604" s="108"/>
      <c r="V604" s="108"/>
      <c r="W604" s="108"/>
      <c r="X604" s="108"/>
      <c r="Y604" s="108"/>
      <c r="Z604" s="108"/>
    </row>
    <row r="605" spans="1:26" ht="24.75" customHeight="1">
      <c r="A605" s="537"/>
      <c r="B605" s="108"/>
      <c r="C605" s="537"/>
      <c r="D605" s="56"/>
      <c r="E605" s="56"/>
      <c r="F605" s="56"/>
      <c r="G605" s="538"/>
      <c r="H605" s="86"/>
      <c r="I605" s="85"/>
      <c r="J605" s="86"/>
      <c r="K605" s="108"/>
      <c r="L605" s="108"/>
      <c r="M605" s="108"/>
      <c r="N605" s="108"/>
      <c r="O605" s="108"/>
      <c r="P605" s="108"/>
      <c r="Q605" s="108"/>
      <c r="R605" s="108"/>
      <c r="S605" s="108"/>
      <c r="T605" s="108"/>
      <c r="U605" s="108"/>
      <c r="V605" s="108"/>
      <c r="W605" s="108"/>
      <c r="X605" s="108"/>
      <c r="Y605" s="108"/>
      <c r="Z605" s="108"/>
    </row>
    <row r="606" spans="1:26" ht="24.75" customHeight="1">
      <c r="A606" s="537"/>
      <c r="B606" s="108"/>
      <c r="C606" s="537"/>
      <c r="D606" s="56"/>
      <c r="E606" s="56"/>
      <c r="F606" s="56"/>
      <c r="G606" s="538"/>
      <c r="H606" s="86"/>
      <c r="I606" s="85"/>
      <c r="J606" s="86"/>
      <c r="K606" s="108"/>
      <c r="L606" s="108"/>
      <c r="M606" s="108"/>
      <c r="N606" s="108"/>
      <c r="O606" s="108"/>
      <c r="P606" s="108"/>
      <c r="Q606" s="108"/>
      <c r="R606" s="108"/>
      <c r="S606" s="108"/>
      <c r="T606" s="108"/>
      <c r="U606" s="108"/>
      <c r="V606" s="108"/>
      <c r="W606" s="108"/>
      <c r="X606" s="108"/>
      <c r="Y606" s="108"/>
      <c r="Z606" s="108"/>
    </row>
    <row r="607" spans="1:26" ht="24.75" customHeight="1">
      <c r="A607" s="537"/>
      <c r="B607" s="108"/>
      <c r="C607" s="537"/>
      <c r="D607" s="56"/>
      <c r="E607" s="56"/>
      <c r="F607" s="56"/>
      <c r="G607" s="538"/>
      <c r="H607" s="86"/>
      <c r="I607" s="85"/>
      <c r="J607" s="86"/>
      <c r="K607" s="108"/>
      <c r="L607" s="108"/>
      <c r="M607" s="108"/>
      <c r="N607" s="108"/>
      <c r="O607" s="108"/>
      <c r="P607" s="108"/>
      <c r="Q607" s="108"/>
      <c r="R607" s="108"/>
      <c r="S607" s="108"/>
      <c r="T607" s="108"/>
      <c r="U607" s="108"/>
      <c r="V607" s="108"/>
      <c r="W607" s="108"/>
      <c r="X607" s="108"/>
      <c r="Y607" s="108"/>
      <c r="Z607" s="108"/>
    </row>
    <row r="608" spans="1:26" ht="24.75" customHeight="1">
      <c r="A608" s="537"/>
      <c r="B608" s="108"/>
      <c r="C608" s="537"/>
      <c r="D608" s="56"/>
      <c r="E608" s="56"/>
      <c r="F608" s="56"/>
      <c r="G608" s="538"/>
      <c r="H608" s="86"/>
      <c r="I608" s="85"/>
      <c r="J608" s="86"/>
      <c r="K608" s="108"/>
      <c r="L608" s="108"/>
      <c r="M608" s="108"/>
      <c r="N608" s="108"/>
      <c r="O608" s="108"/>
      <c r="P608" s="108"/>
      <c r="Q608" s="108"/>
      <c r="R608" s="108"/>
      <c r="S608" s="108"/>
      <c r="T608" s="108"/>
      <c r="U608" s="108"/>
      <c r="V608" s="108"/>
      <c r="W608" s="108"/>
      <c r="X608" s="108"/>
      <c r="Y608" s="108"/>
      <c r="Z608" s="108"/>
    </row>
    <row r="609" spans="1:26" ht="24.75" customHeight="1">
      <c r="A609" s="537"/>
      <c r="B609" s="108"/>
      <c r="C609" s="537"/>
      <c r="D609" s="56"/>
      <c r="E609" s="56"/>
      <c r="F609" s="56"/>
      <c r="G609" s="538"/>
      <c r="H609" s="86"/>
      <c r="I609" s="85"/>
      <c r="J609" s="86"/>
      <c r="K609" s="108"/>
      <c r="L609" s="108"/>
      <c r="M609" s="108"/>
      <c r="N609" s="108"/>
      <c r="O609" s="108"/>
      <c r="P609" s="108"/>
      <c r="Q609" s="108"/>
      <c r="R609" s="108"/>
      <c r="S609" s="108"/>
      <c r="T609" s="108"/>
      <c r="U609" s="108"/>
      <c r="V609" s="108"/>
      <c r="W609" s="108"/>
      <c r="X609" s="108"/>
      <c r="Y609" s="108"/>
      <c r="Z609" s="108"/>
    </row>
    <row r="610" spans="1:26" ht="24.75" customHeight="1">
      <c r="A610" s="537"/>
      <c r="B610" s="108"/>
      <c r="C610" s="537"/>
      <c r="D610" s="56"/>
      <c r="E610" s="56"/>
      <c r="F610" s="56"/>
      <c r="G610" s="538"/>
      <c r="H610" s="86"/>
      <c r="I610" s="85"/>
      <c r="J610" s="86"/>
      <c r="K610" s="108"/>
      <c r="L610" s="108"/>
      <c r="M610" s="108"/>
      <c r="N610" s="108"/>
      <c r="O610" s="108"/>
      <c r="P610" s="108"/>
      <c r="Q610" s="108"/>
      <c r="R610" s="108"/>
      <c r="S610" s="108"/>
      <c r="T610" s="108"/>
      <c r="U610" s="108"/>
      <c r="V610" s="108"/>
      <c r="W610" s="108"/>
      <c r="X610" s="108"/>
      <c r="Y610" s="108"/>
      <c r="Z610" s="108"/>
    </row>
    <row r="611" spans="1:26" ht="24.75" customHeight="1">
      <c r="A611" s="537"/>
      <c r="B611" s="108"/>
      <c r="C611" s="537"/>
      <c r="D611" s="56"/>
      <c r="E611" s="56"/>
      <c r="F611" s="56"/>
      <c r="G611" s="538"/>
      <c r="H611" s="86"/>
      <c r="I611" s="85"/>
      <c r="J611" s="86"/>
      <c r="K611" s="108"/>
      <c r="L611" s="108"/>
      <c r="M611" s="108"/>
      <c r="N611" s="108"/>
      <c r="O611" s="108"/>
      <c r="P611" s="108"/>
      <c r="Q611" s="108"/>
      <c r="R611" s="108"/>
      <c r="S611" s="108"/>
      <c r="T611" s="108"/>
      <c r="U611" s="108"/>
      <c r="V611" s="108"/>
      <c r="W611" s="108"/>
      <c r="X611" s="108"/>
      <c r="Y611" s="108"/>
      <c r="Z611" s="108"/>
    </row>
    <row r="612" spans="1:26" ht="24.75" customHeight="1">
      <c r="A612" s="537"/>
      <c r="B612" s="108"/>
      <c r="C612" s="537"/>
      <c r="D612" s="56"/>
      <c r="E612" s="56"/>
      <c r="F612" s="56"/>
      <c r="G612" s="538"/>
      <c r="H612" s="86"/>
      <c r="I612" s="85"/>
      <c r="J612" s="86"/>
      <c r="K612" s="108"/>
      <c r="L612" s="108"/>
      <c r="M612" s="108"/>
      <c r="N612" s="108"/>
      <c r="O612" s="108"/>
      <c r="P612" s="108"/>
      <c r="Q612" s="108"/>
      <c r="R612" s="108"/>
      <c r="S612" s="108"/>
      <c r="T612" s="108"/>
      <c r="U612" s="108"/>
      <c r="V612" s="108"/>
      <c r="W612" s="108"/>
      <c r="X612" s="108"/>
      <c r="Y612" s="108"/>
      <c r="Z612" s="108"/>
    </row>
    <row r="613" spans="1:26" ht="24.75" customHeight="1">
      <c r="A613" s="537"/>
      <c r="B613" s="108"/>
      <c r="C613" s="537"/>
      <c r="D613" s="56"/>
      <c r="E613" s="56"/>
      <c r="F613" s="56"/>
      <c r="G613" s="538"/>
      <c r="H613" s="86"/>
      <c r="I613" s="85"/>
      <c r="J613" s="86"/>
      <c r="K613" s="108"/>
      <c r="L613" s="108"/>
      <c r="M613" s="108"/>
      <c r="N613" s="108"/>
      <c r="O613" s="108"/>
      <c r="P613" s="108"/>
      <c r="Q613" s="108"/>
      <c r="R613" s="108"/>
      <c r="S613" s="108"/>
      <c r="T613" s="108"/>
      <c r="U613" s="108"/>
      <c r="V613" s="108"/>
      <c r="W613" s="108"/>
      <c r="X613" s="108"/>
      <c r="Y613" s="108"/>
      <c r="Z613" s="108"/>
    </row>
    <row r="614" spans="1:26" ht="24.75" customHeight="1">
      <c r="A614" s="537"/>
      <c r="B614" s="108"/>
      <c r="C614" s="537"/>
      <c r="D614" s="56"/>
      <c r="E614" s="56"/>
      <c r="F614" s="56"/>
      <c r="G614" s="538"/>
      <c r="H614" s="86"/>
      <c r="I614" s="85"/>
      <c r="J614" s="86"/>
      <c r="K614" s="108"/>
      <c r="L614" s="108"/>
      <c r="M614" s="108"/>
      <c r="N614" s="108"/>
      <c r="O614" s="108"/>
      <c r="P614" s="108"/>
      <c r="Q614" s="108"/>
      <c r="R614" s="108"/>
      <c r="S614" s="108"/>
      <c r="T614" s="108"/>
      <c r="U614" s="108"/>
      <c r="V614" s="108"/>
      <c r="W614" s="108"/>
      <c r="X614" s="108"/>
      <c r="Y614" s="108"/>
      <c r="Z614" s="108"/>
    </row>
    <row r="615" spans="1:26" ht="24.75" customHeight="1">
      <c r="A615" s="537"/>
      <c r="B615" s="108"/>
      <c r="C615" s="537"/>
      <c r="D615" s="56"/>
      <c r="E615" s="56"/>
      <c r="F615" s="56"/>
      <c r="G615" s="538"/>
      <c r="H615" s="86"/>
      <c r="I615" s="85"/>
      <c r="J615" s="86"/>
      <c r="K615" s="108"/>
      <c r="L615" s="108"/>
      <c r="M615" s="108"/>
      <c r="N615" s="108"/>
      <c r="O615" s="108"/>
      <c r="P615" s="108"/>
      <c r="Q615" s="108"/>
      <c r="R615" s="108"/>
      <c r="S615" s="108"/>
      <c r="T615" s="108"/>
      <c r="U615" s="108"/>
      <c r="V615" s="108"/>
      <c r="W615" s="108"/>
      <c r="X615" s="108"/>
      <c r="Y615" s="108"/>
      <c r="Z615" s="108"/>
    </row>
    <row r="616" spans="1:26" ht="24.75" customHeight="1">
      <c r="A616" s="537"/>
      <c r="B616" s="108"/>
      <c r="C616" s="537"/>
      <c r="D616" s="56"/>
      <c r="E616" s="56"/>
      <c r="F616" s="56"/>
      <c r="G616" s="538"/>
      <c r="H616" s="86"/>
      <c r="I616" s="85"/>
      <c r="J616" s="86"/>
      <c r="K616" s="108"/>
      <c r="L616" s="108"/>
      <c r="M616" s="108"/>
      <c r="N616" s="108"/>
      <c r="O616" s="108"/>
      <c r="P616" s="108"/>
      <c r="Q616" s="108"/>
      <c r="R616" s="108"/>
      <c r="S616" s="108"/>
      <c r="T616" s="108"/>
      <c r="U616" s="108"/>
      <c r="V616" s="108"/>
      <c r="W616" s="108"/>
      <c r="X616" s="108"/>
      <c r="Y616" s="108"/>
      <c r="Z616" s="108"/>
    </row>
    <row r="617" spans="1:26" ht="24.75" customHeight="1">
      <c r="A617" s="537"/>
      <c r="B617" s="108"/>
      <c r="C617" s="537"/>
      <c r="D617" s="56"/>
      <c r="E617" s="56"/>
      <c r="F617" s="56"/>
      <c r="G617" s="538"/>
      <c r="H617" s="86"/>
      <c r="I617" s="85"/>
      <c r="J617" s="86"/>
      <c r="K617" s="108"/>
      <c r="L617" s="108"/>
      <c r="M617" s="108"/>
      <c r="N617" s="108"/>
      <c r="O617" s="108"/>
      <c r="P617" s="108"/>
      <c r="Q617" s="108"/>
      <c r="R617" s="108"/>
      <c r="S617" s="108"/>
      <c r="T617" s="108"/>
      <c r="U617" s="108"/>
      <c r="V617" s="108"/>
      <c r="W617" s="108"/>
      <c r="X617" s="108"/>
      <c r="Y617" s="108"/>
      <c r="Z617" s="108"/>
    </row>
    <row r="618" spans="1:26" ht="24.75" customHeight="1">
      <c r="A618" s="537"/>
      <c r="B618" s="108"/>
      <c r="C618" s="537"/>
      <c r="D618" s="56"/>
      <c r="E618" s="56"/>
      <c r="F618" s="56"/>
      <c r="G618" s="538"/>
      <c r="H618" s="86"/>
      <c r="I618" s="85"/>
      <c r="J618" s="86"/>
      <c r="K618" s="108"/>
      <c r="L618" s="108"/>
      <c r="M618" s="108"/>
      <c r="N618" s="108"/>
      <c r="O618" s="108"/>
      <c r="P618" s="108"/>
      <c r="Q618" s="108"/>
      <c r="R618" s="108"/>
      <c r="S618" s="108"/>
      <c r="T618" s="108"/>
      <c r="U618" s="108"/>
      <c r="V618" s="108"/>
      <c r="W618" s="108"/>
      <c r="X618" s="108"/>
      <c r="Y618" s="108"/>
      <c r="Z618" s="108"/>
    </row>
    <row r="619" spans="1:26" ht="24.75" customHeight="1">
      <c r="A619" s="537"/>
      <c r="B619" s="108"/>
      <c r="C619" s="537"/>
      <c r="D619" s="56"/>
      <c r="E619" s="56"/>
      <c r="F619" s="56"/>
      <c r="G619" s="538"/>
      <c r="H619" s="86"/>
      <c r="I619" s="85"/>
      <c r="J619" s="86"/>
      <c r="K619" s="108"/>
      <c r="L619" s="108"/>
      <c r="M619" s="108"/>
      <c r="N619" s="108"/>
      <c r="O619" s="108"/>
      <c r="P619" s="108"/>
      <c r="Q619" s="108"/>
      <c r="R619" s="108"/>
      <c r="S619" s="108"/>
      <c r="T619" s="108"/>
      <c r="U619" s="108"/>
      <c r="V619" s="108"/>
      <c r="W619" s="108"/>
      <c r="X619" s="108"/>
      <c r="Y619" s="108"/>
      <c r="Z619" s="108"/>
    </row>
    <row r="620" spans="1:26" ht="24.75" customHeight="1">
      <c r="A620" s="537"/>
      <c r="B620" s="108"/>
      <c r="C620" s="537"/>
      <c r="D620" s="56"/>
      <c r="E620" s="56"/>
      <c r="F620" s="56"/>
      <c r="G620" s="538"/>
      <c r="H620" s="86"/>
      <c r="I620" s="85"/>
      <c r="J620" s="86"/>
      <c r="K620" s="108"/>
      <c r="L620" s="108"/>
      <c r="M620" s="108"/>
      <c r="N620" s="108"/>
      <c r="O620" s="108"/>
      <c r="P620" s="108"/>
      <c r="Q620" s="108"/>
      <c r="R620" s="108"/>
      <c r="S620" s="108"/>
      <c r="T620" s="108"/>
      <c r="U620" s="108"/>
      <c r="V620" s="108"/>
      <c r="W620" s="108"/>
      <c r="X620" s="108"/>
      <c r="Y620" s="108"/>
      <c r="Z620" s="108"/>
    </row>
    <row r="621" spans="1:26" ht="24.75" customHeight="1">
      <c r="A621" s="537"/>
      <c r="B621" s="108"/>
      <c r="C621" s="537"/>
      <c r="D621" s="56"/>
      <c r="E621" s="56"/>
      <c r="F621" s="56"/>
      <c r="G621" s="538"/>
      <c r="H621" s="86"/>
      <c r="I621" s="85"/>
      <c r="J621" s="86"/>
      <c r="K621" s="108"/>
      <c r="L621" s="108"/>
      <c r="M621" s="108"/>
      <c r="N621" s="108"/>
      <c r="O621" s="108"/>
      <c r="P621" s="108"/>
      <c r="Q621" s="108"/>
      <c r="R621" s="108"/>
      <c r="S621" s="108"/>
      <c r="T621" s="108"/>
      <c r="U621" s="108"/>
      <c r="V621" s="108"/>
      <c r="W621" s="108"/>
      <c r="X621" s="108"/>
      <c r="Y621" s="108"/>
      <c r="Z621" s="108"/>
    </row>
    <row r="622" spans="1:26" ht="24.75" customHeight="1">
      <c r="A622" s="537"/>
      <c r="B622" s="108"/>
      <c r="C622" s="537"/>
      <c r="D622" s="56"/>
      <c r="E622" s="56"/>
      <c r="F622" s="56"/>
      <c r="G622" s="538"/>
      <c r="H622" s="86"/>
      <c r="I622" s="85"/>
      <c r="J622" s="86"/>
      <c r="K622" s="108"/>
      <c r="L622" s="108"/>
      <c r="M622" s="108"/>
      <c r="N622" s="108"/>
      <c r="O622" s="108"/>
      <c r="P622" s="108"/>
      <c r="Q622" s="108"/>
      <c r="R622" s="108"/>
      <c r="S622" s="108"/>
      <c r="T622" s="108"/>
      <c r="U622" s="108"/>
      <c r="V622" s="108"/>
      <c r="W622" s="108"/>
      <c r="X622" s="108"/>
      <c r="Y622" s="108"/>
      <c r="Z622" s="108"/>
    </row>
    <row r="623" spans="1:26" ht="24.75" customHeight="1">
      <c r="A623" s="537"/>
      <c r="B623" s="108"/>
      <c r="C623" s="537"/>
      <c r="D623" s="56"/>
      <c r="E623" s="56"/>
      <c r="F623" s="56"/>
      <c r="G623" s="538"/>
      <c r="H623" s="86"/>
      <c r="I623" s="85"/>
      <c r="J623" s="86"/>
      <c r="K623" s="108"/>
      <c r="L623" s="108"/>
      <c r="M623" s="108"/>
      <c r="N623" s="108"/>
      <c r="O623" s="108"/>
      <c r="P623" s="108"/>
      <c r="Q623" s="108"/>
      <c r="R623" s="108"/>
      <c r="S623" s="108"/>
      <c r="T623" s="108"/>
      <c r="U623" s="108"/>
      <c r="V623" s="108"/>
      <c r="W623" s="108"/>
      <c r="X623" s="108"/>
      <c r="Y623" s="108"/>
      <c r="Z623" s="108"/>
    </row>
    <row r="624" spans="1:26" ht="24.75" customHeight="1">
      <c r="A624" s="537"/>
      <c r="B624" s="108"/>
      <c r="C624" s="537"/>
      <c r="D624" s="56"/>
      <c r="E624" s="56"/>
      <c r="F624" s="56"/>
      <c r="G624" s="538"/>
      <c r="H624" s="86"/>
      <c r="I624" s="85"/>
      <c r="J624" s="86"/>
      <c r="K624" s="108"/>
      <c r="L624" s="108"/>
      <c r="M624" s="108"/>
      <c r="N624" s="108"/>
      <c r="O624" s="108"/>
      <c r="P624" s="108"/>
      <c r="Q624" s="108"/>
      <c r="R624" s="108"/>
      <c r="S624" s="108"/>
      <c r="T624" s="108"/>
      <c r="U624" s="108"/>
      <c r="V624" s="108"/>
      <c r="W624" s="108"/>
      <c r="X624" s="108"/>
      <c r="Y624" s="108"/>
      <c r="Z624" s="108"/>
    </row>
    <row r="625" spans="1:26" ht="24.75" customHeight="1">
      <c r="A625" s="537"/>
      <c r="B625" s="108"/>
      <c r="C625" s="537"/>
      <c r="D625" s="56"/>
      <c r="E625" s="56"/>
      <c r="F625" s="56"/>
      <c r="G625" s="538"/>
      <c r="H625" s="86"/>
      <c r="I625" s="85"/>
      <c r="J625" s="86"/>
      <c r="K625" s="108"/>
      <c r="L625" s="108"/>
      <c r="M625" s="108"/>
      <c r="N625" s="108"/>
      <c r="O625" s="108"/>
      <c r="P625" s="108"/>
      <c r="Q625" s="108"/>
      <c r="R625" s="108"/>
      <c r="S625" s="108"/>
      <c r="T625" s="108"/>
      <c r="U625" s="108"/>
      <c r="V625" s="108"/>
      <c r="W625" s="108"/>
      <c r="X625" s="108"/>
      <c r="Y625" s="108"/>
      <c r="Z625" s="108"/>
    </row>
    <row r="626" spans="1:26" ht="24.75" customHeight="1">
      <c r="A626" s="537"/>
      <c r="B626" s="108"/>
      <c r="C626" s="537"/>
      <c r="D626" s="56"/>
      <c r="E626" s="56"/>
      <c r="F626" s="56"/>
      <c r="G626" s="538"/>
      <c r="H626" s="86"/>
      <c r="I626" s="85"/>
      <c r="J626" s="86"/>
      <c r="K626" s="108"/>
      <c r="L626" s="108"/>
      <c r="M626" s="108"/>
      <c r="N626" s="108"/>
      <c r="O626" s="108"/>
      <c r="P626" s="108"/>
      <c r="Q626" s="108"/>
      <c r="R626" s="108"/>
      <c r="S626" s="108"/>
      <c r="T626" s="108"/>
      <c r="U626" s="108"/>
      <c r="V626" s="108"/>
      <c r="W626" s="108"/>
      <c r="X626" s="108"/>
      <c r="Y626" s="108"/>
      <c r="Z626" s="108"/>
    </row>
    <row r="627" spans="1:26" ht="24.75" customHeight="1">
      <c r="A627" s="537"/>
      <c r="B627" s="108"/>
      <c r="C627" s="537"/>
      <c r="D627" s="56"/>
      <c r="E627" s="56"/>
      <c r="F627" s="56"/>
      <c r="G627" s="538"/>
      <c r="H627" s="86"/>
      <c r="I627" s="85"/>
      <c r="J627" s="86"/>
      <c r="K627" s="108"/>
      <c r="L627" s="108"/>
      <c r="M627" s="108"/>
      <c r="N627" s="108"/>
      <c r="O627" s="108"/>
      <c r="P627" s="108"/>
      <c r="Q627" s="108"/>
      <c r="R627" s="108"/>
      <c r="S627" s="108"/>
      <c r="T627" s="108"/>
      <c r="U627" s="108"/>
      <c r="V627" s="108"/>
      <c r="W627" s="108"/>
      <c r="X627" s="108"/>
      <c r="Y627" s="108"/>
      <c r="Z627" s="108"/>
    </row>
    <row r="628" spans="1:26" ht="24.75" customHeight="1">
      <c r="A628" s="537"/>
      <c r="B628" s="108"/>
      <c r="C628" s="537"/>
      <c r="D628" s="56"/>
      <c r="E628" s="56"/>
      <c r="F628" s="56"/>
      <c r="G628" s="538"/>
      <c r="H628" s="86"/>
      <c r="I628" s="85"/>
      <c r="J628" s="86"/>
      <c r="K628" s="108"/>
      <c r="L628" s="108"/>
      <c r="M628" s="108"/>
      <c r="N628" s="108"/>
      <c r="O628" s="108"/>
      <c r="P628" s="108"/>
      <c r="Q628" s="108"/>
      <c r="R628" s="108"/>
      <c r="S628" s="108"/>
      <c r="T628" s="108"/>
      <c r="U628" s="108"/>
      <c r="V628" s="108"/>
      <c r="W628" s="108"/>
      <c r="X628" s="108"/>
      <c r="Y628" s="108"/>
      <c r="Z628" s="108"/>
    </row>
    <row r="629" spans="1:26" ht="24.75" customHeight="1">
      <c r="A629" s="537"/>
      <c r="B629" s="108"/>
      <c r="C629" s="537"/>
      <c r="D629" s="56"/>
      <c r="E629" s="56"/>
      <c r="F629" s="56"/>
      <c r="G629" s="538"/>
      <c r="H629" s="86"/>
      <c r="I629" s="85"/>
      <c r="J629" s="86"/>
      <c r="K629" s="108"/>
      <c r="L629" s="108"/>
      <c r="M629" s="108"/>
      <c r="N629" s="108"/>
      <c r="O629" s="108"/>
      <c r="P629" s="108"/>
      <c r="Q629" s="108"/>
      <c r="R629" s="108"/>
      <c r="S629" s="108"/>
      <c r="T629" s="108"/>
      <c r="U629" s="108"/>
      <c r="V629" s="108"/>
      <c r="W629" s="108"/>
      <c r="X629" s="108"/>
      <c r="Y629" s="108"/>
      <c r="Z629" s="108"/>
    </row>
    <row r="630" spans="1:26" ht="24.75" customHeight="1">
      <c r="A630" s="537"/>
      <c r="B630" s="108"/>
      <c r="C630" s="537"/>
      <c r="D630" s="56"/>
      <c r="E630" s="56"/>
      <c r="F630" s="56"/>
      <c r="G630" s="538"/>
      <c r="H630" s="86"/>
      <c r="I630" s="85"/>
      <c r="J630" s="86"/>
      <c r="K630" s="108"/>
      <c r="L630" s="108"/>
      <c r="M630" s="108"/>
      <c r="N630" s="108"/>
      <c r="O630" s="108"/>
      <c r="P630" s="108"/>
      <c r="Q630" s="108"/>
      <c r="R630" s="108"/>
      <c r="S630" s="108"/>
      <c r="T630" s="108"/>
      <c r="U630" s="108"/>
      <c r="V630" s="108"/>
      <c r="W630" s="108"/>
      <c r="X630" s="108"/>
      <c r="Y630" s="108"/>
      <c r="Z630" s="108"/>
    </row>
    <row r="631" spans="1:26" ht="24.75" customHeight="1">
      <c r="A631" s="537"/>
      <c r="B631" s="108"/>
      <c r="C631" s="537"/>
      <c r="D631" s="56"/>
      <c r="E631" s="56"/>
      <c r="F631" s="56"/>
      <c r="G631" s="538"/>
      <c r="H631" s="86"/>
      <c r="I631" s="85"/>
      <c r="J631" s="86"/>
      <c r="K631" s="108"/>
      <c r="L631" s="108"/>
      <c r="M631" s="108"/>
      <c r="N631" s="108"/>
      <c r="O631" s="108"/>
      <c r="P631" s="108"/>
      <c r="Q631" s="108"/>
      <c r="R631" s="108"/>
      <c r="S631" s="108"/>
      <c r="T631" s="108"/>
      <c r="U631" s="108"/>
      <c r="V631" s="108"/>
      <c r="W631" s="108"/>
      <c r="X631" s="108"/>
      <c r="Y631" s="108"/>
      <c r="Z631" s="108"/>
    </row>
    <row r="632" spans="1:26" ht="24.75" customHeight="1">
      <c r="A632" s="537"/>
      <c r="B632" s="108"/>
      <c r="C632" s="537"/>
      <c r="D632" s="56"/>
      <c r="E632" s="56"/>
      <c r="F632" s="56"/>
      <c r="G632" s="538"/>
      <c r="H632" s="86"/>
      <c r="I632" s="85"/>
      <c r="J632" s="86"/>
      <c r="K632" s="108"/>
      <c r="L632" s="108"/>
      <c r="M632" s="108"/>
      <c r="N632" s="108"/>
      <c r="O632" s="108"/>
      <c r="P632" s="108"/>
      <c r="Q632" s="108"/>
      <c r="R632" s="108"/>
      <c r="S632" s="108"/>
      <c r="T632" s="108"/>
      <c r="U632" s="108"/>
      <c r="V632" s="108"/>
      <c r="W632" s="108"/>
      <c r="X632" s="108"/>
      <c r="Y632" s="108"/>
      <c r="Z632" s="108"/>
    </row>
    <row r="633" spans="1:26" ht="24.75" customHeight="1">
      <c r="A633" s="537"/>
      <c r="B633" s="108"/>
      <c r="C633" s="537"/>
      <c r="D633" s="56"/>
      <c r="E633" s="56"/>
      <c r="F633" s="56"/>
      <c r="G633" s="538"/>
      <c r="H633" s="86"/>
      <c r="I633" s="85"/>
      <c r="J633" s="86"/>
      <c r="K633" s="108"/>
      <c r="L633" s="108"/>
      <c r="M633" s="108"/>
      <c r="N633" s="108"/>
      <c r="O633" s="108"/>
      <c r="P633" s="108"/>
      <c r="Q633" s="108"/>
      <c r="R633" s="108"/>
      <c r="S633" s="108"/>
      <c r="T633" s="108"/>
      <c r="U633" s="108"/>
      <c r="V633" s="108"/>
      <c r="W633" s="108"/>
      <c r="X633" s="108"/>
      <c r="Y633" s="108"/>
      <c r="Z633" s="108"/>
    </row>
    <row r="634" spans="1:26" ht="24.75" customHeight="1">
      <c r="A634" s="537"/>
      <c r="B634" s="108"/>
      <c r="C634" s="537"/>
      <c r="D634" s="56"/>
      <c r="E634" s="56"/>
      <c r="F634" s="56"/>
      <c r="G634" s="538"/>
      <c r="H634" s="86"/>
      <c r="I634" s="85"/>
      <c r="J634" s="86"/>
      <c r="K634" s="108"/>
      <c r="L634" s="108"/>
      <c r="M634" s="108"/>
      <c r="N634" s="108"/>
      <c r="O634" s="108"/>
      <c r="P634" s="108"/>
      <c r="Q634" s="108"/>
      <c r="R634" s="108"/>
      <c r="S634" s="108"/>
      <c r="T634" s="108"/>
      <c r="U634" s="108"/>
      <c r="V634" s="108"/>
      <c r="W634" s="108"/>
      <c r="X634" s="108"/>
      <c r="Y634" s="108"/>
      <c r="Z634" s="108"/>
    </row>
    <row r="635" spans="1:26" ht="24.75" customHeight="1">
      <c r="A635" s="537"/>
      <c r="B635" s="108"/>
      <c r="C635" s="537"/>
      <c r="D635" s="56"/>
      <c r="E635" s="56"/>
      <c r="F635" s="56"/>
      <c r="G635" s="538"/>
      <c r="H635" s="86"/>
      <c r="I635" s="85"/>
      <c r="J635" s="86"/>
      <c r="K635" s="108"/>
      <c r="L635" s="108"/>
      <c r="M635" s="108"/>
      <c r="N635" s="108"/>
      <c r="O635" s="108"/>
      <c r="P635" s="108"/>
      <c r="Q635" s="108"/>
      <c r="R635" s="108"/>
      <c r="S635" s="108"/>
      <c r="T635" s="108"/>
      <c r="U635" s="108"/>
      <c r="V635" s="108"/>
      <c r="W635" s="108"/>
      <c r="X635" s="108"/>
      <c r="Y635" s="108"/>
      <c r="Z635" s="108"/>
    </row>
    <row r="636" spans="1:26" ht="24.75" customHeight="1">
      <c r="A636" s="537"/>
      <c r="B636" s="108"/>
      <c r="C636" s="537"/>
      <c r="D636" s="56"/>
      <c r="E636" s="56"/>
      <c r="F636" s="56"/>
      <c r="G636" s="538"/>
      <c r="H636" s="86"/>
      <c r="I636" s="85"/>
      <c r="J636" s="86"/>
      <c r="K636" s="108"/>
      <c r="L636" s="108"/>
      <c r="M636" s="108"/>
      <c r="N636" s="108"/>
      <c r="O636" s="108"/>
      <c r="P636" s="108"/>
      <c r="Q636" s="108"/>
      <c r="R636" s="108"/>
      <c r="S636" s="108"/>
      <c r="T636" s="108"/>
      <c r="U636" s="108"/>
      <c r="V636" s="108"/>
      <c r="W636" s="108"/>
      <c r="X636" s="108"/>
      <c r="Y636" s="108"/>
      <c r="Z636" s="108"/>
    </row>
    <row r="637" spans="1:26" ht="24.75" customHeight="1">
      <c r="A637" s="537"/>
      <c r="B637" s="108"/>
      <c r="C637" s="537"/>
      <c r="D637" s="56"/>
      <c r="E637" s="56"/>
      <c r="F637" s="56"/>
      <c r="G637" s="538"/>
      <c r="H637" s="86"/>
      <c r="I637" s="85"/>
      <c r="J637" s="86"/>
      <c r="K637" s="108"/>
      <c r="L637" s="108"/>
      <c r="M637" s="108"/>
      <c r="N637" s="108"/>
      <c r="O637" s="108"/>
      <c r="P637" s="108"/>
      <c r="Q637" s="108"/>
      <c r="R637" s="108"/>
      <c r="S637" s="108"/>
      <c r="T637" s="108"/>
      <c r="U637" s="108"/>
      <c r="V637" s="108"/>
      <c r="W637" s="108"/>
      <c r="X637" s="108"/>
      <c r="Y637" s="108"/>
      <c r="Z637" s="108"/>
    </row>
    <row r="638" spans="1:26" ht="24.75" customHeight="1">
      <c r="A638" s="537"/>
      <c r="B638" s="108"/>
      <c r="C638" s="537"/>
      <c r="D638" s="56"/>
      <c r="E638" s="56"/>
      <c r="F638" s="56"/>
      <c r="G638" s="538"/>
      <c r="H638" s="86"/>
      <c r="I638" s="85"/>
      <c r="J638" s="86"/>
      <c r="K638" s="108"/>
      <c r="L638" s="108"/>
      <c r="M638" s="108"/>
      <c r="N638" s="108"/>
      <c r="O638" s="108"/>
      <c r="P638" s="108"/>
      <c r="Q638" s="108"/>
      <c r="R638" s="108"/>
      <c r="S638" s="108"/>
      <c r="T638" s="108"/>
      <c r="U638" s="108"/>
      <c r="V638" s="108"/>
      <c r="W638" s="108"/>
      <c r="X638" s="108"/>
      <c r="Y638" s="108"/>
      <c r="Z638" s="108"/>
    </row>
    <row r="639" spans="1:26" ht="24.75" customHeight="1">
      <c r="A639" s="537"/>
      <c r="B639" s="108"/>
      <c r="C639" s="537"/>
      <c r="D639" s="56"/>
      <c r="E639" s="56"/>
      <c r="F639" s="56"/>
      <c r="G639" s="538"/>
      <c r="H639" s="86"/>
      <c r="I639" s="85"/>
      <c r="J639" s="86"/>
      <c r="K639" s="108"/>
      <c r="L639" s="108"/>
      <c r="M639" s="108"/>
      <c r="N639" s="108"/>
      <c r="O639" s="108"/>
      <c r="P639" s="108"/>
      <c r="Q639" s="108"/>
      <c r="R639" s="108"/>
      <c r="S639" s="108"/>
      <c r="T639" s="108"/>
      <c r="U639" s="108"/>
      <c r="V639" s="108"/>
      <c r="W639" s="108"/>
      <c r="X639" s="108"/>
      <c r="Y639" s="108"/>
      <c r="Z639" s="108"/>
    </row>
    <row r="640" spans="1:26" ht="24.75" customHeight="1">
      <c r="A640" s="537"/>
      <c r="B640" s="108"/>
      <c r="C640" s="537"/>
      <c r="D640" s="56"/>
      <c r="E640" s="56"/>
      <c r="F640" s="56"/>
      <c r="G640" s="538"/>
      <c r="H640" s="86"/>
      <c r="I640" s="85"/>
      <c r="J640" s="86"/>
      <c r="K640" s="108"/>
      <c r="L640" s="108"/>
      <c r="M640" s="108"/>
      <c r="N640" s="108"/>
      <c r="O640" s="108"/>
      <c r="P640" s="108"/>
      <c r="Q640" s="108"/>
      <c r="R640" s="108"/>
      <c r="S640" s="108"/>
      <c r="T640" s="108"/>
      <c r="U640" s="108"/>
      <c r="V640" s="108"/>
      <c r="W640" s="108"/>
      <c r="X640" s="108"/>
      <c r="Y640" s="108"/>
      <c r="Z640" s="108"/>
    </row>
    <row r="641" spans="1:26" ht="24.75" customHeight="1">
      <c r="A641" s="537"/>
      <c r="B641" s="108"/>
      <c r="C641" s="537"/>
      <c r="D641" s="56"/>
      <c r="E641" s="56"/>
      <c r="F641" s="56"/>
      <c r="G641" s="538"/>
      <c r="H641" s="86"/>
      <c r="I641" s="85"/>
      <c r="J641" s="86"/>
      <c r="K641" s="108"/>
      <c r="L641" s="108"/>
      <c r="M641" s="108"/>
      <c r="N641" s="108"/>
      <c r="O641" s="108"/>
      <c r="P641" s="108"/>
      <c r="Q641" s="108"/>
      <c r="R641" s="108"/>
      <c r="S641" s="108"/>
      <c r="T641" s="108"/>
      <c r="U641" s="108"/>
      <c r="V641" s="108"/>
      <c r="W641" s="108"/>
      <c r="X641" s="108"/>
      <c r="Y641" s="108"/>
      <c r="Z641" s="108"/>
    </row>
    <row r="642" spans="1:26" ht="24.75" customHeight="1">
      <c r="A642" s="537"/>
      <c r="B642" s="108"/>
      <c r="C642" s="537"/>
      <c r="D642" s="56"/>
      <c r="E642" s="56"/>
      <c r="F642" s="56"/>
      <c r="G642" s="538"/>
      <c r="H642" s="86"/>
      <c r="I642" s="85"/>
      <c r="J642" s="86"/>
      <c r="K642" s="108"/>
      <c r="L642" s="108"/>
      <c r="M642" s="108"/>
      <c r="N642" s="108"/>
      <c r="O642" s="108"/>
      <c r="P642" s="108"/>
      <c r="Q642" s="108"/>
      <c r="R642" s="108"/>
      <c r="S642" s="108"/>
      <c r="T642" s="108"/>
      <c r="U642" s="108"/>
      <c r="V642" s="108"/>
      <c r="W642" s="108"/>
      <c r="X642" s="108"/>
      <c r="Y642" s="108"/>
      <c r="Z642" s="108"/>
    </row>
    <row r="643" spans="1:26" ht="24.75" customHeight="1">
      <c r="A643" s="537"/>
      <c r="B643" s="108"/>
      <c r="C643" s="537"/>
      <c r="D643" s="56"/>
      <c r="E643" s="56"/>
      <c r="F643" s="56"/>
      <c r="G643" s="538"/>
      <c r="H643" s="86"/>
      <c r="I643" s="85"/>
      <c r="J643" s="86"/>
      <c r="K643" s="108"/>
      <c r="L643" s="108"/>
      <c r="M643" s="108"/>
      <c r="N643" s="108"/>
      <c r="O643" s="108"/>
      <c r="P643" s="108"/>
      <c r="Q643" s="108"/>
      <c r="R643" s="108"/>
      <c r="S643" s="108"/>
      <c r="T643" s="108"/>
      <c r="U643" s="108"/>
      <c r="V643" s="108"/>
      <c r="W643" s="108"/>
      <c r="X643" s="108"/>
      <c r="Y643" s="108"/>
      <c r="Z643" s="108"/>
    </row>
    <row r="644" spans="1:26" ht="24.75" customHeight="1">
      <c r="A644" s="537"/>
      <c r="B644" s="108"/>
      <c r="C644" s="537"/>
      <c r="D644" s="56"/>
      <c r="E644" s="56"/>
      <c r="F644" s="56"/>
      <c r="G644" s="538"/>
      <c r="H644" s="86"/>
      <c r="I644" s="85"/>
      <c r="J644" s="86"/>
      <c r="K644" s="108"/>
      <c r="L644" s="108"/>
      <c r="M644" s="108"/>
      <c r="N644" s="108"/>
      <c r="O644" s="108"/>
      <c r="P644" s="108"/>
      <c r="Q644" s="108"/>
      <c r="R644" s="108"/>
      <c r="S644" s="108"/>
      <c r="T644" s="108"/>
      <c r="U644" s="108"/>
      <c r="V644" s="108"/>
      <c r="W644" s="108"/>
      <c r="X644" s="108"/>
      <c r="Y644" s="108"/>
      <c r="Z644" s="108"/>
    </row>
    <row r="645" spans="1:26" ht="24.75" customHeight="1">
      <c r="A645" s="537"/>
      <c r="B645" s="108"/>
      <c r="C645" s="537"/>
      <c r="D645" s="56"/>
      <c r="E645" s="56"/>
      <c r="F645" s="56"/>
      <c r="G645" s="538"/>
      <c r="H645" s="86"/>
      <c r="I645" s="85"/>
      <c r="J645" s="86"/>
      <c r="K645" s="108"/>
      <c r="L645" s="108"/>
      <c r="M645" s="108"/>
      <c r="N645" s="108"/>
      <c r="O645" s="108"/>
      <c r="P645" s="108"/>
      <c r="Q645" s="108"/>
      <c r="R645" s="108"/>
      <c r="S645" s="108"/>
      <c r="T645" s="108"/>
      <c r="U645" s="108"/>
      <c r="V645" s="108"/>
      <c r="W645" s="108"/>
      <c r="X645" s="108"/>
      <c r="Y645" s="108"/>
      <c r="Z645" s="108"/>
    </row>
    <row r="646" spans="1:26" ht="24.75" customHeight="1">
      <c r="A646" s="537"/>
      <c r="B646" s="108"/>
      <c r="C646" s="537"/>
      <c r="D646" s="56"/>
      <c r="E646" s="56"/>
      <c r="F646" s="56"/>
      <c r="G646" s="538"/>
      <c r="H646" s="86"/>
      <c r="I646" s="85"/>
      <c r="J646" s="86"/>
      <c r="K646" s="108"/>
      <c r="L646" s="108"/>
      <c r="M646" s="108"/>
      <c r="N646" s="108"/>
      <c r="O646" s="108"/>
      <c r="P646" s="108"/>
      <c r="Q646" s="108"/>
      <c r="R646" s="108"/>
      <c r="S646" s="108"/>
      <c r="T646" s="108"/>
      <c r="U646" s="108"/>
      <c r="V646" s="108"/>
      <c r="W646" s="108"/>
      <c r="X646" s="108"/>
      <c r="Y646" s="108"/>
      <c r="Z646" s="108"/>
    </row>
    <row r="647" spans="1:26" ht="24.75" customHeight="1">
      <c r="A647" s="537"/>
      <c r="B647" s="108"/>
      <c r="C647" s="537"/>
      <c r="D647" s="56"/>
      <c r="E647" s="56"/>
      <c r="F647" s="56"/>
      <c r="G647" s="538"/>
      <c r="H647" s="86"/>
      <c r="I647" s="85"/>
      <c r="J647" s="86"/>
      <c r="K647" s="108"/>
      <c r="L647" s="108"/>
      <c r="M647" s="108"/>
      <c r="N647" s="108"/>
      <c r="O647" s="108"/>
      <c r="P647" s="108"/>
      <c r="Q647" s="108"/>
      <c r="R647" s="108"/>
      <c r="S647" s="108"/>
      <c r="T647" s="108"/>
      <c r="U647" s="108"/>
      <c r="V647" s="108"/>
      <c r="W647" s="108"/>
      <c r="X647" s="108"/>
      <c r="Y647" s="108"/>
      <c r="Z647" s="108"/>
    </row>
    <row r="648" spans="1:26" ht="24.75" customHeight="1">
      <c r="A648" s="537"/>
      <c r="B648" s="108"/>
      <c r="C648" s="537"/>
      <c r="D648" s="56"/>
      <c r="E648" s="56"/>
      <c r="F648" s="56"/>
      <c r="G648" s="538"/>
      <c r="H648" s="86"/>
      <c r="I648" s="85"/>
      <c r="J648" s="86"/>
      <c r="K648" s="108"/>
      <c r="L648" s="108"/>
      <c r="M648" s="108"/>
      <c r="N648" s="108"/>
      <c r="O648" s="108"/>
      <c r="P648" s="108"/>
      <c r="Q648" s="108"/>
      <c r="R648" s="108"/>
      <c r="S648" s="108"/>
      <c r="T648" s="108"/>
      <c r="U648" s="108"/>
      <c r="V648" s="108"/>
      <c r="W648" s="108"/>
      <c r="X648" s="108"/>
      <c r="Y648" s="108"/>
      <c r="Z648" s="108"/>
    </row>
    <row r="649" spans="1:26" ht="24.75" customHeight="1">
      <c r="A649" s="537"/>
      <c r="B649" s="108"/>
      <c r="C649" s="537"/>
      <c r="D649" s="56"/>
      <c r="E649" s="56"/>
      <c r="F649" s="56"/>
      <c r="G649" s="538"/>
      <c r="H649" s="86"/>
      <c r="I649" s="85"/>
      <c r="J649" s="86"/>
      <c r="K649" s="108"/>
      <c r="L649" s="108"/>
      <c r="M649" s="108"/>
      <c r="N649" s="108"/>
      <c r="O649" s="108"/>
      <c r="P649" s="108"/>
      <c r="Q649" s="108"/>
      <c r="R649" s="108"/>
      <c r="S649" s="108"/>
      <c r="T649" s="108"/>
      <c r="U649" s="108"/>
      <c r="V649" s="108"/>
      <c r="W649" s="108"/>
      <c r="X649" s="108"/>
      <c r="Y649" s="108"/>
      <c r="Z649" s="108"/>
    </row>
    <row r="650" spans="1:26" ht="24.75" customHeight="1">
      <c r="A650" s="537"/>
      <c r="B650" s="108"/>
      <c r="C650" s="537"/>
      <c r="D650" s="56"/>
      <c r="E650" s="56"/>
      <c r="F650" s="56"/>
      <c r="G650" s="538"/>
      <c r="H650" s="86"/>
      <c r="I650" s="85"/>
      <c r="J650" s="86"/>
      <c r="K650" s="108"/>
      <c r="L650" s="108"/>
      <c r="M650" s="108"/>
      <c r="N650" s="108"/>
      <c r="O650" s="108"/>
      <c r="P650" s="108"/>
      <c r="Q650" s="108"/>
      <c r="R650" s="108"/>
      <c r="S650" s="108"/>
      <c r="T650" s="108"/>
      <c r="U650" s="108"/>
      <c r="V650" s="108"/>
      <c r="W650" s="108"/>
      <c r="X650" s="108"/>
      <c r="Y650" s="108"/>
      <c r="Z650" s="108"/>
    </row>
    <row r="651" spans="1:26" ht="24.75" customHeight="1">
      <c r="A651" s="537"/>
      <c r="B651" s="108"/>
      <c r="C651" s="537"/>
      <c r="D651" s="56"/>
      <c r="E651" s="56"/>
      <c r="F651" s="56"/>
      <c r="G651" s="538"/>
      <c r="H651" s="86"/>
      <c r="I651" s="85"/>
      <c r="J651" s="86"/>
      <c r="K651" s="108"/>
      <c r="L651" s="108"/>
      <c r="M651" s="108"/>
      <c r="N651" s="108"/>
      <c r="O651" s="108"/>
      <c r="P651" s="108"/>
      <c r="Q651" s="108"/>
      <c r="R651" s="108"/>
      <c r="S651" s="108"/>
      <c r="T651" s="108"/>
      <c r="U651" s="108"/>
      <c r="V651" s="108"/>
      <c r="W651" s="108"/>
      <c r="X651" s="108"/>
      <c r="Y651" s="108"/>
      <c r="Z651" s="108"/>
    </row>
    <row r="652" spans="1:26" ht="24.75" customHeight="1">
      <c r="A652" s="537"/>
      <c r="B652" s="108"/>
      <c r="C652" s="537"/>
      <c r="D652" s="56"/>
      <c r="E652" s="56"/>
      <c r="F652" s="56"/>
      <c r="G652" s="538"/>
      <c r="H652" s="86"/>
      <c r="I652" s="85"/>
      <c r="J652" s="86"/>
      <c r="K652" s="108"/>
      <c r="L652" s="108"/>
      <c r="M652" s="108"/>
      <c r="N652" s="108"/>
      <c r="O652" s="108"/>
      <c r="P652" s="108"/>
      <c r="Q652" s="108"/>
      <c r="R652" s="108"/>
      <c r="S652" s="108"/>
      <c r="T652" s="108"/>
      <c r="U652" s="108"/>
      <c r="V652" s="108"/>
      <c r="W652" s="108"/>
      <c r="X652" s="108"/>
      <c r="Y652" s="108"/>
      <c r="Z652" s="108"/>
    </row>
    <row r="653" spans="1:26" ht="24.75" customHeight="1">
      <c r="A653" s="537"/>
      <c r="B653" s="108"/>
      <c r="C653" s="537"/>
      <c r="D653" s="56"/>
      <c r="E653" s="56"/>
      <c r="F653" s="56"/>
      <c r="G653" s="538"/>
      <c r="H653" s="86"/>
      <c r="I653" s="85"/>
      <c r="J653" s="86"/>
      <c r="K653" s="108"/>
      <c r="L653" s="108"/>
      <c r="M653" s="108"/>
      <c r="N653" s="108"/>
      <c r="O653" s="108"/>
      <c r="P653" s="108"/>
      <c r="Q653" s="108"/>
      <c r="R653" s="108"/>
      <c r="S653" s="108"/>
      <c r="T653" s="108"/>
      <c r="U653" s="108"/>
      <c r="V653" s="108"/>
      <c r="W653" s="108"/>
      <c r="X653" s="108"/>
      <c r="Y653" s="108"/>
      <c r="Z653" s="108"/>
    </row>
    <row r="654" spans="1:26" ht="24.75" customHeight="1">
      <c r="A654" s="537"/>
      <c r="B654" s="108"/>
      <c r="C654" s="537"/>
      <c r="D654" s="56"/>
      <c r="E654" s="56"/>
      <c r="F654" s="56"/>
      <c r="G654" s="538"/>
      <c r="H654" s="86"/>
      <c r="I654" s="85"/>
      <c r="J654" s="86"/>
      <c r="K654" s="108"/>
      <c r="L654" s="108"/>
      <c r="M654" s="108"/>
      <c r="N654" s="108"/>
      <c r="O654" s="108"/>
      <c r="P654" s="108"/>
      <c r="Q654" s="108"/>
      <c r="R654" s="108"/>
      <c r="S654" s="108"/>
      <c r="T654" s="108"/>
      <c r="U654" s="108"/>
      <c r="V654" s="108"/>
      <c r="W654" s="108"/>
      <c r="X654" s="108"/>
      <c r="Y654" s="108"/>
      <c r="Z654" s="108"/>
    </row>
    <row r="655" spans="1:26" ht="24.75" customHeight="1">
      <c r="A655" s="537"/>
      <c r="B655" s="108"/>
      <c r="C655" s="537"/>
      <c r="D655" s="56"/>
      <c r="E655" s="56"/>
      <c r="F655" s="56"/>
      <c r="G655" s="538"/>
      <c r="H655" s="86"/>
      <c r="I655" s="85"/>
      <c r="J655" s="86"/>
      <c r="K655" s="108"/>
      <c r="L655" s="108"/>
      <c r="M655" s="108"/>
      <c r="N655" s="108"/>
      <c r="O655" s="108"/>
      <c r="P655" s="108"/>
      <c r="Q655" s="108"/>
      <c r="R655" s="108"/>
      <c r="S655" s="108"/>
      <c r="T655" s="108"/>
      <c r="U655" s="108"/>
      <c r="V655" s="108"/>
      <c r="W655" s="108"/>
      <c r="X655" s="108"/>
      <c r="Y655" s="108"/>
      <c r="Z655" s="108"/>
    </row>
    <row r="656" spans="1:26" ht="24.75" customHeight="1">
      <c r="A656" s="537"/>
      <c r="B656" s="108"/>
      <c r="C656" s="537"/>
      <c r="D656" s="56"/>
      <c r="E656" s="56"/>
      <c r="F656" s="56"/>
      <c r="G656" s="538"/>
      <c r="H656" s="86"/>
      <c r="I656" s="85"/>
      <c r="J656" s="86"/>
      <c r="K656" s="108"/>
      <c r="L656" s="108"/>
      <c r="M656" s="108"/>
      <c r="N656" s="108"/>
      <c r="O656" s="108"/>
      <c r="P656" s="108"/>
      <c r="Q656" s="108"/>
      <c r="R656" s="108"/>
      <c r="S656" s="108"/>
      <c r="T656" s="108"/>
      <c r="U656" s="108"/>
      <c r="V656" s="108"/>
      <c r="W656" s="108"/>
      <c r="X656" s="108"/>
      <c r="Y656" s="108"/>
      <c r="Z656" s="108"/>
    </row>
    <row r="657" spans="1:26" ht="24.75" customHeight="1">
      <c r="A657" s="537"/>
      <c r="B657" s="108"/>
      <c r="C657" s="537"/>
      <c r="D657" s="56"/>
      <c r="E657" s="56"/>
      <c r="F657" s="56"/>
      <c r="G657" s="538"/>
      <c r="H657" s="86"/>
      <c r="I657" s="85"/>
      <c r="J657" s="86"/>
      <c r="K657" s="108"/>
      <c r="L657" s="108"/>
      <c r="M657" s="108"/>
      <c r="N657" s="108"/>
      <c r="O657" s="108"/>
      <c r="P657" s="108"/>
      <c r="Q657" s="108"/>
      <c r="R657" s="108"/>
      <c r="S657" s="108"/>
      <c r="T657" s="108"/>
      <c r="U657" s="108"/>
      <c r="V657" s="108"/>
      <c r="W657" s="108"/>
      <c r="X657" s="108"/>
      <c r="Y657" s="108"/>
      <c r="Z657" s="108"/>
    </row>
    <row r="658" spans="1:26" ht="24.75" customHeight="1">
      <c r="A658" s="537"/>
      <c r="B658" s="108"/>
      <c r="C658" s="537"/>
      <c r="D658" s="56"/>
      <c r="E658" s="56"/>
      <c r="F658" s="56"/>
      <c r="G658" s="538"/>
      <c r="H658" s="86"/>
      <c r="I658" s="85"/>
      <c r="J658" s="86"/>
      <c r="K658" s="108"/>
      <c r="L658" s="108"/>
      <c r="M658" s="108"/>
      <c r="N658" s="108"/>
      <c r="O658" s="108"/>
      <c r="P658" s="108"/>
      <c r="Q658" s="108"/>
      <c r="R658" s="108"/>
      <c r="S658" s="108"/>
      <c r="T658" s="108"/>
      <c r="U658" s="108"/>
      <c r="V658" s="108"/>
      <c r="W658" s="108"/>
      <c r="X658" s="108"/>
      <c r="Y658" s="108"/>
      <c r="Z658" s="108"/>
    </row>
    <row r="659" spans="1:26" ht="24.75" customHeight="1">
      <c r="A659" s="537"/>
      <c r="B659" s="108"/>
      <c r="C659" s="537"/>
      <c r="D659" s="56"/>
      <c r="E659" s="56"/>
      <c r="F659" s="56"/>
      <c r="G659" s="538"/>
      <c r="H659" s="86"/>
      <c r="I659" s="85"/>
      <c r="J659" s="86"/>
      <c r="K659" s="108"/>
      <c r="L659" s="108"/>
      <c r="M659" s="108"/>
      <c r="N659" s="108"/>
      <c r="O659" s="108"/>
      <c r="P659" s="108"/>
      <c r="Q659" s="108"/>
      <c r="R659" s="108"/>
      <c r="S659" s="108"/>
      <c r="T659" s="108"/>
      <c r="U659" s="108"/>
      <c r="V659" s="108"/>
      <c r="W659" s="108"/>
      <c r="X659" s="108"/>
      <c r="Y659" s="108"/>
      <c r="Z659" s="108"/>
    </row>
    <row r="660" spans="1:26" ht="24.75" customHeight="1">
      <c r="A660" s="537"/>
      <c r="B660" s="108"/>
      <c r="C660" s="537"/>
      <c r="D660" s="56"/>
      <c r="E660" s="56"/>
      <c r="F660" s="56"/>
      <c r="G660" s="538"/>
      <c r="H660" s="86"/>
      <c r="I660" s="85"/>
      <c r="J660" s="86"/>
      <c r="K660" s="108"/>
      <c r="L660" s="108"/>
      <c r="M660" s="108"/>
      <c r="N660" s="108"/>
      <c r="O660" s="108"/>
      <c r="P660" s="108"/>
      <c r="Q660" s="108"/>
      <c r="R660" s="108"/>
      <c r="S660" s="108"/>
      <c r="T660" s="108"/>
      <c r="U660" s="108"/>
      <c r="V660" s="108"/>
      <c r="W660" s="108"/>
      <c r="X660" s="108"/>
      <c r="Y660" s="108"/>
      <c r="Z660" s="108"/>
    </row>
    <row r="661" spans="1:26" ht="24.75" customHeight="1">
      <c r="A661" s="537"/>
      <c r="B661" s="108"/>
      <c r="C661" s="537"/>
      <c r="D661" s="56"/>
      <c r="E661" s="56"/>
      <c r="F661" s="56"/>
      <c r="G661" s="538"/>
      <c r="H661" s="86"/>
      <c r="I661" s="85"/>
      <c r="J661" s="86"/>
      <c r="K661" s="108"/>
      <c r="L661" s="108"/>
      <c r="M661" s="108"/>
      <c r="N661" s="108"/>
      <c r="O661" s="108"/>
      <c r="P661" s="108"/>
      <c r="Q661" s="108"/>
      <c r="R661" s="108"/>
      <c r="S661" s="108"/>
      <c r="T661" s="108"/>
      <c r="U661" s="108"/>
      <c r="V661" s="108"/>
      <c r="W661" s="108"/>
      <c r="X661" s="108"/>
      <c r="Y661" s="108"/>
      <c r="Z661" s="108"/>
    </row>
    <row r="662" spans="1:26" ht="24.75" customHeight="1">
      <c r="A662" s="537"/>
      <c r="B662" s="108"/>
      <c r="C662" s="537"/>
      <c r="D662" s="56"/>
      <c r="E662" s="56"/>
      <c r="F662" s="56"/>
      <c r="G662" s="538"/>
      <c r="H662" s="86"/>
      <c r="I662" s="85"/>
      <c r="J662" s="86"/>
      <c r="K662" s="108"/>
      <c r="L662" s="108"/>
      <c r="M662" s="108"/>
      <c r="N662" s="108"/>
      <c r="O662" s="108"/>
      <c r="P662" s="108"/>
      <c r="Q662" s="108"/>
      <c r="R662" s="108"/>
      <c r="S662" s="108"/>
      <c r="T662" s="108"/>
      <c r="U662" s="108"/>
      <c r="V662" s="108"/>
      <c r="W662" s="108"/>
      <c r="X662" s="108"/>
      <c r="Y662" s="108"/>
      <c r="Z662" s="108"/>
    </row>
    <row r="663" spans="1:26" ht="24.75" customHeight="1">
      <c r="A663" s="537"/>
      <c r="B663" s="108"/>
      <c r="C663" s="537"/>
      <c r="D663" s="56"/>
      <c r="E663" s="56"/>
      <c r="F663" s="56"/>
      <c r="G663" s="538"/>
      <c r="H663" s="86"/>
      <c r="I663" s="85"/>
      <c r="J663" s="86"/>
      <c r="K663" s="108"/>
      <c r="L663" s="108"/>
      <c r="M663" s="108"/>
      <c r="N663" s="108"/>
      <c r="O663" s="108"/>
      <c r="P663" s="108"/>
      <c r="Q663" s="108"/>
      <c r="R663" s="108"/>
      <c r="S663" s="108"/>
      <c r="T663" s="108"/>
      <c r="U663" s="108"/>
      <c r="V663" s="108"/>
      <c r="W663" s="108"/>
      <c r="X663" s="108"/>
      <c r="Y663" s="108"/>
      <c r="Z663" s="108"/>
    </row>
    <row r="664" spans="1:26" ht="24.75" customHeight="1">
      <c r="A664" s="537"/>
      <c r="B664" s="108"/>
      <c r="C664" s="537"/>
      <c r="D664" s="56"/>
      <c r="E664" s="56"/>
      <c r="F664" s="56"/>
      <c r="G664" s="538"/>
      <c r="H664" s="86"/>
      <c r="I664" s="85"/>
      <c r="J664" s="86"/>
      <c r="K664" s="108"/>
      <c r="L664" s="108"/>
      <c r="M664" s="108"/>
      <c r="N664" s="108"/>
      <c r="O664" s="108"/>
      <c r="P664" s="108"/>
      <c r="Q664" s="108"/>
      <c r="R664" s="108"/>
      <c r="S664" s="108"/>
      <c r="T664" s="108"/>
      <c r="U664" s="108"/>
      <c r="V664" s="108"/>
      <c r="W664" s="108"/>
      <c r="X664" s="108"/>
      <c r="Y664" s="108"/>
      <c r="Z664" s="108"/>
    </row>
    <row r="665" spans="1:26" ht="24.75" customHeight="1">
      <c r="A665" s="537"/>
      <c r="B665" s="108"/>
      <c r="C665" s="537"/>
      <c r="D665" s="56"/>
      <c r="E665" s="56"/>
      <c r="F665" s="56"/>
      <c r="G665" s="538"/>
      <c r="H665" s="86"/>
      <c r="I665" s="85"/>
      <c r="J665" s="86"/>
      <c r="K665" s="108"/>
      <c r="L665" s="108"/>
      <c r="M665" s="108"/>
      <c r="N665" s="108"/>
      <c r="O665" s="108"/>
      <c r="P665" s="108"/>
      <c r="Q665" s="108"/>
      <c r="R665" s="108"/>
      <c r="S665" s="108"/>
      <c r="T665" s="108"/>
      <c r="U665" s="108"/>
      <c r="V665" s="108"/>
      <c r="W665" s="108"/>
      <c r="X665" s="108"/>
      <c r="Y665" s="108"/>
      <c r="Z665" s="108"/>
    </row>
    <row r="666" spans="1:26" ht="24.75" customHeight="1">
      <c r="A666" s="537"/>
      <c r="B666" s="108"/>
      <c r="C666" s="537"/>
      <c r="D666" s="56"/>
      <c r="E666" s="56"/>
      <c r="F666" s="56"/>
      <c r="G666" s="538"/>
      <c r="H666" s="86"/>
      <c r="I666" s="85"/>
      <c r="J666" s="86"/>
      <c r="K666" s="108"/>
      <c r="L666" s="108"/>
      <c r="M666" s="108"/>
      <c r="N666" s="108"/>
      <c r="O666" s="108"/>
      <c r="P666" s="108"/>
      <c r="Q666" s="108"/>
      <c r="R666" s="108"/>
      <c r="S666" s="108"/>
      <c r="T666" s="108"/>
      <c r="U666" s="108"/>
      <c r="V666" s="108"/>
      <c r="W666" s="108"/>
      <c r="X666" s="108"/>
      <c r="Y666" s="108"/>
      <c r="Z666" s="108"/>
    </row>
    <row r="667" spans="1:26" ht="24.75" customHeight="1">
      <c r="A667" s="537"/>
      <c r="B667" s="108"/>
      <c r="C667" s="537"/>
      <c r="D667" s="56"/>
      <c r="E667" s="56"/>
      <c r="F667" s="56"/>
      <c r="G667" s="538"/>
      <c r="H667" s="86"/>
      <c r="I667" s="85"/>
      <c r="J667" s="86"/>
      <c r="K667" s="108"/>
      <c r="L667" s="108"/>
      <c r="M667" s="108"/>
      <c r="N667" s="108"/>
      <c r="O667" s="108"/>
      <c r="P667" s="108"/>
      <c r="Q667" s="108"/>
      <c r="R667" s="108"/>
      <c r="S667" s="108"/>
      <c r="T667" s="108"/>
      <c r="U667" s="108"/>
      <c r="V667" s="108"/>
      <c r="W667" s="108"/>
      <c r="X667" s="108"/>
      <c r="Y667" s="108"/>
      <c r="Z667" s="108"/>
    </row>
    <row r="668" spans="1:26" ht="24.75" customHeight="1">
      <c r="A668" s="537"/>
      <c r="B668" s="108"/>
      <c r="C668" s="537"/>
      <c r="D668" s="56"/>
      <c r="E668" s="56"/>
      <c r="F668" s="56"/>
      <c r="G668" s="538"/>
      <c r="H668" s="86"/>
      <c r="I668" s="85"/>
      <c r="J668" s="86"/>
      <c r="K668" s="108"/>
      <c r="L668" s="108"/>
      <c r="M668" s="108"/>
      <c r="N668" s="108"/>
      <c r="O668" s="108"/>
      <c r="P668" s="108"/>
      <c r="Q668" s="108"/>
      <c r="R668" s="108"/>
      <c r="S668" s="108"/>
      <c r="T668" s="108"/>
      <c r="U668" s="108"/>
      <c r="V668" s="108"/>
      <c r="W668" s="108"/>
      <c r="X668" s="108"/>
      <c r="Y668" s="108"/>
      <c r="Z668" s="108"/>
    </row>
    <row r="669" spans="1:26" ht="24.75" customHeight="1">
      <c r="A669" s="537"/>
      <c r="B669" s="108"/>
      <c r="C669" s="537"/>
      <c r="D669" s="56"/>
      <c r="E669" s="56"/>
      <c r="F669" s="56"/>
      <c r="G669" s="538"/>
      <c r="H669" s="86"/>
      <c r="I669" s="85"/>
      <c r="J669" s="86"/>
      <c r="K669" s="108"/>
      <c r="L669" s="108"/>
      <c r="M669" s="108"/>
      <c r="N669" s="108"/>
      <c r="O669" s="108"/>
      <c r="P669" s="108"/>
      <c r="Q669" s="108"/>
      <c r="R669" s="108"/>
      <c r="S669" s="108"/>
      <c r="T669" s="108"/>
      <c r="U669" s="108"/>
      <c r="V669" s="108"/>
      <c r="W669" s="108"/>
      <c r="X669" s="108"/>
      <c r="Y669" s="108"/>
      <c r="Z669" s="108"/>
    </row>
    <row r="670" spans="1:26" ht="24.75" customHeight="1">
      <c r="A670" s="537"/>
      <c r="B670" s="108"/>
      <c r="C670" s="537"/>
      <c r="D670" s="56"/>
      <c r="E670" s="56"/>
      <c r="F670" s="56"/>
      <c r="G670" s="538"/>
      <c r="H670" s="86"/>
      <c r="I670" s="85"/>
      <c r="J670" s="86"/>
      <c r="K670" s="108"/>
      <c r="L670" s="108"/>
      <c r="M670" s="108"/>
      <c r="N670" s="108"/>
      <c r="O670" s="108"/>
      <c r="P670" s="108"/>
      <c r="Q670" s="108"/>
      <c r="R670" s="108"/>
      <c r="S670" s="108"/>
      <c r="T670" s="108"/>
      <c r="U670" s="108"/>
      <c r="V670" s="108"/>
      <c r="W670" s="108"/>
      <c r="X670" s="108"/>
      <c r="Y670" s="108"/>
      <c r="Z670" s="108"/>
    </row>
    <row r="671" spans="1:26" ht="24.75" customHeight="1">
      <c r="A671" s="537"/>
      <c r="B671" s="108"/>
      <c r="C671" s="537"/>
      <c r="D671" s="56"/>
      <c r="E671" s="56"/>
      <c r="F671" s="56"/>
      <c r="G671" s="538"/>
      <c r="H671" s="86"/>
      <c r="I671" s="85"/>
      <c r="J671" s="86"/>
      <c r="K671" s="108"/>
      <c r="L671" s="108"/>
      <c r="M671" s="108"/>
      <c r="N671" s="108"/>
      <c r="O671" s="108"/>
      <c r="P671" s="108"/>
      <c r="Q671" s="108"/>
      <c r="R671" s="108"/>
      <c r="S671" s="108"/>
      <c r="T671" s="108"/>
      <c r="U671" s="108"/>
      <c r="V671" s="108"/>
      <c r="W671" s="108"/>
      <c r="X671" s="108"/>
      <c r="Y671" s="108"/>
      <c r="Z671" s="108"/>
    </row>
    <row r="672" spans="1:26" ht="24.75" customHeight="1">
      <c r="A672" s="537"/>
      <c r="B672" s="108"/>
      <c r="C672" s="537"/>
      <c r="D672" s="56"/>
      <c r="E672" s="56"/>
      <c r="F672" s="56"/>
      <c r="G672" s="538"/>
      <c r="H672" s="86"/>
      <c r="I672" s="85"/>
      <c r="J672" s="86"/>
      <c r="K672" s="108"/>
      <c r="L672" s="108"/>
      <c r="M672" s="108"/>
      <c r="N672" s="108"/>
      <c r="O672" s="108"/>
      <c r="P672" s="108"/>
      <c r="Q672" s="108"/>
      <c r="R672" s="108"/>
      <c r="S672" s="108"/>
      <c r="T672" s="108"/>
      <c r="U672" s="108"/>
      <c r="V672" s="108"/>
      <c r="W672" s="108"/>
      <c r="X672" s="108"/>
      <c r="Y672" s="108"/>
      <c r="Z672" s="108"/>
    </row>
    <row r="673" spans="1:26" ht="24.75" customHeight="1">
      <c r="A673" s="537"/>
      <c r="B673" s="108"/>
      <c r="C673" s="537"/>
      <c r="D673" s="56"/>
      <c r="E673" s="56"/>
      <c r="F673" s="56"/>
      <c r="G673" s="538"/>
      <c r="H673" s="86"/>
      <c r="I673" s="85"/>
      <c r="J673" s="86"/>
      <c r="K673" s="108"/>
      <c r="L673" s="108"/>
      <c r="M673" s="108"/>
      <c r="N673" s="108"/>
      <c r="O673" s="108"/>
      <c r="P673" s="108"/>
      <c r="Q673" s="108"/>
      <c r="R673" s="108"/>
      <c r="S673" s="108"/>
      <c r="T673" s="108"/>
      <c r="U673" s="108"/>
      <c r="V673" s="108"/>
      <c r="W673" s="108"/>
      <c r="X673" s="108"/>
      <c r="Y673" s="108"/>
      <c r="Z673" s="108"/>
    </row>
    <row r="674" spans="1:26" ht="24.75" customHeight="1">
      <c r="A674" s="537"/>
      <c r="B674" s="108"/>
      <c r="C674" s="537"/>
      <c r="D674" s="56"/>
      <c r="E674" s="56"/>
      <c r="F674" s="56"/>
      <c r="G674" s="538"/>
      <c r="H674" s="86"/>
      <c r="I674" s="85"/>
      <c r="J674" s="86"/>
      <c r="K674" s="108"/>
      <c r="L674" s="108"/>
      <c r="M674" s="108"/>
      <c r="N674" s="108"/>
      <c r="O674" s="108"/>
      <c r="P674" s="108"/>
      <c r="Q674" s="108"/>
      <c r="R674" s="108"/>
      <c r="S674" s="108"/>
      <c r="T674" s="108"/>
      <c r="U674" s="108"/>
      <c r="V674" s="108"/>
      <c r="W674" s="108"/>
      <c r="X674" s="108"/>
      <c r="Y674" s="108"/>
      <c r="Z674" s="108"/>
    </row>
    <row r="675" spans="1:26" ht="24.75" customHeight="1">
      <c r="A675" s="537"/>
      <c r="B675" s="108"/>
      <c r="C675" s="537"/>
      <c r="D675" s="56"/>
      <c r="E675" s="56"/>
      <c r="F675" s="56"/>
      <c r="G675" s="538"/>
      <c r="H675" s="86"/>
      <c r="I675" s="85"/>
      <c r="J675" s="86"/>
      <c r="K675" s="108"/>
      <c r="L675" s="108"/>
      <c r="M675" s="108"/>
      <c r="N675" s="108"/>
      <c r="O675" s="108"/>
      <c r="P675" s="108"/>
      <c r="Q675" s="108"/>
      <c r="R675" s="108"/>
      <c r="S675" s="108"/>
      <c r="T675" s="108"/>
      <c r="U675" s="108"/>
      <c r="V675" s="108"/>
      <c r="W675" s="108"/>
      <c r="X675" s="108"/>
      <c r="Y675" s="108"/>
      <c r="Z675" s="108"/>
    </row>
    <row r="676" spans="1:26" ht="24.75" customHeight="1">
      <c r="A676" s="537"/>
      <c r="B676" s="108"/>
      <c r="C676" s="537"/>
      <c r="D676" s="56"/>
      <c r="E676" s="56"/>
      <c r="F676" s="56"/>
      <c r="G676" s="538"/>
      <c r="H676" s="86"/>
      <c r="I676" s="85"/>
      <c r="J676" s="86"/>
      <c r="K676" s="108"/>
      <c r="L676" s="108"/>
      <c r="M676" s="108"/>
      <c r="N676" s="108"/>
      <c r="O676" s="108"/>
      <c r="P676" s="108"/>
      <c r="Q676" s="108"/>
      <c r="R676" s="108"/>
      <c r="S676" s="108"/>
      <c r="T676" s="108"/>
      <c r="U676" s="108"/>
      <c r="V676" s="108"/>
      <c r="W676" s="108"/>
      <c r="X676" s="108"/>
      <c r="Y676" s="108"/>
      <c r="Z676" s="108"/>
    </row>
    <row r="677" spans="1:26" ht="24.75" customHeight="1">
      <c r="A677" s="537"/>
      <c r="B677" s="108"/>
      <c r="C677" s="537"/>
      <c r="D677" s="56"/>
      <c r="E677" s="56"/>
      <c r="F677" s="56"/>
      <c r="G677" s="538"/>
      <c r="H677" s="86"/>
      <c r="I677" s="85"/>
      <c r="J677" s="86"/>
      <c r="K677" s="108"/>
      <c r="L677" s="108"/>
      <c r="M677" s="108"/>
      <c r="N677" s="108"/>
      <c r="O677" s="108"/>
      <c r="P677" s="108"/>
      <c r="Q677" s="108"/>
      <c r="R677" s="108"/>
      <c r="S677" s="108"/>
      <c r="T677" s="108"/>
      <c r="U677" s="108"/>
      <c r="V677" s="108"/>
      <c r="W677" s="108"/>
      <c r="X677" s="108"/>
      <c r="Y677" s="108"/>
      <c r="Z677" s="108"/>
    </row>
    <row r="678" spans="1:26" ht="24.75" customHeight="1">
      <c r="A678" s="537"/>
      <c r="B678" s="108"/>
      <c r="C678" s="537"/>
      <c r="D678" s="56"/>
      <c r="E678" s="56"/>
      <c r="F678" s="56"/>
      <c r="G678" s="538"/>
      <c r="H678" s="86"/>
      <c r="I678" s="85"/>
      <c r="J678" s="86"/>
      <c r="K678" s="108"/>
      <c r="L678" s="108"/>
      <c r="M678" s="108"/>
      <c r="N678" s="108"/>
      <c r="O678" s="108"/>
      <c r="P678" s="108"/>
      <c r="Q678" s="108"/>
      <c r="R678" s="108"/>
      <c r="S678" s="108"/>
      <c r="T678" s="108"/>
      <c r="U678" s="108"/>
      <c r="V678" s="108"/>
      <c r="W678" s="108"/>
      <c r="X678" s="108"/>
      <c r="Y678" s="108"/>
      <c r="Z678" s="108"/>
    </row>
    <row r="679" spans="1:26" ht="24.75" customHeight="1">
      <c r="A679" s="537"/>
      <c r="B679" s="108"/>
      <c r="C679" s="537"/>
      <c r="D679" s="56"/>
      <c r="E679" s="56"/>
      <c r="F679" s="56"/>
      <c r="G679" s="538"/>
      <c r="H679" s="86"/>
      <c r="I679" s="85"/>
      <c r="J679" s="86"/>
      <c r="K679" s="108"/>
      <c r="L679" s="108"/>
      <c r="M679" s="108"/>
      <c r="N679" s="108"/>
      <c r="O679" s="108"/>
      <c r="P679" s="108"/>
      <c r="Q679" s="108"/>
      <c r="R679" s="108"/>
      <c r="S679" s="108"/>
      <c r="T679" s="108"/>
      <c r="U679" s="108"/>
      <c r="V679" s="108"/>
      <c r="W679" s="108"/>
      <c r="X679" s="108"/>
      <c r="Y679" s="108"/>
      <c r="Z679" s="108"/>
    </row>
    <row r="680" spans="1:26" ht="24.75" customHeight="1">
      <c r="A680" s="537"/>
      <c r="B680" s="108"/>
      <c r="C680" s="537"/>
      <c r="D680" s="56"/>
      <c r="E680" s="56"/>
      <c r="F680" s="56"/>
      <c r="G680" s="538"/>
      <c r="H680" s="86"/>
      <c r="I680" s="85"/>
      <c r="J680" s="86"/>
      <c r="K680" s="108"/>
      <c r="L680" s="108"/>
      <c r="M680" s="108"/>
      <c r="N680" s="108"/>
      <c r="O680" s="108"/>
      <c r="P680" s="108"/>
      <c r="Q680" s="108"/>
      <c r="R680" s="108"/>
      <c r="S680" s="108"/>
      <c r="T680" s="108"/>
      <c r="U680" s="108"/>
      <c r="V680" s="108"/>
      <c r="W680" s="108"/>
      <c r="X680" s="108"/>
      <c r="Y680" s="108"/>
      <c r="Z680" s="108"/>
    </row>
    <row r="681" spans="1:26" ht="24.75" customHeight="1">
      <c r="A681" s="537"/>
      <c r="B681" s="108"/>
      <c r="C681" s="537"/>
      <c r="D681" s="56"/>
      <c r="E681" s="56"/>
      <c r="F681" s="56"/>
      <c r="G681" s="538"/>
      <c r="H681" s="86"/>
      <c r="I681" s="85"/>
      <c r="J681" s="86"/>
      <c r="K681" s="108"/>
      <c r="L681" s="108"/>
      <c r="M681" s="108"/>
      <c r="N681" s="108"/>
      <c r="O681" s="108"/>
      <c r="P681" s="108"/>
      <c r="Q681" s="108"/>
      <c r="R681" s="108"/>
      <c r="S681" s="108"/>
      <c r="T681" s="108"/>
      <c r="U681" s="108"/>
      <c r="V681" s="108"/>
      <c r="W681" s="108"/>
      <c r="X681" s="108"/>
      <c r="Y681" s="108"/>
      <c r="Z681" s="108"/>
    </row>
    <row r="682" spans="1:26" ht="24.75" customHeight="1">
      <c r="A682" s="537"/>
      <c r="B682" s="108"/>
      <c r="C682" s="537"/>
      <c r="D682" s="56"/>
      <c r="E682" s="56"/>
      <c r="F682" s="56"/>
      <c r="G682" s="538"/>
      <c r="H682" s="86"/>
      <c r="I682" s="85"/>
      <c r="J682" s="86"/>
      <c r="K682" s="108"/>
      <c r="L682" s="108"/>
      <c r="M682" s="108"/>
      <c r="N682" s="108"/>
      <c r="O682" s="108"/>
      <c r="P682" s="108"/>
      <c r="Q682" s="108"/>
      <c r="R682" s="108"/>
      <c r="S682" s="108"/>
      <c r="T682" s="108"/>
      <c r="U682" s="108"/>
      <c r="V682" s="108"/>
      <c r="W682" s="108"/>
      <c r="X682" s="108"/>
      <c r="Y682" s="108"/>
      <c r="Z682" s="108"/>
    </row>
    <row r="683" spans="1:26" ht="24.75" customHeight="1">
      <c r="A683" s="537"/>
      <c r="B683" s="108"/>
      <c r="C683" s="537"/>
      <c r="D683" s="56"/>
      <c r="E683" s="56"/>
      <c r="F683" s="56"/>
      <c r="G683" s="538"/>
      <c r="H683" s="86"/>
      <c r="I683" s="85"/>
      <c r="J683" s="86"/>
      <c r="K683" s="108"/>
      <c r="L683" s="108"/>
      <c r="M683" s="108"/>
      <c r="N683" s="108"/>
      <c r="O683" s="108"/>
      <c r="P683" s="108"/>
      <c r="Q683" s="108"/>
      <c r="R683" s="108"/>
      <c r="S683" s="108"/>
      <c r="T683" s="108"/>
      <c r="U683" s="108"/>
      <c r="V683" s="108"/>
      <c r="W683" s="108"/>
      <c r="X683" s="108"/>
      <c r="Y683" s="108"/>
      <c r="Z683" s="108"/>
    </row>
    <row r="684" spans="1:26" ht="24.75" customHeight="1">
      <c r="A684" s="537"/>
      <c r="B684" s="108"/>
      <c r="C684" s="537"/>
      <c r="D684" s="56"/>
      <c r="E684" s="56"/>
      <c r="F684" s="56"/>
      <c r="G684" s="538"/>
      <c r="H684" s="86"/>
      <c r="I684" s="85"/>
      <c r="J684" s="86"/>
      <c r="K684" s="108"/>
      <c r="L684" s="108"/>
      <c r="M684" s="108"/>
      <c r="N684" s="108"/>
      <c r="O684" s="108"/>
      <c r="P684" s="108"/>
      <c r="Q684" s="108"/>
      <c r="R684" s="108"/>
      <c r="S684" s="108"/>
      <c r="T684" s="108"/>
      <c r="U684" s="108"/>
      <c r="V684" s="108"/>
      <c r="W684" s="108"/>
      <c r="X684" s="108"/>
      <c r="Y684" s="108"/>
      <c r="Z684" s="108"/>
    </row>
    <row r="685" spans="1:26" ht="24.75" customHeight="1">
      <c r="A685" s="537"/>
      <c r="B685" s="108"/>
      <c r="C685" s="537"/>
      <c r="D685" s="56"/>
      <c r="E685" s="56"/>
      <c r="F685" s="56"/>
      <c r="G685" s="538"/>
      <c r="H685" s="86"/>
      <c r="I685" s="85"/>
      <c r="J685" s="86"/>
      <c r="K685" s="108"/>
      <c r="L685" s="108"/>
      <c r="M685" s="108"/>
      <c r="N685" s="108"/>
      <c r="O685" s="108"/>
      <c r="P685" s="108"/>
      <c r="Q685" s="108"/>
      <c r="R685" s="108"/>
      <c r="S685" s="108"/>
      <c r="T685" s="108"/>
      <c r="U685" s="108"/>
      <c r="V685" s="108"/>
      <c r="W685" s="108"/>
      <c r="X685" s="108"/>
      <c r="Y685" s="108"/>
      <c r="Z685" s="108"/>
    </row>
    <row r="686" spans="1:26" ht="24.75" customHeight="1">
      <c r="A686" s="537"/>
      <c r="B686" s="108"/>
      <c r="C686" s="537"/>
      <c r="D686" s="56"/>
      <c r="E686" s="56"/>
      <c r="F686" s="56"/>
      <c r="G686" s="538"/>
      <c r="H686" s="86"/>
      <c r="I686" s="85"/>
      <c r="J686" s="86"/>
      <c r="K686" s="108"/>
      <c r="L686" s="108"/>
      <c r="M686" s="108"/>
      <c r="N686" s="108"/>
      <c r="O686" s="108"/>
      <c r="P686" s="108"/>
      <c r="Q686" s="108"/>
      <c r="R686" s="108"/>
      <c r="S686" s="108"/>
      <c r="T686" s="108"/>
      <c r="U686" s="108"/>
      <c r="V686" s="108"/>
      <c r="W686" s="108"/>
      <c r="X686" s="108"/>
      <c r="Y686" s="108"/>
      <c r="Z686" s="108"/>
    </row>
    <row r="687" spans="1:26" ht="24.75" customHeight="1">
      <c r="A687" s="537"/>
      <c r="B687" s="108"/>
      <c r="C687" s="537"/>
      <c r="D687" s="56"/>
      <c r="E687" s="56"/>
      <c r="F687" s="56"/>
      <c r="G687" s="538"/>
      <c r="H687" s="86"/>
      <c r="I687" s="85"/>
      <c r="J687" s="86"/>
      <c r="K687" s="108"/>
      <c r="L687" s="108"/>
      <c r="M687" s="108"/>
      <c r="N687" s="108"/>
      <c r="O687" s="108"/>
      <c r="P687" s="108"/>
      <c r="Q687" s="108"/>
      <c r="R687" s="108"/>
      <c r="S687" s="108"/>
      <c r="T687" s="108"/>
      <c r="U687" s="108"/>
      <c r="V687" s="108"/>
      <c r="W687" s="108"/>
      <c r="X687" s="108"/>
      <c r="Y687" s="108"/>
      <c r="Z687" s="108"/>
    </row>
    <row r="688" spans="1:26" ht="24.75" customHeight="1">
      <c r="A688" s="537"/>
      <c r="B688" s="108"/>
      <c r="C688" s="537"/>
      <c r="D688" s="56"/>
      <c r="E688" s="56"/>
      <c r="F688" s="56"/>
      <c r="G688" s="538"/>
      <c r="H688" s="86"/>
      <c r="I688" s="85"/>
      <c r="J688" s="86"/>
      <c r="K688" s="108"/>
      <c r="L688" s="108"/>
      <c r="M688" s="108"/>
      <c r="N688" s="108"/>
      <c r="O688" s="108"/>
      <c r="P688" s="108"/>
      <c r="Q688" s="108"/>
      <c r="R688" s="108"/>
      <c r="S688" s="108"/>
      <c r="T688" s="108"/>
      <c r="U688" s="108"/>
      <c r="V688" s="108"/>
      <c r="W688" s="108"/>
      <c r="X688" s="108"/>
      <c r="Y688" s="108"/>
      <c r="Z688" s="108"/>
    </row>
    <row r="689" spans="1:26" ht="24.75" customHeight="1">
      <c r="A689" s="537"/>
      <c r="B689" s="108"/>
      <c r="C689" s="537"/>
      <c r="D689" s="56"/>
      <c r="E689" s="56"/>
      <c r="F689" s="56"/>
      <c r="G689" s="538"/>
      <c r="H689" s="86"/>
      <c r="I689" s="85"/>
      <c r="J689" s="86"/>
      <c r="K689" s="108"/>
      <c r="L689" s="108"/>
      <c r="M689" s="108"/>
      <c r="N689" s="108"/>
      <c r="O689" s="108"/>
      <c r="P689" s="108"/>
      <c r="Q689" s="108"/>
      <c r="R689" s="108"/>
      <c r="S689" s="108"/>
      <c r="T689" s="108"/>
      <c r="U689" s="108"/>
      <c r="V689" s="108"/>
      <c r="W689" s="108"/>
      <c r="X689" s="108"/>
      <c r="Y689" s="108"/>
      <c r="Z689" s="108"/>
    </row>
    <row r="690" spans="1:26" ht="24.75" customHeight="1">
      <c r="A690" s="537"/>
      <c r="B690" s="108"/>
      <c r="C690" s="537"/>
      <c r="D690" s="56"/>
      <c r="E690" s="56"/>
      <c r="F690" s="56"/>
      <c r="G690" s="538"/>
      <c r="H690" s="86"/>
      <c r="I690" s="85"/>
      <c r="J690" s="86"/>
      <c r="K690" s="108"/>
      <c r="L690" s="108"/>
      <c r="M690" s="108"/>
      <c r="N690" s="108"/>
      <c r="O690" s="108"/>
      <c r="P690" s="108"/>
      <c r="Q690" s="108"/>
      <c r="R690" s="108"/>
      <c r="S690" s="108"/>
      <c r="T690" s="108"/>
      <c r="U690" s="108"/>
      <c r="V690" s="108"/>
      <c r="W690" s="108"/>
      <c r="X690" s="108"/>
      <c r="Y690" s="108"/>
      <c r="Z690" s="108"/>
    </row>
    <row r="691" spans="1:26" ht="24.75" customHeight="1">
      <c r="A691" s="537"/>
      <c r="B691" s="108"/>
      <c r="C691" s="537"/>
      <c r="D691" s="56"/>
      <c r="E691" s="56"/>
      <c r="F691" s="56"/>
      <c r="G691" s="538"/>
      <c r="H691" s="86"/>
      <c r="I691" s="85"/>
      <c r="J691" s="86"/>
      <c r="K691" s="108"/>
      <c r="L691" s="108"/>
      <c r="M691" s="108"/>
      <c r="N691" s="108"/>
      <c r="O691" s="108"/>
      <c r="P691" s="108"/>
      <c r="Q691" s="108"/>
      <c r="R691" s="108"/>
      <c r="S691" s="108"/>
      <c r="T691" s="108"/>
      <c r="U691" s="108"/>
      <c r="V691" s="108"/>
      <c r="W691" s="108"/>
      <c r="X691" s="108"/>
      <c r="Y691" s="108"/>
      <c r="Z691" s="108"/>
    </row>
    <row r="692" spans="1:26" ht="24.75" customHeight="1">
      <c r="A692" s="537"/>
      <c r="B692" s="108"/>
      <c r="C692" s="537"/>
      <c r="D692" s="56"/>
      <c r="E692" s="56"/>
      <c r="F692" s="56"/>
      <c r="G692" s="538"/>
      <c r="H692" s="86"/>
      <c r="I692" s="85"/>
      <c r="J692" s="86"/>
      <c r="K692" s="108"/>
      <c r="L692" s="108"/>
      <c r="M692" s="108"/>
      <c r="N692" s="108"/>
      <c r="O692" s="108"/>
      <c r="P692" s="108"/>
      <c r="Q692" s="108"/>
      <c r="R692" s="108"/>
      <c r="S692" s="108"/>
      <c r="T692" s="108"/>
      <c r="U692" s="108"/>
      <c r="V692" s="108"/>
      <c r="W692" s="108"/>
      <c r="X692" s="108"/>
      <c r="Y692" s="108"/>
      <c r="Z692" s="108"/>
    </row>
    <row r="693" spans="1:26" ht="24.75" customHeight="1">
      <c r="A693" s="537"/>
      <c r="B693" s="108"/>
      <c r="C693" s="537"/>
      <c r="D693" s="56"/>
      <c r="E693" s="56"/>
      <c r="F693" s="56"/>
      <c r="G693" s="538"/>
      <c r="H693" s="86"/>
      <c r="I693" s="85"/>
      <c r="J693" s="86"/>
      <c r="K693" s="108"/>
      <c r="L693" s="108"/>
      <c r="M693" s="108"/>
      <c r="N693" s="108"/>
      <c r="O693" s="108"/>
      <c r="P693" s="108"/>
      <c r="Q693" s="108"/>
      <c r="R693" s="108"/>
      <c r="S693" s="108"/>
      <c r="T693" s="108"/>
      <c r="U693" s="108"/>
      <c r="V693" s="108"/>
      <c r="W693" s="108"/>
      <c r="X693" s="108"/>
      <c r="Y693" s="108"/>
      <c r="Z693" s="108"/>
    </row>
    <row r="694" spans="1:26" ht="24.75" customHeight="1">
      <c r="A694" s="537"/>
      <c r="B694" s="108"/>
      <c r="C694" s="537"/>
      <c r="D694" s="56"/>
      <c r="E694" s="56"/>
      <c r="F694" s="56"/>
      <c r="G694" s="538"/>
      <c r="H694" s="86"/>
      <c r="I694" s="85"/>
      <c r="J694" s="86"/>
      <c r="K694" s="108"/>
      <c r="L694" s="108"/>
      <c r="M694" s="108"/>
      <c r="N694" s="108"/>
      <c r="O694" s="108"/>
      <c r="P694" s="108"/>
      <c r="Q694" s="108"/>
      <c r="R694" s="108"/>
      <c r="S694" s="108"/>
      <c r="T694" s="108"/>
      <c r="U694" s="108"/>
      <c r="V694" s="108"/>
      <c r="W694" s="108"/>
      <c r="X694" s="108"/>
      <c r="Y694" s="108"/>
      <c r="Z694" s="108"/>
    </row>
    <row r="695" spans="1:26" ht="24.75" customHeight="1">
      <c r="A695" s="537"/>
      <c r="B695" s="108"/>
      <c r="C695" s="537"/>
      <c r="D695" s="56"/>
      <c r="E695" s="56"/>
      <c r="F695" s="56"/>
      <c r="G695" s="538"/>
      <c r="H695" s="86"/>
      <c r="I695" s="85"/>
      <c r="J695" s="86"/>
      <c r="K695" s="108"/>
      <c r="L695" s="108"/>
      <c r="M695" s="108"/>
      <c r="N695" s="108"/>
      <c r="O695" s="108"/>
      <c r="P695" s="108"/>
      <c r="Q695" s="108"/>
      <c r="R695" s="108"/>
      <c r="S695" s="108"/>
      <c r="T695" s="108"/>
      <c r="U695" s="108"/>
      <c r="V695" s="108"/>
      <c r="W695" s="108"/>
      <c r="X695" s="108"/>
      <c r="Y695" s="108"/>
      <c r="Z695" s="108"/>
    </row>
    <row r="696" spans="1:26" ht="24.75" customHeight="1">
      <c r="A696" s="537"/>
      <c r="B696" s="108"/>
      <c r="C696" s="537"/>
      <c r="D696" s="56"/>
      <c r="E696" s="56"/>
      <c r="F696" s="56"/>
      <c r="G696" s="538"/>
      <c r="H696" s="86"/>
      <c r="I696" s="85"/>
      <c r="J696" s="86"/>
      <c r="K696" s="108"/>
      <c r="L696" s="108"/>
      <c r="M696" s="108"/>
      <c r="N696" s="108"/>
      <c r="O696" s="108"/>
      <c r="P696" s="108"/>
      <c r="Q696" s="108"/>
      <c r="R696" s="108"/>
      <c r="S696" s="108"/>
      <c r="T696" s="108"/>
      <c r="U696" s="108"/>
      <c r="V696" s="108"/>
      <c r="W696" s="108"/>
      <c r="X696" s="108"/>
      <c r="Y696" s="108"/>
      <c r="Z696" s="108"/>
    </row>
    <row r="697" spans="1:26" ht="24.75" customHeight="1">
      <c r="A697" s="537"/>
      <c r="B697" s="108"/>
      <c r="C697" s="537"/>
      <c r="D697" s="56"/>
      <c r="E697" s="56"/>
      <c r="F697" s="56"/>
      <c r="G697" s="538"/>
      <c r="H697" s="86"/>
      <c r="I697" s="85"/>
      <c r="J697" s="86"/>
      <c r="K697" s="108"/>
      <c r="L697" s="108"/>
      <c r="M697" s="108"/>
      <c r="N697" s="108"/>
      <c r="O697" s="108"/>
      <c r="P697" s="108"/>
      <c r="Q697" s="108"/>
      <c r="R697" s="108"/>
      <c r="S697" s="108"/>
      <c r="T697" s="108"/>
      <c r="U697" s="108"/>
      <c r="V697" s="108"/>
      <c r="W697" s="108"/>
      <c r="X697" s="108"/>
      <c r="Y697" s="108"/>
      <c r="Z697" s="108"/>
    </row>
    <row r="698" spans="1:26" ht="24.75" customHeight="1">
      <c r="A698" s="537"/>
      <c r="B698" s="108"/>
      <c r="C698" s="537"/>
      <c r="D698" s="56"/>
      <c r="E698" s="56"/>
      <c r="F698" s="56"/>
      <c r="G698" s="538"/>
      <c r="H698" s="86"/>
      <c r="I698" s="85"/>
      <c r="J698" s="86"/>
      <c r="K698" s="108"/>
      <c r="L698" s="108"/>
      <c r="M698" s="108"/>
      <c r="N698" s="108"/>
      <c r="O698" s="108"/>
      <c r="P698" s="108"/>
      <c r="Q698" s="108"/>
      <c r="R698" s="108"/>
      <c r="S698" s="108"/>
      <c r="T698" s="108"/>
      <c r="U698" s="108"/>
      <c r="V698" s="108"/>
      <c r="W698" s="108"/>
      <c r="X698" s="108"/>
      <c r="Y698" s="108"/>
      <c r="Z698" s="108"/>
    </row>
    <row r="699" spans="1:26" ht="24.75" customHeight="1">
      <c r="A699" s="537"/>
      <c r="B699" s="108"/>
      <c r="C699" s="537"/>
      <c r="D699" s="56"/>
      <c r="E699" s="56"/>
      <c r="F699" s="56"/>
      <c r="G699" s="538"/>
      <c r="H699" s="86"/>
      <c r="I699" s="85"/>
      <c r="J699" s="86"/>
      <c r="K699" s="108"/>
      <c r="L699" s="108"/>
      <c r="M699" s="108"/>
      <c r="N699" s="108"/>
      <c r="O699" s="108"/>
      <c r="P699" s="108"/>
      <c r="Q699" s="108"/>
      <c r="R699" s="108"/>
      <c r="S699" s="108"/>
      <c r="T699" s="108"/>
      <c r="U699" s="108"/>
      <c r="V699" s="108"/>
      <c r="W699" s="108"/>
      <c r="X699" s="108"/>
      <c r="Y699" s="108"/>
      <c r="Z699" s="108"/>
    </row>
    <row r="700" spans="1:26" ht="24.75" customHeight="1">
      <c r="A700" s="537"/>
      <c r="B700" s="108"/>
      <c r="C700" s="537"/>
      <c r="D700" s="56"/>
      <c r="E700" s="56"/>
      <c r="F700" s="56"/>
      <c r="G700" s="538"/>
      <c r="H700" s="86"/>
      <c r="I700" s="85"/>
      <c r="J700" s="86"/>
      <c r="K700" s="108"/>
      <c r="L700" s="108"/>
      <c r="M700" s="108"/>
      <c r="N700" s="108"/>
      <c r="O700" s="108"/>
      <c r="P700" s="108"/>
      <c r="Q700" s="108"/>
      <c r="R700" s="108"/>
      <c r="S700" s="108"/>
      <c r="T700" s="108"/>
      <c r="U700" s="108"/>
      <c r="V700" s="108"/>
      <c r="W700" s="108"/>
      <c r="X700" s="108"/>
      <c r="Y700" s="108"/>
      <c r="Z700" s="108"/>
    </row>
    <row r="701" spans="1:26" ht="24.75" customHeight="1">
      <c r="A701" s="537"/>
      <c r="B701" s="108"/>
      <c r="C701" s="537"/>
      <c r="D701" s="56"/>
      <c r="E701" s="56"/>
      <c r="F701" s="56"/>
      <c r="G701" s="538"/>
      <c r="H701" s="86"/>
      <c r="I701" s="85"/>
      <c r="J701" s="86"/>
      <c r="K701" s="108"/>
      <c r="L701" s="108"/>
      <c r="M701" s="108"/>
      <c r="N701" s="108"/>
      <c r="O701" s="108"/>
      <c r="P701" s="108"/>
      <c r="Q701" s="108"/>
      <c r="R701" s="108"/>
      <c r="S701" s="108"/>
      <c r="T701" s="108"/>
      <c r="U701" s="108"/>
      <c r="V701" s="108"/>
      <c r="W701" s="108"/>
      <c r="X701" s="108"/>
      <c r="Y701" s="108"/>
      <c r="Z701" s="108"/>
    </row>
    <row r="702" spans="1:26" ht="24.75" customHeight="1">
      <c r="A702" s="537"/>
      <c r="B702" s="108"/>
      <c r="C702" s="537"/>
      <c r="D702" s="56"/>
      <c r="E702" s="56"/>
      <c r="F702" s="56"/>
      <c r="G702" s="538"/>
      <c r="H702" s="86"/>
      <c r="I702" s="85"/>
      <c r="J702" s="86"/>
      <c r="K702" s="108"/>
      <c r="L702" s="108"/>
      <c r="M702" s="108"/>
      <c r="N702" s="108"/>
      <c r="O702" s="108"/>
      <c r="P702" s="108"/>
      <c r="Q702" s="108"/>
      <c r="R702" s="108"/>
      <c r="S702" s="108"/>
      <c r="T702" s="108"/>
      <c r="U702" s="108"/>
      <c r="V702" s="108"/>
      <c r="W702" s="108"/>
      <c r="X702" s="108"/>
      <c r="Y702" s="108"/>
      <c r="Z702" s="108"/>
    </row>
    <row r="703" spans="1:26" ht="24.75" customHeight="1">
      <c r="A703" s="537"/>
      <c r="B703" s="108"/>
      <c r="C703" s="537"/>
      <c r="D703" s="56"/>
      <c r="E703" s="56"/>
      <c r="F703" s="56"/>
      <c r="G703" s="538"/>
      <c r="H703" s="86"/>
      <c r="I703" s="85"/>
      <c r="J703" s="86"/>
      <c r="K703" s="108"/>
      <c r="L703" s="108"/>
      <c r="M703" s="108"/>
      <c r="N703" s="108"/>
      <c r="O703" s="108"/>
      <c r="P703" s="108"/>
      <c r="Q703" s="108"/>
      <c r="R703" s="108"/>
      <c r="S703" s="108"/>
      <c r="T703" s="108"/>
      <c r="U703" s="108"/>
      <c r="V703" s="108"/>
      <c r="W703" s="108"/>
      <c r="X703" s="108"/>
      <c r="Y703" s="108"/>
      <c r="Z703" s="108"/>
    </row>
    <row r="704" spans="1:26" ht="24.75" customHeight="1">
      <c r="A704" s="537"/>
      <c r="B704" s="108"/>
      <c r="C704" s="537"/>
      <c r="D704" s="56"/>
      <c r="E704" s="56"/>
      <c r="F704" s="56"/>
      <c r="G704" s="538"/>
      <c r="H704" s="86"/>
      <c r="I704" s="85"/>
      <c r="J704" s="86"/>
      <c r="K704" s="108"/>
      <c r="L704" s="108"/>
      <c r="M704" s="108"/>
      <c r="N704" s="108"/>
      <c r="O704" s="108"/>
      <c r="P704" s="108"/>
      <c r="Q704" s="108"/>
      <c r="R704" s="108"/>
      <c r="S704" s="108"/>
      <c r="T704" s="108"/>
      <c r="U704" s="108"/>
      <c r="V704" s="108"/>
      <c r="W704" s="108"/>
      <c r="X704" s="108"/>
      <c r="Y704" s="108"/>
      <c r="Z704" s="108"/>
    </row>
    <row r="705" spans="1:26" ht="24.75" customHeight="1">
      <c r="A705" s="537"/>
      <c r="B705" s="108"/>
      <c r="C705" s="537"/>
      <c r="D705" s="56"/>
      <c r="E705" s="56"/>
      <c r="F705" s="56"/>
      <c r="G705" s="538"/>
      <c r="H705" s="86"/>
      <c r="I705" s="85"/>
      <c r="J705" s="86"/>
      <c r="K705" s="108"/>
      <c r="L705" s="108"/>
      <c r="M705" s="108"/>
      <c r="N705" s="108"/>
      <c r="O705" s="108"/>
      <c r="P705" s="108"/>
      <c r="Q705" s="108"/>
      <c r="R705" s="108"/>
      <c r="S705" s="108"/>
      <c r="T705" s="108"/>
      <c r="U705" s="108"/>
      <c r="V705" s="108"/>
      <c r="W705" s="108"/>
      <c r="X705" s="108"/>
      <c r="Y705" s="108"/>
      <c r="Z705" s="108"/>
    </row>
    <row r="706" spans="1:26" ht="24.75" customHeight="1">
      <c r="A706" s="537"/>
      <c r="B706" s="108"/>
      <c r="C706" s="537"/>
      <c r="D706" s="56"/>
      <c r="E706" s="56"/>
      <c r="F706" s="56"/>
      <c r="G706" s="538"/>
      <c r="H706" s="86"/>
      <c r="I706" s="85"/>
      <c r="J706" s="86"/>
      <c r="K706" s="108"/>
      <c r="L706" s="108"/>
      <c r="M706" s="108"/>
      <c r="N706" s="108"/>
      <c r="O706" s="108"/>
      <c r="P706" s="108"/>
      <c r="Q706" s="108"/>
      <c r="R706" s="108"/>
      <c r="S706" s="108"/>
      <c r="T706" s="108"/>
      <c r="U706" s="108"/>
      <c r="V706" s="108"/>
      <c r="W706" s="108"/>
      <c r="X706" s="108"/>
      <c r="Y706" s="108"/>
      <c r="Z706" s="108"/>
    </row>
    <row r="707" spans="1:26" ht="24.75" customHeight="1">
      <c r="A707" s="537"/>
      <c r="B707" s="108"/>
      <c r="C707" s="537"/>
      <c r="D707" s="56"/>
      <c r="E707" s="56"/>
      <c r="F707" s="56"/>
      <c r="G707" s="538"/>
      <c r="H707" s="86"/>
      <c r="I707" s="85"/>
      <c r="J707" s="86"/>
      <c r="K707" s="108"/>
      <c r="L707" s="108"/>
      <c r="M707" s="108"/>
      <c r="N707" s="108"/>
      <c r="O707" s="108"/>
      <c r="P707" s="108"/>
      <c r="Q707" s="108"/>
      <c r="R707" s="108"/>
      <c r="S707" s="108"/>
      <c r="T707" s="108"/>
      <c r="U707" s="108"/>
      <c r="V707" s="108"/>
      <c r="W707" s="108"/>
      <c r="X707" s="108"/>
      <c r="Y707" s="108"/>
      <c r="Z707" s="108"/>
    </row>
    <row r="708" spans="1:26" ht="24.75" customHeight="1">
      <c r="A708" s="537"/>
      <c r="B708" s="108"/>
      <c r="C708" s="537"/>
      <c r="D708" s="56"/>
      <c r="E708" s="56"/>
      <c r="F708" s="56"/>
      <c r="G708" s="538"/>
      <c r="H708" s="86"/>
      <c r="I708" s="85"/>
      <c r="J708" s="86"/>
      <c r="K708" s="108"/>
      <c r="L708" s="108"/>
      <c r="M708" s="108"/>
      <c r="N708" s="108"/>
      <c r="O708" s="108"/>
      <c r="P708" s="108"/>
      <c r="Q708" s="108"/>
      <c r="R708" s="108"/>
      <c r="S708" s="108"/>
      <c r="T708" s="108"/>
      <c r="U708" s="108"/>
      <c r="V708" s="108"/>
      <c r="W708" s="108"/>
      <c r="X708" s="108"/>
      <c r="Y708" s="108"/>
      <c r="Z708" s="108"/>
    </row>
    <row r="709" spans="1:26" ht="24.75" customHeight="1">
      <c r="A709" s="537"/>
      <c r="B709" s="108"/>
      <c r="C709" s="537"/>
      <c r="D709" s="56"/>
      <c r="E709" s="56"/>
      <c r="F709" s="56"/>
      <c r="G709" s="538"/>
      <c r="H709" s="86"/>
      <c r="I709" s="85"/>
      <c r="J709" s="86"/>
      <c r="K709" s="108"/>
      <c r="L709" s="108"/>
      <c r="M709" s="108"/>
      <c r="N709" s="108"/>
      <c r="O709" s="108"/>
      <c r="P709" s="108"/>
      <c r="Q709" s="108"/>
      <c r="R709" s="108"/>
      <c r="S709" s="108"/>
      <c r="T709" s="108"/>
      <c r="U709" s="108"/>
      <c r="V709" s="108"/>
      <c r="W709" s="108"/>
      <c r="X709" s="108"/>
      <c r="Y709" s="108"/>
      <c r="Z709" s="108"/>
    </row>
    <row r="710" spans="1:26" ht="24.75" customHeight="1">
      <c r="A710" s="537"/>
      <c r="B710" s="108"/>
      <c r="C710" s="537"/>
      <c r="D710" s="56"/>
      <c r="E710" s="56"/>
      <c r="F710" s="56"/>
      <c r="G710" s="538"/>
      <c r="H710" s="86"/>
      <c r="I710" s="85"/>
      <c r="J710" s="86"/>
      <c r="K710" s="108"/>
      <c r="L710" s="108"/>
      <c r="M710" s="108"/>
      <c r="N710" s="108"/>
      <c r="O710" s="108"/>
      <c r="P710" s="108"/>
      <c r="Q710" s="108"/>
      <c r="R710" s="108"/>
      <c r="S710" s="108"/>
      <c r="T710" s="108"/>
      <c r="U710" s="108"/>
      <c r="V710" s="108"/>
      <c r="W710" s="108"/>
      <c r="X710" s="108"/>
      <c r="Y710" s="108"/>
      <c r="Z710" s="108"/>
    </row>
    <row r="711" spans="1:26" ht="24.75" customHeight="1">
      <c r="A711" s="537"/>
      <c r="B711" s="108"/>
      <c r="C711" s="537"/>
      <c r="D711" s="56"/>
      <c r="E711" s="56"/>
      <c r="F711" s="56"/>
      <c r="G711" s="538"/>
      <c r="H711" s="86"/>
      <c r="I711" s="85"/>
      <c r="J711" s="86"/>
      <c r="K711" s="108"/>
      <c r="L711" s="108"/>
      <c r="M711" s="108"/>
      <c r="N711" s="108"/>
      <c r="O711" s="108"/>
      <c r="P711" s="108"/>
      <c r="Q711" s="108"/>
      <c r="R711" s="108"/>
      <c r="S711" s="108"/>
      <c r="T711" s="108"/>
      <c r="U711" s="108"/>
      <c r="V711" s="108"/>
      <c r="W711" s="108"/>
      <c r="X711" s="108"/>
      <c r="Y711" s="108"/>
      <c r="Z711" s="108"/>
    </row>
    <row r="712" spans="1:26" ht="24.75" customHeight="1">
      <c r="A712" s="537"/>
      <c r="B712" s="108"/>
      <c r="C712" s="537"/>
      <c r="D712" s="56"/>
      <c r="E712" s="56"/>
      <c r="F712" s="56"/>
      <c r="G712" s="538"/>
      <c r="H712" s="86"/>
      <c r="I712" s="85"/>
      <c r="J712" s="86"/>
      <c r="K712" s="108"/>
      <c r="L712" s="108"/>
      <c r="M712" s="108"/>
      <c r="N712" s="108"/>
      <c r="O712" s="108"/>
      <c r="P712" s="108"/>
      <c r="Q712" s="108"/>
      <c r="R712" s="108"/>
      <c r="S712" s="108"/>
      <c r="T712" s="108"/>
      <c r="U712" s="108"/>
      <c r="V712" s="108"/>
      <c r="W712" s="108"/>
      <c r="X712" s="108"/>
      <c r="Y712" s="108"/>
      <c r="Z712" s="108"/>
    </row>
    <row r="713" spans="1:26" ht="24.75" customHeight="1">
      <c r="A713" s="537"/>
      <c r="B713" s="108"/>
      <c r="C713" s="537"/>
      <c r="D713" s="56"/>
      <c r="E713" s="56"/>
      <c r="F713" s="56"/>
      <c r="G713" s="538"/>
      <c r="H713" s="86"/>
      <c r="I713" s="85"/>
      <c r="J713" s="86"/>
      <c r="K713" s="108"/>
      <c r="L713" s="108"/>
      <c r="M713" s="108"/>
      <c r="N713" s="108"/>
      <c r="O713" s="108"/>
      <c r="P713" s="108"/>
      <c r="Q713" s="108"/>
      <c r="R713" s="108"/>
      <c r="S713" s="108"/>
      <c r="T713" s="108"/>
      <c r="U713" s="108"/>
      <c r="V713" s="108"/>
      <c r="W713" s="108"/>
      <c r="X713" s="108"/>
      <c r="Y713" s="108"/>
      <c r="Z713" s="108"/>
    </row>
    <row r="714" spans="1:26" ht="24.75" customHeight="1">
      <c r="A714" s="537"/>
      <c r="B714" s="108"/>
      <c r="C714" s="537"/>
      <c r="D714" s="56"/>
      <c r="E714" s="56"/>
      <c r="F714" s="56"/>
      <c r="G714" s="538"/>
      <c r="H714" s="86"/>
      <c r="I714" s="85"/>
      <c r="J714" s="86"/>
      <c r="K714" s="108"/>
      <c r="L714" s="108"/>
      <c r="M714" s="108"/>
      <c r="N714" s="108"/>
      <c r="O714" s="108"/>
      <c r="P714" s="108"/>
      <c r="Q714" s="108"/>
      <c r="R714" s="108"/>
      <c r="S714" s="108"/>
      <c r="T714" s="108"/>
      <c r="U714" s="108"/>
      <c r="V714" s="108"/>
      <c r="W714" s="108"/>
      <c r="X714" s="108"/>
      <c r="Y714" s="108"/>
      <c r="Z714" s="108"/>
    </row>
    <row r="715" spans="1:26" ht="24.75" customHeight="1">
      <c r="A715" s="537"/>
      <c r="B715" s="108"/>
      <c r="C715" s="537"/>
      <c r="D715" s="56"/>
      <c r="E715" s="56"/>
      <c r="F715" s="56"/>
      <c r="G715" s="538"/>
      <c r="H715" s="86"/>
      <c r="I715" s="85"/>
      <c r="J715" s="86"/>
      <c r="K715" s="108"/>
      <c r="L715" s="108"/>
      <c r="M715" s="108"/>
      <c r="N715" s="108"/>
      <c r="O715" s="108"/>
      <c r="P715" s="108"/>
      <c r="Q715" s="108"/>
      <c r="R715" s="108"/>
      <c r="S715" s="108"/>
      <c r="T715" s="108"/>
      <c r="U715" s="108"/>
      <c r="V715" s="108"/>
      <c r="W715" s="108"/>
      <c r="X715" s="108"/>
      <c r="Y715" s="108"/>
      <c r="Z715" s="108"/>
    </row>
    <row r="716" spans="1:26" ht="24.75" customHeight="1">
      <c r="A716" s="537"/>
      <c r="B716" s="108"/>
      <c r="C716" s="537"/>
      <c r="D716" s="56"/>
      <c r="E716" s="56"/>
      <c r="F716" s="56"/>
      <c r="G716" s="538"/>
      <c r="H716" s="86"/>
      <c r="I716" s="85"/>
      <c r="J716" s="86"/>
      <c r="K716" s="108"/>
      <c r="L716" s="108"/>
      <c r="M716" s="108"/>
      <c r="N716" s="108"/>
      <c r="O716" s="108"/>
      <c r="P716" s="108"/>
      <c r="Q716" s="108"/>
      <c r="R716" s="108"/>
      <c r="S716" s="108"/>
      <c r="T716" s="108"/>
      <c r="U716" s="108"/>
      <c r="V716" s="108"/>
      <c r="W716" s="108"/>
      <c r="X716" s="108"/>
      <c r="Y716" s="108"/>
      <c r="Z716" s="108"/>
    </row>
    <row r="717" spans="1:26" ht="24.75" customHeight="1">
      <c r="A717" s="537"/>
      <c r="B717" s="108"/>
      <c r="C717" s="537"/>
      <c r="D717" s="56"/>
      <c r="E717" s="56"/>
      <c r="F717" s="56"/>
      <c r="G717" s="538"/>
      <c r="H717" s="86"/>
      <c r="I717" s="85"/>
      <c r="J717" s="86"/>
      <c r="K717" s="108"/>
      <c r="L717" s="108"/>
      <c r="M717" s="108"/>
      <c r="N717" s="108"/>
      <c r="O717" s="108"/>
      <c r="P717" s="108"/>
      <c r="Q717" s="108"/>
      <c r="R717" s="108"/>
      <c r="S717" s="108"/>
      <c r="T717" s="108"/>
      <c r="U717" s="108"/>
      <c r="V717" s="108"/>
      <c r="W717" s="108"/>
      <c r="X717" s="108"/>
      <c r="Y717" s="108"/>
      <c r="Z717" s="108"/>
    </row>
    <row r="718" spans="1:26" ht="24.75" customHeight="1">
      <c r="A718" s="537"/>
      <c r="B718" s="108"/>
      <c r="C718" s="537"/>
      <c r="D718" s="56"/>
      <c r="E718" s="56"/>
      <c r="F718" s="56"/>
      <c r="G718" s="538"/>
      <c r="H718" s="86"/>
      <c r="I718" s="85"/>
      <c r="J718" s="86"/>
      <c r="K718" s="108"/>
      <c r="L718" s="108"/>
      <c r="M718" s="108"/>
      <c r="N718" s="108"/>
      <c r="O718" s="108"/>
      <c r="P718" s="108"/>
      <c r="Q718" s="108"/>
      <c r="R718" s="108"/>
      <c r="S718" s="108"/>
      <c r="T718" s="108"/>
      <c r="U718" s="108"/>
      <c r="V718" s="108"/>
      <c r="W718" s="108"/>
      <c r="X718" s="108"/>
      <c r="Y718" s="108"/>
      <c r="Z718" s="108"/>
    </row>
    <row r="719" spans="1:26" ht="24.75" customHeight="1">
      <c r="A719" s="537"/>
      <c r="B719" s="108"/>
      <c r="C719" s="537"/>
      <c r="D719" s="56"/>
      <c r="E719" s="56"/>
      <c r="F719" s="56"/>
      <c r="G719" s="538"/>
      <c r="H719" s="86"/>
      <c r="I719" s="85"/>
      <c r="J719" s="86"/>
      <c r="K719" s="108"/>
      <c r="L719" s="108"/>
      <c r="M719" s="108"/>
      <c r="N719" s="108"/>
      <c r="O719" s="108"/>
      <c r="P719" s="108"/>
      <c r="Q719" s="108"/>
      <c r="R719" s="108"/>
      <c r="S719" s="108"/>
      <c r="T719" s="108"/>
      <c r="U719" s="108"/>
      <c r="V719" s="108"/>
      <c r="W719" s="108"/>
      <c r="X719" s="108"/>
      <c r="Y719" s="108"/>
      <c r="Z719" s="108"/>
    </row>
    <row r="720" spans="1:26" ht="24.75" customHeight="1">
      <c r="A720" s="537"/>
      <c r="B720" s="108"/>
      <c r="C720" s="537"/>
      <c r="D720" s="56"/>
      <c r="E720" s="56"/>
      <c r="F720" s="56"/>
      <c r="G720" s="538"/>
      <c r="H720" s="86"/>
      <c r="I720" s="85"/>
      <c r="J720" s="86"/>
      <c r="K720" s="108"/>
      <c r="L720" s="108"/>
      <c r="M720" s="108"/>
      <c r="N720" s="108"/>
      <c r="O720" s="108"/>
      <c r="P720" s="108"/>
      <c r="Q720" s="108"/>
      <c r="R720" s="108"/>
      <c r="S720" s="108"/>
      <c r="T720" s="108"/>
      <c r="U720" s="108"/>
      <c r="V720" s="108"/>
      <c r="W720" s="108"/>
      <c r="X720" s="108"/>
      <c r="Y720" s="108"/>
      <c r="Z720" s="108"/>
    </row>
    <row r="721" spans="1:26" ht="24.75" customHeight="1">
      <c r="A721" s="537"/>
      <c r="B721" s="108"/>
      <c r="C721" s="537"/>
      <c r="D721" s="56"/>
      <c r="E721" s="56"/>
      <c r="F721" s="56"/>
      <c r="G721" s="538"/>
      <c r="H721" s="86"/>
      <c r="I721" s="85"/>
      <c r="J721" s="86"/>
      <c r="K721" s="108"/>
      <c r="L721" s="108"/>
      <c r="M721" s="108"/>
      <c r="N721" s="108"/>
      <c r="O721" s="108"/>
      <c r="P721" s="108"/>
      <c r="Q721" s="108"/>
      <c r="R721" s="108"/>
      <c r="S721" s="108"/>
      <c r="T721" s="108"/>
      <c r="U721" s="108"/>
      <c r="V721" s="108"/>
      <c r="W721" s="108"/>
      <c r="X721" s="108"/>
      <c r="Y721" s="108"/>
      <c r="Z721" s="108"/>
    </row>
    <row r="722" spans="1:26" ht="24.75" customHeight="1">
      <c r="A722" s="537"/>
      <c r="B722" s="108"/>
      <c r="C722" s="537"/>
      <c r="D722" s="56"/>
      <c r="E722" s="56"/>
      <c r="F722" s="56"/>
      <c r="G722" s="538"/>
      <c r="H722" s="86"/>
      <c r="I722" s="85"/>
      <c r="J722" s="86"/>
      <c r="K722" s="108"/>
      <c r="L722" s="108"/>
      <c r="M722" s="108"/>
      <c r="N722" s="108"/>
      <c r="O722" s="108"/>
      <c r="P722" s="108"/>
      <c r="Q722" s="108"/>
      <c r="R722" s="108"/>
      <c r="S722" s="108"/>
      <c r="T722" s="108"/>
      <c r="U722" s="108"/>
      <c r="V722" s="108"/>
      <c r="W722" s="108"/>
      <c r="X722" s="108"/>
      <c r="Y722" s="108"/>
      <c r="Z722" s="108"/>
    </row>
    <row r="723" spans="1:26" ht="24.75" customHeight="1">
      <c r="A723" s="537"/>
      <c r="B723" s="108"/>
      <c r="C723" s="537"/>
      <c r="D723" s="56"/>
      <c r="E723" s="56"/>
      <c r="F723" s="56"/>
      <c r="G723" s="538"/>
      <c r="H723" s="86"/>
      <c r="I723" s="85"/>
      <c r="J723" s="86"/>
      <c r="K723" s="108"/>
      <c r="L723" s="108"/>
      <c r="M723" s="108"/>
      <c r="N723" s="108"/>
      <c r="O723" s="108"/>
      <c r="P723" s="108"/>
      <c r="Q723" s="108"/>
      <c r="R723" s="108"/>
      <c r="S723" s="108"/>
      <c r="T723" s="108"/>
      <c r="U723" s="108"/>
      <c r="V723" s="108"/>
      <c r="W723" s="108"/>
      <c r="X723" s="108"/>
      <c r="Y723" s="108"/>
      <c r="Z723" s="108"/>
    </row>
    <row r="724" spans="1:26" ht="24.75" customHeight="1">
      <c r="A724" s="537"/>
      <c r="B724" s="108"/>
      <c r="C724" s="537"/>
      <c r="D724" s="56"/>
      <c r="E724" s="56"/>
      <c r="F724" s="56"/>
      <c r="G724" s="538"/>
      <c r="H724" s="86"/>
      <c r="I724" s="85"/>
      <c r="J724" s="86"/>
      <c r="K724" s="108"/>
      <c r="L724" s="108"/>
      <c r="M724" s="108"/>
      <c r="N724" s="108"/>
      <c r="O724" s="108"/>
      <c r="P724" s="108"/>
      <c r="Q724" s="108"/>
      <c r="R724" s="108"/>
      <c r="S724" s="108"/>
      <c r="T724" s="108"/>
      <c r="U724" s="108"/>
      <c r="V724" s="108"/>
      <c r="W724" s="108"/>
      <c r="X724" s="108"/>
      <c r="Y724" s="108"/>
      <c r="Z724" s="108"/>
    </row>
    <row r="725" spans="1:26" ht="24.75" customHeight="1">
      <c r="A725" s="537"/>
      <c r="B725" s="108"/>
      <c r="C725" s="537"/>
      <c r="D725" s="56"/>
      <c r="E725" s="56"/>
      <c r="F725" s="56"/>
      <c r="G725" s="538"/>
      <c r="H725" s="86"/>
      <c r="I725" s="85"/>
      <c r="J725" s="86"/>
      <c r="K725" s="108"/>
      <c r="L725" s="108"/>
      <c r="M725" s="108"/>
      <c r="N725" s="108"/>
      <c r="O725" s="108"/>
      <c r="P725" s="108"/>
      <c r="Q725" s="108"/>
      <c r="R725" s="108"/>
      <c r="S725" s="108"/>
      <c r="T725" s="108"/>
      <c r="U725" s="108"/>
      <c r="V725" s="108"/>
      <c r="W725" s="108"/>
      <c r="X725" s="108"/>
      <c r="Y725" s="108"/>
      <c r="Z725" s="108"/>
    </row>
    <row r="726" spans="1:26" ht="24.75" customHeight="1">
      <c r="A726" s="537"/>
      <c r="B726" s="108"/>
      <c r="C726" s="537"/>
      <c r="D726" s="56"/>
      <c r="E726" s="56"/>
      <c r="F726" s="56"/>
      <c r="G726" s="538"/>
      <c r="H726" s="86"/>
      <c r="I726" s="85"/>
      <c r="J726" s="86"/>
      <c r="K726" s="108"/>
      <c r="L726" s="108"/>
      <c r="M726" s="108"/>
      <c r="N726" s="108"/>
      <c r="O726" s="108"/>
      <c r="P726" s="108"/>
      <c r="Q726" s="108"/>
      <c r="R726" s="108"/>
      <c r="S726" s="108"/>
      <c r="T726" s="108"/>
      <c r="U726" s="108"/>
      <c r="V726" s="108"/>
      <c r="W726" s="108"/>
      <c r="X726" s="108"/>
      <c r="Y726" s="108"/>
      <c r="Z726" s="108"/>
    </row>
    <row r="727" spans="1:26" ht="24.75" customHeight="1">
      <c r="A727" s="537"/>
      <c r="B727" s="108"/>
      <c r="C727" s="537"/>
      <c r="D727" s="56"/>
      <c r="E727" s="56"/>
      <c r="F727" s="56"/>
      <c r="G727" s="538"/>
      <c r="H727" s="86"/>
      <c r="I727" s="85"/>
      <c r="J727" s="86"/>
      <c r="K727" s="108"/>
      <c r="L727" s="108"/>
      <c r="M727" s="108"/>
      <c r="N727" s="108"/>
      <c r="O727" s="108"/>
      <c r="P727" s="108"/>
      <c r="Q727" s="108"/>
      <c r="R727" s="108"/>
      <c r="S727" s="108"/>
      <c r="T727" s="108"/>
      <c r="U727" s="108"/>
      <c r="V727" s="108"/>
      <c r="W727" s="108"/>
      <c r="X727" s="108"/>
      <c r="Y727" s="108"/>
      <c r="Z727" s="108"/>
    </row>
    <row r="728" spans="1:26" ht="24.75" customHeight="1">
      <c r="A728" s="537"/>
      <c r="B728" s="108"/>
      <c r="C728" s="537"/>
      <c r="D728" s="56"/>
      <c r="E728" s="56"/>
      <c r="F728" s="56"/>
      <c r="G728" s="538"/>
      <c r="H728" s="86"/>
      <c r="I728" s="85"/>
      <c r="J728" s="86"/>
      <c r="K728" s="108"/>
      <c r="L728" s="108"/>
      <c r="M728" s="108"/>
      <c r="N728" s="108"/>
      <c r="O728" s="108"/>
      <c r="P728" s="108"/>
      <c r="Q728" s="108"/>
      <c r="R728" s="108"/>
      <c r="S728" s="108"/>
      <c r="T728" s="108"/>
      <c r="U728" s="108"/>
      <c r="V728" s="108"/>
      <c r="W728" s="108"/>
      <c r="X728" s="108"/>
      <c r="Y728" s="108"/>
      <c r="Z728" s="108"/>
    </row>
    <row r="729" spans="1:26" ht="24.75" customHeight="1">
      <c r="A729" s="537"/>
      <c r="B729" s="108"/>
      <c r="C729" s="537"/>
      <c r="D729" s="56"/>
      <c r="E729" s="56"/>
      <c r="F729" s="56"/>
      <c r="G729" s="538"/>
      <c r="H729" s="86"/>
      <c r="I729" s="85"/>
      <c r="J729" s="86"/>
      <c r="K729" s="108"/>
      <c r="L729" s="108"/>
      <c r="M729" s="108"/>
      <c r="N729" s="108"/>
      <c r="O729" s="108"/>
      <c r="P729" s="108"/>
      <c r="Q729" s="108"/>
      <c r="R729" s="108"/>
      <c r="S729" s="108"/>
      <c r="T729" s="108"/>
      <c r="U729" s="108"/>
      <c r="V729" s="108"/>
      <c r="W729" s="108"/>
      <c r="X729" s="108"/>
      <c r="Y729" s="108"/>
      <c r="Z729" s="108"/>
    </row>
    <row r="730" spans="1:26" ht="24.75" customHeight="1">
      <c r="A730" s="537"/>
      <c r="B730" s="108"/>
      <c r="C730" s="537"/>
      <c r="D730" s="56"/>
      <c r="E730" s="56"/>
      <c r="F730" s="56"/>
      <c r="G730" s="538"/>
      <c r="H730" s="86"/>
      <c r="I730" s="85"/>
      <c r="J730" s="86"/>
      <c r="K730" s="108"/>
      <c r="L730" s="108"/>
      <c r="M730" s="108"/>
      <c r="N730" s="108"/>
      <c r="O730" s="108"/>
      <c r="P730" s="108"/>
      <c r="Q730" s="108"/>
      <c r="R730" s="108"/>
      <c r="S730" s="108"/>
      <c r="T730" s="108"/>
      <c r="U730" s="108"/>
      <c r="V730" s="108"/>
      <c r="W730" s="108"/>
      <c r="X730" s="108"/>
      <c r="Y730" s="108"/>
      <c r="Z730" s="108"/>
    </row>
    <row r="731" spans="1:26" ht="24.75" customHeight="1">
      <c r="A731" s="537"/>
      <c r="B731" s="108"/>
      <c r="C731" s="537"/>
      <c r="D731" s="56"/>
      <c r="E731" s="56"/>
      <c r="F731" s="56"/>
      <c r="G731" s="538"/>
      <c r="H731" s="86"/>
      <c r="I731" s="85"/>
      <c r="J731" s="86"/>
      <c r="K731" s="108"/>
      <c r="L731" s="108"/>
      <c r="M731" s="108"/>
      <c r="N731" s="108"/>
      <c r="O731" s="108"/>
      <c r="P731" s="108"/>
      <c r="Q731" s="108"/>
      <c r="R731" s="108"/>
      <c r="S731" s="108"/>
      <c r="T731" s="108"/>
      <c r="U731" s="108"/>
      <c r="V731" s="108"/>
      <c r="W731" s="108"/>
      <c r="X731" s="108"/>
      <c r="Y731" s="108"/>
      <c r="Z731" s="108"/>
    </row>
    <row r="732" spans="1:26" ht="24.75" customHeight="1">
      <c r="A732" s="537"/>
      <c r="B732" s="108"/>
      <c r="C732" s="537"/>
      <c r="D732" s="56"/>
      <c r="E732" s="56"/>
      <c r="F732" s="56"/>
      <c r="G732" s="538"/>
      <c r="H732" s="86"/>
      <c r="I732" s="85"/>
      <c r="J732" s="86"/>
      <c r="K732" s="108"/>
      <c r="L732" s="108"/>
      <c r="M732" s="108"/>
      <c r="N732" s="108"/>
      <c r="O732" s="108"/>
      <c r="P732" s="108"/>
      <c r="Q732" s="108"/>
      <c r="R732" s="108"/>
      <c r="S732" s="108"/>
      <c r="T732" s="108"/>
      <c r="U732" s="108"/>
      <c r="V732" s="108"/>
      <c r="W732" s="108"/>
      <c r="X732" s="108"/>
      <c r="Y732" s="108"/>
      <c r="Z732" s="108"/>
    </row>
    <row r="733" spans="1:26" ht="24.75" customHeight="1">
      <c r="A733" s="537"/>
      <c r="B733" s="108"/>
      <c r="C733" s="537"/>
      <c r="D733" s="56"/>
      <c r="E733" s="56"/>
      <c r="F733" s="56"/>
      <c r="G733" s="538"/>
      <c r="H733" s="86"/>
      <c r="I733" s="85"/>
      <c r="J733" s="86"/>
      <c r="K733" s="108"/>
      <c r="L733" s="108"/>
      <c r="M733" s="108"/>
      <c r="N733" s="108"/>
      <c r="O733" s="108"/>
      <c r="P733" s="108"/>
      <c r="Q733" s="108"/>
      <c r="R733" s="108"/>
      <c r="S733" s="108"/>
      <c r="T733" s="108"/>
      <c r="U733" s="108"/>
      <c r="V733" s="108"/>
      <c r="W733" s="108"/>
      <c r="X733" s="108"/>
      <c r="Y733" s="108"/>
      <c r="Z733" s="108"/>
    </row>
    <row r="734" spans="1:26" ht="24.75" customHeight="1">
      <c r="A734" s="537"/>
      <c r="B734" s="108"/>
      <c r="C734" s="537"/>
      <c r="D734" s="56"/>
      <c r="E734" s="56"/>
      <c r="F734" s="56"/>
      <c r="G734" s="538"/>
      <c r="H734" s="86"/>
      <c r="I734" s="85"/>
      <c r="J734" s="86"/>
      <c r="K734" s="108"/>
      <c r="L734" s="108"/>
      <c r="M734" s="108"/>
      <c r="N734" s="108"/>
      <c r="O734" s="108"/>
      <c r="P734" s="108"/>
      <c r="Q734" s="108"/>
      <c r="R734" s="108"/>
      <c r="S734" s="108"/>
      <c r="T734" s="108"/>
      <c r="U734" s="108"/>
      <c r="V734" s="108"/>
      <c r="W734" s="108"/>
      <c r="X734" s="108"/>
      <c r="Y734" s="108"/>
      <c r="Z734" s="108"/>
    </row>
    <row r="735" spans="1:26" ht="24.75" customHeight="1">
      <c r="A735" s="537"/>
      <c r="B735" s="108"/>
      <c r="C735" s="537"/>
      <c r="D735" s="56"/>
      <c r="E735" s="56"/>
      <c r="F735" s="56"/>
      <c r="G735" s="538"/>
      <c r="H735" s="86"/>
      <c r="I735" s="85"/>
      <c r="J735" s="86"/>
      <c r="K735" s="108"/>
      <c r="L735" s="108"/>
      <c r="M735" s="108"/>
      <c r="N735" s="108"/>
      <c r="O735" s="108"/>
      <c r="P735" s="108"/>
      <c r="Q735" s="108"/>
      <c r="R735" s="108"/>
      <c r="S735" s="108"/>
      <c r="T735" s="108"/>
      <c r="U735" s="108"/>
      <c r="V735" s="108"/>
      <c r="W735" s="108"/>
      <c r="X735" s="108"/>
      <c r="Y735" s="108"/>
      <c r="Z735" s="108"/>
    </row>
    <row r="736" spans="1:26" ht="24.75" customHeight="1">
      <c r="A736" s="537"/>
      <c r="B736" s="108"/>
      <c r="C736" s="537"/>
      <c r="D736" s="56"/>
      <c r="E736" s="56"/>
      <c r="F736" s="56"/>
      <c r="G736" s="538"/>
      <c r="H736" s="86"/>
      <c r="I736" s="85"/>
      <c r="J736" s="86"/>
      <c r="K736" s="108"/>
      <c r="L736" s="108"/>
      <c r="M736" s="108"/>
      <c r="N736" s="108"/>
      <c r="O736" s="108"/>
      <c r="P736" s="108"/>
      <c r="Q736" s="108"/>
      <c r="R736" s="108"/>
      <c r="S736" s="108"/>
      <c r="T736" s="108"/>
      <c r="U736" s="108"/>
      <c r="V736" s="108"/>
      <c r="W736" s="108"/>
      <c r="X736" s="108"/>
      <c r="Y736" s="108"/>
      <c r="Z736" s="108"/>
    </row>
    <row r="737" spans="1:26" ht="24.75" customHeight="1">
      <c r="A737" s="537"/>
      <c r="B737" s="108"/>
      <c r="C737" s="537"/>
      <c r="D737" s="56"/>
      <c r="E737" s="56"/>
      <c r="F737" s="56"/>
      <c r="G737" s="538"/>
      <c r="H737" s="86"/>
      <c r="I737" s="85"/>
      <c r="J737" s="86"/>
      <c r="K737" s="108"/>
      <c r="L737" s="108"/>
      <c r="M737" s="108"/>
      <c r="N737" s="108"/>
      <c r="O737" s="108"/>
      <c r="P737" s="108"/>
      <c r="Q737" s="108"/>
      <c r="R737" s="108"/>
      <c r="S737" s="108"/>
      <c r="T737" s="108"/>
      <c r="U737" s="108"/>
      <c r="V737" s="108"/>
      <c r="W737" s="108"/>
      <c r="X737" s="108"/>
      <c r="Y737" s="108"/>
      <c r="Z737" s="108"/>
    </row>
    <row r="738" spans="1:26" ht="24.75" customHeight="1">
      <c r="A738" s="537"/>
      <c r="B738" s="108"/>
      <c r="C738" s="537"/>
      <c r="D738" s="56"/>
      <c r="E738" s="56"/>
      <c r="F738" s="56"/>
      <c r="G738" s="538"/>
      <c r="H738" s="86"/>
      <c r="I738" s="85"/>
      <c r="J738" s="86"/>
      <c r="K738" s="108"/>
      <c r="L738" s="108"/>
      <c r="M738" s="108"/>
      <c r="N738" s="108"/>
      <c r="O738" s="108"/>
      <c r="P738" s="108"/>
      <c r="Q738" s="108"/>
      <c r="R738" s="108"/>
      <c r="S738" s="108"/>
      <c r="T738" s="108"/>
      <c r="U738" s="108"/>
      <c r="V738" s="108"/>
      <c r="W738" s="108"/>
      <c r="X738" s="108"/>
      <c r="Y738" s="108"/>
      <c r="Z738" s="108"/>
    </row>
    <row r="739" spans="1:26" ht="24.75" customHeight="1">
      <c r="A739" s="537"/>
      <c r="B739" s="108"/>
      <c r="C739" s="537"/>
      <c r="D739" s="56"/>
      <c r="E739" s="56"/>
      <c r="F739" s="56"/>
      <c r="G739" s="538"/>
      <c r="H739" s="86"/>
      <c r="I739" s="85"/>
      <c r="J739" s="86"/>
      <c r="K739" s="108"/>
      <c r="L739" s="108"/>
      <c r="M739" s="108"/>
      <c r="N739" s="108"/>
      <c r="O739" s="108"/>
      <c r="P739" s="108"/>
      <c r="Q739" s="108"/>
      <c r="R739" s="108"/>
      <c r="S739" s="108"/>
      <c r="T739" s="108"/>
      <c r="U739" s="108"/>
      <c r="V739" s="108"/>
      <c r="W739" s="108"/>
      <c r="X739" s="108"/>
      <c r="Y739" s="108"/>
      <c r="Z739" s="108"/>
    </row>
    <row r="740" spans="1:26" ht="24.75" customHeight="1">
      <c r="A740" s="537"/>
      <c r="B740" s="108"/>
      <c r="C740" s="537"/>
      <c r="D740" s="56"/>
      <c r="E740" s="56"/>
      <c r="F740" s="56"/>
      <c r="G740" s="538"/>
      <c r="H740" s="86"/>
      <c r="I740" s="85"/>
      <c r="J740" s="86"/>
      <c r="K740" s="108"/>
      <c r="L740" s="108"/>
      <c r="M740" s="108"/>
      <c r="N740" s="108"/>
      <c r="O740" s="108"/>
      <c r="P740" s="108"/>
      <c r="Q740" s="108"/>
      <c r="R740" s="108"/>
      <c r="S740" s="108"/>
      <c r="T740" s="108"/>
      <c r="U740" s="108"/>
      <c r="V740" s="108"/>
      <c r="W740" s="108"/>
      <c r="X740" s="108"/>
      <c r="Y740" s="108"/>
      <c r="Z740" s="108"/>
    </row>
    <row r="741" spans="1:26" ht="24.75" customHeight="1">
      <c r="A741" s="537"/>
      <c r="B741" s="108"/>
      <c r="C741" s="537"/>
      <c r="D741" s="56"/>
      <c r="E741" s="56"/>
      <c r="F741" s="56"/>
      <c r="G741" s="538"/>
      <c r="H741" s="86"/>
      <c r="I741" s="85"/>
      <c r="J741" s="86"/>
      <c r="K741" s="108"/>
      <c r="L741" s="108"/>
      <c r="M741" s="108"/>
      <c r="N741" s="108"/>
      <c r="O741" s="108"/>
      <c r="P741" s="108"/>
      <c r="Q741" s="108"/>
      <c r="R741" s="108"/>
      <c r="S741" s="108"/>
      <c r="T741" s="108"/>
      <c r="U741" s="108"/>
      <c r="V741" s="108"/>
      <c r="W741" s="108"/>
      <c r="X741" s="108"/>
      <c r="Y741" s="108"/>
      <c r="Z741" s="108"/>
    </row>
    <row r="742" spans="1:26" ht="24.75" customHeight="1">
      <c r="A742" s="537"/>
      <c r="B742" s="108"/>
      <c r="C742" s="537"/>
      <c r="D742" s="56"/>
      <c r="E742" s="56"/>
      <c r="F742" s="56"/>
      <c r="G742" s="538"/>
      <c r="H742" s="86"/>
      <c r="I742" s="85"/>
      <c r="J742" s="86"/>
      <c r="K742" s="108"/>
      <c r="L742" s="108"/>
      <c r="M742" s="108"/>
      <c r="N742" s="108"/>
      <c r="O742" s="108"/>
      <c r="P742" s="108"/>
      <c r="Q742" s="108"/>
      <c r="R742" s="108"/>
      <c r="S742" s="108"/>
      <c r="T742" s="108"/>
      <c r="U742" s="108"/>
      <c r="V742" s="108"/>
      <c r="W742" s="108"/>
      <c r="X742" s="108"/>
      <c r="Y742" s="108"/>
      <c r="Z742" s="108"/>
    </row>
    <row r="743" spans="1:26" ht="24.75" customHeight="1">
      <c r="A743" s="537"/>
      <c r="B743" s="108"/>
      <c r="C743" s="537"/>
      <c r="D743" s="56"/>
      <c r="E743" s="56"/>
      <c r="F743" s="56"/>
      <c r="G743" s="538"/>
      <c r="H743" s="86"/>
      <c r="I743" s="85"/>
      <c r="J743" s="86"/>
      <c r="K743" s="108"/>
      <c r="L743" s="108"/>
      <c r="M743" s="108"/>
      <c r="N743" s="108"/>
      <c r="O743" s="108"/>
      <c r="P743" s="108"/>
      <c r="Q743" s="108"/>
      <c r="R743" s="108"/>
      <c r="S743" s="108"/>
      <c r="T743" s="108"/>
      <c r="U743" s="108"/>
      <c r="V743" s="108"/>
      <c r="W743" s="108"/>
      <c r="X743" s="108"/>
      <c r="Y743" s="108"/>
      <c r="Z743" s="108"/>
    </row>
    <row r="744" spans="1:26" ht="24.75" customHeight="1">
      <c r="A744" s="537"/>
      <c r="B744" s="108"/>
      <c r="C744" s="537"/>
      <c r="D744" s="56"/>
      <c r="E744" s="56"/>
      <c r="F744" s="56"/>
      <c r="G744" s="538"/>
      <c r="H744" s="86"/>
      <c r="I744" s="85"/>
      <c r="J744" s="86"/>
      <c r="K744" s="108"/>
      <c r="L744" s="108"/>
      <c r="M744" s="108"/>
      <c r="N744" s="108"/>
      <c r="O744" s="108"/>
      <c r="P744" s="108"/>
      <c r="Q744" s="108"/>
      <c r="R744" s="108"/>
      <c r="S744" s="108"/>
      <c r="T744" s="108"/>
      <c r="U744" s="108"/>
      <c r="V744" s="108"/>
      <c r="W744" s="108"/>
      <c r="X744" s="108"/>
      <c r="Y744" s="108"/>
      <c r="Z744" s="108"/>
    </row>
    <row r="745" spans="1:26" ht="24.75" customHeight="1">
      <c r="A745" s="537"/>
      <c r="B745" s="108"/>
      <c r="C745" s="537"/>
      <c r="D745" s="56"/>
      <c r="E745" s="56"/>
      <c r="F745" s="56"/>
      <c r="G745" s="538"/>
      <c r="H745" s="86"/>
      <c r="I745" s="85"/>
      <c r="J745" s="86"/>
      <c r="K745" s="108"/>
      <c r="L745" s="108"/>
      <c r="M745" s="108"/>
      <c r="N745" s="108"/>
      <c r="O745" s="108"/>
      <c r="P745" s="108"/>
      <c r="Q745" s="108"/>
      <c r="R745" s="108"/>
      <c r="S745" s="108"/>
      <c r="T745" s="108"/>
      <c r="U745" s="108"/>
      <c r="V745" s="108"/>
      <c r="W745" s="108"/>
      <c r="X745" s="108"/>
      <c r="Y745" s="108"/>
      <c r="Z745" s="108"/>
    </row>
    <row r="746" spans="1:26" ht="24.75" customHeight="1">
      <c r="A746" s="537"/>
      <c r="B746" s="108"/>
      <c r="C746" s="537"/>
      <c r="D746" s="56"/>
      <c r="E746" s="56"/>
      <c r="F746" s="56"/>
      <c r="G746" s="538"/>
      <c r="H746" s="86"/>
      <c r="I746" s="85"/>
      <c r="J746" s="86"/>
      <c r="K746" s="108"/>
      <c r="L746" s="108"/>
      <c r="M746" s="108"/>
      <c r="N746" s="108"/>
      <c r="O746" s="108"/>
      <c r="P746" s="108"/>
      <c r="Q746" s="108"/>
      <c r="R746" s="108"/>
      <c r="S746" s="108"/>
      <c r="T746" s="108"/>
      <c r="U746" s="108"/>
      <c r="V746" s="108"/>
      <c r="W746" s="108"/>
      <c r="X746" s="108"/>
      <c r="Y746" s="108"/>
      <c r="Z746" s="108"/>
    </row>
    <row r="747" spans="1:26" ht="24.75" customHeight="1">
      <c r="A747" s="537"/>
      <c r="B747" s="108"/>
      <c r="C747" s="537"/>
      <c r="D747" s="56"/>
      <c r="E747" s="56"/>
      <c r="F747" s="56"/>
      <c r="G747" s="538"/>
      <c r="H747" s="86"/>
      <c r="I747" s="85"/>
      <c r="J747" s="86"/>
      <c r="K747" s="108"/>
      <c r="L747" s="108"/>
      <c r="M747" s="108"/>
      <c r="N747" s="108"/>
      <c r="O747" s="108"/>
      <c r="P747" s="108"/>
      <c r="Q747" s="108"/>
      <c r="R747" s="108"/>
      <c r="S747" s="108"/>
      <c r="T747" s="108"/>
      <c r="U747" s="108"/>
      <c r="V747" s="108"/>
      <c r="W747" s="108"/>
      <c r="X747" s="108"/>
      <c r="Y747" s="108"/>
      <c r="Z747" s="108"/>
    </row>
    <row r="748" spans="1:26" ht="24.75" customHeight="1">
      <c r="A748" s="537"/>
      <c r="B748" s="108"/>
      <c r="C748" s="537"/>
      <c r="D748" s="56"/>
      <c r="E748" s="56"/>
      <c r="F748" s="56"/>
      <c r="G748" s="538"/>
      <c r="H748" s="86"/>
      <c r="I748" s="85"/>
      <c r="J748" s="86"/>
      <c r="K748" s="108"/>
      <c r="L748" s="108"/>
      <c r="M748" s="108"/>
      <c r="N748" s="108"/>
      <c r="O748" s="108"/>
      <c r="P748" s="108"/>
      <c r="Q748" s="108"/>
      <c r="R748" s="108"/>
      <c r="S748" s="108"/>
      <c r="T748" s="108"/>
      <c r="U748" s="108"/>
      <c r="V748" s="108"/>
      <c r="W748" s="108"/>
      <c r="X748" s="108"/>
      <c r="Y748" s="108"/>
      <c r="Z748" s="108"/>
    </row>
    <row r="749" spans="1:26" ht="24.75" customHeight="1">
      <c r="A749" s="537"/>
      <c r="B749" s="108"/>
      <c r="C749" s="537"/>
      <c r="D749" s="56"/>
      <c r="E749" s="56"/>
      <c r="F749" s="56"/>
      <c r="G749" s="538"/>
      <c r="H749" s="86"/>
      <c r="I749" s="85"/>
      <c r="J749" s="86"/>
      <c r="K749" s="108"/>
      <c r="L749" s="108"/>
      <c r="M749" s="108"/>
      <c r="N749" s="108"/>
      <c r="O749" s="108"/>
      <c r="P749" s="108"/>
      <c r="Q749" s="108"/>
      <c r="R749" s="108"/>
      <c r="S749" s="108"/>
      <c r="T749" s="108"/>
      <c r="U749" s="108"/>
      <c r="V749" s="108"/>
      <c r="W749" s="108"/>
      <c r="X749" s="108"/>
      <c r="Y749" s="108"/>
      <c r="Z749" s="108"/>
    </row>
    <row r="750" spans="1:26" ht="24.75" customHeight="1">
      <c r="A750" s="537"/>
      <c r="B750" s="108"/>
      <c r="C750" s="537"/>
      <c r="D750" s="56"/>
      <c r="E750" s="56"/>
      <c r="F750" s="56"/>
      <c r="G750" s="538"/>
      <c r="H750" s="86"/>
      <c r="I750" s="85"/>
      <c r="J750" s="86"/>
      <c r="K750" s="108"/>
      <c r="L750" s="108"/>
      <c r="M750" s="108"/>
      <c r="N750" s="108"/>
      <c r="O750" s="108"/>
      <c r="P750" s="108"/>
      <c r="Q750" s="108"/>
      <c r="R750" s="108"/>
      <c r="S750" s="108"/>
      <c r="T750" s="108"/>
      <c r="U750" s="108"/>
      <c r="V750" s="108"/>
      <c r="W750" s="108"/>
      <c r="X750" s="108"/>
      <c r="Y750" s="108"/>
      <c r="Z750" s="108"/>
    </row>
    <row r="751" spans="1:26" ht="24.75" customHeight="1">
      <c r="A751" s="537"/>
      <c r="B751" s="108"/>
      <c r="C751" s="537"/>
      <c r="D751" s="56"/>
      <c r="E751" s="56"/>
      <c r="F751" s="56"/>
      <c r="G751" s="538"/>
      <c r="H751" s="86"/>
      <c r="I751" s="85"/>
      <c r="J751" s="86"/>
      <c r="K751" s="108"/>
      <c r="L751" s="108"/>
      <c r="M751" s="108"/>
      <c r="N751" s="108"/>
      <c r="O751" s="108"/>
      <c r="P751" s="108"/>
      <c r="Q751" s="108"/>
      <c r="R751" s="108"/>
      <c r="S751" s="108"/>
      <c r="T751" s="108"/>
      <c r="U751" s="108"/>
      <c r="V751" s="108"/>
      <c r="W751" s="108"/>
      <c r="X751" s="108"/>
      <c r="Y751" s="108"/>
      <c r="Z751" s="108"/>
    </row>
    <row r="752" spans="1:26" ht="24.75" customHeight="1">
      <c r="A752" s="537"/>
      <c r="B752" s="108"/>
      <c r="C752" s="537"/>
      <c r="D752" s="56"/>
      <c r="E752" s="56"/>
      <c r="F752" s="56"/>
      <c r="G752" s="538"/>
      <c r="H752" s="86"/>
      <c r="I752" s="85"/>
      <c r="J752" s="86"/>
      <c r="K752" s="108"/>
      <c r="L752" s="108"/>
      <c r="M752" s="108"/>
      <c r="N752" s="108"/>
      <c r="O752" s="108"/>
      <c r="P752" s="108"/>
      <c r="Q752" s="108"/>
      <c r="R752" s="108"/>
      <c r="S752" s="108"/>
      <c r="T752" s="108"/>
      <c r="U752" s="108"/>
      <c r="V752" s="108"/>
      <c r="W752" s="108"/>
      <c r="X752" s="108"/>
      <c r="Y752" s="108"/>
      <c r="Z752" s="108"/>
    </row>
    <row r="753" spans="1:26" ht="24.75" customHeight="1">
      <c r="A753" s="537"/>
      <c r="B753" s="108"/>
      <c r="C753" s="537"/>
      <c r="D753" s="56"/>
      <c r="E753" s="56"/>
      <c r="F753" s="56"/>
      <c r="G753" s="538"/>
      <c r="H753" s="86"/>
      <c r="I753" s="85"/>
      <c r="J753" s="86"/>
      <c r="K753" s="108"/>
      <c r="L753" s="108"/>
      <c r="M753" s="108"/>
      <c r="N753" s="108"/>
      <c r="O753" s="108"/>
      <c r="P753" s="108"/>
      <c r="Q753" s="108"/>
      <c r="R753" s="108"/>
      <c r="S753" s="108"/>
      <c r="T753" s="108"/>
      <c r="U753" s="108"/>
      <c r="V753" s="108"/>
      <c r="W753" s="108"/>
      <c r="X753" s="108"/>
      <c r="Y753" s="108"/>
      <c r="Z753" s="108"/>
    </row>
    <row r="754" spans="1:26" ht="24.75" customHeight="1">
      <c r="A754" s="537"/>
      <c r="B754" s="108"/>
      <c r="C754" s="537"/>
      <c r="D754" s="56"/>
      <c r="E754" s="56"/>
      <c r="F754" s="56"/>
      <c r="G754" s="538"/>
      <c r="H754" s="86"/>
      <c r="I754" s="85"/>
      <c r="J754" s="86"/>
      <c r="K754" s="108"/>
      <c r="L754" s="108"/>
      <c r="M754" s="108"/>
      <c r="N754" s="108"/>
      <c r="O754" s="108"/>
      <c r="P754" s="108"/>
      <c r="Q754" s="108"/>
      <c r="R754" s="108"/>
      <c r="S754" s="108"/>
      <c r="T754" s="108"/>
      <c r="U754" s="108"/>
      <c r="V754" s="108"/>
      <c r="W754" s="108"/>
      <c r="X754" s="108"/>
      <c r="Y754" s="108"/>
      <c r="Z754" s="108"/>
    </row>
    <row r="755" spans="1:26" ht="24.75" customHeight="1">
      <c r="A755" s="537"/>
      <c r="B755" s="108"/>
      <c r="C755" s="537"/>
      <c r="D755" s="56"/>
      <c r="E755" s="56"/>
      <c r="F755" s="56"/>
      <c r="G755" s="538"/>
      <c r="H755" s="86"/>
      <c r="I755" s="85"/>
      <c r="J755" s="86"/>
      <c r="K755" s="108"/>
      <c r="L755" s="108"/>
      <c r="M755" s="108"/>
      <c r="N755" s="108"/>
      <c r="O755" s="108"/>
      <c r="P755" s="108"/>
      <c r="Q755" s="108"/>
      <c r="R755" s="108"/>
      <c r="S755" s="108"/>
      <c r="T755" s="108"/>
      <c r="U755" s="108"/>
      <c r="V755" s="108"/>
      <c r="W755" s="108"/>
      <c r="X755" s="108"/>
      <c r="Y755" s="108"/>
      <c r="Z755" s="108"/>
    </row>
    <row r="756" spans="1:26" ht="24.75" customHeight="1">
      <c r="A756" s="537"/>
      <c r="B756" s="108"/>
      <c r="C756" s="537"/>
      <c r="D756" s="56"/>
      <c r="E756" s="56"/>
      <c r="F756" s="56"/>
      <c r="G756" s="538"/>
      <c r="H756" s="86"/>
      <c r="I756" s="85"/>
      <c r="J756" s="86"/>
      <c r="K756" s="108"/>
      <c r="L756" s="108"/>
      <c r="M756" s="108"/>
      <c r="N756" s="108"/>
      <c r="O756" s="108"/>
      <c r="P756" s="108"/>
      <c r="Q756" s="108"/>
      <c r="R756" s="108"/>
      <c r="S756" s="108"/>
      <c r="T756" s="108"/>
      <c r="U756" s="108"/>
      <c r="V756" s="108"/>
      <c r="W756" s="108"/>
      <c r="X756" s="108"/>
      <c r="Y756" s="108"/>
      <c r="Z756" s="108"/>
    </row>
    <row r="757" spans="1:26" ht="24.75" customHeight="1">
      <c r="A757" s="537"/>
      <c r="B757" s="108"/>
      <c r="C757" s="537"/>
      <c r="D757" s="56"/>
      <c r="E757" s="56"/>
      <c r="F757" s="56"/>
      <c r="G757" s="538"/>
      <c r="H757" s="86"/>
      <c r="I757" s="85"/>
      <c r="J757" s="86"/>
      <c r="K757" s="108"/>
      <c r="L757" s="108"/>
      <c r="M757" s="108"/>
      <c r="N757" s="108"/>
      <c r="O757" s="108"/>
      <c r="P757" s="108"/>
      <c r="Q757" s="108"/>
      <c r="R757" s="108"/>
      <c r="S757" s="108"/>
      <c r="T757" s="108"/>
      <c r="U757" s="108"/>
      <c r="V757" s="108"/>
      <c r="W757" s="108"/>
      <c r="X757" s="108"/>
      <c r="Y757" s="108"/>
      <c r="Z757" s="108"/>
    </row>
    <row r="758" spans="1:26" ht="24.75" customHeight="1">
      <c r="A758" s="537"/>
      <c r="B758" s="108"/>
      <c r="C758" s="537"/>
      <c r="D758" s="56"/>
      <c r="E758" s="56"/>
      <c r="F758" s="56"/>
      <c r="G758" s="538"/>
      <c r="H758" s="86"/>
      <c r="I758" s="85"/>
      <c r="J758" s="86"/>
      <c r="K758" s="108"/>
      <c r="L758" s="108"/>
      <c r="M758" s="108"/>
      <c r="N758" s="108"/>
      <c r="O758" s="108"/>
      <c r="P758" s="108"/>
      <c r="Q758" s="108"/>
      <c r="R758" s="108"/>
      <c r="S758" s="108"/>
      <c r="T758" s="108"/>
      <c r="U758" s="108"/>
      <c r="V758" s="108"/>
      <c r="W758" s="108"/>
      <c r="X758" s="108"/>
      <c r="Y758" s="108"/>
      <c r="Z758" s="108"/>
    </row>
    <row r="759" spans="1:26" ht="24.75" customHeight="1">
      <c r="A759" s="537"/>
      <c r="B759" s="108"/>
      <c r="C759" s="537"/>
      <c r="D759" s="56"/>
      <c r="E759" s="56"/>
      <c r="F759" s="56"/>
      <c r="G759" s="538"/>
      <c r="H759" s="86"/>
      <c r="I759" s="85"/>
      <c r="J759" s="86"/>
      <c r="K759" s="108"/>
      <c r="L759" s="108"/>
      <c r="M759" s="108"/>
      <c r="N759" s="108"/>
      <c r="O759" s="108"/>
      <c r="P759" s="108"/>
      <c r="Q759" s="108"/>
      <c r="R759" s="108"/>
      <c r="S759" s="108"/>
      <c r="T759" s="108"/>
      <c r="U759" s="108"/>
      <c r="V759" s="108"/>
      <c r="W759" s="108"/>
      <c r="X759" s="108"/>
      <c r="Y759" s="108"/>
      <c r="Z759" s="108"/>
    </row>
    <row r="760" spans="1:26" ht="24.75" customHeight="1">
      <c r="A760" s="537"/>
      <c r="B760" s="108"/>
      <c r="C760" s="537"/>
      <c r="D760" s="56"/>
      <c r="E760" s="56"/>
      <c r="F760" s="56"/>
      <c r="G760" s="538"/>
      <c r="H760" s="86"/>
      <c r="I760" s="85"/>
      <c r="J760" s="86"/>
      <c r="K760" s="108"/>
      <c r="L760" s="108"/>
      <c r="M760" s="108"/>
      <c r="N760" s="108"/>
      <c r="O760" s="108"/>
      <c r="P760" s="108"/>
      <c r="Q760" s="108"/>
      <c r="R760" s="108"/>
      <c r="S760" s="108"/>
      <c r="T760" s="108"/>
      <c r="U760" s="108"/>
      <c r="V760" s="108"/>
      <c r="W760" s="108"/>
      <c r="X760" s="108"/>
      <c r="Y760" s="108"/>
      <c r="Z760" s="108"/>
    </row>
    <row r="761" spans="1:26" ht="24.75" customHeight="1">
      <c r="A761" s="537"/>
      <c r="B761" s="108"/>
      <c r="C761" s="537"/>
      <c r="D761" s="56"/>
      <c r="E761" s="56"/>
      <c r="F761" s="56"/>
      <c r="G761" s="538"/>
      <c r="H761" s="86"/>
      <c r="I761" s="85"/>
      <c r="J761" s="86"/>
      <c r="K761" s="108"/>
      <c r="L761" s="108"/>
      <c r="M761" s="108"/>
      <c r="N761" s="108"/>
      <c r="O761" s="108"/>
      <c r="P761" s="108"/>
      <c r="Q761" s="108"/>
      <c r="R761" s="108"/>
      <c r="S761" s="108"/>
      <c r="T761" s="108"/>
      <c r="U761" s="108"/>
      <c r="V761" s="108"/>
      <c r="W761" s="108"/>
      <c r="X761" s="108"/>
      <c r="Y761" s="108"/>
      <c r="Z761" s="108"/>
    </row>
    <row r="762" spans="1:26" ht="24.75" customHeight="1">
      <c r="A762" s="537"/>
      <c r="B762" s="108"/>
      <c r="C762" s="537"/>
      <c r="D762" s="56"/>
      <c r="E762" s="56"/>
      <c r="F762" s="56"/>
      <c r="G762" s="538"/>
      <c r="H762" s="86"/>
      <c r="I762" s="85"/>
      <c r="J762" s="86"/>
      <c r="K762" s="108"/>
      <c r="L762" s="108"/>
      <c r="M762" s="108"/>
      <c r="N762" s="108"/>
      <c r="O762" s="108"/>
      <c r="P762" s="108"/>
      <c r="Q762" s="108"/>
      <c r="R762" s="108"/>
      <c r="S762" s="108"/>
      <c r="T762" s="108"/>
      <c r="U762" s="108"/>
      <c r="V762" s="108"/>
      <c r="W762" s="108"/>
      <c r="X762" s="108"/>
      <c r="Y762" s="108"/>
      <c r="Z762" s="108"/>
    </row>
    <row r="763" spans="1:26" ht="24.75" customHeight="1">
      <c r="A763" s="537"/>
      <c r="B763" s="108"/>
      <c r="C763" s="537"/>
      <c r="D763" s="56"/>
      <c r="E763" s="56"/>
      <c r="F763" s="56"/>
      <c r="G763" s="538"/>
      <c r="H763" s="86"/>
      <c r="I763" s="85"/>
      <c r="J763" s="86"/>
      <c r="K763" s="108"/>
      <c r="L763" s="108"/>
      <c r="M763" s="108"/>
      <c r="N763" s="108"/>
      <c r="O763" s="108"/>
      <c r="P763" s="108"/>
      <c r="Q763" s="108"/>
      <c r="R763" s="108"/>
      <c r="S763" s="108"/>
      <c r="T763" s="108"/>
      <c r="U763" s="108"/>
      <c r="V763" s="108"/>
      <c r="W763" s="108"/>
      <c r="X763" s="108"/>
      <c r="Y763" s="108"/>
      <c r="Z763" s="108"/>
    </row>
    <row r="764" spans="1:26" ht="24.75" customHeight="1">
      <c r="A764" s="537"/>
      <c r="B764" s="108"/>
      <c r="C764" s="537"/>
      <c r="D764" s="56"/>
      <c r="E764" s="56"/>
      <c r="F764" s="56"/>
      <c r="G764" s="538"/>
      <c r="H764" s="86"/>
      <c r="I764" s="85"/>
      <c r="J764" s="86"/>
      <c r="K764" s="108"/>
      <c r="L764" s="108"/>
      <c r="M764" s="108"/>
      <c r="N764" s="108"/>
      <c r="O764" s="108"/>
      <c r="P764" s="108"/>
      <c r="Q764" s="108"/>
      <c r="R764" s="108"/>
      <c r="S764" s="108"/>
      <c r="T764" s="108"/>
      <c r="U764" s="108"/>
      <c r="V764" s="108"/>
      <c r="W764" s="108"/>
      <c r="X764" s="108"/>
      <c r="Y764" s="108"/>
      <c r="Z764" s="108"/>
    </row>
    <row r="765" spans="1:26" ht="24.75" customHeight="1">
      <c r="A765" s="537"/>
      <c r="B765" s="108"/>
      <c r="C765" s="537"/>
      <c r="D765" s="56"/>
      <c r="E765" s="56"/>
      <c r="F765" s="56"/>
      <c r="G765" s="538"/>
      <c r="H765" s="86"/>
      <c r="I765" s="85"/>
      <c r="J765" s="86"/>
      <c r="K765" s="108"/>
      <c r="L765" s="108"/>
      <c r="M765" s="108"/>
      <c r="N765" s="108"/>
      <c r="O765" s="108"/>
      <c r="P765" s="108"/>
      <c r="Q765" s="108"/>
      <c r="R765" s="108"/>
      <c r="S765" s="108"/>
      <c r="T765" s="108"/>
      <c r="U765" s="108"/>
      <c r="V765" s="108"/>
      <c r="W765" s="108"/>
      <c r="X765" s="108"/>
      <c r="Y765" s="108"/>
      <c r="Z765" s="108"/>
    </row>
    <row r="766" spans="1:26" ht="24.75" customHeight="1">
      <c r="A766" s="537"/>
      <c r="B766" s="108"/>
      <c r="C766" s="537"/>
      <c r="D766" s="56"/>
      <c r="E766" s="56"/>
      <c r="F766" s="56"/>
      <c r="G766" s="538"/>
      <c r="H766" s="86"/>
      <c r="I766" s="85"/>
      <c r="J766" s="86"/>
      <c r="K766" s="108"/>
      <c r="L766" s="108"/>
      <c r="M766" s="108"/>
      <c r="N766" s="108"/>
      <c r="O766" s="108"/>
      <c r="P766" s="108"/>
      <c r="Q766" s="108"/>
      <c r="R766" s="108"/>
      <c r="S766" s="108"/>
      <c r="T766" s="108"/>
      <c r="U766" s="108"/>
      <c r="V766" s="108"/>
      <c r="W766" s="108"/>
      <c r="X766" s="108"/>
      <c r="Y766" s="108"/>
      <c r="Z766" s="108"/>
    </row>
    <row r="767" spans="1:26" ht="24.75" customHeight="1">
      <c r="A767" s="537"/>
      <c r="B767" s="108"/>
      <c r="C767" s="537"/>
      <c r="D767" s="56"/>
      <c r="E767" s="56"/>
      <c r="F767" s="56"/>
      <c r="G767" s="538"/>
      <c r="H767" s="86"/>
      <c r="I767" s="85"/>
      <c r="J767" s="86"/>
      <c r="K767" s="108"/>
      <c r="L767" s="108"/>
      <c r="M767" s="108"/>
      <c r="N767" s="108"/>
      <c r="O767" s="108"/>
      <c r="P767" s="108"/>
      <c r="Q767" s="108"/>
      <c r="R767" s="108"/>
      <c r="S767" s="108"/>
      <c r="T767" s="108"/>
      <c r="U767" s="108"/>
      <c r="V767" s="108"/>
      <c r="W767" s="108"/>
      <c r="X767" s="108"/>
      <c r="Y767" s="108"/>
      <c r="Z767" s="108"/>
    </row>
    <row r="768" spans="1:26" ht="24.75" customHeight="1">
      <c r="A768" s="537"/>
      <c r="B768" s="108"/>
      <c r="C768" s="537"/>
      <c r="D768" s="56"/>
      <c r="E768" s="56"/>
      <c r="F768" s="56"/>
      <c r="G768" s="538"/>
      <c r="H768" s="86"/>
      <c r="I768" s="85"/>
      <c r="J768" s="86"/>
      <c r="K768" s="108"/>
      <c r="L768" s="108"/>
      <c r="M768" s="108"/>
      <c r="N768" s="108"/>
      <c r="O768" s="108"/>
      <c r="P768" s="108"/>
      <c r="Q768" s="108"/>
      <c r="R768" s="108"/>
      <c r="S768" s="108"/>
      <c r="T768" s="108"/>
      <c r="U768" s="108"/>
      <c r="V768" s="108"/>
      <c r="W768" s="108"/>
      <c r="X768" s="108"/>
      <c r="Y768" s="108"/>
      <c r="Z768" s="108"/>
    </row>
    <row r="769" spans="1:26" ht="24.75" customHeight="1">
      <c r="A769" s="537"/>
      <c r="B769" s="108"/>
      <c r="C769" s="537"/>
      <c r="D769" s="56"/>
      <c r="E769" s="56"/>
      <c r="F769" s="56"/>
      <c r="G769" s="538"/>
      <c r="H769" s="86"/>
      <c r="I769" s="85"/>
      <c r="J769" s="86"/>
      <c r="K769" s="108"/>
      <c r="L769" s="108"/>
      <c r="M769" s="108"/>
      <c r="N769" s="108"/>
      <c r="O769" s="108"/>
      <c r="P769" s="108"/>
      <c r="Q769" s="108"/>
      <c r="R769" s="108"/>
      <c r="S769" s="108"/>
      <c r="T769" s="108"/>
      <c r="U769" s="108"/>
      <c r="V769" s="108"/>
      <c r="W769" s="108"/>
      <c r="X769" s="108"/>
      <c r="Y769" s="108"/>
      <c r="Z769" s="108"/>
    </row>
    <row r="770" spans="1:26" ht="24.75" customHeight="1">
      <c r="A770" s="537"/>
      <c r="B770" s="108"/>
      <c r="C770" s="537"/>
      <c r="D770" s="56"/>
      <c r="E770" s="56"/>
      <c r="F770" s="56"/>
      <c r="G770" s="538"/>
      <c r="H770" s="86"/>
      <c r="I770" s="85"/>
      <c r="J770" s="86"/>
      <c r="K770" s="108"/>
      <c r="L770" s="108"/>
      <c r="M770" s="108"/>
      <c r="N770" s="108"/>
      <c r="O770" s="108"/>
      <c r="P770" s="108"/>
      <c r="Q770" s="108"/>
      <c r="R770" s="108"/>
      <c r="S770" s="108"/>
      <c r="T770" s="108"/>
      <c r="U770" s="108"/>
      <c r="V770" s="108"/>
      <c r="W770" s="108"/>
      <c r="X770" s="108"/>
      <c r="Y770" s="108"/>
      <c r="Z770" s="108"/>
    </row>
    <row r="771" spans="1:26" ht="24.75" customHeight="1">
      <c r="A771" s="537"/>
      <c r="B771" s="108"/>
      <c r="C771" s="537"/>
      <c r="D771" s="56"/>
      <c r="E771" s="56"/>
      <c r="F771" s="56"/>
      <c r="G771" s="538"/>
      <c r="H771" s="86"/>
      <c r="I771" s="85"/>
      <c r="J771" s="86"/>
      <c r="K771" s="108"/>
      <c r="L771" s="108"/>
      <c r="M771" s="108"/>
      <c r="N771" s="108"/>
      <c r="O771" s="108"/>
      <c r="P771" s="108"/>
      <c r="Q771" s="108"/>
      <c r="R771" s="108"/>
      <c r="S771" s="108"/>
      <c r="T771" s="108"/>
      <c r="U771" s="108"/>
      <c r="V771" s="108"/>
      <c r="W771" s="108"/>
      <c r="X771" s="108"/>
      <c r="Y771" s="108"/>
      <c r="Z771" s="108"/>
    </row>
    <row r="772" spans="1:26" ht="24.75" customHeight="1">
      <c r="A772" s="537"/>
      <c r="B772" s="108"/>
      <c r="C772" s="537"/>
      <c r="D772" s="56"/>
      <c r="E772" s="56"/>
      <c r="F772" s="56"/>
      <c r="G772" s="538"/>
      <c r="H772" s="86"/>
      <c r="I772" s="85"/>
      <c r="J772" s="86"/>
      <c r="K772" s="108"/>
      <c r="L772" s="108"/>
      <c r="M772" s="108"/>
      <c r="N772" s="108"/>
      <c r="O772" s="108"/>
      <c r="P772" s="108"/>
      <c r="Q772" s="108"/>
      <c r="R772" s="108"/>
      <c r="S772" s="108"/>
      <c r="T772" s="108"/>
      <c r="U772" s="108"/>
      <c r="V772" s="108"/>
      <c r="W772" s="108"/>
      <c r="X772" s="108"/>
      <c r="Y772" s="108"/>
      <c r="Z772" s="108"/>
    </row>
    <row r="773" spans="1:26" ht="24.75" customHeight="1">
      <c r="A773" s="537"/>
      <c r="B773" s="108"/>
      <c r="C773" s="537"/>
      <c r="D773" s="56"/>
      <c r="E773" s="56"/>
      <c r="F773" s="56"/>
      <c r="G773" s="538"/>
      <c r="H773" s="86"/>
      <c r="I773" s="85"/>
      <c r="J773" s="86"/>
      <c r="K773" s="108"/>
      <c r="L773" s="108"/>
      <c r="M773" s="108"/>
      <c r="N773" s="108"/>
      <c r="O773" s="108"/>
      <c r="P773" s="108"/>
      <c r="Q773" s="108"/>
      <c r="R773" s="108"/>
      <c r="S773" s="108"/>
      <c r="T773" s="108"/>
      <c r="U773" s="108"/>
      <c r="V773" s="108"/>
      <c r="W773" s="108"/>
      <c r="X773" s="108"/>
      <c r="Y773" s="108"/>
      <c r="Z773" s="108"/>
    </row>
    <row r="774" spans="1:26" ht="24.75" customHeight="1">
      <c r="A774" s="537"/>
      <c r="B774" s="108"/>
      <c r="C774" s="537"/>
      <c r="D774" s="56"/>
      <c r="E774" s="56"/>
      <c r="F774" s="56"/>
      <c r="G774" s="538"/>
      <c r="H774" s="86"/>
      <c r="I774" s="85"/>
      <c r="J774" s="86"/>
      <c r="K774" s="108"/>
      <c r="L774" s="108"/>
      <c r="M774" s="108"/>
      <c r="N774" s="108"/>
      <c r="O774" s="108"/>
      <c r="P774" s="108"/>
      <c r="Q774" s="108"/>
      <c r="R774" s="108"/>
      <c r="S774" s="108"/>
      <c r="T774" s="108"/>
      <c r="U774" s="108"/>
      <c r="V774" s="108"/>
      <c r="W774" s="108"/>
      <c r="X774" s="108"/>
      <c r="Y774" s="108"/>
      <c r="Z774" s="108"/>
    </row>
    <row r="775" spans="1:26" ht="24.75" customHeight="1">
      <c r="A775" s="537"/>
      <c r="B775" s="108"/>
      <c r="C775" s="537"/>
      <c r="D775" s="56"/>
      <c r="E775" s="56"/>
      <c r="F775" s="56"/>
      <c r="G775" s="538"/>
      <c r="H775" s="86"/>
      <c r="I775" s="85"/>
      <c r="J775" s="86"/>
      <c r="K775" s="108"/>
      <c r="L775" s="108"/>
      <c r="M775" s="108"/>
      <c r="N775" s="108"/>
      <c r="O775" s="108"/>
      <c r="P775" s="108"/>
      <c r="Q775" s="108"/>
      <c r="R775" s="108"/>
      <c r="S775" s="108"/>
      <c r="T775" s="108"/>
      <c r="U775" s="108"/>
      <c r="V775" s="108"/>
      <c r="W775" s="108"/>
      <c r="X775" s="108"/>
      <c r="Y775" s="108"/>
      <c r="Z775" s="108"/>
    </row>
    <row r="776" spans="1:26" ht="24.75" customHeight="1">
      <c r="A776" s="537"/>
      <c r="B776" s="108"/>
      <c r="C776" s="537"/>
      <c r="D776" s="56"/>
      <c r="E776" s="56"/>
      <c r="F776" s="56"/>
      <c r="G776" s="538"/>
      <c r="H776" s="86"/>
      <c r="I776" s="85"/>
      <c r="J776" s="86"/>
      <c r="K776" s="108"/>
      <c r="L776" s="108"/>
      <c r="M776" s="108"/>
      <c r="N776" s="108"/>
      <c r="O776" s="108"/>
      <c r="P776" s="108"/>
      <c r="Q776" s="108"/>
      <c r="R776" s="108"/>
      <c r="S776" s="108"/>
      <c r="T776" s="108"/>
      <c r="U776" s="108"/>
      <c r="V776" s="108"/>
      <c r="W776" s="108"/>
      <c r="X776" s="108"/>
      <c r="Y776" s="108"/>
      <c r="Z776" s="108"/>
    </row>
    <row r="777" spans="1:26" ht="24.75" customHeight="1">
      <c r="A777" s="537"/>
      <c r="B777" s="108"/>
      <c r="C777" s="537"/>
      <c r="D777" s="56"/>
      <c r="E777" s="56"/>
      <c r="F777" s="56"/>
      <c r="G777" s="538"/>
      <c r="H777" s="86"/>
      <c r="I777" s="85"/>
      <c r="J777" s="86"/>
      <c r="K777" s="108"/>
      <c r="L777" s="108"/>
      <c r="M777" s="108"/>
      <c r="N777" s="108"/>
      <c r="O777" s="108"/>
      <c r="P777" s="108"/>
      <c r="Q777" s="108"/>
      <c r="R777" s="108"/>
      <c r="S777" s="108"/>
      <c r="T777" s="108"/>
      <c r="U777" s="108"/>
      <c r="V777" s="108"/>
      <c r="W777" s="108"/>
      <c r="X777" s="108"/>
      <c r="Y777" s="108"/>
      <c r="Z777" s="108"/>
    </row>
    <row r="778" spans="1:26" ht="24.75" customHeight="1">
      <c r="A778" s="537"/>
      <c r="B778" s="108"/>
      <c r="C778" s="537"/>
      <c r="D778" s="56"/>
      <c r="E778" s="56"/>
      <c r="F778" s="56"/>
      <c r="G778" s="538"/>
      <c r="H778" s="86"/>
      <c r="I778" s="85"/>
      <c r="J778" s="86"/>
      <c r="K778" s="108"/>
      <c r="L778" s="108"/>
      <c r="M778" s="108"/>
      <c r="N778" s="108"/>
      <c r="O778" s="108"/>
      <c r="P778" s="108"/>
      <c r="Q778" s="108"/>
      <c r="R778" s="108"/>
      <c r="S778" s="108"/>
      <c r="T778" s="108"/>
      <c r="U778" s="108"/>
      <c r="V778" s="108"/>
      <c r="W778" s="108"/>
      <c r="X778" s="108"/>
      <c r="Y778" s="108"/>
      <c r="Z778" s="108"/>
    </row>
    <row r="779" spans="1:26" ht="24.75" customHeight="1">
      <c r="A779" s="537"/>
      <c r="B779" s="108"/>
      <c r="C779" s="537"/>
      <c r="D779" s="56"/>
      <c r="E779" s="56"/>
      <c r="F779" s="56"/>
      <c r="G779" s="538"/>
      <c r="H779" s="86"/>
      <c r="I779" s="85"/>
      <c r="J779" s="86"/>
      <c r="K779" s="108"/>
      <c r="L779" s="108"/>
      <c r="M779" s="108"/>
      <c r="N779" s="108"/>
      <c r="O779" s="108"/>
      <c r="P779" s="108"/>
      <c r="Q779" s="108"/>
      <c r="R779" s="108"/>
      <c r="S779" s="108"/>
      <c r="T779" s="108"/>
      <c r="U779" s="108"/>
      <c r="V779" s="108"/>
      <c r="W779" s="108"/>
      <c r="X779" s="108"/>
      <c r="Y779" s="108"/>
      <c r="Z779" s="108"/>
    </row>
    <row r="780" spans="1:26" ht="24.75" customHeight="1">
      <c r="A780" s="537"/>
      <c r="B780" s="108"/>
      <c r="C780" s="537"/>
      <c r="D780" s="56"/>
      <c r="E780" s="56"/>
      <c r="F780" s="56"/>
      <c r="G780" s="538"/>
      <c r="H780" s="86"/>
      <c r="I780" s="85"/>
      <c r="J780" s="86"/>
      <c r="K780" s="108"/>
      <c r="L780" s="108"/>
      <c r="M780" s="108"/>
      <c r="N780" s="108"/>
      <c r="O780" s="108"/>
      <c r="P780" s="108"/>
      <c r="Q780" s="108"/>
      <c r="R780" s="108"/>
      <c r="S780" s="108"/>
      <c r="T780" s="108"/>
      <c r="U780" s="108"/>
      <c r="V780" s="108"/>
      <c r="W780" s="108"/>
      <c r="X780" s="108"/>
      <c r="Y780" s="108"/>
      <c r="Z780" s="108"/>
    </row>
    <row r="781" spans="1:26" ht="24.75" customHeight="1">
      <c r="A781" s="537"/>
      <c r="B781" s="108"/>
      <c r="C781" s="537"/>
      <c r="D781" s="56"/>
      <c r="E781" s="56"/>
      <c r="F781" s="56"/>
      <c r="G781" s="538"/>
      <c r="H781" s="86"/>
      <c r="I781" s="85"/>
      <c r="J781" s="86"/>
      <c r="K781" s="108"/>
      <c r="L781" s="108"/>
      <c r="M781" s="108"/>
      <c r="N781" s="108"/>
      <c r="O781" s="108"/>
      <c r="P781" s="108"/>
      <c r="Q781" s="108"/>
      <c r="R781" s="108"/>
      <c r="S781" s="108"/>
      <c r="T781" s="108"/>
      <c r="U781" s="108"/>
      <c r="V781" s="108"/>
      <c r="W781" s="108"/>
      <c r="X781" s="108"/>
      <c r="Y781" s="108"/>
      <c r="Z781" s="108"/>
    </row>
    <row r="782" spans="1:26" ht="24.75" customHeight="1">
      <c r="A782" s="537"/>
      <c r="B782" s="108"/>
      <c r="C782" s="537"/>
      <c r="D782" s="56"/>
      <c r="E782" s="56"/>
      <c r="F782" s="56"/>
      <c r="G782" s="538"/>
      <c r="H782" s="86"/>
      <c r="I782" s="85"/>
      <c r="J782" s="86"/>
      <c r="K782" s="108"/>
      <c r="L782" s="108"/>
      <c r="M782" s="108"/>
      <c r="N782" s="108"/>
      <c r="O782" s="108"/>
      <c r="P782" s="108"/>
      <c r="Q782" s="108"/>
      <c r="R782" s="108"/>
      <c r="S782" s="108"/>
      <c r="T782" s="108"/>
      <c r="U782" s="108"/>
      <c r="V782" s="108"/>
      <c r="W782" s="108"/>
      <c r="X782" s="108"/>
      <c r="Y782" s="108"/>
      <c r="Z782" s="108"/>
    </row>
    <row r="783" spans="1:26" ht="24.75" customHeight="1">
      <c r="A783" s="537"/>
      <c r="B783" s="108"/>
      <c r="C783" s="537"/>
      <c r="D783" s="56"/>
      <c r="E783" s="56"/>
      <c r="F783" s="56"/>
      <c r="G783" s="538"/>
      <c r="H783" s="86"/>
      <c r="I783" s="85"/>
      <c r="J783" s="86"/>
      <c r="K783" s="108"/>
      <c r="L783" s="108"/>
      <c r="M783" s="108"/>
      <c r="N783" s="108"/>
      <c r="O783" s="108"/>
      <c r="P783" s="108"/>
      <c r="Q783" s="108"/>
      <c r="R783" s="108"/>
      <c r="S783" s="108"/>
      <c r="T783" s="108"/>
      <c r="U783" s="108"/>
      <c r="V783" s="108"/>
      <c r="W783" s="108"/>
      <c r="X783" s="108"/>
      <c r="Y783" s="108"/>
      <c r="Z783" s="108"/>
    </row>
    <row r="784" spans="1:26" ht="24.75" customHeight="1">
      <c r="A784" s="537"/>
      <c r="B784" s="108"/>
      <c r="C784" s="537"/>
      <c r="D784" s="56"/>
      <c r="E784" s="56"/>
      <c r="F784" s="56"/>
      <c r="G784" s="538"/>
      <c r="H784" s="86"/>
      <c r="I784" s="85"/>
      <c r="J784" s="86"/>
      <c r="K784" s="108"/>
      <c r="L784" s="108"/>
      <c r="M784" s="108"/>
      <c r="N784" s="108"/>
      <c r="O784" s="108"/>
      <c r="P784" s="108"/>
      <c r="Q784" s="108"/>
      <c r="R784" s="108"/>
      <c r="S784" s="108"/>
      <c r="T784" s="108"/>
      <c r="U784" s="108"/>
      <c r="V784" s="108"/>
      <c r="W784" s="108"/>
      <c r="X784" s="108"/>
      <c r="Y784" s="108"/>
      <c r="Z784" s="108"/>
    </row>
    <row r="785" spans="1:26" ht="24.75" customHeight="1">
      <c r="A785" s="537"/>
      <c r="B785" s="108"/>
      <c r="C785" s="537"/>
      <c r="D785" s="56"/>
      <c r="E785" s="56"/>
      <c r="F785" s="56"/>
      <c r="G785" s="538"/>
      <c r="H785" s="86"/>
      <c r="I785" s="85"/>
      <c r="J785" s="86"/>
      <c r="K785" s="108"/>
      <c r="L785" s="108"/>
      <c r="M785" s="108"/>
      <c r="N785" s="108"/>
      <c r="O785" s="108"/>
      <c r="P785" s="108"/>
      <c r="Q785" s="108"/>
      <c r="R785" s="108"/>
      <c r="S785" s="108"/>
      <c r="T785" s="108"/>
      <c r="U785" s="108"/>
      <c r="V785" s="108"/>
      <c r="W785" s="108"/>
      <c r="X785" s="108"/>
      <c r="Y785" s="108"/>
      <c r="Z785" s="108"/>
    </row>
    <row r="786" spans="1:26" ht="24.75" customHeight="1">
      <c r="A786" s="537"/>
      <c r="B786" s="108"/>
      <c r="C786" s="537"/>
      <c r="D786" s="56"/>
      <c r="E786" s="56"/>
      <c r="F786" s="56"/>
      <c r="G786" s="538"/>
      <c r="H786" s="86"/>
      <c r="I786" s="85"/>
      <c r="J786" s="86"/>
      <c r="K786" s="108"/>
      <c r="L786" s="108"/>
      <c r="M786" s="108"/>
      <c r="N786" s="108"/>
      <c r="O786" s="108"/>
      <c r="P786" s="108"/>
      <c r="Q786" s="108"/>
      <c r="R786" s="108"/>
      <c r="S786" s="108"/>
      <c r="T786" s="108"/>
      <c r="U786" s="108"/>
      <c r="V786" s="108"/>
      <c r="W786" s="108"/>
      <c r="X786" s="108"/>
      <c r="Y786" s="108"/>
      <c r="Z786" s="108"/>
    </row>
    <row r="787" spans="1:26" ht="24.75" customHeight="1">
      <c r="A787" s="537"/>
      <c r="B787" s="108"/>
      <c r="C787" s="537"/>
      <c r="D787" s="56"/>
      <c r="E787" s="56"/>
      <c r="F787" s="56"/>
      <c r="G787" s="538"/>
      <c r="H787" s="86"/>
      <c r="I787" s="85"/>
      <c r="J787" s="86"/>
      <c r="K787" s="108"/>
      <c r="L787" s="108"/>
      <c r="M787" s="108"/>
      <c r="N787" s="108"/>
      <c r="O787" s="108"/>
      <c r="P787" s="108"/>
      <c r="Q787" s="108"/>
      <c r="R787" s="108"/>
      <c r="S787" s="108"/>
      <c r="T787" s="108"/>
      <c r="U787" s="108"/>
      <c r="V787" s="108"/>
      <c r="W787" s="108"/>
      <c r="X787" s="108"/>
      <c r="Y787" s="108"/>
      <c r="Z787" s="108"/>
    </row>
    <row r="788" spans="1:26" ht="24.75" customHeight="1">
      <c r="A788" s="537"/>
      <c r="B788" s="108"/>
      <c r="C788" s="537"/>
      <c r="D788" s="56"/>
      <c r="E788" s="56"/>
      <c r="F788" s="56"/>
      <c r="G788" s="538"/>
      <c r="H788" s="86"/>
      <c r="I788" s="85"/>
      <c r="J788" s="86"/>
      <c r="K788" s="108"/>
      <c r="L788" s="108"/>
      <c r="M788" s="108"/>
      <c r="N788" s="108"/>
      <c r="O788" s="108"/>
      <c r="P788" s="108"/>
      <c r="Q788" s="108"/>
      <c r="R788" s="108"/>
      <c r="S788" s="108"/>
      <c r="T788" s="108"/>
      <c r="U788" s="108"/>
      <c r="V788" s="108"/>
      <c r="W788" s="108"/>
      <c r="X788" s="108"/>
      <c r="Y788" s="108"/>
      <c r="Z788" s="108"/>
    </row>
    <row r="789" spans="1:26" ht="24.75" customHeight="1">
      <c r="A789" s="537"/>
      <c r="B789" s="108"/>
      <c r="C789" s="537"/>
      <c r="D789" s="56"/>
      <c r="E789" s="56"/>
      <c r="F789" s="56"/>
      <c r="G789" s="538"/>
      <c r="H789" s="86"/>
      <c r="I789" s="85"/>
      <c r="J789" s="86"/>
      <c r="K789" s="108"/>
      <c r="L789" s="108"/>
      <c r="M789" s="108"/>
      <c r="N789" s="108"/>
      <c r="O789" s="108"/>
      <c r="P789" s="108"/>
      <c r="Q789" s="108"/>
      <c r="R789" s="108"/>
      <c r="S789" s="108"/>
      <c r="T789" s="108"/>
      <c r="U789" s="108"/>
      <c r="V789" s="108"/>
      <c r="W789" s="108"/>
      <c r="X789" s="108"/>
      <c r="Y789" s="108"/>
      <c r="Z789" s="108"/>
    </row>
    <row r="790" spans="1:26" ht="24.75" customHeight="1">
      <c r="A790" s="537"/>
      <c r="B790" s="108"/>
      <c r="C790" s="537"/>
      <c r="D790" s="56"/>
      <c r="E790" s="56"/>
      <c r="F790" s="56"/>
      <c r="G790" s="538"/>
      <c r="H790" s="86"/>
      <c r="I790" s="85"/>
      <c r="J790" s="86"/>
      <c r="K790" s="108"/>
      <c r="L790" s="108"/>
      <c r="M790" s="108"/>
      <c r="N790" s="108"/>
      <c r="O790" s="108"/>
      <c r="P790" s="108"/>
      <c r="Q790" s="108"/>
      <c r="R790" s="108"/>
      <c r="S790" s="108"/>
      <c r="T790" s="108"/>
      <c r="U790" s="108"/>
      <c r="V790" s="108"/>
      <c r="W790" s="108"/>
      <c r="X790" s="108"/>
      <c r="Y790" s="108"/>
      <c r="Z790" s="108"/>
    </row>
    <row r="791" spans="1:26" ht="24.75" customHeight="1">
      <c r="A791" s="537"/>
      <c r="B791" s="108"/>
      <c r="C791" s="537"/>
      <c r="D791" s="56"/>
      <c r="E791" s="56"/>
      <c r="F791" s="56"/>
      <c r="G791" s="538"/>
      <c r="H791" s="86"/>
      <c r="I791" s="85"/>
      <c r="J791" s="86"/>
      <c r="K791" s="108"/>
      <c r="L791" s="108"/>
      <c r="M791" s="108"/>
      <c r="N791" s="108"/>
      <c r="O791" s="108"/>
      <c r="P791" s="108"/>
      <c r="Q791" s="108"/>
      <c r="R791" s="108"/>
      <c r="S791" s="108"/>
      <c r="T791" s="108"/>
      <c r="U791" s="108"/>
      <c r="V791" s="108"/>
      <c r="W791" s="108"/>
      <c r="X791" s="108"/>
      <c r="Y791" s="108"/>
      <c r="Z791" s="108"/>
    </row>
    <row r="792" spans="1:26" ht="24.75" customHeight="1">
      <c r="A792" s="537"/>
      <c r="B792" s="108"/>
      <c r="C792" s="537"/>
      <c r="D792" s="56"/>
      <c r="E792" s="56"/>
      <c r="F792" s="56"/>
      <c r="G792" s="538"/>
      <c r="H792" s="86"/>
      <c r="I792" s="85"/>
      <c r="J792" s="86"/>
      <c r="K792" s="108"/>
      <c r="L792" s="108"/>
      <c r="M792" s="108"/>
      <c r="N792" s="108"/>
      <c r="O792" s="108"/>
      <c r="P792" s="108"/>
      <c r="Q792" s="108"/>
      <c r="R792" s="108"/>
      <c r="S792" s="108"/>
      <c r="T792" s="108"/>
      <c r="U792" s="108"/>
      <c r="V792" s="108"/>
      <c r="W792" s="108"/>
      <c r="X792" s="108"/>
      <c r="Y792" s="108"/>
      <c r="Z792" s="108"/>
    </row>
    <row r="793" spans="1:26" ht="24.75" customHeight="1">
      <c r="A793" s="537"/>
      <c r="B793" s="108"/>
      <c r="C793" s="537"/>
      <c r="D793" s="56"/>
      <c r="E793" s="56"/>
      <c r="F793" s="56"/>
      <c r="G793" s="538"/>
      <c r="H793" s="86"/>
      <c r="I793" s="85"/>
      <c r="J793" s="86"/>
      <c r="K793" s="108"/>
      <c r="L793" s="108"/>
      <c r="M793" s="108"/>
      <c r="N793" s="108"/>
      <c r="O793" s="108"/>
      <c r="P793" s="108"/>
      <c r="Q793" s="108"/>
      <c r="R793" s="108"/>
      <c r="S793" s="108"/>
      <c r="T793" s="108"/>
      <c r="U793" s="108"/>
      <c r="V793" s="108"/>
      <c r="W793" s="108"/>
      <c r="X793" s="108"/>
      <c r="Y793" s="108"/>
      <c r="Z793" s="108"/>
    </row>
    <row r="794" spans="1:26" ht="24.75" customHeight="1">
      <c r="A794" s="537"/>
      <c r="B794" s="108"/>
      <c r="C794" s="537"/>
      <c r="D794" s="56"/>
      <c r="E794" s="56"/>
      <c r="F794" s="56"/>
      <c r="G794" s="538"/>
      <c r="H794" s="86"/>
      <c r="I794" s="85"/>
      <c r="J794" s="86"/>
      <c r="K794" s="108"/>
      <c r="L794" s="108"/>
      <c r="M794" s="108"/>
      <c r="N794" s="108"/>
      <c r="O794" s="108"/>
      <c r="P794" s="108"/>
      <c r="Q794" s="108"/>
      <c r="R794" s="108"/>
      <c r="S794" s="108"/>
      <c r="T794" s="108"/>
      <c r="U794" s="108"/>
      <c r="V794" s="108"/>
      <c r="W794" s="108"/>
      <c r="X794" s="108"/>
      <c r="Y794" s="108"/>
      <c r="Z794" s="108"/>
    </row>
    <row r="795" spans="1:26" ht="24.75" customHeight="1">
      <c r="A795" s="537"/>
      <c r="B795" s="108"/>
      <c r="C795" s="537"/>
      <c r="D795" s="56"/>
      <c r="E795" s="56"/>
      <c r="F795" s="56"/>
      <c r="G795" s="538"/>
      <c r="H795" s="86"/>
      <c r="I795" s="85"/>
      <c r="J795" s="86"/>
      <c r="K795" s="108"/>
      <c r="L795" s="108"/>
      <c r="M795" s="108"/>
      <c r="N795" s="108"/>
      <c r="O795" s="108"/>
      <c r="P795" s="108"/>
      <c r="Q795" s="108"/>
      <c r="R795" s="108"/>
      <c r="S795" s="108"/>
      <c r="T795" s="108"/>
      <c r="U795" s="108"/>
      <c r="V795" s="108"/>
      <c r="W795" s="108"/>
      <c r="X795" s="108"/>
      <c r="Y795" s="108"/>
      <c r="Z795" s="108"/>
    </row>
    <row r="796" spans="1:26" ht="24.75" customHeight="1">
      <c r="A796" s="537"/>
      <c r="B796" s="108"/>
      <c r="C796" s="537"/>
      <c r="D796" s="56"/>
      <c r="E796" s="56"/>
      <c r="F796" s="56"/>
      <c r="G796" s="538"/>
      <c r="H796" s="86"/>
      <c r="I796" s="85"/>
      <c r="J796" s="86"/>
      <c r="K796" s="108"/>
      <c r="L796" s="108"/>
      <c r="M796" s="108"/>
      <c r="N796" s="108"/>
      <c r="O796" s="108"/>
      <c r="P796" s="108"/>
      <c r="Q796" s="108"/>
      <c r="R796" s="108"/>
      <c r="S796" s="108"/>
      <c r="T796" s="108"/>
      <c r="U796" s="108"/>
      <c r="V796" s="108"/>
      <c r="W796" s="108"/>
      <c r="X796" s="108"/>
      <c r="Y796" s="108"/>
      <c r="Z796" s="108"/>
    </row>
    <row r="797" spans="1:26" ht="24.75" customHeight="1">
      <c r="A797" s="537"/>
      <c r="B797" s="108"/>
      <c r="C797" s="537"/>
      <c r="D797" s="56"/>
      <c r="E797" s="56"/>
      <c r="F797" s="56"/>
      <c r="G797" s="538"/>
      <c r="H797" s="86"/>
      <c r="I797" s="85"/>
      <c r="J797" s="86"/>
      <c r="K797" s="108"/>
      <c r="L797" s="108"/>
      <c r="M797" s="108"/>
      <c r="N797" s="108"/>
      <c r="O797" s="108"/>
      <c r="P797" s="108"/>
      <c r="Q797" s="108"/>
      <c r="R797" s="108"/>
      <c r="S797" s="108"/>
      <c r="T797" s="108"/>
      <c r="U797" s="108"/>
      <c r="V797" s="108"/>
      <c r="W797" s="108"/>
      <c r="X797" s="108"/>
      <c r="Y797" s="108"/>
      <c r="Z797" s="108"/>
    </row>
    <row r="798" spans="1:26" ht="24.75" customHeight="1">
      <c r="A798" s="537"/>
      <c r="B798" s="108"/>
      <c r="C798" s="537"/>
      <c r="D798" s="56"/>
      <c r="E798" s="56"/>
      <c r="F798" s="56"/>
      <c r="G798" s="538"/>
      <c r="H798" s="86"/>
      <c r="I798" s="85"/>
      <c r="J798" s="86"/>
      <c r="K798" s="108"/>
      <c r="L798" s="108"/>
      <c r="M798" s="108"/>
      <c r="N798" s="108"/>
      <c r="O798" s="108"/>
      <c r="P798" s="108"/>
      <c r="Q798" s="108"/>
      <c r="R798" s="108"/>
      <c r="S798" s="108"/>
      <c r="T798" s="108"/>
      <c r="U798" s="108"/>
      <c r="V798" s="108"/>
      <c r="W798" s="108"/>
      <c r="X798" s="108"/>
      <c r="Y798" s="108"/>
      <c r="Z798" s="108"/>
    </row>
    <row r="799" spans="1:26" ht="24.75" customHeight="1">
      <c r="A799" s="537"/>
      <c r="B799" s="108"/>
      <c r="C799" s="537"/>
      <c r="D799" s="56"/>
      <c r="E799" s="56"/>
      <c r="F799" s="56"/>
      <c r="G799" s="538"/>
      <c r="H799" s="86"/>
      <c r="I799" s="85"/>
      <c r="J799" s="86"/>
      <c r="K799" s="108"/>
      <c r="L799" s="108"/>
      <c r="M799" s="108"/>
      <c r="N799" s="108"/>
      <c r="O799" s="108"/>
      <c r="P799" s="108"/>
      <c r="Q799" s="108"/>
      <c r="R799" s="108"/>
      <c r="S799" s="108"/>
      <c r="T799" s="108"/>
      <c r="U799" s="108"/>
      <c r="V799" s="108"/>
      <c r="W799" s="108"/>
      <c r="X799" s="108"/>
      <c r="Y799" s="108"/>
      <c r="Z799" s="108"/>
    </row>
    <row r="800" spans="1:26" ht="24.75" customHeight="1">
      <c r="A800" s="537"/>
      <c r="B800" s="108"/>
      <c r="C800" s="537"/>
      <c r="D800" s="56"/>
      <c r="E800" s="56"/>
      <c r="F800" s="56"/>
      <c r="G800" s="538"/>
      <c r="H800" s="86"/>
      <c r="I800" s="85"/>
      <c r="J800" s="86"/>
      <c r="K800" s="108"/>
      <c r="L800" s="108"/>
      <c r="M800" s="108"/>
      <c r="N800" s="108"/>
      <c r="O800" s="108"/>
      <c r="P800" s="108"/>
      <c r="Q800" s="108"/>
      <c r="R800" s="108"/>
      <c r="S800" s="108"/>
      <c r="T800" s="108"/>
      <c r="U800" s="108"/>
      <c r="V800" s="108"/>
      <c r="W800" s="108"/>
      <c r="X800" s="108"/>
      <c r="Y800" s="108"/>
      <c r="Z800" s="108"/>
    </row>
    <row r="801" spans="1:26" ht="24.75" customHeight="1">
      <c r="A801" s="537"/>
      <c r="B801" s="108"/>
      <c r="C801" s="537"/>
      <c r="D801" s="56"/>
      <c r="E801" s="56"/>
      <c r="F801" s="56"/>
      <c r="G801" s="538"/>
      <c r="H801" s="86"/>
      <c r="I801" s="85"/>
      <c r="J801" s="86"/>
      <c r="K801" s="108"/>
      <c r="L801" s="108"/>
      <c r="M801" s="108"/>
      <c r="N801" s="108"/>
      <c r="O801" s="108"/>
      <c r="P801" s="108"/>
      <c r="Q801" s="108"/>
      <c r="R801" s="108"/>
      <c r="S801" s="108"/>
      <c r="T801" s="108"/>
      <c r="U801" s="108"/>
      <c r="V801" s="108"/>
      <c r="W801" s="108"/>
      <c r="X801" s="108"/>
      <c r="Y801" s="108"/>
      <c r="Z801" s="108"/>
    </row>
    <row r="802" spans="1:26" ht="24.75" customHeight="1">
      <c r="A802" s="537"/>
      <c r="B802" s="108"/>
      <c r="C802" s="537"/>
      <c r="D802" s="56"/>
      <c r="E802" s="56"/>
      <c r="F802" s="56"/>
      <c r="G802" s="538"/>
      <c r="H802" s="86"/>
      <c r="I802" s="85"/>
      <c r="J802" s="86"/>
      <c r="K802" s="108"/>
      <c r="L802" s="108"/>
      <c r="M802" s="108"/>
      <c r="N802" s="108"/>
      <c r="O802" s="108"/>
      <c r="P802" s="108"/>
      <c r="Q802" s="108"/>
      <c r="R802" s="108"/>
      <c r="S802" s="108"/>
      <c r="T802" s="108"/>
      <c r="U802" s="108"/>
      <c r="V802" s="108"/>
      <c r="W802" s="108"/>
      <c r="X802" s="108"/>
      <c r="Y802" s="108"/>
      <c r="Z802" s="108"/>
    </row>
    <row r="803" spans="1:26" ht="24.75" customHeight="1">
      <c r="A803" s="537"/>
      <c r="B803" s="108"/>
      <c r="C803" s="537"/>
      <c r="D803" s="56"/>
      <c r="E803" s="56"/>
      <c r="F803" s="56"/>
      <c r="G803" s="538"/>
      <c r="H803" s="86"/>
      <c r="I803" s="85"/>
      <c r="J803" s="86"/>
      <c r="K803" s="108"/>
      <c r="L803" s="108"/>
      <c r="M803" s="108"/>
      <c r="N803" s="108"/>
      <c r="O803" s="108"/>
      <c r="P803" s="108"/>
      <c r="Q803" s="108"/>
      <c r="R803" s="108"/>
      <c r="S803" s="108"/>
      <c r="T803" s="108"/>
      <c r="U803" s="108"/>
      <c r="V803" s="108"/>
      <c r="W803" s="108"/>
      <c r="X803" s="108"/>
      <c r="Y803" s="108"/>
      <c r="Z803" s="108"/>
    </row>
    <row r="804" spans="1:26" ht="24.75" customHeight="1">
      <c r="A804" s="537"/>
      <c r="B804" s="108"/>
      <c r="C804" s="537"/>
      <c r="D804" s="56"/>
      <c r="E804" s="56"/>
      <c r="F804" s="56"/>
      <c r="G804" s="538"/>
      <c r="H804" s="86"/>
      <c r="I804" s="85"/>
      <c r="J804" s="86"/>
      <c r="K804" s="108"/>
      <c r="L804" s="108"/>
      <c r="M804" s="108"/>
      <c r="N804" s="108"/>
      <c r="O804" s="108"/>
      <c r="P804" s="108"/>
      <c r="Q804" s="108"/>
      <c r="R804" s="108"/>
      <c r="S804" s="108"/>
      <c r="T804" s="108"/>
      <c r="U804" s="108"/>
      <c r="V804" s="108"/>
      <c r="W804" s="108"/>
      <c r="X804" s="108"/>
      <c r="Y804" s="108"/>
      <c r="Z804" s="108"/>
    </row>
    <row r="805" spans="1:26" ht="24.75" customHeight="1">
      <c r="A805" s="537"/>
      <c r="B805" s="108"/>
      <c r="C805" s="537"/>
      <c r="D805" s="56"/>
      <c r="E805" s="56"/>
      <c r="F805" s="56"/>
      <c r="G805" s="538"/>
      <c r="H805" s="86"/>
      <c r="I805" s="85"/>
      <c r="J805" s="86"/>
      <c r="K805" s="108"/>
      <c r="L805" s="108"/>
      <c r="M805" s="108"/>
      <c r="N805" s="108"/>
      <c r="O805" s="108"/>
      <c r="P805" s="108"/>
      <c r="Q805" s="108"/>
      <c r="R805" s="108"/>
      <c r="S805" s="108"/>
      <c r="T805" s="108"/>
      <c r="U805" s="108"/>
      <c r="V805" s="108"/>
      <c r="W805" s="108"/>
      <c r="X805" s="108"/>
      <c r="Y805" s="108"/>
      <c r="Z805" s="108"/>
    </row>
    <row r="806" spans="1:26" ht="24.75" customHeight="1">
      <c r="A806" s="537"/>
      <c r="B806" s="108"/>
      <c r="C806" s="537"/>
      <c r="D806" s="56"/>
      <c r="E806" s="56"/>
      <c r="F806" s="56"/>
      <c r="G806" s="538"/>
      <c r="H806" s="86"/>
      <c r="I806" s="85"/>
      <c r="J806" s="86"/>
      <c r="K806" s="108"/>
      <c r="L806" s="108"/>
      <c r="M806" s="108"/>
      <c r="N806" s="108"/>
      <c r="O806" s="108"/>
      <c r="P806" s="108"/>
      <c r="Q806" s="108"/>
      <c r="R806" s="108"/>
      <c r="S806" s="108"/>
      <c r="T806" s="108"/>
      <c r="U806" s="108"/>
      <c r="V806" s="108"/>
      <c r="W806" s="108"/>
      <c r="X806" s="108"/>
      <c r="Y806" s="108"/>
      <c r="Z806" s="108"/>
    </row>
    <row r="807" spans="1:26" ht="24.75" customHeight="1">
      <c r="A807" s="537"/>
      <c r="B807" s="108"/>
      <c r="C807" s="537"/>
      <c r="D807" s="56"/>
      <c r="E807" s="56"/>
      <c r="F807" s="56"/>
      <c r="G807" s="538"/>
      <c r="H807" s="86"/>
      <c r="I807" s="85"/>
      <c r="J807" s="86"/>
      <c r="K807" s="108"/>
      <c r="L807" s="108"/>
      <c r="M807" s="108"/>
      <c r="N807" s="108"/>
      <c r="O807" s="108"/>
      <c r="P807" s="108"/>
      <c r="Q807" s="108"/>
      <c r="R807" s="108"/>
      <c r="S807" s="108"/>
      <c r="T807" s="108"/>
      <c r="U807" s="108"/>
      <c r="V807" s="108"/>
      <c r="W807" s="108"/>
      <c r="X807" s="108"/>
      <c r="Y807" s="108"/>
      <c r="Z807" s="108"/>
    </row>
    <row r="808" spans="1:26" ht="24.75" customHeight="1">
      <c r="A808" s="537"/>
      <c r="B808" s="108"/>
      <c r="C808" s="537"/>
      <c r="D808" s="56"/>
      <c r="E808" s="56"/>
      <c r="F808" s="56"/>
      <c r="G808" s="538"/>
      <c r="H808" s="86"/>
      <c r="I808" s="85"/>
      <c r="J808" s="86"/>
      <c r="K808" s="108"/>
      <c r="L808" s="108"/>
      <c r="M808" s="108"/>
      <c r="N808" s="108"/>
      <c r="O808" s="108"/>
      <c r="P808" s="108"/>
      <c r="Q808" s="108"/>
      <c r="R808" s="108"/>
      <c r="S808" s="108"/>
      <c r="T808" s="108"/>
      <c r="U808" s="108"/>
      <c r="V808" s="108"/>
      <c r="W808" s="108"/>
      <c r="X808" s="108"/>
      <c r="Y808" s="108"/>
      <c r="Z808" s="108"/>
    </row>
    <row r="809" spans="1:26" ht="24.75" customHeight="1">
      <c r="A809" s="537"/>
      <c r="B809" s="108"/>
      <c r="C809" s="537"/>
      <c r="D809" s="56"/>
      <c r="E809" s="56"/>
      <c r="F809" s="56"/>
      <c r="G809" s="538"/>
      <c r="H809" s="86"/>
      <c r="I809" s="85"/>
      <c r="J809" s="86"/>
      <c r="K809" s="108"/>
      <c r="L809" s="108"/>
      <c r="M809" s="108"/>
      <c r="N809" s="108"/>
      <c r="O809" s="108"/>
      <c r="P809" s="108"/>
      <c r="Q809" s="108"/>
      <c r="R809" s="108"/>
      <c r="S809" s="108"/>
      <c r="T809" s="108"/>
      <c r="U809" s="108"/>
      <c r="V809" s="108"/>
      <c r="W809" s="108"/>
      <c r="X809" s="108"/>
      <c r="Y809" s="108"/>
      <c r="Z809" s="108"/>
    </row>
    <row r="810" spans="1:26" ht="24.75" customHeight="1">
      <c r="A810" s="537"/>
      <c r="B810" s="108"/>
      <c r="C810" s="537"/>
      <c r="D810" s="56"/>
      <c r="E810" s="56"/>
      <c r="F810" s="56"/>
      <c r="G810" s="538"/>
      <c r="H810" s="86"/>
      <c r="I810" s="85"/>
      <c r="J810" s="86"/>
      <c r="K810" s="108"/>
      <c r="L810" s="108"/>
      <c r="M810" s="108"/>
      <c r="N810" s="108"/>
      <c r="O810" s="108"/>
      <c r="P810" s="108"/>
      <c r="Q810" s="108"/>
      <c r="R810" s="108"/>
      <c r="S810" s="108"/>
      <c r="T810" s="108"/>
      <c r="U810" s="108"/>
      <c r="V810" s="108"/>
      <c r="W810" s="108"/>
      <c r="X810" s="108"/>
      <c r="Y810" s="108"/>
      <c r="Z810" s="108"/>
    </row>
    <row r="811" spans="1:26" ht="24.75" customHeight="1">
      <c r="A811" s="537"/>
      <c r="B811" s="108"/>
      <c r="C811" s="537"/>
      <c r="D811" s="56"/>
      <c r="E811" s="56"/>
      <c r="F811" s="56"/>
      <c r="G811" s="538"/>
      <c r="H811" s="86"/>
      <c r="I811" s="85"/>
      <c r="J811" s="86"/>
      <c r="K811" s="108"/>
      <c r="L811" s="108"/>
      <c r="M811" s="108"/>
      <c r="N811" s="108"/>
      <c r="O811" s="108"/>
      <c r="P811" s="108"/>
      <c r="Q811" s="108"/>
      <c r="R811" s="108"/>
      <c r="S811" s="108"/>
      <c r="T811" s="108"/>
      <c r="U811" s="108"/>
      <c r="V811" s="108"/>
      <c r="W811" s="108"/>
      <c r="X811" s="108"/>
      <c r="Y811" s="108"/>
      <c r="Z811" s="108"/>
    </row>
    <row r="812" spans="1:26" ht="24.75" customHeight="1">
      <c r="A812" s="537"/>
      <c r="B812" s="108"/>
      <c r="C812" s="537"/>
      <c r="D812" s="56"/>
      <c r="E812" s="56"/>
      <c r="F812" s="56"/>
      <c r="G812" s="538"/>
      <c r="H812" s="86"/>
      <c r="I812" s="85"/>
      <c r="J812" s="86"/>
      <c r="K812" s="108"/>
      <c r="L812" s="108"/>
      <c r="M812" s="108"/>
      <c r="N812" s="108"/>
      <c r="O812" s="108"/>
      <c r="P812" s="108"/>
      <c r="Q812" s="108"/>
      <c r="R812" s="108"/>
      <c r="S812" s="108"/>
      <c r="T812" s="108"/>
      <c r="U812" s="108"/>
      <c r="V812" s="108"/>
      <c r="W812" s="108"/>
      <c r="X812" s="108"/>
      <c r="Y812" s="108"/>
      <c r="Z812" s="108"/>
    </row>
    <row r="813" spans="1:26" ht="24.75" customHeight="1">
      <c r="A813" s="537"/>
      <c r="B813" s="108"/>
      <c r="C813" s="537"/>
      <c r="D813" s="56"/>
      <c r="E813" s="56"/>
      <c r="F813" s="56"/>
      <c r="G813" s="538"/>
      <c r="H813" s="86"/>
      <c r="I813" s="85"/>
      <c r="J813" s="86"/>
      <c r="K813" s="108"/>
      <c r="L813" s="108"/>
      <c r="M813" s="108"/>
      <c r="N813" s="108"/>
      <c r="O813" s="108"/>
      <c r="P813" s="108"/>
      <c r="Q813" s="108"/>
      <c r="R813" s="108"/>
      <c r="S813" s="108"/>
      <c r="T813" s="108"/>
      <c r="U813" s="108"/>
      <c r="V813" s="108"/>
      <c r="W813" s="108"/>
      <c r="X813" s="108"/>
      <c r="Y813" s="108"/>
      <c r="Z813" s="108"/>
    </row>
    <row r="814" spans="1:26" ht="24.75" customHeight="1">
      <c r="A814" s="537"/>
      <c r="B814" s="108"/>
      <c r="C814" s="537"/>
      <c r="D814" s="56"/>
      <c r="E814" s="56"/>
      <c r="F814" s="56"/>
      <c r="G814" s="538"/>
      <c r="H814" s="86"/>
      <c r="I814" s="85"/>
      <c r="J814" s="86"/>
      <c r="K814" s="108"/>
      <c r="L814" s="108"/>
      <c r="M814" s="108"/>
      <c r="N814" s="108"/>
      <c r="O814" s="108"/>
      <c r="P814" s="108"/>
      <c r="Q814" s="108"/>
      <c r="R814" s="108"/>
      <c r="S814" s="108"/>
      <c r="T814" s="108"/>
      <c r="U814" s="108"/>
      <c r="V814" s="108"/>
      <c r="W814" s="108"/>
      <c r="X814" s="108"/>
      <c r="Y814" s="108"/>
      <c r="Z814" s="108"/>
    </row>
    <row r="815" spans="1:26" ht="24.75" customHeight="1">
      <c r="A815" s="537"/>
      <c r="B815" s="108"/>
      <c r="C815" s="537"/>
      <c r="D815" s="56"/>
      <c r="E815" s="56"/>
      <c r="F815" s="56"/>
      <c r="G815" s="538"/>
      <c r="H815" s="86"/>
      <c r="I815" s="85"/>
      <c r="J815" s="86"/>
      <c r="K815" s="108"/>
      <c r="L815" s="108"/>
      <c r="M815" s="108"/>
      <c r="N815" s="108"/>
      <c r="O815" s="108"/>
      <c r="P815" s="108"/>
      <c r="Q815" s="108"/>
      <c r="R815" s="108"/>
      <c r="S815" s="108"/>
      <c r="T815" s="108"/>
      <c r="U815" s="108"/>
      <c r="V815" s="108"/>
      <c r="W815" s="108"/>
      <c r="X815" s="108"/>
      <c r="Y815" s="108"/>
      <c r="Z815" s="108"/>
    </row>
    <row r="816" spans="1:26" ht="24.75" customHeight="1">
      <c r="A816" s="537"/>
      <c r="B816" s="108"/>
      <c r="C816" s="537"/>
      <c r="D816" s="56"/>
      <c r="E816" s="56"/>
      <c r="F816" s="56"/>
      <c r="G816" s="538"/>
      <c r="H816" s="86"/>
      <c r="I816" s="85"/>
      <c r="J816" s="86"/>
      <c r="K816" s="108"/>
      <c r="L816" s="108"/>
      <c r="M816" s="108"/>
      <c r="N816" s="108"/>
      <c r="O816" s="108"/>
      <c r="P816" s="108"/>
      <c r="Q816" s="108"/>
      <c r="R816" s="108"/>
      <c r="S816" s="108"/>
      <c r="T816" s="108"/>
      <c r="U816" s="108"/>
      <c r="V816" s="108"/>
      <c r="W816" s="108"/>
      <c r="X816" s="108"/>
      <c r="Y816" s="108"/>
      <c r="Z816" s="108"/>
    </row>
    <row r="817" spans="1:26" ht="24.75" customHeight="1">
      <c r="A817" s="537"/>
      <c r="B817" s="108"/>
      <c r="C817" s="537"/>
      <c r="D817" s="56"/>
      <c r="E817" s="56"/>
      <c r="F817" s="56"/>
      <c r="G817" s="538"/>
      <c r="H817" s="86"/>
      <c r="I817" s="85"/>
      <c r="J817" s="86"/>
      <c r="K817" s="108"/>
      <c r="L817" s="108"/>
      <c r="M817" s="108"/>
      <c r="N817" s="108"/>
      <c r="O817" s="108"/>
      <c r="P817" s="108"/>
      <c r="Q817" s="108"/>
      <c r="R817" s="108"/>
      <c r="S817" s="108"/>
      <c r="T817" s="108"/>
      <c r="U817" s="108"/>
      <c r="V817" s="108"/>
      <c r="W817" s="108"/>
      <c r="X817" s="108"/>
      <c r="Y817" s="108"/>
      <c r="Z817" s="108"/>
    </row>
    <row r="818" spans="1:26" ht="24.75" customHeight="1">
      <c r="A818" s="537"/>
      <c r="B818" s="108"/>
      <c r="C818" s="537"/>
      <c r="D818" s="56"/>
      <c r="E818" s="56"/>
      <c r="F818" s="56"/>
      <c r="G818" s="538"/>
      <c r="H818" s="86"/>
      <c r="I818" s="85"/>
      <c r="J818" s="86"/>
      <c r="K818" s="108"/>
      <c r="L818" s="108"/>
      <c r="M818" s="108"/>
      <c r="N818" s="108"/>
      <c r="O818" s="108"/>
      <c r="P818" s="108"/>
      <c r="Q818" s="108"/>
      <c r="R818" s="108"/>
      <c r="S818" s="108"/>
      <c r="T818" s="108"/>
      <c r="U818" s="108"/>
      <c r="V818" s="108"/>
      <c r="W818" s="108"/>
      <c r="X818" s="108"/>
      <c r="Y818" s="108"/>
      <c r="Z818" s="108"/>
    </row>
    <row r="819" spans="1:26" ht="24.75" customHeight="1">
      <c r="A819" s="537"/>
      <c r="B819" s="108"/>
      <c r="C819" s="537"/>
      <c r="D819" s="56"/>
      <c r="E819" s="56"/>
      <c r="F819" s="56"/>
      <c r="G819" s="538"/>
      <c r="H819" s="86"/>
      <c r="I819" s="85"/>
      <c r="J819" s="86"/>
      <c r="K819" s="108"/>
      <c r="L819" s="108"/>
      <c r="M819" s="108"/>
      <c r="N819" s="108"/>
      <c r="O819" s="108"/>
      <c r="P819" s="108"/>
      <c r="Q819" s="108"/>
      <c r="R819" s="108"/>
      <c r="S819" s="108"/>
      <c r="T819" s="108"/>
      <c r="U819" s="108"/>
      <c r="V819" s="108"/>
      <c r="W819" s="108"/>
      <c r="X819" s="108"/>
      <c r="Y819" s="108"/>
      <c r="Z819" s="108"/>
    </row>
    <row r="820" spans="1:26" ht="24.75" customHeight="1">
      <c r="A820" s="537"/>
      <c r="B820" s="108"/>
      <c r="C820" s="537"/>
      <c r="D820" s="56"/>
      <c r="E820" s="56"/>
      <c r="F820" s="56"/>
      <c r="G820" s="538"/>
      <c r="H820" s="86"/>
      <c r="I820" s="85"/>
      <c r="J820" s="86"/>
      <c r="K820" s="108"/>
      <c r="L820" s="108"/>
      <c r="M820" s="108"/>
      <c r="N820" s="108"/>
      <c r="O820" s="108"/>
      <c r="P820" s="108"/>
      <c r="Q820" s="108"/>
      <c r="R820" s="108"/>
      <c r="S820" s="108"/>
      <c r="T820" s="108"/>
      <c r="U820" s="108"/>
      <c r="V820" s="108"/>
      <c r="W820" s="108"/>
      <c r="X820" s="108"/>
      <c r="Y820" s="108"/>
      <c r="Z820" s="108"/>
    </row>
    <row r="821" spans="1:26" ht="24.75" customHeight="1">
      <c r="A821" s="537"/>
      <c r="B821" s="108"/>
      <c r="C821" s="537"/>
      <c r="D821" s="56"/>
      <c r="E821" s="56"/>
      <c r="F821" s="56"/>
      <c r="G821" s="538"/>
      <c r="H821" s="86"/>
      <c r="I821" s="85"/>
      <c r="J821" s="86"/>
      <c r="K821" s="108"/>
      <c r="L821" s="108"/>
      <c r="M821" s="108"/>
      <c r="N821" s="108"/>
      <c r="O821" s="108"/>
      <c r="P821" s="108"/>
      <c r="Q821" s="108"/>
      <c r="R821" s="108"/>
      <c r="S821" s="108"/>
      <c r="T821" s="108"/>
      <c r="U821" s="108"/>
      <c r="V821" s="108"/>
      <c r="W821" s="108"/>
      <c r="X821" s="108"/>
      <c r="Y821" s="108"/>
      <c r="Z821" s="108"/>
    </row>
    <row r="822" spans="1:26" ht="24.75" customHeight="1">
      <c r="A822" s="537"/>
      <c r="B822" s="108"/>
      <c r="C822" s="537"/>
      <c r="D822" s="56"/>
      <c r="E822" s="56"/>
      <c r="F822" s="56"/>
      <c r="G822" s="538"/>
      <c r="H822" s="86"/>
      <c r="I822" s="85"/>
      <c r="J822" s="86"/>
      <c r="K822" s="108"/>
      <c r="L822" s="108"/>
      <c r="M822" s="108"/>
      <c r="N822" s="108"/>
      <c r="O822" s="108"/>
      <c r="P822" s="108"/>
      <c r="Q822" s="108"/>
      <c r="R822" s="108"/>
      <c r="S822" s="108"/>
      <c r="T822" s="108"/>
      <c r="U822" s="108"/>
      <c r="V822" s="108"/>
      <c r="W822" s="108"/>
      <c r="X822" s="108"/>
      <c r="Y822" s="108"/>
      <c r="Z822" s="108"/>
    </row>
    <row r="823" spans="1:26" ht="24.75" customHeight="1">
      <c r="A823" s="537"/>
      <c r="B823" s="108"/>
      <c r="C823" s="537"/>
      <c r="D823" s="56"/>
      <c r="E823" s="56"/>
      <c r="F823" s="56"/>
      <c r="G823" s="538"/>
      <c r="H823" s="86"/>
      <c r="I823" s="85"/>
      <c r="J823" s="86"/>
      <c r="K823" s="108"/>
      <c r="L823" s="108"/>
      <c r="M823" s="108"/>
      <c r="N823" s="108"/>
      <c r="O823" s="108"/>
      <c r="P823" s="108"/>
      <c r="Q823" s="108"/>
      <c r="R823" s="108"/>
      <c r="S823" s="108"/>
      <c r="T823" s="108"/>
      <c r="U823" s="108"/>
      <c r="V823" s="108"/>
      <c r="W823" s="108"/>
      <c r="X823" s="108"/>
      <c r="Y823" s="108"/>
      <c r="Z823" s="108"/>
    </row>
    <row r="824" spans="1:26" ht="24.75" customHeight="1">
      <c r="A824" s="537"/>
      <c r="B824" s="108"/>
      <c r="C824" s="537"/>
      <c r="D824" s="56"/>
      <c r="E824" s="56"/>
      <c r="F824" s="56"/>
      <c r="G824" s="538"/>
      <c r="H824" s="86"/>
      <c r="I824" s="85"/>
      <c r="J824" s="86"/>
      <c r="K824" s="108"/>
      <c r="L824" s="108"/>
      <c r="M824" s="108"/>
      <c r="N824" s="108"/>
      <c r="O824" s="108"/>
      <c r="P824" s="108"/>
      <c r="Q824" s="108"/>
      <c r="R824" s="108"/>
      <c r="S824" s="108"/>
      <c r="T824" s="108"/>
      <c r="U824" s="108"/>
      <c r="V824" s="108"/>
      <c r="W824" s="108"/>
      <c r="X824" s="108"/>
      <c r="Y824" s="108"/>
      <c r="Z824" s="108"/>
    </row>
    <row r="825" spans="1:26" ht="24.75" customHeight="1">
      <c r="A825" s="537"/>
      <c r="B825" s="108"/>
      <c r="C825" s="537"/>
      <c r="D825" s="56"/>
      <c r="E825" s="56"/>
      <c r="F825" s="56"/>
      <c r="G825" s="538"/>
      <c r="H825" s="86"/>
      <c r="I825" s="85"/>
      <c r="J825" s="86"/>
      <c r="K825" s="108"/>
      <c r="L825" s="108"/>
      <c r="M825" s="108"/>
      <c r="N825" s="108"/>
      <c r="O825" s="108"/>
      <c r="P825" s="108"/>
      <c r="Q825" s="108"/>
      <c r="R825" s="108"/>
      <c r="S825" s="108"/>
      <c r="T825" s="108"/>
      <c r="U825" s="108"/>
      <c r="V825" s="108"/>
      <c r="W825" s="108"/>
      <c r="X825" s="108"/>
      <c r="Y825" s="108"/>
      <c r="Z825" s="108"/>
    </row>
    <row r="826" spans="1:26" ht="24.75" customHeight="1">
      <c r="A826" s="537"/>
      <c r="B826" s="108"/>
      <c r="C826" s="537"/>
      <c r="D826" s="56"/>
      <c r="E826" s="56"/>
      <c r="F826" s="56"/>
      <c r="G826" s="538"/>
      <c r="H826" s="86"/>
      <c r="I826" s="85"/>
      <c r="J826" s="86"/>
      <c r="K826" s="108"/>
      <c r="L826" s="108"/>
      <c r="M826" s="108"/>
      <c r="N826" s="108"/>
      <c r="O826" s="108"/>
      <c r="P826" s="108"/>
      <c r="Q826" s="108"/>
      <c r="R826" s="108"/>
      <c r="S826" s="108"/>
      <c r="T826" s="108"/>
      <c r="U826" s="108"/>
      <c r="V826" s="108"/>
      <c r="W826" s="108"/>
      <c r="X826" s="108"/>
      <c r="Y826" s="108"/>
      <c r="Z826" s="108"/>
    </row>
    <row r="827" spans="1:26" ht="24.75" customHeight="1">
      <c r="A827" s="537"/>
      <c r="B827" s="108"/>
      <c r="C827" s="537"/>
      <c r="D827" s="56"/>
      <c r="E827" s="56"/>
      <c r="F827" s="56"/>
      <c r="G827" s="538"/>
      <c r="H827" s="86"/>
      <c r="I827" s="85"/>
      <c r="J827" s="86"/>
      <c r="K827" s="108"/>
      <c r="L827" s="108"/>
      <c r="M827" s="108"/>
      <c r="N827" s="108"/>
      <c r="O827" s="108"/>
      <c r="P827" s="108"/>
      <c r="Q827" s="108"/>
      <c r="R827" s="108"/>
      <c r="S827" s="108"/>
      <c r="T827" s="108"/>
      <c r="U827" s="108"/>
      <c r="V827" s="108"/>
      <c r="W827" s="108"/>
      <c r="X827" s="108"/>
      <c r="Y827" s="108"/>
      <c r="Z827" s="108"/>
    </row>
    <row r="828" spans="1:26" ht="24.75" customHeight="1">
      <c r="A828" s="537"/>
      <c r="B828" s="108"/>
      <c r="C828" s="537"/>
      <c r="D828" s="56"/>
      <c r="E828" s="56"/>
      <c r="F828" s="56"/>
      <c r="G828" s="538"/>
      <c r="H828" s="86"/>
      <c r="I828" s="85"/>
      <c r="J828" s="86"/>
      <c r="K828" s="108"/>
      <c r="L828" s="108"/>
      <c r="M828" s="108"/>
      <c r="N828" s="108"/>
      <c r="O828" s="108"/>
      <c r="P828" s="108"/>
      <c r="Q828" s="108"/>
      <c r="R828" s="108"/>
      <c r="S828" s="108"/>
      <c r="T828" s="108"/>
      <c r="U828" s="108"/>
      <c r="V828" s="108"/>
      <c r="W828" s="108"/>
      <c r="X828" s="108"/>
      <c r="Y828" s="108"/>
      <c r="Z828" s="108"/>
    </row>
    <row r="829" spans="1:26" ht="24.75" customHeight="1">
      <c r="A829" s="537"/>
      <c r="B829" s="108"/>
      <c r="C829" s="537"/>
      <c r="D829" s="56"/>
      <c r="E829" s="56"/>
      <c r="F829" s="56"/>
      <c r="G829" s="538"/>
      <c r="H829" s="86"/>
      <c r="I829" s="85"/>
      <c r="J829" s="86"/>
      <c r="K829" s="108"/>
      <c r="L829" s="108"/>
      <c r="M829" s="108"/>
      <c r="N829" s="108"/>
      <c r="O829" s="108"/>
      <c r="P829" s="108"/>
      <c r="Q829" s="108"/>
      <c r="R829" s="108"/>
      <c r="S829" s="108"/>
      <c r="T829" s="108"/>
      <c r="U829" s="108"/>
      <c r="V829" s="108"/>
      <c r="W829" s="108"/>
      <c r="X829" s="108"/>
      <c r="Y829" s="108"/>
      <c r="Z829" s="108"/>
    </row>
    <row r="830" spans="1:26" ht="24.75" customHeight="1">
      <c r="A830" s="537"/>
      <c r="B830" s="108"/>
      <c r="C830" s="537"/>
      <c r="D830" s="56"/>
      <c r="E830" s="56"/>
      <c r="F830" s="56"/>
      <c r="G830" s="538"/>
      <c r="H830" s="86"/>
      <c r="I830" s="85"/>
      <c r="J830" s="86"/>
      <c r="K830" s="108"/>
      <c r="L830" s="108"/>
      <c r="M830" s="108"/>
      <c r="N830" s="108"/>
      <c r="O830" s="108"/>
      <c r="P830" s="108"/>
      <c r="Q830" s="108"/>
      <c r="R830" s="108"/>
      <c r="S830" s="108"/>
      <c r="T830" s="108"/>
      <c r="U830" s="108"/>
      <c r="V830" s="108"/>
      <c r="W830" s="108"/>
      <c r="X830" s="108"/>
      <c r="Y830" s="108"/>
      <c r="Z830" s="108"/>
    </row>
    <row r="831" spans="1:26" ht="24.75" customHeight="1">
      <c r="A831" s="537"/>
      <c r="B831" s="108"/>
      <c r="C831" s="537"/>
      <c r="D831" s="56"/>
      <c r="E831" s="56"/>
      <c r="F831" s="56"/>
      <c r="G831" s="538"/>
      <c r="H831" s="86"/>
      <c r="I831" s="85"/>
      <c r="J831" s="86"/>
      <c r="K831" s="108"/>
      <c r="L831" s="108"/>
      <c r="M831" s="108"/>
      <c r="N831" s="108"/>
      <c r="O831" s="108"/>
      <c r="P831" s="108"/>
      <c r="Q831" s="108"/>
      <c r="R831" s="108"/>
      <c r="S831" s="108"/>
      <c r="T831" s="108"/>
      <c r="U831" s="108"/>
      <c r="V831" s="108"/>
      <c r="W831" s="108"/>
      <c r="X831" s="108"/>
      <c r="Y831" s="108"/>
      <c r="Z831" s="108"/>
    </row>
    <row r="832" spans="1:26" ht="24.75" customHeight="1">
      <c r="A832" s="537"/>
      <c r="B832" s="108"/>
      <c r="C832" s="537"/>
      <c r="D832" s="56"/>
      <c r="E832" s="56"/>
      <c r="F832" s="56"/>
      <c r="G832" s="538"/>
      <c r="H832" s="86"/>
      <c r="I832" s="85"/>
      <c r="J832" s="86"/>
      <c r="K832" s="108"/>
      <c r="L832" s="108"/>
      <c r="M832" s="108"/>
      <c r="N832" s="108"/>
      <c r="O832" s="108"/>
      <c r="P832" s="108"/>
      <c r="Q832" s="108"/>
      <c r="R832" s="108"/>
      <c r="S832" s="108"/>
      <c r="T832" s="108"/>
      <c r="U832" s="108"/>
      <c r="V832" s="108"/>
      <c r="W832" s="108"/>
      <c r="X832" s="108"/>
      <c r="Y832" s="108"/>
      <c r="Z832" s="108"/>
    </row>
    <row r="833" spans="1:26" ht="24.75" customHeight="1">
      <c r="A833" s="537"/>
      <c r="B833" s="108"/>
      <c r="C833" s="537"/>
      <c r="D833" s="56"/>
      <c r="E833" s="56"/>
      <c r="F833" s="56"/>
      <c r="G833" s="538"/>
      <c r="H833" s="86"/>
      <c r="I833" s="85"/>
      <c r="J833" s="86"/>
      <c r="K833" s="108"/>
      <c r="L833" s="108"/>
      <c r="M833" s="108"/>
      <c r="N833" s="108"/>
      <c r="O833" s="108"/>
      <c r="P833" s="108"/>
      <c r="Q833" s="108"/>
      <c r="R833" s="108"/>
      <c r="S833" s="108"/>
      <c r="T833" s="108"/>
      <c r="U833" s="108"/>
      <c r="V833" s="108"/>
      <c r="W833" s="108"/>
      <c r="X833" s="108"/>
      <c r="Y833" s="108"/>
      <c r="Z833" s="108"/>
    </row>
    <row r="834" spans="1:26" ht="24.75" customHeight="1">
      <c r="A834" s="537"/>
      <c r="B834" s="108"/>
      <c r="C834" s="537"/>
      <c r="D834" s="56"/>
      <c r="E834" s="56"/>
      <c r="F834" s="56"/>
      <c r="G834" s="538"/>
      <c r="H834" s="86"/>
      <c r="I834" s="85"/>
      <c r="J834" s="86"/>
      <c r="K834" s="108"/>
      <c r="L834" s="108"/>
      <c r="M834" s="108"/>
      <c r="N834" s="108"/>
      <c r="O834" s="108"/>
      <c r="P834" s="108"/>
      <c r="Q834" s="108"/>
      <c r="R834" s="108"/>
      <c r="S834" s="108"/>
      <c r="T834" s="108"/>
      <c r="U834" s="108"/>
      <c r="V834" s="108"/>
      <c r="W834" s="108"/>
      <c r="X834" s="108"/>
      <c r="Y834" s="108"/>
      <c r="Z834" s="108"/>
    </row>
    <row r="835" spans="1:26" ht="24.75" customHeight="1">
      <c r="A835" s="537"/>
      <c r="B835" s="108"/>
      <c r="C835" s="537"/>
      <c r="D835" s="56"/>
      <c r="E835" s="56"/>
      <c r="F835" s="56"/>
      <c r="G835" s="538"/>
      <c r="H835" s="86"/>
      <c r="I835" s="85"/>
      <c r="J835" s="86"/>
      <c r="K835" s="108"/>
      <c r="L835" s="108"/>
      <c r="M835" s="108"/>
      <c r="N835" s="108"/>
      <c r="O835" s="108"/>
      <c r="P835" s="108"/>
      <c r="Q835" s="108"/>
      <c r="R835" s="108"/>
      <c r="S835" s="108"/>
      <c r="T835" s="108"/>
      <c r="U835" s="108"/>
      <c r="V835" s="108"/>
      <c r="W835" s="108"/>
      <c r="X835" s="108"/>
      <c r="Y835" s="108"/>
      <c r="Z835" s="108"/>
    </row>
    <row r="836" spans="1:26" ht="24.75" customHeight="1">
      <c r="A836" s="537"/>
      <c r="B836" s="108"/>
      <c r="C836" s="537"/>
      <c r="D836" s="56"/>
      <c r="E836" s="56"/>
      <c r="F836" s="56"/>
      <c r="G836" s="538"/>
      <c r="H836" s="86"/>
      <c r="I836" s="85"/>
      <c r="J836" s="86"/>
      <c r="K836" s="108"/>
      <c r="L836" s="108"/>
      <c r="M836" s="108"/>
      <c r="N836" s="108"/>
      <c r="O836" s="108"/>
      <c r="P836" s="108"/>
      <c r="Q836" s="108"/>
      <c r="R836" s="108"/>
      <c r="S836" s="108"/>
      <c r="T836" s="108"/>
      <c r="U836" s="108"/>
      <c r="V836" s="108"/>
      <c r="W836" s="108"/>
      <c r="X836" s="108"/>
      <c r="Y836" s="108"/>
      <c r="Z836" s="108"/>
    </row>
    <row r="837" spans="1:26" ht="24.75" customHeight="1">
      <c r="A837" s="537"/>
      <c r="B837" s="108"/>
      <c r="C837" s="537"/>
      <c r="D837" s="56"/>
      <c r="E837" s="56"/>
      <c r="F837" s="56"/>
      <c r="G837" s="538"/>
      <c r="H837" s="86"/>
      <c r="I837" s="85"/>
      <c r="J837" s="86"/>
      <c r="K837" s="108"/>
      <c r="L837" s="108"/>
      <c r="M837" s="108"/>
      <c r="N837" s="108"/>
      <c r="O837" s="108"/>
      <c r="P837" s="108"/>
      <c r="Q837" s="108"/>
      <c r="R837" s="108"/>
      <c r="S837" s="108"/>
      <c r="T837" s="108"/>
      <c r="U837" s="108"/>
      <c r="V837" s="108"/>
      <c r="W837" s="108"/>
      <c r="X837" s="108"/>
      <c r="Y837" s="108"/>
      <c r="Z837" s="108"/>
    </row>
    <row r="838" spans="1:26" ht="24.75" customHeight="1">
      <c r="A838" s="537"/>
      <c r="B838" s="108"/>
      <c r="C838" s="537"/>
      <c r="D838" s="56"/>
      <c r="E838" s="56"/>
      <c r="F838" s="56"/>
      <c r="G838" s="538"/>
      <c r="H838" s="86"/>
      <c r="I838" s="85"/>
      <c r="J838" s="86"/>
      <c r="K838" s="108"/>
      <c r="L838" s="108"/>
      <c r="M838" s="108"/>
      <c r="N838" s="108"/>
      <c r="O838" s="108"/>
      <c r="P838" s="108"/>
      <c r="Q838" s="108"/>
      <c r="R838" s="108"/>
      <c r="S838" s="108"/>
      <c r="T838" s="108"/>
      <c r="U838" s="108"/>
      <c r="V838" s="108"/>
      <c r="W838" s="108"/>
      <c r="X838" s="108"/>
      <c r="Y838" s="108"/>
      <c r="Z838" s="108"/>
    </row>
    <row r="839" spans="1:26" ht="24.75" customHeight="1">
      <c r="A839" s="537"/>
      <c r="B839" s="108"/>
      <c r="C839" s="537"/>
      <c r="D839" s="56"/>
      <c r="E839" s="56"/>
      <c r="F839" s="56"/>
      <c r="G839" s="538"/>
      <c r="H839" s="86"/>
      <c r="I839" s="85"/>
      <c r="J839" s="86"/>
      <c r="K839" s="108"/>
      <c r="L839" s="108"/>
      <c r="M839" s="108"/>
      <c r="N839" s="108"/>
      <c r="O839" s="108"/>
      <c r="P839" s="108"/>
      <c r="Q839" s="108"/>
      <c r="R839" s="108"/>
      <c r="S839" s="108"/>
      <c r="T839" s="108"/>
      <c r="U839" s="108"/>
      <c r="V839" s="108"/>
      <c r="W839" s="108"/>
      <c r="X839" s="108"/>
      <c r="Y839" s="108"/>
      <c r="Z839" s="108"/>
    </row>
    <row r="840" spans="1:26" ht="24.75" customHeight="1">
      <c r="A840" s="537"/>
      <c r="B840" s="108"/>
      <c r="C840" s="537"/>
      <c r="D840" s="56"/>
      <c r="E840" s="56"/>
      <c r="F840" s="56"/>
      <c r="G840" s="538"/>
      <c r="H840" s="86"/>
      <c r="I840" s="85"/>
      <c r="J840" s="86"/>
      <c r="K840" s="108"/>
      <c r="L840" s="108"/>
      <c r="M840" s="108"/>
      <c r="N840" s="108"/>
      <c r="O840" s="108"/>
      <c r="P840" s="108"/>
      <c r="Q840" s="108"/>
      <c r="R840" s="108"/>
      <c r="S840" s="108"/>
      <c r="T840" s="108"/>
      <c r="U840" s="108"/>
      <c r="V840" s="108"/>
      <c r="W840" s="108"/>
      <c r="X840" s="108"/>
      <c r="Y840" s="108"/>
      <c r="Z840" s="108"/>
    </row>
    <row r="841" spans="1:26" ht="24.75" customHeight="1">
      <c r="A841" s="537"/>
      <c r="B841" s="108"/>
      <c r="C841" s="537"/>
      <c r="D841" s="56"/>
      <c r="E841" s="56"/>
      <c r="F841" s="56"/>
      <c r="G841" s="538"/>
      <c r="H841" s="86"/>
      <c r="I841" s="85"/>
      <c r="J841" s="86"/>
      <c r="K841" s="108"/>
      <c r="L841" s="108"/>
      <c r="M841" s="108"/>
      <c r="N841" s="108"/>
      <c r="O841" s="108"/>
      <c r="P841" s="108"/>
      <c r="Q841" s="108"/>
      <c r="R841" s="108"/>
      <c r="S841" s="108"/>
      <c r="T841" s="108"/>
      <c r="U841" s="108"/>
      <c r="V841" s="108"/>
      <c r="W841" s="108"/>
      <c r="X841" s="108"/>
      <c r="Y841" s="108"/>
      <c r="Z841" s="108"/>
    </row>
    <row r="842" spans="1:26" ht="24.75" customHeight="1">
      <c r="A842" s="537"/>
      <c r="B842" s="108"/>
      <c r="C842" s="537"/>
      <c r="D842" s="56"/>
      <c r="E842" s="56"/>
      <c r="F842" s="56"/>
      <c r="G842" s="538"/>
      <c r="H842" s="86"/>
      <c r="I842" s="85"/>
      <c r="J842" s="86"/>
      <c r="K842" s="108"/>
      <c r="L842" s="108"/>
      <c r="M842" s="108"/>
      <c r="N842" s="108"/>
      <c r="O842" s="108"/>
      <c r="P842" s="108"/>
      <c r="Q842" s="108"/>
      <c r="R842" s="108"/>
      <c r="S842" s="108"/>
      <c r="T842" s="108"/>
      <c r="U842" s="108"/>
      <c r="V842" s="108"/>
      <c r="W842" s="108"/>
      <c r="X842" s="108"/>
      <c r="Y842" s="108"/>
      <c r="Z842" s="108"/>
    </row>
    <row r="843" spans="1:26" ht="24.75" customHeight="1">
      <c r="A843" s="537"/>
      <c r="B843" s="108"/>
      <c r="C843" s="537"/>
      <c r="D843" s="56"/>
      <c r="E843" s="56"/>
      <c r="F843" s="56"/>
      <c r="G843" s="538"/>
      <c r="H843" s="86"/>
      <c r="I843" s="85"/>
      <c r="J843" s="86"/>
      <c r="K843" s="108"/>
      <c r="L843" s="108"/>
      <c r="M843" s="108"/>
      <c r="N843" s="108"/>
      <c r="O843" s="108"/>
      <c r="P843" s="108"/>
      <c r="Q843" s="108"/>
      <c r="R843" s="108"/>
      <c r="S843" s="108"/>
      <c r="T843" s="108"/>
      <c r="U843" s="108"/>
      <c r="V843" s="108"/>
      <c r="W843" s="108"/>
      <c r="X843" s="108"/>
      <c r="Y843" s="108"/>
      <c r="Z843" s="108"/>
    </row>
    <row r="844" spans="1:26" ht="24.75" customHeight="1">
      <c r="A844" s="537"/>
      <c r="B844" s="108"/>
      <c r="C844" s="537"/>
      <c r="D844" s="56"/>
      <c r="E844" s="56"/>
      <c r="F844" s="56"/>
      <c r="G844" s="538"/>
      <c r="H844" s="86"/>
      <c r="I844" s="85"/>
      <c r="J844" s="86"/>
      <c r="K844" s="108"/>
      <c r="L844" s="108"/>
      <c r="M844" s="108"/>
      <c r="N844" s="108"/>
      <c r="O844" s="108"/>
      <c r="P844" s="108"/>
      <c r="Q844" s="108"/>
      <c r="R844" s="108"/>
      <c r="S844" s="108"/>
      <c r="T844" s="108"/>
      <c r="U844" s="108"/>
      <c r="V844" s="108"/>
      <c r="W844" s="108"/>
      <c r="X844" s="108"/>
      <c r="Y844" s="108"/>
      <c r="Z844" s="108"/>
    </row>
    <row r="845" spans="1:26" ht="24.75" customHeight="1">
      <c r="A845" s="537"/>
      <c r="B845" s="108"/>
      <c r="C845" s="537"/>
      <c r="D845" s="56"/>
      <c r="E845" s="56"/>
      <c r="F845" s="56"/>
      <c r="G845" s="538"/>
      <c r="H845" s="86"/>
      <c r="I845" s="85"/>
      <c r="J845" s="86"/>
      <c r="K845" s="108"/>
      <c r="L845" s="108"/>
      <c r="M845" s="108"/>
      <c r="N845" s="108"/>
      <c r="O845" s="108"/>
      <c r="P845" s="108"/>
      <c r="Q845" s="108"/>
      <c r="R845" s="108"/>
      <c r="S845" s="108"/>
      <c r="T845" s="108"/>
      <c r="U845" s="108"/>
      <c r="V845" s="108"/>
      <c r="W845" s="108"/>
      <c r="X845" s="108"/>
      <c r="Y845" s="108"/>
      <c r="Z845" s="108"/>
    </row>
    <row r="846" spans="1:26" ht="24.75" customHeight="1">
      <c r="A846" s="537"/>
      <c r="B846" s="108"/>
      <c r="C846" s="537"/>
      <c r="D846" s="56"/>
      <c r="E846" s="56"/>
      <c r="F846" s="56"/>
      <c r="G846" s="538"/>
      <c r="H846" s="86"/>
      <c r="I846" s="85"/>
      <c r="J846" s="86"/>
      <c r="K846" s="108"/>
      <c r="L846" s="108"/>
      <c r="M846" s="108"/>
      <c r="N846" s="108"/>
      <c r="O846" s="108"/>
      <c r="P846" s="108"/>
      <c r="Q846" s="108"/>
      <c r="R846" s="108"/>
      <c r="S846" s="108"/>
      <c r="T846" s="108"/>
      <c r="U846" s="108"/>
      <c r="V846" s="108"/>
      <c r="W846" s="108"/>
      <c r="X846" s="108"/>
      <c r="Y846" s="108"/>
      <c r="Z846" s="108"/>
    </row>
    <row r="847" spans="1:26" ht="24.75" customHeight="1">
      <c r="A847" s="537"/>
      <c r="B847" s="108"/>
      <c r="C847" s="537"/>
      <c r="D847" s="56"/>
      <c r="E847" s="56"/>
      <c r="F847" s="56"/>
      <c r="G847" s="538"/>
      <c r="H847" s="86"/>
      <c r="I847" s="85"/>
      <c r="J847" s="86"/>
      <c r="K847" s="108"/>
      <c r="L847" s="108"/>
      <c r="M847" s="108"/>
      <c r="N847" s="108"/>
      <c r="O847" s="108"/>
      <c r="P847" s="108"/>
      <c r="Q847" s="108"/>
      <c r="R847" s="108"/>
      <c r="S847" s="108"/>
      <c r="T847" s="108"/>
      <c r="U847" s="108"/>
      <c r="V847" s="108"/>
      <c r="W847" s="108"/>
      <c r="X847" s="108"/>
      <c r="Y847" s="108"/>
      <c r="Z847" s="108"/>
    </row>
    <row r="848" spans="1:26" ht="24.75" customHeight="1">
      <c r="A848" s="537"/>
      <c r="B848" s="108"/>
      <c r="C848" s="537"/>
      <c r="D848" s="56"/>
      <c r="E848" s="56"/>
      <c r="F848" s="56"/>
      <c r="G848" s="538"/>
      <c r="H848" s="86"/>
      <c r="I848" s="85"/>
      <c r="J848" s="86"/>
      <c r="K848" s="108"/>
      <c r="L848" s="108"/>
      <c r="M848" s="108"/>
      <c r="N848" s="108"/>
      <c r="O848" s="108"/>
      <c r="P848" s="108"/>
      <c r="Q848" s="108"/>
      <c r="R848" s="108"/>
      <c r="S848" s="108"/>
      <c r="T848" s="108"/>
      <c r="U848" s="108"/>
      <c r="V848" s="108"/>
      <c r="W848" s="108"/>
      <c r="X848" s="108"/>
      <c r="Y848" s="108"/>
      <c r="Z848" s="108"/>
    </row>
    <row r="849" spans="1:26" ht="24.75" customHeight="1">
      <c r="A849" s="537"/>
      <c r="B849" s="108"/>
      <c r="C849" s="537"/>
      <c r="D849" s="56"/>
      <c r="E849" s="56"/>
      <c r="F849" s="56"/>
      <c r="G849" s="538"/>
      <c r="H849" s="86"/>
      <c r="I849" s="85"/>
      <c r="J849" s="86"/>
      <c r="K849" s="108"/>
      <c r="L849" s="108"/>
      <c r="M849" s="108"/>
      <c r="N849" s="108"/>
      <c r="O849" s="108"/>
      <c r="P849" s="108"/>
      <c r="Q849" s="108"/>
      <c r="R849" s="108"/>
      <c r="S849" s="108"/>
      <c r="T849" s="108"/>
      <c r="U849" s="108"/>
      <c r="V849" s="108"/>
      <c r="W849" s="108"/>
      <c r="X849" s="108"/>
      <c r="Y849" s="108"/>
      <c r="Z849" s="108"/>
    </row>
    <row r="850" spans="1:26" ht="24.75" customHeight="1">
      <c r="A850" s="537"/>
      <c r="B850" s="108"/>
      <c r="C850" s="537"/>
      <c r="D850" s="56"/>
      <c r="E850" s="56"/>
      <c r="F850" s="56"/>
      <c r="G850" s="538"/>
      <c r="H850" s="86"/>
      <c r="I850" s="85"/>
      <c r="J850" s="86"/>
      <c r="K850" s="108"/>
      <c r="L850" s="108"/>
      <c r="M850" s="108"/>
      <c r="N850" s="108"/>
      <c r="O850" s="108"/>
      <c r="P850" s="108"/>
      <c r="Q850" s="108"/>
      <c r="R850" s="108"/>
      <c r="S850" s="108"/>
      <c r="T850" s="108"/>
      <c r="U850" s="108"/>
      <c r="V850" s="108"/>
      <c r="W850" s="108"/>
      <c r="X850" s="108"/>
      <c r="Y850" s="108"/>
      <c r="Z850" s="108"/>
    </row>
    <row r="851" spans="1:26" ht="24.75" customHeight="1">
      <c r="A851" s="537"/>
      <c r="B851" s="108"/>
      <c r="C851" s="537"/>
      <c r="D851" s="56"/>
      <c r="E851" s="56"/>
      <c r="F851" s="56"/>
      <c r="G851" s="538"/>
      <c r="H851" s="86"/>
      <c r="I851" s="85"/>
      <c r="J851" s="86"/>
      <c r="K851" s="108"/>
      <c r="L851" s="108"/>
      <c r="M851" s="108"/>
      <c r="N851" s="108"/>
      <c r="O851" s="108"/>
      <c r="P851" s="108"/>
      <c r="Q851" s="108"/>
      <c r="R851" s="108"/>
      <c r="S851" s="108"/>
      <c r="T851" s="108"/>
      <c r="U851" s="108"/>
      <c r="V851" s="108"/>
      <c r="W851" s="108"/>
      <c r="X851" s="108"/>
      <c r="Y851" s="108"/>
      <c r="Z851" s="108"/>
    </row>
    <row r="852" spans="1:26" ht="24.75" customHeight="1">
      <c r="A852" s="537"/>
      <c r="B852" s="108"/>
      <c r="C852" s="537"/>
      <c r="D852" s="56"/>
      <c r="E852" s="56"/>
      <c r="F852" s="56"/>
      <c r="G852" s="538"/>
      <c r="H852" s="86"/>
      <c r="I852" s="85"/>
      <c r="J852" s="86"/>
      <c r="K852" s="108"/>
      <c r="L852" s="108"/>
      <c r="M852" s="108"/>
      <c r="N852" s="108"/>
      <c r="O852" s="108"/>
      <c r="P852" s="108"/>
      <c r="Q852" s="108"/>
      <c r="R852" s="108"/>
      <c r="S852" s="108"/>
      <c r="T852" s="108"/>
      <c r="U852" s="108"/>
      <c r="V852" s="108"/>
      <c r="W852" s="108"/>
      <c r="X852" s="108"/>
      <c r="Y852" s="108"/>
      <c r="Z852" s="108"/>
    </row>
    <row r="853" spans="1:26" ht="24.75" customHeight="1">
      <c r="A853" s="537"/>
      <c r="B853" s="108"/>
      <c r="C853" s="537"/>
      <c r="D853" s="56"/>
      <c r="E853" s="56"/>
      <c r="F853" s="56"/>
      <c r="G853" s="538"/>
      <c r="H853" s="86"/>
      <c r="I853" s="85"/>
      <c r="J853" s="86"/>
      <c r="K853" s="108"/>
      <c r="L853" s="108"/>
      <c r="M853" s="108"/>
      <c r="N853" s="108"/>
      <c r="O853" s="108"/>
      <c r="P853" s="108"/>
      <c r="Q853" s="108"/>
      <c r="R853" s="108"/>
      <c r="S853" s="108"/>
      <c r="T853" s="108"/>
      <c r="U853" s="108"/>
      <c r="V853" s="108"/>
      <c r="W853" s="108"/>
      <c r="X853" s="108"/>
      <c r="Y853" s="108"/>
      <c r="Z853" s="108"/>
    </row>
    <row r="854" spans="1:26" ht="24.75" customHeight="1">
      <c r="A854" s="537"/>
      <c r="B854" s="108"/>
      <c r="C854" s="537"/>
      <c r="D854" s="56"/>
      <c r="E854" s="56"/>
      <c r="F854" s="56"/>
      <c r="G854" s="538"/>
      <c r="H854" s="86"/>
      <c r="I854" s="85"/>
      <c r="J854" s="86"/>
      <c r="K854" s="108"/>
      <c r="L854" s="108"/>
      <c r="M854" s="108"/>
      <c r="N854" s="108"/>
      <c r="O854" s="108"/>
      <c r="P854" s="108"/>
      <c r="Q854" s="108"/>
      <c r="R854" s="108"/>
      <c r="S854" s="108"/>
      <c r="T854" s="108"/>
      <c r="U854" s="108"/>
      <c r="V854" s="108"/>
      <c r="W854" s="108"/>
      <c r="X854" s="108"/>
      <c r="Y854" s="108"/>
      <c r="Z854" s="108"/>
    </row>
    <row r="855" spans="1:26" ht="24.75" customHeight="1">
      <c r="A855" s="537"/>
      <c r="B855" s="108"/>
      <c r="C855" s="537"/>
      <c r="D855" s="56"/>
      <c r="E855" s="56"/>
      <c r="F855" s="56"/>
      <c r="G855" s="538"/>
      <c r="H855" s="86"/>
      <c r="I855" s="85"/>
      <c r="J855" s="86"/>
      <c r="K855" s="108"/>
      <c r="L855" s="108"/>
      <c r="M855" s="108"/>
      <c r="N855" s="108"/>
      <c r="O855" s="108"/>
      <c r="P855" s="108"/>
      <c r="Q855" s="108"/>
      <c r="R855" s="108"/>
      <c r="S855" s="108"/>
      <c r="T855" s="108"/>
      <c r="U855" s="108"/>
      <c r="V855" s="108"/>
      <c r="W855" s="108"/>
      <c r="X855" s="108"/>
      <c r="Y855" s="108"/>
      <c r="Z855" s="108"/>
    </row>
    <row r="856" spans="1:26" ht="24.75" customHeight="1">
      <c r="A856" s="537"/>
      <c r="B856" s="108"/>
      <c r="C856" s="537"/>
      <c r="D856" s="56"/>
      <c r="E856" s="56"/>
      <c r="F856" s="56"/>
      <c r="G856" s="538"/>
      <c r="H856" s="86"/>
      <c r="I856" s="85"/>
      <c r="J856" s="86"/>
      <c r="K856" s="108"/>
      <c r="L856" s="108"/>
      <c r="M856" s="108"/>
      <c r="N856" s="108"/>
      <c r="O856" s="108"/>
      <c r="P856" s="108"/>
      <c r="Q856" s="108"/>
      <c r="R856" s="108"/>
      <c r="S856" s="108"/>
      <c r="T856" s="108"/>
      <c r="U856" s="108"/>
      <c r="V856" s="108"/>
      <c r="W856" s="108"/>
      <c r="X856" s="108"/>
      <c r="Y856" s="108"/>
      <c r="Z856" s="108"/>
    </row>
    <row r="857" spans="1:26" ht="24.75" customHeight="1">
      <c r="A857" s="537"/>
      <c r="B857" s="108"/>
      <c r="C857" s="537"/>
      <c r="D857" s="56"/>
      <c r="E857" s="56"/>
      <c r="F857" s="56"/>
      <c r="G857" s="538"/>
      <c r="H857" s="86"/>
      <c r="I857" s="85"/>
      <c r="J857" s="86"/>
      <c r="K857" s="108"/>
      <c r="L857" s="108"/>
      <c r="M857" s="108"/>
      <c r="N857" s="108"/>
      <c r="O857" s="108"/>
      <c r="P857" s="108"/>
      <c r="Q857" s="108"/>
      <c r="R857" s="108"/>
      <c r="S857" s="108"/>
      <c r="T857" s="108"/>
      <c r="U857" s="108"/>
      <c r="V857" s="108"/>
      <c r="W857" s="108"/>
      <c r="X857" s="108"/>
      <c r="Y857" s="108"/>
      <c r="Z857" s="108"/>
    </row>
    <row r="858" spans="1:26" ht="24.75" customHeight="1">
      <c r="A858" s="537"/>
      <c r="B858" s="108"/>
      <c r="C858" s="537"/>
      <c r="D858" s="56"/>
      <c r="E858" s="56"/>
      <c r="F858" s="56"/>
      <c r="G858" s="538"/>
      <c r="H858" s="86"/>
      <c r="I858" s="85"/>
      <c r="J858" s="86"/>
      <c r="K858" s="108"/>
      <c r="L858" s="108"/>
      <c r="M858" s="108"/>
      <c r="N858" s="108"/>
      <c r="O858" s="108"/>
      <c r="P858" s="108"/>
      <c r="Q858" s="108"/>
      <c r="R858" s="108"/>
      <c r="S858" s="108"/>
      <c r="T858" s="108"/>
      <c r="U858" s="108"/>
      <c r="V858" s="108"/>
      <c r="W858" s="108"/>
      <c r="X858" s="108"/>
      <c r="Y858" s="108"/>
      <c r="Z858" s="108"/>
    </row>
    <row r="859" spans="1:26" ht="24.75" customHeight="1">
      <c r="A859" s="537"/>
      <c r="B859" s="108"/>
      <c r="C859" s="537"/>
      <c r="D859" s="56"/>
      <c r="E859" s="56"/>
      <c r="F859" s="56"/>
      <c r="G859" s="538"/>
      <c r="H859" s="86"/>
      <c r="I859" s="85"/>
      <c r="J859" s="86"/>
      <c r="K859" s="108"/>
      <c r="L859" s="108"/>
      <c r="M859" s="108"/>
      <c r="N859" s="108"/>
      <c r="O859" s="108"/>
      <c r="P859" s="108"/>
      <c r="Q859" s="108"/>
      <c r="R859" s="108"/>
      <c r="S859" s="108"/>
      <c r="T859" s="108"/>
      <c r="U859" s="108"/>
      <c r="V859" s="108"/>
      <c r="W859" s="108"/>
      <c r="X859" s="108"/>
      <c r="Y859" s="108"/>
      <c r="Z859" s="108"/>
    </row>
    <row r="860" spans="1:26" ht="24.75" customHeight="1">
      <c r="A860" s="537"/>
      <c r="B860" s="108"/>
      <c r="C860" s="537"/>
      <c r="D860" s="56"/>
      <c r="E860" s="56"/>
      <c r="F860" s="56"/>
      <c r="G860" s="538"/>
      <c r="H860" s="86"/>
      <c r="I860" s="85"/>
      <c r="J860" s="86"/>
      <c r="K860" s="108"/>
      <c r="L860" s="108"/>
      <c r="M860" s="108"/>
      <c r="N860" s="108"/>
      <c r="O860" s="108"/>
      <c r="P860" s="108"/>
      <c r="Q860" s="108"/>
      <c r="R860" s="108"/>
      <c r="S860" s="108"/>
      <c r="T860" s="108"/>
      <c r="U860" s="108"/>
      <c r="V860" s="108"/>
      <c r="W860" s="108"/>
      <c r="X860" s="108"/>
      <c r="Y860" s="108"/>
      <c r="Z860" s="108"/>
    </row>
    <row r="861" spans="1:26" ht="24.75" customHeight="1">
      <c r="A861" s="537"/>
      <c r="B861" s="108"/>
      <c r="C861" s="537"/>
      <c r="D861" s="56"/>
      <c r="E861" s="56"/>
      <c r="F861" s="56"/>
      <c r="G861" s="538"/>
      <c r="H861" s="86"/>
      <c r="I861" s="85"/>
      <c r="J861" s="86"/>
      <c r="K861" s="108"/>
      <c r="L861" s="108"/>
      <c r="M861" s="108"/>
      <c r="N861" s="108"/>
      <c r="O861" s="108"/>
      <c r="P861" s="108"/>
      <c r="Q861" s="108"/>
      <c r="R861" s="108"/>
      <c r="S861" s="108"/>
      <c r="T861" s="108"/>
      <c r="U861" s="108"/>
      <c r="V861" s="108"/>
      <c r="W861" s="108"/>
      <c r="X861" s="108"/>
      <c r="Y861" s="108"/>
      <c r="Z861" s="108"/>
    </row>
    <row r="862" spans="1:26" ht="24.75" customHeight="1">
      <c r="A862" s="537"/>
      <c r="B862" s="108"/>
      <c r="C862" s="537"/>
      <c r="D862" s="56"/>
      <c r="E862" s="56"/>
      <c r="F862" s="56"/>
      <c r="G862" s="538"/>
      <c r="H862" s="86"/>
      <c r="I862" s="85"/>
      <c r="J862" s="86"/>
      <c r="K862" s="108"/>
      <c r="L862" s="108"/>
      <c r="M862" s="108"/>
      <c r="N862" s="108"/>
      <c r="O862" s="108"/>
      <c r="P862" s="108"/>
      <c r="Q862" s="108"/>
      <c r="R862" s="108"/>
      <c r="S862" s="108"/>
      <c r="T862" s="108"/>
      <c r="U862" s="108"/>
      <c r="V862" s="108"/>
      <c r="W862" s="108"/>
      <c r="X862" s="108"/>
      <c r="Y862" s="108"/>
      <c r="Z862" s="108"/>
    </row>
    <row r="863" spans="1:26" ht="24.75" customHeight="1">
      <c r="A863" s="537"/>
      <c r="B863" s="108"/>
      <c r="C863" s="537"/>
      <c r="D863" s="56"/>
      <c r="E863" s="56"/>
      <c r="F863" s="56"/>
      <c r="G863" s="538"/>
      <c r="H863" s="86"/>
      <c r="I863" s="85"/>
      <c r="J863" s="86"/>
      <c r="K863" s="108"/>
      <c r="L863" s="108"/>
      <c r="M863" s="108"/>
      <c r="N863" s="108"/>
      <c r="O863" s="108"/>
      <c r="P863" s="108"/>
      <c r="Q863" s="108"/>
      <c r="R863" s="108"/>
      <c r="S863" s="108"/>
      <c r="T863" s="108"/>
      <c r="U863" s="108"/>
      <c r="V863" s="108"/>
      <c r="W863" s="108"/>
      <c r="X863" s="108"/>
      <c r="Y863" s="108"/>
      <c r="Z863" s="108"/>
    </row>
    <row r="864" spans="1:26" ht="24.75" customHeight="1">
      <c r="A864" s="537"/>
      <c r="B864" s="108"/>
      <c r="C864" s="537"/>
      <c r="D864" s="56"/>
      <c r="E864" s="56"/>
      <c r="F864" s="56"/>
      <c r="G864" s="538"/>
      <c r="H864" s="86"/>
      <c r="I864" s="85"/>
      <c r="J864" s="86"/>
      <c r="K864" s="108"/>
      <c r="L864" s="108"/>
      <c r="M864" s="108"/>
      <c r="N864" s="108"/>
      <c r="O864" s="108"/>
      <c r="P864" s="108"/>
      <c r="Q864" s="108"/>
      <c r="R864" s="108"/>
      <c r="S864" s="108"/>
      <c r="T864" s="108"/>
      <c r="U864" s="108"/>
      <c r="V864" s="108"/>
      <c r="W864" s="108"/>
      <c r="X864" s="108"/>
      <c r="Y864" s="108"/>
      <c r="Z864" s="108"/>
    </row>
    <row r="865" spans="1:26" ht="24.75" customHeight="1">
      <c r="A865" s="537"/>
      <c r="B865" s="108"/>
      <c r="C865" s="537"/>
      <c r="D865" s="56"/>
      <c r="E865" s="56"/>
      <c r="F865" s="56"/>
      <c r="G865" s="538"/>
      <c r="H865" s="86"/>
      <c r="I865" s="85"/>
      <c r="J865" s="86"/>
      <c r="K865" s="108"/>
      <c r="L865" s="108"/>
      <c r="M865" s="108"/>
      <c r="N865" s="108"/>
      <c r="O865" s="108"/>
      <c r="P865" s="108"/>
      <c r="Q865" s="108"/>
      <c r="R865" s="108"/>
      <c r="S865" s="108"/>
      <c r="T865" s="108"/>
      <c r="U865" s="108"/>
      <c r="V865" s="108"/>
      <c r="W865" s="108"/>
      <c r="X865" s="108"/>
      <c r="Y865" s="108"/>
      <c r="Z865" s="108"/>
    </row>
    <row r="866" spans="1:26" ht="24.75" customHeight="1">
      <c r="A866" s="537"/>
      <c r="B866" s="108"/>
      <c r="C866" s="537"/>
      <c r="D866" s="56"/>
      <c r="E866" s="56"/>
      <c r="F866" s="56"/>
      <c r="G866" s="538"/>
      <c r="H866" s="86"/>
      <c r="I866" s="85"/>
      <c r="J866" s="86"/>
      <c r="K866" s="108"/>
      <c r="L866" s="108"/>
      <c r="M866" s="108"/>
      <c r="N866" s="108"/>
      <c r="O866" s="108"/>
      <c r="P866" s="108"/>
      <c r="Q866" s="108"/>
      <c r="R866" s="108"/>
      <c r="S866" s="108"/>
      <c r="T866" s="108"/>
      <c r="U866" s="108"/>
      <c r="V866" s="108"/>
      <c r="W866" s="108"/>
      <c r="X866" s="108"/>
      <c r="Y866" s="108"/>
      <c r="Z866" s="108"/>
    </row>
    <row r="867" spans="1:26" ht="24.75" customHeight="1">
      <c r="A867" s="537"/>
      <c r="B867" s="108"/>
      <c r="C867" s="537"/>
      <c r="D867" s="56"/>
      <c r="E867" s="56"/>
      <c r="F867" s="56"/>
      <c r="G867" s="538"/>
      <c r="H867" s="86"/>
      <c r="I867" s="85"/>
      <c r="J867" s="86"/>
      <c r="K867" s="108"/>
      <c r="L867" s="108"/>
      <c r="M867" s="108"/>
      <c r="N867" s="108"/>
      <c r="O867" s="108"/>
      <c r="P867" s="108"/>
      <c r="Q867" s="108"/>
      <c r="R867" s="108"/>
      <c r="S867" s="108"/>
      <c r="T867" s="108"/>
      <c r="U867" s="108"/>
      <c r="V867" s="108"/>
      <c r="W867" s="108"/>
      <c r="X867" s="108"/>
      <c r="Y867" s="108"/>
      <c r="Z867" s="108"/>
    </row>
    <row r="868" spans="1:26" ht="24.75" customHeight="1">
      <c r="A868" s="537"/>
      <c r="B868" s="108"/>
      <c r="C868" s="537"/>
      <c r="D868" s="56"/>
      <c r="E868" s="56"/>
      <c r="F868" s="56"/>
      <c r="G868" s="538"/>
      <c r="H868" s="86"/>
      <c r="I868" s="85"/>
      <c r="J868" s="86"/>
      <c r="K868" s="108"/>
      <c r="L868" s="108"/>
      <c r="M868" s="108"/>
      <c r="N868" s="108"/>
      <c r="O868" s="108"/>
      <c r="P868" s="108"/>
      <c r="Q868" s="108"/>
      <c r="R868" s="108"/>
      <c r="S868" s="108"/>
      <c r="T868" s="108"/>
      <c r="U868" s="108"/>
      <c r="V868" s="108"/>
      <c r="W868" s="108"/>
      <c r="X868" s="108"/>
      <c r="Y868" s="108"/>
      <c r="Z868" s="108"/>
    </row>
    <row r="869" spans="1:26" ht="24.75" customHeight="1">
      <c r="A869" s="537"/>
      <c r="B869" s="108"/>
      <c r="C869" s="537"/>
      <c r="D869" s="56"/>
      <c r="E869" s="56"/>
      <c r="F869" s="56"/>
      <c r="G869" s="538"/>
      <c r="H869" s="86"/>
      <c r="I869" s="85"/>
      <c r="J869" s="86"/>
      <c r="K869" s="108"/>
      <c r="L869" s="108"/>
      <c r="M869" s="108"/>
      <c r="N869" s="108"/>
      <c r="O869" s="108"/>
      <c r="P869" s="108"/>
      <c r="Q869" s="108"/>
      <c r="R869" s="108"/>
      <c r="S869" s="108"/>
      <c r="T869" s="108"/>
      <c r="U869" s="108"/>
      <c r="V869" s="108"/>
      <c r="W869" s="108"/>
      <c r="X869" s="108"/>
      <c r="Y869" s="108"/>
      <c r="Z869" s="108"/>
    </row>
    <row r="870" spans="1:26" ht="24.75" customHeight="1">
      <c r="A870" s="537"/>
      <c r="B870" s="108"/>
      <c r="C870" s="537"/>
      <c r="D870" s="56"/>
      <c r="E870" s="56"/>
      <c r="F870" s="56"/>
      <c r="G870" s="538"/>
      <c r="H870" s="86"/>
      <c r="I870" s="85"/>
      <c r="J870" s="86"/>
      <c r="K870" s="108"/>
      <c r="L870" s="108"/>
      <c r="M870" s="108"/>
      <c r="N870" s="108"/>
      <c r="O870" s="108"/>
      <c r="P870" s="108"/>
      <c r="Q870" s="108"/>
      <c r="R870" s="108"/>
      <c r="S870" s="108"/>
      <c r="T870" s="108"/>
      <c r="U870" s="108"/>
      <c r="V870" s="108"/>
      <c r="W870" s="108"/>
      <c r="X870" s="108"/>
      <c r="Y870" s="108"/>
      <c r="Z870" s="108"/>
    </row>
    <row r="871" spans="1:26" ht="24.75" customHeight="1">
      <c r="A871" s="537"/>
      <c r="B871" s="108"/>
      <c r="C871" s="537"/>
      <c r="D871" s="56"/>
      <c r="E871" s="56"/>
      <c r="F871" s="56"/>
      <c r="G871" s="538"/>
      <c r="H871" s="86"/>
      <c r="I871" s="85"/>
      <c r="J871" s="86"/>
      <c r="K871" s="108"/>
      <c r="L871" s="108"/>
      <c r="M871" s="108"/>
      <c r="N871" s="108"/>
      <c r="O871" s="108"/>
      <c r="P871" s="108"/>
      <c r="Q871" s="108"/>
      <c r="R871" s="108"/>
      <c r="S871" s="108"/>
      <c r="T871" s="108"/>
      <c r="U871" s="108"/>
      <c r="V871" s="108"/>
      <c r="W871" s="108"/>
      <c r="X871" s="108"/>
      <c r="Y871" s="108"/>
      <c r="Z871" s="108"/>
    </row>
    <row r="872" spans="1:26" ht="24.75" customHeight="1">
      <c r="A872" s="537"/>
      <c r="B872" s="108"/>
      <c r="C872" s="537"/>
      <c r="D872" s="56"/>
      <c r="E872" s="56"/>
      <c r="F872" s="56"/>
      <c r="G872" s="538"/>
      <c r="H872" s="86"/>
      <c r="I872" s="85"/>
      <c r="J872" s="86"/>
      <c r="K872" s="108"/>
      <c r="L872" s="108"/>
      <c r="M872" s="108"/>
      <c r="N872" s="108"/>
      <c r="O872" s="108"/>
      <c r="P872" s="108"/>
      <c r="Q872" s="108"/>
      <c r="R872" s="108"/>
      <c r="S872" s="108"/>
      <c r="T872" s="108"/>
      <c r="U872" s="108"/>
      <c r="V872" s="108"/>
      <c r="W872" s="108"/>
      <c r="X872" s="108"/>
      <c r="Y872" s="108"/>
      <c r="Z872" s="108"/>
    </row>
    <row r="873" spans="1:26" ht="24.75" customHeight="1">
      <c r="A873" s="537"/>
      <c r="B873" s="108"/>
      <c r="C873" s="537"/>
      <c r="D873" s="56"/>
      <c r="E873" s="56"/>
      <c r="F873" s="56"/>
      <c r="G873" s="538"/>
      <c r="H873" s="86"/>
      <c r="I873" s="85"/>
      <c r="J873" s="86"/>
      <c r="K873" s="108"/>
      <c r="L873" s="108"/>
      <c r="M873" s="108"/>
      <c r="N873" s="108"/>
      <c r="O873" s="108"/>
      <c r="P873" s="108"/>
      <c r="Q873" s="108"/>
      <c r="R873" s="108"/>
      <c r="S873" s="108"/>
      <c r="T873" s="108"/>
      <c r="U873" s="108"/>
      <c r="V873" s="108"/>
      <c r="W873" s="108"/>
      <c r="X873" s="108"/>
      <c r="Y873" s="108"/>
      <c r="Z873" s="108"/>
    </row>
    <row r="874" spans="1:26" ht="24.75" customHeight="1">
      <c r="A874" s="537"/>
      <c r="B874" s="108"/>
      <c r="C874" s="537"/>
      <c r="D874" s="56"/>
      <c r="E874" s="56"/>
      <c r="F874" s="56"/>
      <c r="G874" s="538"/>
      <c r="H874" s="86"/>
      <c r="I874" s="85"/>
      <c r="J874" s="86"/>
      <c r="K874" s="108"/>
      <c r="L874" s="108"/>
      <c r="M874" s="108"/>
      <c r="N874" s="108"/>
      <c r="O874" s="108"/>
      <c r="P874" s="108"/>
      <c r="Q874" s="108"/>
      <c r="R874" s="108"/>
      <c r="S874" s="108"/>
      <c r="T874" s="108"/>
      <c r="U874" s="108"/>
      <c r="V874" s="108"/>
      <c r="W874" s="108"/>
      <c r="X874" s="108"/>
      <c r="Y874" s="108"/>
      <c r="Z874" s="108"/>
    </row>
    <row r="875" spans="1:26" ht="24.75" customHeight="1">
      <c r="A875" s="537"/>
      <c r="B875" s="108"/>
      <c r="C875" s="537"/>
      <c r="D875" s="56"/>
      <c r="E875" s="56"/>
      <c r="F875" s="56"/>
      <c r="G875" s="538"/>
      <c r="H875" s="86"/>
      <c r="I875" s="85"/>
      <c r="J875" s="86"/>
      <c r="K875" s="108"/>
      <c r="L875" s="108"/>
      <c r="M875" s="108"/>
      <c r="N875" s="108"/>
      <c r="O875" s="108"/>
      <c r="P875" s="108"/>
      <c r="Q875" s="108"/>
      <c r="R875" s="108"/>
      <c r="S875" s="108"/>
      <c r="T875" s="108"/>
      <c r="U875" s="108"/>
      <c r="V875" s="108"/>
      <c r="W875" s="108"/>
      <c r="X875" s="108"/>
      <c r="Y875" s="108"/>
      <c r="Z875" s="108"/>
    </row>
    <row r="876" spans="1:26" ht="24.75" customHeight="1">
      <c r="A876" s="537"/>
      <c r="B876" s="108"/>
      <c r="C876" s="537"/>
      <c r="D876" s="56"/>
      <c r="E876" s="56"/>
      <c r="F876" s="56"/>
      <c r="G876" s="538"/>
      <c r="H876" s="86"/>
      <c r="I876" s="85"/>
      <c r="J876" s="86"/>
      <c r="K876" s="108"/>
      <c r="L876" s="108"/>
      <c r="M876" s="108"/>
      <c r="N876" s="108"/>
      <c r="O876" s="108"/>
      <c r="P876" s="108"/>
      <c r="Q876" s="108"/>
      <c r="R876" s="108"/>
      <c r="S876" s="108"/>
      <c r="T876" s="108"/>
      <c r="U876" s="108"/>
      <c r="V876" s="108"/>
      <c r="W876" s="108"/>
      <c r="X876" s="108"/>
      <c r="Y876" s="108"/>
      <c r="Z876" s="108"/>
    </row>
    <row r="877" spans="1:26" ht="24.75" customHeight="1">
      <c r="A877" s="537"/>
      <c r="B877" s="108"/>
      <c r="C877" s="537"/>
      <c r="D877" s="56"/>
      <c r="E877" s="56"/>
      <c r="F877" s="56"/>
      <c r="G877" s="538"/>
      <c r="H877" s="86"/>
      <c r="I877" s="85"/>
      <c r="J877" s="86"/>
      <c r="K877" s="108"/>
      <c r="L877" s="108"/>
      <c r="M877" s="108"/>
      <c r="N877" s="108"/>
      <c r="O877" s="108"/>
      <c r="P877" s="108"/>
      <c r="Q877" s="108"/>
      <c r="R877" s="108"/>
      <c r="S877" s="108"/>
      <c r="T877" s="108"/>
      <c r="U877" s="108"/>
      <c r="V877" s="108"/>
      <c r="W877" s="108"/>
      <c r="X877" s="108"/>
      <c r="Y877" s="108"/>
      <c r="Z877" s="108"/>
    </row>
    <row r="878" spans="1:26" ht="24.75" customHeight="1">
      <c r="A878" s="537"/>
      <c r="B878" s="108"/>
      <c r="C878" s="537"/>
      <c r="D878" s="56"/>
      <c r="E878" s="56"/>
      <c r="F878" s="56"/>
      <c r="G878" s="538"/>
      <c r="H878" s="86"/>
      <c r="I878" s="85"/>
      <c r="J878" s="86"/>
      <c r="K878" s="108"/>
      <c r="L878" s="108"/>
      <c r="M878" s="108"/>
      <c r="N878" s="108"/>
      <c r="O878" s="108"/>
      <c r="P878" s="108"/>
      <c r="Q878" s="108"/>
      <c r="R878" s="108"/>
      <c r="S878" s="108"/>
      <c r="T878" s="108"/>
      <c r="U878" s="108"/>
      <c r="V878" s="108"/>
      <c r="W878" s="108"/>
      <c r="X878" s="108"/>
      <c r="Y878" s="108"/>
      <c r="Z878" s="108"/>
    </row>
    <row r="879" spans="1:26" ht="24.75" customHeight="1">
      <c r="A879" s="537"/>
      <c r="B879" s="108"/>
      <c r="C879" s="537"/>
      <c r="D879" s="56"/>
      <c r="E879" s="56"/>
      <c r="F879" s="56"/>
      <c r="G879" s="538"/>
      <c r="H879" s="86"/>
      <c r="I879" s="85"/>
      <c r="J879" s="86"/>
      <c r="K879" s="108"/>
      <c r="L879" s="108"/>
      <c r="M879" s="108"/>
      <c r="N879" s="108"/>
      <c r="O879" s="108"/>
      <c r="P879" s="108"/>
      <c r="Q879" s="108"/>
      <c r="R879" s="108"/>
      <c r="S879" s="108"/>
      <c r="T879" s="108"/>
      <c r="U879" s="108"/>
      <c r="V879" s="108"/>
      <c r="W879" s="108"/>
      <c r="X879" s="108"/>
      <c r="Y879" s="108"/>
      <c r="Z879" s="108"/>
    </row>
    <row r="880" spans="1:26" ht="24.75" customHeight="1">
      <c r="A880" s="537"/>
      <c r="B880" s="108"/>
      <c r="C880" s="537"/>
      <c r="D880" s="56"/>
      <c r="E880" s="56"/>
      <c r="F880" s="56"/>
      <c r="G880" s="538"/>
      <c r="H880" s="86"/>
      <c r="I880" s="85"/>
      <c r="J880" s="86"/>
      <c r="K880" s="108"/>
      <c r="L880" s="108"/>
      <c r="M880" s="108"/>
      <c r="N880" s="108"/>
      <c r="O880" s="108"/>
      <c r="P880" s="108"/>
      <c r="Q880" s="108"/>
      <c r="R880" s="108"/>
      <c r="S880" s="108"/>
      <c r="T880" s="108"/>
      <c r="U880" s="108"/>
      <c r="V880" s="108"/>
      <c r="W880" s="108"/>
      <c r="X880" s="108"/>
      <c r="Y880" s="108"/>
      <c r="Z880" s="108"/>
    </row>
    <row r="881" spans="1:26" ht="24.75" customHeight="1">
      <c r="A881" s="537"/>
      <c r="B881" s="108"/>
      <c r="C881" s="537"/>
      <c r="D881" s="56"/>
      <c r="E881" s="56"/>
      <c r="F881" s="56"/>
      <c r="G881" s="538"/>
      <c r="H881" s="86"/>
      <c r="I881" s="85"/>
      <c r="J881" s="86"/>
      <c r="K881" s="108"/>
      <c r="L881" s="108"/>
      <c r="M881" s="108"/>
      <c r="N881" s="108"/>
      <c r="O881" s="108"/>
      <c r="P881" s="108"/>
      <c r="Q881" s="108"/>
      <c r="R881" s="108"/>
      <c r="S881" s="108"/>
      <c r="T881" s="108"/>
      <c r="U881" s="108"/>
      <c r="V881" s="108"/>
      <c r="W881" s="108"/>
      <c r="X881" s="108"/>
      <c r="Y881" s="108"/>
      <c r="Z881" s="108"/>
    </row>
    <row r="882" spans="1:26" ht="24.75" customHeight="1">
      <c r="A882" s="537"/>
      <c r="B882" s="108"/>
      <c r="C882" s="537"/>
      <c r="D882" s="56"/>
      <c r="E882" s="56"/>
      <c r="F882" s="56"/>
      <c r="G882" s="538"/>
      <c r="H882" s="86"/>
      <c r="I882" s="85"/>
      <c r="J882" s="86"/>
      <c r="K882" s="108"/>
      <c r="L882" s="108"/>
      <c r="M882" s="108"/>
      <c r="N882" s="108"/>
      <c r="O882" s="108"/>
      <c r="P882" s="108"/>
      <c r="Q882" s="108"/>
      <c r="R882" s="108"/>
      <c r="S882" s="108"/>
      <c r="T882" s="108"/>
      <c r="U882" s="108"/>
      <c r="V882" s="108"/>
      <c r="W882" s="108"/>
      <c r="X882" s="108"/>
      <c r="Y882" s="108"/>
      <c r="Z882" s="108"/>
    </row>
    <row r="883" spans="1:26" ht="24.75" customHeight="1">
      <c r="A883" s="537"/>
      <c r="B883" s="108"/>
      <c r="C883" s="537"/>
      <c r="D883" s="56"/>
      <c r="E883" s="56"/>
      <c r="F883" s="56"/>
      <c r="G883" s="538"/>
      <c r="H883" s="86"/>
      <c r="I883" s="85"/>
      <c r="J883" s="86"/>
      <c r="K883" s="108"/>
      <c r="L883" s="108"/>
      <c r="M883" s="108"/>
      <c r="N883" s="108"/>
      <c r="O883" s="108"/>
      <c r="P883" s="108"/>
      <c r="Q883" s="108"/>
      <c r="R883" s="108"/>
      <c r="S883" s="108"/>
      <c r="T883" s="108"/>
      <c r="U883" s="108"/>
      <c r="V883" s="108"/>
      <c r="W883" s="108"/>
      <c r="X883" s="108"/>
      <c r="Y883" s="108"/>
      <c r="Z883" s="108"/>
    </row>
    <row r="884" spans="1:26" ht="24.75" customHeight="1">
      <c r="A884" s="537"/>
      <c r="B884" s="108"/>
      <c r="C884" s="537"/>
      <c r="D884" s="56"/>
      <c r="E884" s="56"/>
      <c r="F884" s="56"/>
      <c r="G884" s="538"/>
      <c r="H884" s="86"/>
      <c r="I884" s="85"/>
      <c r="J884" s="86"/>
      <c r="K884" s="108"/>
      <c r="L884" s="108"/>
      <c r="M884" s="108"/>
      <c r="N884" s="108"/>
      <c r="O884" s="108"/>
      <c r="P884" s="108"/>
      <c r="Q884" s="108"/>
      <c r="R884" s="108"/>
      <c r="S884" s="108"/>
      <c r="T884" s="108"/>
      <c r="U884" s="108"/>
      <c r="V884" s="108"/>
      <c r="W884" s="108"/>
      <c r="X884" s="108"/>
      <c r="Y884" s="108"/>
      <c r="Z884" s="108"/>
    </row>
    <row r="885" spans="1:26" ht="24.75" customHeight="1">
      <c r="A885" s="537"/>
      <c r="B885" s="108"/>
      <c r="C885" s="537"/>
      <c r="D885" s="56"/>
      <c r="E885" s="56"/>
      <c r="F885" s="56"/>
      <c r="G885" s="538"/>
      <c r="H885" s="86"/>
      <c r="I885" s="85"/>
      <c r="J885" s="86"/>
      <c r="K885" s="108"/>
      <c r="L885" s="108"/>
      <c r="M885" s="108"/>
      <c r="N885" s="108"/>
      <c r="O885" s="108"/>
      <c r="P885" s="108"/>
      <c r="Q885" s="108"/>
      <c r="R885" s="108"/>
      <c r="S885" s="108"/>
      <c r="T885" s="108"/>
      <c r="U885" s="108"/>
      <c r="V885" s="108"/>
      <c r="W885" s="108"/>
      <c r="X885" s="108"/>
      <c r="Y885" s="108"/>
      <c r="Z885" s="108"/>
    </row>
    <row r="886" spans="1:26" ht="24.75" customHeight="1">
      <c r="A886" s="537"/>
      <c r="B886" s="108"/>
      <c r="C886" s="537"/>
      <c r="D886" s="56"/>
      <c r="E886" s="56"/>
      <c r="F886" s="56"/>
      <c r="G886" s="538"/>
      <c r="H886" s="86"/>
      <c r="I886" s="85"/>
      <c r="J886" s="86"/>
      <c r="K886" s="108"/>
      <c r="L886" s="108"/>
      <c r="M886" s="108"/>
      <c r="N886" s="108"/>
      <c r="O886" s="108"/>
      <c r="P886" s="108"/>
      <c r="Q886" s="108"/>
      <c r="R886" s="108"/>
      <c r="S886" s="108"/>
      <c r="T886" s="108"/>
      <c r="U886" s="108"/>
      <c r="V886" s="108"/>
      <c r="W886" s="108"/>
      <c r="X886" s="108"/>
      <c r="Y886" s="108"/>
      <c r="Z886" s="108"/>
    </row>
    <row r="887" spans="1:26" ht="24.75" customHeight="1">
      <c r="A887" s="537"/>
      <c r="B887" s="108"/>
      <c r="C887" s="537"/>
      <c r="D887" s="56"/>
      <c r="E887" s="56"/>
      <c r="F887" s="56"/>
      <c r="G887" s="538"/>
      <c r="H887" s="86"/>
      <c r="I887" s="85"/>
      <c r="J887" s="86"/>
      <c r="K887" s="108"/>
      <c r="L887" s="108"/>
      <c r="M887" s="108"/>
      <c r="N887" s="108"/>
      <c r="O887" s="108"/>
      <c r="P887" s="108"/>
      <c r="Q887" s="108"/>
      <c r="R887" s="108"/>
      <c r="S887" s="108"/>
      <c r="T887" s="108"/>
      <c r="U887" s="108"/>
      <c r="V887" s="108"/>
      <c r="W887" s="108"/>
      <c r="X887" s="108"/>
      <c r="Y887" s="108"/>
      <c r="Z887" s="108"/>
    </row>
    <row r="888" spans="1:26" ht="24.75" customHeight="1">
      <c r="A888" s="537"/>
      <c r="B888" s="108"/>
      <c r="C888" s="537"/>
      <c r="D888" s="56"/>
      <c r="E888" s="56"/>
      <c r="F888" s="56"/>
      <c r="G888" s="538"/>
      <c r="H888" s="86"/>
      <c r="I888" s="85"/>
      <c r="J888" s="86"/>
      <c r="K888" s="108"/>
      <c r="L888" s="108"/>
      <c r="M888" s="108"/>
      <c r="N888" s="108"/>
      <c r="O888" s="108"/>
      <c r="P888" s="108"/>
      <c r="Q888" s="108"/>
      <c r="R888" s="108"/>
      <c r="S888" s="108"/>
      <c r="T888" s="108"/>
      <c r="U888" s="108"/>
      <c r="V888" s="108"/>
      <c r="W888" s="108"/>
      <c r="X888" s="108"/>
      <c r="Y888" s="108"/>
      <c r="Z888" s="108"/>
    </row>
    <row r="889" spans="1:26" ht="24.75" customHeight="1">
      <c r="A889" s="537"/>
      <c r="B889" s="108"/>
      <c r="C889" s="537"/>
      <c r="D889" s="56"/>
      <c r="E889" s="56"/>
      <c r="F889" s="56"/>
      <c r="G889" s="538"/>
      <c r="H889" s="86"/>
      <c r="I889" s="85"/>
      <c r="J889" s="86"/>
      <c r="K889" s="108"/>
      <c r="L889" s="108"/>
      <c r="M889" s="108"/>
      <c r="N889" s="108"/>
      <c r="O889" s="108"/>
      <c r="P889" s="108"/>
      <c r="Q889" s="108"/>
      <c r="R889" s="108"/>
      <c r="S889" s="108"/>
      <c r="T889" s="108"/>
      <c r="U889" s="108"/>
      <c r="V889" s="108"/>
      <c r="W889" s="108"/>
      <c r="X889" s="108"/>
      <c r="Y889" s="108"/>
      <c r="Z889" s="108"/>
    </row>
    <row r="890" spans="1:26" ht="24.75" customHeight="1">
      <c r="A890" s="537"/>
      <c r="B890" s="108"/>
      <c r="C890" s="537"/>
      <c r="D890" s="56"/>
      <c r="E890" s="56"/>
      <c r="F890" s="56"/>
      <c r="G890" s="538"/>
      <c r="H890" s="86"/>
      <c r="I890" s="85"/>
      <c r="J890" s="86"/>
      <c r="K890" s="108"/>
      <c r="L890" s="108"/>
      <c r="M890" s="108"/>
      <c r="N890" s="108"/>
      <c r="O890" s="108"/>
      <c r="P890" s="108"/>
      <c r="Q890" s="108"/>
      <c r="R890" s="108"/>
      <c r="S890" s="108"/>
      <c r="T890" s="108"/>
      <c r="U890" s="108"/>
      <c r="V890" s="108"/>
      <c r="W890" s="108"/>
      <c r="X890" s="108"/>
      <c r="Y890" s="108"/>
      <c r="Z890" s="108"/>
    </row>
    <row r="891" spans="1:26" ht="24.75" customHeight="1">
      <c r="A891" s="537"/>
      <c r="B891" s="108"/>
      <c r="C891" s="537"/>
      <c r="D891" s="56"/>
      <c r="E891" s="56"/>
      <c r="F891" s="56"/>
      <c r="G891" s="538"/>
      <c r="H891" s="86"/>
      <c r="I891" s="85"/>
      <c r="J891" s="86"/>
      <c r="K891" s="108"/>
      <c r="L891" s="108"/>
      <c r="M891" s="108"/>
      <c r="N891" s="108"/>
      <c r="O891" s="108"/>
      <c r="P891" s="108"/>
      <c r="Q891" s="108"/>
      <c r="R891" s="108"/>
      <c r="S891" s="108"/>
      <c r="T891" s="108"/>
      <c r="U891" s="108"/>
      <c r="V891" s="108"/>
      <c r="W891" s="108"/>
      <c r="X891" s="108"/>
      <c r="Y891" s="108"/>
      <c r="Z891" s="108"/>
    </row>
    <row r="892" spans="1:26" ht="24.75" customHeight="1">
      <c r="A892" s="537"/>
      <c r="B892" s="108"/>
      <c r="C892" s="537"/>
      <c r="D892" s="56"/>
      <c r="E892" s="56"/>
      <c r="F892" s="56"/>
      <c r="G892" s="538"/>
      <c r="H892" s="86"/>
      <c r="I892" s="85"/>
      <c r="J892" s="86"/>
      <c r="K892" s="108"/>
      <c r="L892" s="108"/>
      <c r="M892" s="108"/>
      <c r="N892" s="108"/>
      <c r="O892" s="108"/>
      <c r="P892" s="108"/>
      <c r="Q892" s="108"/>
      <c r="R892" s="108"/>
      <c r="S892" s="108"/>
      <c r="T892" s="108"/>
      <c r="U892" s="108"/>
      <c r="V892" s="108"/>
      <c r="W892" s="108"/>
      <c r="X892" s="108"/>
      <c r="Y892" s="108"/>
      <c r="Z892" s="108"/>
    </row>
    <row r="893" spans="1:26" ht="24.75" customHeight="1">
      <c r="A893" s="537"/>
      <c r="B893" s="108"/>
      <c r="C893" s="537"/>
      <c r="D893" s="56"/>
      <c r="E893" s="56"/>
      <c r="F893" s="56"/>
      <c r="G893" s="538"/>
      <c r="H893" s="86"/>
      <c r="I893" s="85"/>
      <c r="J893" s="86"/>
      <c r="K893" s="108"/>
      <c r="L893" s="108"/>
      <c r="M893" s="108"/>
      <c r="N893" s="108"/>
      <c r="O893" s="108"/>
      <c r="P893" s="108"/>
      <c r="Q893" s="108"/>
      <c r="R893" s="108"/>
      <c r="S893" s="108"/>
      <c r="T893" s="108"/>
      <c r="U893" s="108"/>
      <c r="V893" s="108"/>
      <c r="W893" s="108"/>
      <c r="X893" s="108"/>
      <c r="Y893" s="108"/>
      <c r="Z893" s="108"/>
    </row>
    <row r="894" spans="1:26" ht="24.75" customHeight="1">
      <c r="A894" s="537"/>
      <c r="B894" s="108"/>
      <c r="C894" s="537"/>
      <c r="D894" s="56"/>
      <c r="E894" s="56"/>
      <c r="F894" s="56"/>
      <c r="G894" s="538"/>
      <c r="H894" s="86"/>
      <c r="I894" s="85"/>
      <c r="J894" s="86"/>
      <c r="K894" s="108"/>
      <c r="L894" s="108"/>
      <c r="M894" s="108"/>
      <c r="N894" s="108"/>
      <c r="O894" s="108"/>
      <c r="P894" s="108"/>
      <c r="Q894" s="108"/>
      <c r="R894" s="108"/>
      <c r="S894" s="108"/>
      <c r="T894" s="108"/>
      <c r="U894" s="108"/>
      <c r="V894" s="108"/>
      <c r="W894" s="108"/>
      <c r="X894" s="108"/>
      <c r="Y894" s="108"/>
      <c r="Z894" s="108"/>
    </row>
    <row r="895" spans="1:26" ht="24.75" customHeight="1">
      <c r="A895" s="537"/>
      <c r="B895" s="108"/>
      <c r="C895" s="537"/>
      <c r="D895" s="56"/>
      <c r="E895" s="56"/>
      <c r="F895" s="56"/>
      <c r="G895" s="538"/>
      <c r="H895" s="86"/>
      <c r="I895" s="85"/>
      <c r="J895" s="86"/>
      <c r="K895" s="108"/>
      <c r="L895" s="108"/>
      <c r="M895" s="108"/>
      <c r="N895" s="108"/>
      <c r="O895" s="108"/>
      <c r="P895" s="108"/>
      <c r="Q895" s="108"/>
      <c r="R895" s="108"/>
      <c r="S895" s="108"/>
      <c r="T895" s="108"/>
      <c r="U895" s="108"/>
      <c r="V895" s="108"/>
      <c r="W895" s="108"/>
      <c r="X895" s="108"/>
      <c r="Y895" s="108"/>
      <c r="Z895" s="108"/>
    </row>
    <row r="896" spans="1:26" ht="24.75" customHeight="1">
      <c r="A896" s="537"/>
      <c r="B896" s="108"/>
      <c r="C896" s="537"/>
      <c r="D896" s="56"/>
      <c r="E896" s="56"/>
      <c r="F896" s="56"/>
      <c r="G896" s="538"/>
      <c r="H896" s="86"/>
      <c r="I896" s="85"/>
      <c r="J896" s="86"/>
      <c r="K896" s="108"/>
      <c r="L896" s="108"/>
      <c r="M896" s="108"/>
      <c r="N896" s="108"/>
      <c r="O896" s="108"/>
      <c r="P896" s="108"/>
      <c r="Q896" s="108"/>
      <c r="R896" s="108"/>
      <c r="S896" s="108"/>
      <c r="T896" s="108"/>
      <c r="U896" s="108"/>
      <c r="V896" s="108"/>
      <c r="W896" s="108"/>
      <c r="X896" s="108"/>
      <c r="Y896" s="108"/>
      <c r="Z896" s="108"/>
    </row>
    <row r="897" spans="1:26" ht="24.75" customHeight="1">
      <c r="A897" s="537"/>
      <c r="B897" s="108"/>
      <c r="C897" s="537"/>
      <c r="D897" s="56"/>
      <c r="E897" s="56"/>
      <c r="F897" s="56"/>
      <c r="G897" s="538"/>
      <c r="H897" s="86"/>
      <c r="I897" s="85"/>
      <c r="J897" s="86"/>
      <c r="K897" s="108"/>
      <c r="L897" s="108"/>
      <c r="M897" s="108"/>
      <c r="N897" s="108"/>
      <c r="O897" s="108"/>
      <c r="P897" s="108"/>
      <c r="Q897" s="108"/>
      <c r="R897" s="108"/>
      <c r="S897" s="108"/>
      <c r="T897" s="108"/>
      <c r="U897" s="108"/>
      <c r="V897" s="108"/>
      <c r="W897" s="108"/>
      <c r="X897" s="108"/>
      <c r="Y897" s="108"/>
      <c r="Z897" s="108"/>
    </row>
    <row r="898" spans="1:26" ht="24.75" customHeight="1">
      <c r="A898" s="537"/>
      <c r="B898" s="108"/>
      <c r="C898" s="537"/>
      <c r="D898" s="56"/>
      <c r="E898" s="56"/>
      <c r="F898" s="56"/>
      <c r="G898" s="538"/>
      <c r="H898" s="86"/>
      <c r="I898" s="85"/>
      <c r="J898" s="86"/>
      <c r="K898" s="108"/>
      <c r="L898" s="108"/>
      <c r="M898" s="108"/>
      <c r="N898" s="108"/>
      <c r="O898" s="108"/>
      <c r="P898" s="108"/>
      <c r="Q898" s="108"/>
      <c r="R898" s="108"/>
      <c r="S898" s="108"/>
      <c r="T898" s="108"/>
      <c r="U898" s="108"/>
      <c r="V898" s="108"/>
      <c r="W898" s="108"/>
      <c r="X898" s="108"/>
      <c r="Y898" s="108"/>
      <c r="Z898" s="108"/>
    </row>
    <row r="899" spans="1:26" ht="24.75" customHeight="1">
      <c r="A899" s="537"/>
      <c r="B899" s="108"/>
      <c r="C899" s="537"/>
      <c r="D899" s="56"/>
      <c r="E899" s="56"/>
      <c r="F899" s="56"/>
      <c r="G899" s="538"/>
      <c r="H899" s="86"/>
      <c r="I899" s="85"/>
      <c r="J899" s="86"/>
      <c r="K899" s="108"/>
      <c r="L899" s="108"/>
      <c r="M899" s="108"/>
      <c r="N899" s="108"/>
      <c r="O899" s="108"/>
      <c r="P899" s="108"/>
      <c r="Q899" s="108"/>
      <c r="R899" s="108"/>
      <c r="S899" s="108"/>
      <c r="T899" s="108"/>
      <c r="U899" s="108"/>
      <c r="V899" s="108"/>
      <c r="W899" s="108"/>
      <c r="X899" s="108"/>
      <c r="Y899" s="108"/>
      <c r="Z899" s="108"/>
    </row>
    <row r="900" spans="1:26" ht="24.75" customHeight="1">
      <c r="A900" s="537"/>
      <c r="B900" s="108"/>
      <c r="C900" s="537"/>
      <c r="D900" s="56"/>
      <c r="E900" s="56"/>
      <c r="F900" s="56"/>
      <c r="G900" s="538"/>
      <c r="H900" s="86"/>
      <c r="I900" s="85"/>
      <c r="J900" s="86"/>
      <c r="K900" s="108"/>
      <c r="L900" s="108"/>
      <c r="M900" s="108"/>
      <c r="N900" s="108"/>
      <c r="O900" s="108"/>
      <c r="P900" s="108"/>
      <c r="Q900" s="108"/>
      <c r="R900" s="108"/>
      <c r="S900" s="108"/>
      <c r="T900" s="108"/>
      <c r="U900" s="108"/>
      <c r="V900" s="108"/>
      <c r="W900" s="108"/>
      <c r="X900" s="108"/>
      <c r="Y900" s="108"/>
      <c r="Z900" s="108"/>
    </row>
    <row r="901" spans="1:26" ht="24.75" customHeight="1">
      <c r="A901" s="537"/>
      <c r="B901" s="108"/>
      <c r="C901" s="537"/>
      <c r="D901" s="56"/>
      <c r="E901" s="56"/>
      <c r="F901" s="56"/>
      <c r="G901" s="538"/>
      <c r="H901" s="86"/>
      <c r="I901" s="85"/>
      <c r="J901" s="86"/>
      <c r="K901" s="108"/>
      <c r="L901" s="108"/>
      <c r="M901" s="108"/>
      <c r="N901" s="108"/>
      <c r="O901" s="108"/>
      <c r="P901" s="108"/>
      <c r="Q901" s="108"/>
      <c r="R901" s="108"/>
      <c r="S901" s="108"/>
      <c r="T901" s="108"/>
      <c r="U901" s="108"/>
      <c r="V901" s="108"/>
      <c r="W901" s="108"/>
      <c r="X901" s="108"/>
      <c r="Y901" s="108"/>
      <c r="Z901" s="108"/>
    </row>
    <row r="902" spans="1:26" ht="24.75" customHeight="1">
      <c r="A902" s="537"/>
      <c r="B902" s="108"/>
      <c r="C902" s="537"/>
      <c r="D902" s="56"/>
      <c r="E902" s="56"/>
      <c r="F902" s="56"/>
      <c r="G902" s="538"/>
      <c r="H902" s="86"/>
      <c r="I902" s="85"/>
      <c r="J902" s="86"/>
      <c r="K902" s="108"/>
      <c r="L902" s="108"/>
      <c r="M902" s="108"/>
      <c r="N902" s="108"/>
      <c r="O902" s="108"/>
      <c r="P902" s="108"/>
      <c r="Q902" s="108"/>
      <c r="R902" s="108"/>
      <c r="S902" s="108"/>
      <c r="T902" s="108"/>
      <c r="U902" s="108"/>
      <c r="V902" s="108"/>
      <c r="W902" s="108"/>
      <c r="X902" s="108"/>
      <c r="Y902" s="108"/>
      <c r="Z902" s="108"/>
    </row>
    <row r="903" spans="1:26" ht="24.75" customHeight="1">
      <c r="A903" s="537"/>
      <c r="B903" s="108"/>
      <c r="C903" s="537"/>
      <c r="D903" s="56"/>
      <c r="E903" s="56"/>
      <c r="F903" s="56"/>
      <c r="G903" s="538"/>
      <c r="H903" s="86"/>
      <c r="I903" s="85"/>
      <c r="J903" s="86"/>
      <c r="K903" s="108"/>
      <c r="L903" s="108"/>
      <c r="M903" s="108"/>
      <c r="N903" s="108"/>
      <c r="O903" s="108"/>
      <c r="P903" s="108"/>
      <c r="Q903" s="108"/>
      <c r="R903" s="108"/>
      <c r="S903" s="108"/>
      <c r="T903" s="108"/>
      <c r="U903" s="108"/>
      <c r="V903" s="108"/>
      <c r="W903" s="108"/>
      <c r="X903" s="108"/>
      <c r="Y903" s="108"/>
      <c r="Z903" s="108"/>
    </row>
    <row r="904" spans="1:26" ht="24.75" customHeight="1">
      <c r="A904" s="537"/>
      <c r="B904" s="108"/>
      <c r="C904" s="537"/>
      <c r="D904" s="56"/>
      <c r="E904" s="56"/>
      <c r="F904" s="56"/>
      <c r="G904" s="538"/>
      <c r="H904" s="86"/>
      <c r="I904" s="85"/>
      <c r="J904" s="86"/>
      <c r="K904" s="108"/>
      <c r="L904" s="108"/>
      <c r="M904" s="108"/>
      <c r="N904" s="108"/>
      <c r="O904" s="108"/>
      <c r="P904" s="108"/>
      <c r="Q904" s="108"/>
      <c r="R904" s="108"/>
      <c r="S904" s="108"/>
      <c r="T904" s="108"/>
      <c r="U904" s="108"/>
      <c r="V904" s="108"/>
      <c r="W904" s="108"/>
      <c r="X904" s="108"/>
      <c r="Y904" s="108"/>
      <c r="Z904" s="108"/>
    </row>
    <row r="905" spans="1:26" ht="24.75" customHeight="1">
      <c r="A905" s="537"/>
      <c r="B905" s="108"/>
      <c r="C905" s="537"/>
      <c r="D905" s="56"/>
      <c r="E905" s="56"/>
      <c r="F905" s="56"/>
      <c r="G905" s="538"/>
      <c r="H905" s="86"/>
      <c r="I905" s="85"/>
      <c r="J905" s="86"/>
      <c r="K905" s="108"/>
      <c r="L905" s="108"/>
      <c r="M905" s="108"/>
      <c r="N905" s="108"/>
      <c r="O905" s="108"/>
      <c r="P905" s="108"/>
      <c r="Q905" s="108"/>
      <c r="R905" s="108"/>
      <c r="S905" s="108"/>
      <c r="T905" s="108"/>
      <c r="U905" s="108"/>
      <c r="V905" s="108"/>
      <c r="W905" s="108"/>
      <c r="X905" s="108"/>
      <c r="Y905" s="108"/>
      <c r="Z905" s="108"/>
    </row>
    <row r="906" spans="1:26" ht="24.75" customHeight="1">
      <c r="A906" s="537"/>
      <c r="B906" s="108"/>
      <c r="C906" s="537"/>
      <c r="D906" s="56"/>
      <c r="E906" s="56"/>
      <c r="F906" s="56"/>
      <c r="G906" s="538"/>
      <c r="H906" s="86"/>
      <c r="I906" s="85"/>
      <c r="J906" s="86"/>
      <c r="K906" s="108"/>
      <c r="L906" s="108"/>
      <c r="M906" s="108"/>
      <c r="N906" s="108"/>
      <c r="O906" s="108"/>
      <c r="P906" s="108"/>
      <c r="Q906" s="108"/>
      <c r="R906" s="108"/>
      <c r="S906" s="108"/>
      <c r="T906" s="108"/>
      <c r="U906" s="108"/>
      <c r="V906" s="108"/>
      <c r="W906" s="108"/>
      <c r="X906" s="108"/>
      <c r="Y906" s="108"/>
      <c r="Z906" s="108"/>
    </row>
    <row r="907" spans="1:26" ht="24.75" customHeight="1">
      <c r="A907" s="537"/>
      <c r="B907" s="108"/>
      <c r="C907" s="537"/>
      <c r="D907" s="56"/>
      <c r="E907" s="56"/>
      <c r="F907" s="56"/>
      <c r="G907" s="538"/>
      <c r="H907" s="86"/>
      <c r="I907" s="85"/>
      <c r="J907" s="86"/>
      <c r="K907" s="108"/>
      <c r="L907" s="108"/>
      <c r="M907" s="108"/>
      <c r="N907" s="108"/>
      <c r="O907" s="108"/>
      <c r="P907" s="108"/>
      <c r="Q907" s="108"/>
      <c r="R907" s="108"/>
      <c r="S907" s="108"/>
      <c r="T907" s="108"/>
      <c r="U907" s="108"/>
      <c r="V907" s="108"/>
      <c r="W907" s="108"/>
      <c r="X907" s="108"/>
      <c r="Y907" s="108"/>
      <c r="Z907" s="108"/>
    </row>
    <row r="908" spans="1:26" ht="24.75" customHeight="1">
      <c r="A908" s="537"/>
      <c r="B908" s="108"/>
      <c r="C908" s="537"/>
      <c r="D908" s="56"/>
      <c r="E908" s="56"/>
      <c r="F908" s="56"/>
      <c r="G908" s="538"/>
      <c r="H908" s="86"/>
      <c r="I908" s="85"/>
      <c r="J908" s="86"/>
      <c r="K908" s="108"/>
      <c r="L908" s="108"/>
      <c r="M908" s="108"/>
      <c r="N908" s="108"/>
      <c r="O908" s="108"/>
      <c r="P908" s="108"/>
      <c r="Q908" s="108"/>
      <c r="R908" s="108"/>
      <c r="S908" s="108"/>
      <c r="T908" s="108"/>
      <c r="U908" s="108"/>
      <c r="V908" s="108"/>
      <c r="W908" s="108"/>
      <c r="X908" s="108"/>
      <c r="Y908" s="108"/>
      <c r="Z908" s="108"/>
    </row>
    <row r="909" spans="1:26" ht="24.75" customHeight="1">
      <c r="A909" s="537"/>
      <c r="B909" s="108"/>
      <c r="C909" s="537"/>
      <c r="D909" s="56"/>
      <c r="E909" s="56"/>
      <c r="F909" s="56"/>
      <c r="G909" s="538"/>
      <c r="H909" s="86"/>
      <c r="I909" s="85"/>
      <c r="J909" s="86"/>
      <c r="K909" s="108"/>
      <c r="L909" s="108"/>
      <c r="M909" s="108"/>
      <c r="N909" s="108"/>
      <c r="O909" s="108"/>
      <c r="P909" s="108"/>
      <c r="Q909" s="108"/>
      <c r="R909" s="108"/>
      <c r="S909" s="108"/>
      <c r="T909" s="108"/>
      <c r="U909" s="108"/>
      <c r="V909" s="108"/>
      <c r="W909" s="108"/>
      <c r="X909" s="108"/>
      <c r="Y909" s="108"/>
      <c r="Z909" s="108"/>
    </row>
    <row r="910" spans="1:26" ht="24.75" customHeight="1">
      <c r="A910" s="537"/>
      <c r="B910" s="108"/>
      <c r="C910" s="537"/>
      <c r="D910" s="56"/>
      <c r="E910" s="56"/>
      <c r="F910" s="56"/>
      <c r="G910" s="538"/>
      <c r="H910" s="86"/>
      <c r="I910" s="85"/>
      <c r="J910" s="86"/>
      <c r="K910" s="108"/>
      <c r="L910" s="108"/>
      <c r="M910" s="108"/>
      <c r="N910" s="108"/>
      <c r="O910" s="108"/>
      <c r="P910" s="108"/>
      <c r="Q910" s="108"/>
      <c r="R910" s="108"/>
      <c r="S910" s="108"/>
      <c r="T910" s="108"/>
      <c r="U910" s="108"/>
      <c r="V910" s="108"/>
      <c r="W910" s="108"/>
      <c r="X910" s="108"/>
      <c r="Y910" s="108"/>
      <c r="Z910" s="108"/>
    </row>
    <row r="911" spans="1:26" ht="24.75" customHeight="1">
      <c r="A911" s="537"/>
      <c r="B911" s="108"/>
      <c r="C911" s="537"/>
      <c r="D911" s="56"/>
      <c r="E911" s="56"/>
      <c r="F911" s="56"/>
      <c r="G911" s="538"/>
      <c r="H911" s="86"/>
      <c r="I911" s="85"/>
      <c r="J911" s="86"/>
      <c r="K911" s="108"/>
      <c r="L911" s="108"/>
      <c r="M911" s="108"/>
      <c r="N911" s="108"/>
      <c r="O911" s="108"/>
      <c r="P911" s="108"/>
      <c r="Q911" s="108"/>
      <c r="R911" s="108"/>
      <c r="S911" s="108"/>
      <c r="T911" s="108"/>
      <c r="U911" s="108"/>
      <c r="V911" s="108"/>
      <c r="W911" s="108"/>
      <c r="X911" s="108"/>
      <c r="Y911" s="108"/>
      <c r="Z911" s="108"/>
    </row>
    <row r="912" spans="1:26" ht="24.75" customHeight="1">
      <c r="A912" s="537"/>
      <c r="B912" s="108"/>
      <c r="C912" s="537"/>
      <c r="D912" s="56"/>
      <c r="E912" s="56"/>
      <c r="F912" s="56"/>
      <c r="G912" s="538"/>
      <c r="H912" s="86"/>
      <c r="I912" s="85"/>
      <c r="J912" s="86"/>
      <c r="K912" s="108"/>
      <c r="L912" s="108"/>
      <c r="M912" s="108"/>
      <c r="N912" s="108"/>
      <c r="O912" s="108"/>
      <c r="P912" s="108"/>
      <c r="Q912" s="108"/>
      <c r="R912" s="108"/>
      <c r="S912" s="108"/>
      <c r="T912" s="108"/>
      <c r="U912" s="108"/>
      <c r="V912" s="108"/>
      <c r="W912" s="108"/>
      <c r="X912" s="108"/>
      <c r="Y912" s="108"/>
      <c r="Z912" s="108"/>
    </row>
    <row r="913" spans="1:26" ht="24.75" customHeight="1">
      <c r="A913" s="537"/>
      <c r="B913" s="108"/>
      <c r="C913" s="537"/>
      <c r="D913" s="56"/>
      <c r="E913" s="56"/>
      <c r="F913" s="56"/>
      <c r="G913" s="538"/>
      <c r="H913" s="86"/>
      <c r="I913" s="85"/>
      <c r="J913" s="86"/>
      <c r="K913" s="108"/>
      <c r="L913" s="108"/>
      <c r="M913" s="108"/>
      <c r="N913" s="108"/>
      <c r="O913" s="108"/>
      <c r="P913" s="108"/>
      <c r="Q913" s="108"/>
      <c r="R913" s="108"/>
      <c r="S913" s="108"/>
      <c r="T913" s="108"/>
      <c r="U913" s="108"/>
      <c r="V913" s="108"/>
      <c r="W913" s="108"/>
      <c r="X913" s="108"/>
      <c r="Y913" s="108"/>
      <c r="Z913" s="108"/>
    </row>
    <row r="914" spans="1:26" ht="24.75" customHeight="1">
      <c r="A914" s="537"/>
      <c r="B914" s="108"/>
      <c r="C914" s="537"/>
      <c r="D914" s="56"/>
      <c r="E914" s="56"/>
      <c r="F914" s="56"/>
      <c r="G914" s="538"/>
      <c r="H914" s="86"/>
      <c r="I914" s="85"/>
      <c r="J914" s="86"/>
      <c r="K914" s="108"/>
      <c r="L914" s="108"/>
      <c r="M914" s="108"/>
      <c r="N914" s="108"/>
      <c r="O914" s="108"/>
      <c r="P914" s="108"/>
      <c r="Q914" s="108"/>
      <c r="R914" s="108"/>
      <c r="S914" s="108"/>
      <c r="T914" s="108"/>
      <c r="U914" s="108"/>
      <c r="V914" s="108"/>
      <c r="W914" s="108"/>
      <c r="X914" s="108"/>
      <c r="Y914" s="108"/>
      <c r="Z914" s="108"/>
    </row>
    <row r="915" spans="1:26" ht="24.75" customHeight="1">
      <c r="A915" s="537"/>
      <c r="B915" s="108"/>
      <c r="C915" s="537"/>
      <c r="D915" s="56"/>
      <c r="E915" s="56"/>
      <c r="F915" s="56"/>
      <c r="G915" s="538"/>
      <c r="H915" s="86"/>
      <c r="I915" s="85"/>
      <c r="J915" s="86"/>
      <c r="K915" s="108"/>
      <c r="L915" s="108"/>
      <c r="M915" s="108"/>
      <c r="N915" s="108"/>
      <c r="O915" s="108"/>
      <c r="P915" s="108"/>
      <c r="Q915" s="108"/>
      <c r="R915" s="108"/>
      <c r="S915" s="108"/>
      <c r="T915" s="108"/>
      <c r="U915" s="108"/>
      <c r="V915" s="108"/>
      <c r="W915" s="108"/>
      <c r="X915" s="108"/>
      <c r="Y915" s="108"/>
      <c r="Z915" s="108"/>
    </row>
    <row r="916" spans="1:26" ht="24.75" customHeight="1">
      <c r="A916" s="537"/>
      <c r="B916" s="108"/>
      <c r="C916" s="537"/>
      <c r="D916" s="56"/>
      <c r="E916" s="56"/>
      <c r="F916" s="56"/>
      <c r="G916" s="538"/>
      <c r="H916" s="86"/>
      <c r="I916" s="85"/>
      <c r="J916" s="86"/>
      <c r="K916" s="108"/>
      <c r="L916" s="108"/>
      <c r="M916" s="108"/>
      <c r="N916" s="108"/>
      <c r="O916" s="108"/>
      <c r="P916" s="108"/>
      <c r="Q916" s="108"/>
      <c r="R916" s="108"/>
      <c r="S916" s="108"/>
      <c r="T916" s="108"/>
      <c r="U916" s="108"/>
      <c r="V916" s="108"/>
      <c r="W916" s="108"/>
      <c r="X916" s="108"/>
      <c r="Y916" s="108"/>
      <c r="Z916" s="108"/>
    </row>
    <row r="917" spans="1:26" ht="24.75" customHeight="1">
      <c r="A917" s="537"/>
      <c r="B917" s="108"/>
      <c r="C917" s="537"/>
      <c r="D917" s="56"/>
      <c r="E917" s="56"/>
      <c r="F917" s="56"/>
      <c r="G917" s="538"/>
      <c r="H917" s="86"/>
      <c r="I917" s="85"/>
      <c r="J917" s="86"/>
      <c r="K917" s="108"/>
      <c r="L917" s="108"/>
      <c r="M917" s="108"/>
      <c r="N917" s="108"/>
      <c r="O917" s="108"/>
      <c r="P917" s="108"/>
      <c r="Q917" s="108"/>
      <c r="R917" s="108"/>
      <c r="S917" s="108"/>
      <c r="T917" s="108"/>
      <c r="U917" s="108"/>
      <c r="V917" s="108"/>
      <c r="W917" s="108"/>
      <c r="X917" s="108"/>
      <c r="Y917" s="108"/>
      <c r="Z917" s="108"/>
    </row>
    <row r="918" spans="1:26" ht="24.75" customHeight="1">
      <c r="A918" s="537"/>
      <c r="B918" s="108"/>
      <c r="C918" s="537"/>
      <c r="D918" s="56"/>
      <c r="E918" s="56"/>
      <c r="F918" s="56"/>
      <c r="G918" s="538"/>
      <c r="H918" s="86"/>
      <c r="I918" s="85"/>
      <c r="J918" s="86"/>
      <c r="K918" s="108"/>
      <c r="L918" s="108"/>
      <c r="M918" s="108"/>
      <c r="N918" s="108"/>
      <c r="O918" s="108"/>
      <c r="P918" s="108"/>
      <c r="Q918" s="108"/>
      <c r="R918" s="108"/>
      <c r="S918" s="108"/>
      <c r="T918" s="108"/>
      <c r="U918" s="108"/>
      <c r="V918" s="108"/>
      <c r="W918" s="108"/>
      <c r="X918" s="108"/>
      <c r="Y918" s="108"/>
      <c r="Z918" s="108"/>
    </row>
    <row r="919" spans="1:26" ht="24.75" customHeight="1">
      <c r="A919" s="537"/>
      <c r="B919" s="108"/>
      <c r="C919" s="537"/>
      <c r="D919" s="56"/>
      <c r="E919" s="56"/>
      <c r="F919" s="56"/>
      <c r="G919" s="538"/>
      <c r="H919" s="86"/>
      <c r="I919" s="85"/>
      <c r="J919" s="86"/>
      <c r="K919" s="108"/>
      <c r="L919" s="108"/>
      <c r="M919" s="108"/>
      <c r="N919" s="108"/>
      <c r="O919" s="108"/>
      <c r="P919" s="108"/>
      <c r="Q919" s="108"/>
      <c r="R919" s="108"/>
      <c r="S919" s="108"/>
      <c r="T919" s="108"/>
      <c r="U919" s="108"/>
      <c r="V919" s="108"/>
      <c r="W919" s="108"/>
      <c r="X919" s="108"/>
      <c r="Y919" s="108"/>
      <c r="Z919" s="108"/>
    </row>
    <row r="920" spans="1:26" ht="24.75" customHeight="1">
      <c r="A920" s="537"/>
      <c r="B920" s="108"/>
      <c r="C920" s="537"/>
      <c r="D920" s="56"/>
      <c r="E920" s="56"/>
      <c r="F920" s="56"/>
      <c r="G920" s="538"/>
      <c r="H920" s="86"/>
      <c r="I920" s="85"/>
      <c r="J920" s="86"/>
      <c r="K920" s="108"/>
      <c r="L920" s="108"/>
      <c r="M920" s="108"/>
      <c r="N920" s="108"/>
      <c r="O920" s="108"/>
      <c r="P920" s="108"/>
      <c r="Q920" s="108"/>
      <c r="R920" s="108"/>
      <c r="S920" s="108"/>
      <c r="T920" s="108"/>
      <c r="U920" s="108"/>
      <c r="V920" s="108"/>
      <c r="W920" s="108"/>
      <c r="X920" s="108"/>
      <c r="Y920" s="108"/>
      <c r="Z920" s="108"/>
    </row>
    <row r="921" spans="1:26" ht="24.75" customHeight="1">
      <c r="A921" s="537"/>
      <c r="B921" s="108"/>
      <c r="C921" s="537"/>
      <c r="D921" s="56"/>
      <c r="E921" s="56"/>
      <c r="F921" s="56"/>
      <c r="G921" s="538"/>
      <c r="H921" s="86"/>
      <c r="I921" s="85"/>
      <c r="J921" s="86"/>
      <c r="K921" s="108"/>
      <c r="L921" s="108"/>
      <c r="M921" s="108"/>
      <c r="N921" s="108"/>
      <c r="O921" s="108"/>
      <c r="P921" s="108"/>
      <c r="Q921" s="108"/>
      <c r="R921" s="108"/>
      <c r="S921" s="108"/>
      <c r="T921" s="108"/>
      <c r="U921" s="108"/>
      <c r="V921" s="108"/>
      <c r="W921" s="108"/>
      <c r="X921" s="108"/>
      <c r="Y921" s="108"/>
      <c r="Z921" s="108"/>
    </row>
    <row r="922" spans="1:26" ht="24.75" customHeight="1">
      <c r="A922" s="537"/>
      <c r="B922" s="108"/>
      <c r="C922" s="537"/>
      <c r="D922" s="56"/>
      <c r="E922" s="56"/>
      <c r="F922" s="56"/>
      <c r="G922" s="538"/>
      <c r="H922" s="86"/>
      <c r="I922" s="85"/>
      <c r="J922" s="86"/>
      <c r="K922" s="108"/>
      <c r="L922" s="108"/>
      <c r="M922" s="108"/>
      <c r="N922" s="108"/>
      <c r="O922" s="108"/>
      <c r="P922" s="108"/>
      <c r="Q922" s="108"/>
      <c r="R922" s="108"/>
      <c r="S922" s="108"/>
      <c r="T922" s="108"/>
      <c r="U922" s="108"/>
      <c r="V922" s="108"/>
      <c r="W922" s="108"/>
      <c r="X922" s="108"/>
      <c r="Y922" s="108"/>
      <c r="Z922" s="108"/>
    </row>
    <row r="923" spans="1:26" ht="24.75" customHeight="1">
      <c r="A923" s="537"/>
      <c r="B923" s="108"/>
      <c r="C923" s="537"/>
      <c r="D923" s="56"/>
      <c r="E923" s="56"/>
      <c r="F923" s="56"/>
      <c r="G923" s="538"/>
      <c r="H923" s="86"/>
      <c r="I923" s="85"/>
      <c r="J923" s="86"/>
      <c r="K923" s="108"/>
      <c r="L923" s="108"/>
      <c r="M923" s="108"/>
      <c r="N923" s="108"/>
      <c r="O923" s="108"/>
      <c r="P923" s="108"/>
      <c r="Q923" s="108"/>
      <c r="R923" s="108"/>
      <c r="S923" s="108"/>
      <c r="T923" s="108"/>
      <c r="U923" s="108"/>
      <c r="V923" s="108"/>
      <c r="W923" s="108"/>
      <c r="X923" s="108"/>
      <c r="Y923" s="108"/>
      <c r="Z923" s="108"/>
    </row>
    <row r="924" spans="1:26" ht="24.75" customHeight="1">
      <c r="A924" s="537"/>
      <c r="B924" s="108"/>
      <c r="C924" s="537"/>
      <c r="D924" s="56"/>
      <c r="E924" s="56"/>
      <c r="F924" s="56"/>
      <c r="G924" s="538"/>
      <c r="H924" s="86"/>
      <c r="I924" s="85"/>
      <c r="J924" s="86"/>
      <c r="K924" s="108"/>
      <c r="L924" s="108"/>
      <c r="M924" s="108"/>
      <c r="N924" s="108"/>
      <c r="O924" s="108"/>
      <c r="P924" s="108"/>
      <c r="Q924" s="108"/>
      <c r="R924" s="108"/>
      <c r="S924" s="108"/>
      <c r="T924" s="108"/>
      <c r="U924" s="108"/>
      <c r="V924" s="108"/>
      <c r="W924" s="108"/>
      <c r="X924" s="108"/>
      <c r="Y924" s="108"/>
      <c r="Z924" s="108"/>
    </row>
    <row r="925" spans="1:26" ht="24.75" customHeight="1">
      <c r="A925" s="537"/>
      <c r="B925" s="108"/>
      <c r="C925" s="537"/>
      <c r="D925" s="56"/>
      <c r="E925" s="56"/>
      <c r="F925" s="56"/>
      <c r="G925" s="538"/>
      <c r="H925" s="86"/>
      <c r="I925" s="85"/>
      <c r="J925" s="86"/>
      <c r="K925" s="108"/>
      <c r="L925" s="108"/>
      <c r="M925" s="108"/>
      <c r="N925" s="108"/>
      <c r="O925" s="108"/>
      <c r="P925" s="108"/>
      <c r="Q925" s="108"/>
      <c r="R925" s="108"/>
      <c r="S925" s="108"/>
      <c r="T925" s="108"/>
      <c r="U925" s="108"/>
      <c r="V925" s="108"/>
      <c r="W925" s="108"/>
      <c r="X925" s="108"/>
      <c r="Y925" s="108"/>
      <c r="Z925" s="108"/>
    </row>
    <row r="926" spans="1:26" ht="24.75" customHeight="1">
      <c r="A926" s="537"/>
      <c r="B926" s="108"/>
      <c r="C926" s="537"/>
      <c r="D926" s="56"/>
      <c r="E926" s="56"/>
      <c r="F926" s="56"/>
      <c r="G926" s="538"/>
      <c r="H926" s="86"/>
      <c r="I926" s="85"/>
      <c r="J926" s="86"/>
      <c r="K926" s="108"/>
      <c r="L926" s="108"/>
      <c r="M926" s="108"/>
      <c r="N926" s="108"/>
      <c r="O926" s="108"/>
      <c r="P926" s="108"/>
      <c r="Q926" s="108"/>
      <c r="R926" s="108"/>
      <c r="S926" s="108"/>
      <c r="T926" s="108"/>
      <c r="U926" s="108"/>
      <c r="V926" s="108"/>
      <c r="W926" s="108"/>
      <c r="X926" s="108"/>
      <c r="Y926" s="108"/>
      <c r="Z926" s="108"/>
    </row>
    <row r="927" spans="1:26" ht="24.75" customHeight="1">
      <c r="A927" s="537"/>
      <c r="B927" s="108"/>
      <c r="C927" s="537"/>
      <c r="D927" s="56"/>
      <c r="E927" s="56"/>
      <c r="F927" s="56"/>
      <c r="G927" s="538"/>
      <c r="H927" s="86"/>
      <c r="I927" s="85"/>
      <c r="J927" s="86"/>
      <c r="K927" s="108"/>
      <c r="L927" s="108"/>
      <c r="M927" s="108"/>
      <c r="N927" s="108"/>
      <c r="O927" s="108"/>
      <c r="P927" s="108"/>
      <c r="Q927" s="108"/>
      <c r="R927" s="108"/>
      <c r="S927" s="108"/>
      <c r="T927" s="108"/>
      <c r="U927" s="108"/>
      <c r="V927" s="108"/>
      <c r="W927" s="108"/>
      <c r="X927" s="108"/>
      <c r="Y927" s="108"/>
      <c r="Z927" s="108"/>
    </row>
    <row r="928" spans="1:26" ht="24.75" customHeight="1">
      <c r="A928" s="537"/>
      <c r="B928" s="108"/>
      <c r="C928" s="537"/>
      <c r="D928" s="56"/>
      <c r="E928" s="56"/>
      <c r="F928" s="56"/>
      <c r="G928" s="538"/>
      <c r="H928" s="86"/>
      <c r="I928" s="85"/>
      <c r="J928" s="86"/>
      <c r="K928" s="108"/>
      <c r="L928" s="108"/>
      <c r="M928" s="108"/>
      <c r="N928" s="108"/>
      <c r="O928" s="108"/>
      <c r="P928" s="108"/>
      <c r="Q928" s="108"/>
      <c r="R928" s="108"/>
      <c r="S928" s="108"/>
      <c r="T928" s="108"/>
      <c r="U928" s="108"/>
      <c r="V928" s="108"/>
      <c r="W928" s="108"/>
      <c r="X928" s="108"/>
      <c r="Y928" s="108"/>
      <c r="Z928" s="108"/>
    </row>
    <row r="929" spans="1:26" ht="24.75" customHeight="1">
      <c r="A929" s="537"/>
      <c r="B929" s="108"/>
      <c r="C929" s="537"/>
      <c r="D929" s="56"/>
      <c r="E929" s="56"/>
      <c r="F929" s="56"/>
      <c r="G929" s="538"/>
      <c r="H929" s="86"/>
      <c r="I929" s="85"/>
      <c r="J929" s="86"/>
      <c r="K929" s="108"/>
      <c r="L929" s="108"/>
      <c r="M929" s="108"/>
      <c r="N929" s="108"/>
      <c r="O929" s="108"/>
      <c r="P929" s="108"/>
      <c r="Q929" s="108"/>
      <c r="R929" s="108"/>
      <c r="S929" s="108"/>
      <c r="T929" s="108"/>
      <c r="U929" s="108"/>
      <c r="V929" s="108"/>
      <c r="W929" s="108"/>
      <c r="X929" s="108"/>
      <c r="Y929" s="108"/>
      <c r="Z929" s="108"/>
    </row>
    <row r="930" spans="1:26" ht="24.75" customHeight="1">
      <c r="A930" s="537"/>
      <c r="B930" s="108"/>
      <c r="C930" s="537"/>
      <c r="D930" s="56"/>
      <c r="E930" s="56"/>
      <c r="F930" s="56"/>
      <c r="G930" s="538"/>
      <c r="H930" s="86"/>
      <c r="I930" s="85"/>
      <c r="J930" s="86"/>
      <c r="K930" s="108"/>
      <c r="L930" s="108"/>
      <c r="M930" s="108"/>
      <c r="N930" s="108"/>
      <c r="O930" s="108"/>
      <c r="P930" s="108"/>
      <c r="Q930" s="108"/>
      <c r="R930" s="108"/>
      <c r="S930" s="108"/>
      <c r="T930" s="108"/>
      <c r="U930" s="108"/>
      <c r="V930" s="108"/>
      <c r="W930" s="108"/>
      <c r="X930" s="108"/>
      <c r="Y930" s="108"/>
      <c r="Z930" s="108"/>
    </row>
    <row r="931" spans="1:26" ht="24.75" customHeight="1">
      <c r="A931" s="537"/>
      <c r="B931" s="108"/>
      <c r="C931" s="537"/>
      <c r="D931" s="56"/>
      <c r="E931" s="56"/>
      <c r="F931" s="56"/>
      <c r="G931" s="538"/>
      <c r="H931" s="86"/>
      <c r="I931" s="85"/>
      <c r="J931" s="86"/>
      <c r="K931" s="108"/>
      <c r="L931" s="108"/>
      <c r="M931" s="108"/>
      <c r="N931" s="108"/>
      <c r="O931" s="108"/>
      <c r="P931" s="108"/>
      <c r="Q931" s="108"/>
      <c r="R931" s="108"/>
      <c r="S931" s="108"/>
      <c r="T931" s="108"/>
      <c r="U931" s="108"/>
      <c r="V931" s="108"/>
      <c r="W931" s="108"/>
      <c r="X931" s="108"/>
      <c r="Y931" s="108"/>
      <c r="Z931" s="108"/>
    </row>
    <row r="932" spans="1:26" ht="24.75" customHeight="1">
      <c r="A932" s="537"/>
      <c r="B932" s="108"/>
      <c r="C932" s="537"/>
      <c r="D932" s="56"/>
      <c r="E932" s="56"/>
      <c r="F932" s="56"/>
      <c r="G932" s="538"/>
      <c r="H932" s="86"/>
      <c r="I932" s="85"/>
      <c r="J932" s="86"/>
      <c r="K932" s="108"/>
      <c r="L932" s="108"/>
      <c r="M932" s="108"/>
      <c r="N932" s="108"/>
      <c r="O932" s="108"/>
      <c r="P932" s="108"/>
      <c r="Q932" s="108"/>
      <c r="R932" s="108"/>
      <c r="S932" s="108"/>
      <c r="T932" s="108"/>
      <c r="U932" s="108"/>
      <c r="V932" s="108"/>
      <c r="W932" s="108"/>
      <c r="X932" s="108"/>
      <c r="Y932" s="108"/>
      <c r="Z932" s="108"/>
    </row>
    <row r="933" spans="1:26" ht="24.75" customHeight="1">
      <c r="A933" s="537"/>
      <c r="B933" s="108"/>
      <c r="C933" s="537"/>
      <c r="D933" s="56"/>
      <c r="E933" s="56"/>
      <c r="F933" s="56"/>
      <c r="G933" s="538"/>
      <c r="H933" s="86"/>
      <c r="I933" s="85"/>
      <c r="J933" s="86"/>
      <c r="K933" s="108"/>
      <c r="L933" s="108"/>
      <c r="M933" s="108"/>
      <c r="N933" s="108"/>
      <c r="O933" s="108"/>
      <c r="P933" s="108"/>
      <c r="Q933" s="108"/>
      <c r="R933" s="108"/>
      <c r="S933" s="108"/>
      <c r="T933" s="108"/>
      <c r="U933" s="108"/>
      <c r="V933" s="108"/>
      <c r="W933" s="108"/>
      <c r="X933" s="108"/>
      <c r="Y933" s="108"/>
      <c r="Z933" s="108"/>
    </row>
    <row r="934" spans="1:26" ht="24.75" customHeight="1">
      <c r="A934" s="537"/>
      <c r="B934" s="108"/>
      <c r="C934" s="537"/>
      <c r="D934" s="56"/>
      <c r="E934" s="56"/>
      <c r="F934" s="56"/>
      <c r="G934" s="538"/>
      <c r="H934" s="86"/>
      <c r="I934" s="85"/>
      <c r="J934" s="86"/>
      <c r="K934" s="108"/>
      <c r="L934" s="108"/>
      <c r="M934" s="108"/>
      <c r="N934" s="108"/>
      <c r="O934" s="108"/>
      <c r="P934" s="108"/>
      <c r="Q934" s="108"/>
      <c r="R934" s="108"/>
      <c r="S934" s="108"/>
      <c r="T934" s="108"/>
      <c r="U934" s="108"/>
      <c r="V934" s="108"/>
      <c r="W934" s="108"/>
      <c r="X934" s="108"/>
      <c r="Y934" s="108"/>
      <c r="Z934" s="108"/>
    </row>
    <row r="935" spans="1:26" ht="24.75" customHeight="1">
      <c r="A935" s="537"/>
      <c r="B935" s="108"/>
      <c r="C935" s="537"/>
      <c r="D935" s="56"/>
      <c r="E935" s="56"/>
      <c r="F935" s="56"/>
      <c r="G935" s="538"/>
      <c r="H935" s="86"/>
      <c r="I935" s="85"/>
      <c r="J935" s="86"/>
      <c r="K935" s="108"/>
      <c r="L935" s="108"/>
      <c r="M935" s="108"/>
      <c r="N935" s="108"/>
      <c r="O935" s="108"/>
      <c r="P935" s="108"/>
      <c r="Q935" s="108"/>
      <c r="R935" s="108"/>
      <c r="S935" s="108"/>
      <c r="T935" s="108"/>
      <c r="U935" s="108"/>
      <c r="V935" s="108"/>
      <c r="W935" s="108"/>
      <c r="X935" s="108"/>
      <c r="Y935" s="108"/>
      <c r="Z935" s="108"/>
    </row>
    <row r="936" spans="1:26" ht="24.75" customHeight="1">
      <c r="A936" s="537"/>
      <c r="B936" s="108"/>
      <c r="C936" s="537"/>
      <c r="D936" s="56"/>
      <c r="E936" s="56"/>
      <c r="F936" s="56"/>
      <c r="G936" s="538"/>
      <c r="H936" s="86"/>
      <c r="I936" s="85"/>
      <c r="J936" s="86"/>
      <c r="K936" s="108"/>
      <c r="L936" s="108"/>
      <c r="M936" s="108"/>
      <c r="N936" s="108"/>
      <c r="O936" s="108"/>
      <c r="P936" s="108"/>
      <c r="Q936" s="108"/>
      <c r="R936" s="108"/>
      <c r="S936" s="108"/>
      <c r="T936" s="108"/>
      <c r="U936" s="108"/>
      <c r="V936" s="108"/>
      <c r="W936" s="108"/>
      <c r="X936" s="108"/>
      <c r="Y936" s="108"/>
      <c r="Z936" s="108"/>
    </row>
    <row r="937" spans="1:26" ht="24.75" customHeight="1">
      <c r="A937" s="537"/>
      <c r="B937" s="108"/>
      <c r="C937" s="537"/>
      <c r="D937" s="56"/>
      <c r="E937" s="56"/>
      <c r="F937" s="56"/>
      <c r="G937" s="538"/>
      <c r="H937" s="86"/>
      <c r="I937" s="85"/>
      <c r="J937" s="86"/>
      <c r="K937" s="108"/>
      <c r="L937" s="108"/>
      <c r="M937" s="108"/>
      <c r="N937" s="108"/>
      <c r="O937" s="108"/>
      <c r="P937" s="108"/>
      <c r="Q937" s="108"/>
      <c r="R937" s="108"/>
      <c r="S937" s="108"/>
      <c r="T937" s="108"/>
      <c r="U937" s="108"/>
      <c r="V937" s="108"/>
      <c r="W937" s="108"/>
      <c r="X937" s="108"/>
      <c r="Y937" s="108"/>
      <c r="Z937" s="108"/>
    </row>
    <row r="938" spans="1:26" ht="24.75" customHeight="1">
      <c r="A938" s="537"/>
      <c r="B938" s="108"/>
      <c r="C938" s="537"/>
      <c r="D938" s="56"/>
      <c r="E938" s="56"/>
      <c r="F938" s="56"/>
      <c r="G938" s="538"/>
      <c r="H938" s="86"/>
      <c r="I938" s="85"/>
      <c r="J938" s="86"/>
      <c r="K938" s="108"/>
      <c r="L938" s="108"/>
      <c r="M938" s="108"/>
      <c r="N938" s="108"/>
      <c r="O938" s="108"/>
      <c r="P938" s="108"/>
      <c r="Q938" s="108"/>
      <c r="R938" s="108"/>
      <c r="S938" s="108"/>
      <c r="T938" s="108"/>
      <c r="U938" s="108"/>
      <c r="V938" s="108"/>
      <c r="W938" s="108"/>
      <c r="X938" s="108"/>
      <c r="Y938" s="108"/>
      <c r="Z938" s="108"/>
    </row>
    <row r="939" spans="1:26" ht="24.75" customHeight="1">
      <c r="A939" s="537"/>
      <c r="B939" s="108"/>
      <c r="C939" s="537"/>
      <c r="D939" s="56"/>
      <c r="E939" s="56"/>
      <c r="F939" s="56"/>
      <c r="G939" s="538"/>
      <c r="H939" s="86"/>
      <c r="I939" s="85"/>
      <c r="J939" s="86"/>
      <c r="K939" s="108"/>
      <c r="L939" s="108"/>
      <c r="M939" s="108"/>
      <c r="N939" s="108"/>
      <c r="O939" s="108"/>
      <c r="P939" s="108"/>
      <c r="Q939" s="108"/>
      <c r="R939" s="108"/>
      <c r="S939" s="108"/>
      <c r="T939" s="108"/>
      <c r="U939" s="108"/>
      <c r="V939" s="108"/>
      <c r="W939" s="108"/>
      <c r="X939" s="108"/>
      <c r="Y939" s="108"/>
      <c r="Z939" s="108"/>
    </row>
    <row r="940" spans="1:26" ht="24.75" customHeight="1">
      <c r="A940" s="537"/>
      <c r="B940" s="108"/>
      <c r="C940" s="537"/>
      <c r="D940" s="56"/>
      <c r="E940" s="56"/>
      <c r="F940" s="56"/>
      <c r="G940" s="538"/>
      <c r="H940" s="86"/>
      <c r="I940" s="85"/>
      <c r="J940" s="86"/>
      <c r="K940" s="108"/>
      <c r="L940" s="108"/>
      <c r="M940" s="108"/>
      <c r="N940" s="108"/>
      <c r="O940" s="108"/>
      <c r="P940" s="108"/>
      <c r="Q940" s="108"/>
      <c r="R940" s="108"/>
      <c r="S940" s="108"/>
      <c r="T940" s="108"/>
      <c r="U940" s="108"/>
      <c r="V940" s="108"/>
      <c r="W940" s="108"/>
      <c r="X940" s="108"/>
      <c r="Y940" s="108"/>
      <c r="Z940" s="108"/>
    </row>
    <row r="941" spans="1:26" ht="24.75" customHeight="1">
      <c r="A941" s="537"/>
      <c r="B941" s="108"/>
      <c r="C941" s="537"/>
      <c r="D941" s="56"/>
      <c r="E941" s="56"/>
      <c r="F941" s="56"/>
      <c r="G941" s="538"/>
      <c r="H941" s="86"/>
      <c r="I941" s="85"/>
      <c r="J941" s="86"/>
      <c r="K941" s="108"/>
      <c r="L941" s="108"/>
      <c r="M941" s="108"/>
      <c r="N941" s="108"/>
      <c r="O941" s="108"/>
      <c r="P941" s="108"/>
      <c r="Q941" s="108"/>
      <c r="R941" s="108"/>
      <c r="S941" s="108"/>
      <c r="T941" s="108"/>
      <c r="U941" s="108"/>
      <c r="V941" s="108"/>
      <c r="W941" s="108"/>
      <c r="X941" s="108"/>
      <c r="Y941" s="108"/>
      <c r="Z941" s="108"/>
    </row>
    <row r="942" spans="1:26" ht="24.75" customHeight="1">
      <c r="A942" s="537"/>
      <c r="B942" s="108"/>
      <c r="C942" s="537"/>
      <c r="D942" s="56"/>
      <c r="E942" s="56"/>
      <c r="F942" s="56"/>
      <c r="G942" s="538"/>
      <c r="H942" s="86"/>
      <c r="I942" s="85"/>
      <c r="J942" s="86"/>
      <c r="K942" s="108"/>
      <c r="L942" s="108"/>
      <c r="M942" s="108"/>
      <c r="N942" s="108"/>
      <c r="O942" s="108"/>
      <c r="P942" s="108"/>
      <c r="Q942" s="108"/>
      <c r="R942" s="108"/>
      <c r="S942" s="108"/>
      <c r="T942" s="108"/>
      <c r="U942" s="108"/>
      <c r="V942" s="108"/>
      <c r="W942" s="108"/>
      <c r="X942" s="108"/>
      <c r="Y942" s="108"/>
      <c r="Z942" s="108"/>
    </row>
    <row r="943" spans="1:26" ht="24.75" customHeight="1">
      <c r="A943" s="537"/>
      <c r="B943" s="108"/>
      <c r="C943" s="537"/>
      <c r="D943" s="56"/>
      <c r="E943" s="56"/>
      <c r="F943" s="56"/>
      <c r="G943" s="538"/>
      <c r="H943" s="86"/>
      <c r="I943" s="85"/>
      <c r="J943" s="86"/>
      <c r="K943" s="108"/>
      <c r="L943" s="108"/>
      <c r="M943" s="108"/>
      <c r="N943" s="108"/>
      <c r="O943" s="108"/>
      <c r="P943" s="108"/>
      <c r="Q943" s="108"/>
      <c r="R943" s="108"/>
      <c r="S943" s="108"/>
      <c r="T943" s="108"/>
      <c r="U943" s="108"/>
      <c r="V943" s="108"/>
      <c r="W943" s="108"/>
      <c r="X943" s="108"/>
      <c r="Y943" s="108"/>
      <c r="Z943" s="108"/>
    </row>
    <row r="944" spans="1:26" ht="24.75" customHeight="1">
      <c r="A944" s="537"/>
      <c r="B944" s="108"/>
      <c r="C944" s="537"/>
      <c r="D944" s="56"/>
      <c r="E944" s="56"/>
      <c r="F944" s="56"/>
      <c r="G944" s="538"/>
      <c r="H944" s="86"/>
      <c r="I944" s="85"/>
      <c r="J944" s="86"/>
      <c r="K944" s="108"/>
      <c r="L944" s="108"/>
      <c r="M944" s="108"/>
      <c r="N944" s="108"/>
      <c r="O944" s="108"/>
      <c r="P944" s="108"/>
      <c r="Q944" s="108"/>
      <c r="R944" s="108"/>
      <c r="S944" s="108"/>
      <c r="T944" s="108"/>
      <c r="U944" s="108"/>
      <c r="V944" s="108"/>
      <c r="W944" s="108"/>
      <c r="X944" s="108"/>
      <c r="Y944" s="108"/>
      <c r="Z944" s="108"/>
    </row>
    <row r="945" spans="1:26" ht="24.75" customHeight="1">
      <c r="A945" s="537"/>
      <c r="B945" s="108"/>
      <c r="C945" s="537"/>
      <c r="D945" s="56"/>
      <c r="E945" s="56"/>
      <c r="F945" s="56"/>
      <c r="G945" s="538"/>
      <c r="H945" s="86"/>
      <c r="I945" s="85"/>
      <c r="J945" s="86"/>
      <c r="K945" s="108"/>
      <c r="L945" s="108"/>
      <c r="M945" s="108"/>
      <c r="N945" s="108"/>
      <c r="O945" s="108"/>
      <c r="P945" s="108"/>
      <c r="Q945" s="108"/>
      <c r="R945" s="108"/>
      <c r="S945" s="108"/>
      <c r="T945" s="108"/>
      <c r="U945" s="108"/>
      <c r="V945" s="108"/>
      <c r="W945" s="108"/>
      <c r="X945" s="108"/>
      <c r="Y945" s="108"/>
      <c r="Z945" s="108"/>
    </row>
    <row r="946" spans="1:26" ht="24.75" customHeight="1">
      <c r="A946" s="537"/>
      <c r="B946" s="108"/>
      <c r="C946" s="537"/>
      <c r="D946" s="56"/>
      <c r="E946" s="56"/>
      <c r="F946" s="56"/>
      <c r="G946" s="538"/>
      <c r="H946" s="86"/>
      <c r="I946" s="85"/>
      <c r="J946" s="86"/>
      <c r="K946" s="108"/>
      <c r="L946" s="108"/>
      <c r="M946" s="108"/>
      <c r="N946" s="108"/>
      <c r="O946" s="108"/>
      <c r="P946" s="108"/>
      <c r="Q946" s="108"/>
      <c r="R946" s="108"/>
      <c r="S946" s="108"/>
      <c r="T946" s="108"/>
      <c r="U946" s="108"/>
      <c r="V946" s="108"/>
      <c r="W946" s="108"/>
      <c r="X946" s="108"/>
      <c r="Y946" s="108"/>
      <c r="Z946" s="108"/>
    </row>
    <row r="947" spans="1:26" ht="24.75" customHeight="1">
      <c r="A947" s="537"/>
      <c r="B947" s="108"/>
      <c r="C947" s="537"/>
      <c r="D947" s="56"/>
      <c r="E947" s="56"/>
      <c r="F947" s="56"/>
      <c r="G947" s="538"/>
      <c r="H947" s="86"/>
      <c r="I947" s="85"/>
      <c r="J947" s="86"/>
      <c r="K947" s="108"/>
      <c r="L947" s="108"/>
      <c r="M947" s="108"/>
      <c r="N947" s="108"/>
      <c r="O947" s="108"/>
      <c r="P947" s="108"/>
      <c r="Q947" s="108"/>
      <c r="R947" s="108"/>
      <c r="S947" s="108"/>
      <c r="T947" s="108"/>
      <c r="U947" s="108"/>
      <c r="V947" s="108"/>
      <c r="W947" s="108"/>
      <c r="X947" s="108"/>
      <c r="Y947" s="108"/>
      <c r="Z947" s="108"/>
    </row>
    <row r="948" spans="1:26" ht="24.75" customHeight="1">
      <c r="A948" s="537"/>
      <c r="B948" s="108"/>
      <c r="C948" s="537"/>
      <c r="D948" s="56"/>
      <c r="E948" s="56"/>
      <c r="F948" s="56"/>
      <c r="G948" s="538"/>
      <c r="H948" s="86"/>
      <c r="I948" s="85"/>
      <c r="J948" s="86"/>
      <c r="K948" s="108"/>
      <c r="L948" s="108"/>
      <c r="M948" s="108"/>
      <c r="N948" s="108"/>
      <c r="O948" s="108"/>
      <c r="P948" s="108"/>
      <c r="Q948" s="108"/>
      <c r="R948" s="108"/>
      <c r="S948" s="108"/>
      <c r="T948" s="108"/>
      <c r="U948" s="108"/>
      <c r="V948" s="108"/>
      <c r="W948" s="108"/>
      <c r="X948" s="108"/>
      <c r="Y948" s="108"/>
      <c r="Z948" s="108"/>
    </row>
    <row r="949" spans="1:26" ht="24.75" customHeight="1">
      <c r="A949" s="537"/>
      <c r="B949" s="108"/>
      <c r="C949" s="537"/>
      <c r="D949" s="56"/>
      <c r="E949" s="56"/>
      <c r="F949" s="56"/>
      <c r="G949" s="538"/>
      <c r="H949" s="86"/>
      <c r="I949" s="85"/>
      <c r="J949" s="86"/>
      <c r="K949" s="108"/>
      <c r="L949" s="108"/>
      <c r="M949" s="108"/>
      <c r="N949" s="108"/>
      <c r="O949" s="108"/>
      <c r="P949" s="108"/>
      <c r="Q949" s="108"/>
      <c r="R949" s="108"/>
      <c r="S949" s="108"/>
      <c r="T949" s="108"/>
      <c r="U949" s="108"/>
      <c r="V949" s="108"/>
      <c r="W949" s="108"/>
      <c r="X949" s="108"/>
      <c r="Y949" s="108"/>
      <c r="Z949" s="108"/>
    </row>
    <row r="950" spans="1:26" ht="24.75" customHeight="1">
      <c r="A950" s="537"/>
      <c r="B950" s="108"/>
      <c r="C950" s="537"/>
      <c r="D950" s="56"/>
      <c r="E950" s="56"/>
      <c r="F950" s="56"/>
      <c r="G950" s="538"/>
      <c r="H950" s="86"/>
      <c r="I950" s="85"/>
      <c r="J950" s="86"/>
      <c r="K950" s="108"/>
      <c r="L950" s="108"/>
      <c r="M950" s="108"/>
      <c r="N950" s="108"/>
      <c r="O950" s="108"/>
      <c r="P950" s="108"/>
      <c r="Q950" s="108"/>
      <c r="R950" s="108"/>
      <c r="S950" s="108"/>
      <c r="T950" s="108"/>
      <c r="U950" s="108"/>
      <c r="V950" s="108"/>
      <c r="W950" s="108"/>
      <c r="X950" s="108"/>
      <c r="Y950" s="108"/>
      <c r="Z950" s="108"/>
    </row>
    <row r="951" spans="1:26" ht="24.75" customHeight="1">
      <c r="A951" s="537"/>
      <c r="B951" s="108"/>
      <c r="C951" s="537"/>
      <c r="D951" s="56"/>
      <c r="E951" s="56"/>
      <c r="F951" s="56"/>
      <c r="G951" s="538"/>
      <c r="H951" s="86"/>
      <c r="I951" s="85"/>
      <c r="J951" s="86"/>
      <c r="K951" s="108"/>
      <c r="L951" s="108"/>
      <c r="M951" s="108"/>
      <c r="N951" s="108"/>
      <c r="O951" s="108"/>
      <c r="P951" s="108"/>
      <c r="Q951" s="108"/>
      <c r="R951" s="108"/>
      <c r="S951" s="108"/>
      <c r="T951" s="108"/>
      <c r="U951" s="108"/>
      <c r="V951" s="108"/>
      <c r="W951" s="108"/>
      <c r="X951" s="108"/>
      <c r="Y951" s="108"/>
      <c r="Z951" s="108"/>
    </row>
    <row r="952" spans="1:26" ht="24.75" customHeight="1">
      <c r="A952" s="537"/>
      <c r="B952" s="108"/>
      <c r="C952" s="537"/>
      <c r="D952" s="56"/>
      <c r="E952" s="56"/>
      <c r="F952" s="56"/>
      <c r="G952" s="538"/>
      <c r="H952" s="86"/>
      <c r="I952" s="85"/>
      <c r="J952" s="86"/>
      <c r="K952" s="108"/>
      <c r="L952" s="108"/>
      <c r="M952" s="108"/>
      <c r="N952" s="108"/>
      <c r="O952" s="108"/>
      <c r="P952" s="108"/>
      <c r="Q952" s="108"/>
      <c r="R952" s="108"/>
      <c r="S952" s="108"/>
      <c r="T952" s="108"/>
      <c r="U952" s="108"/>
      <c r="V952" s="108"/>
      <c r="W952" s="108"/>
      <c r="X952" s="108"/>
      <c r="Y952" s="108"/>
      <c r="Z952" s="108"/>
    </row>
    <row r="953" spans="1:26" ht="24.75" customHeight="1">
      <c r="A953" s="537"/>
      <c r="B953" s="108"/>
      <c r="C953" s="537"/>
      <c r="D953" s="56"/>
      <c r="E953" s="56"/>
      <c r="F953" s="56"/>
      <c r="G953" s="538"/>
      <c r="H953" s="86"/>
      <c r="I953" s="85"/>
      <c r="J953" s="86"/>
      <c r="K953" s="108"/>
      <c r="L953" s="108"/>
      <c r="M953" s="108"/>
      <c r="N953" s="108"/>
      <c r="O953" s="108"/>
      <c r="P953" s="108"/>
      <c r="Q953" s="108"/>
      <c r="R953" s="108"/>
      <c r="S953" s="108"/>
      <c r="T953" s="108"/>
      <c r="U953" s="108"/>
      <c r="V953" s="108"/>
      <c r="W953" s="108"/>
      <c r="X953" s="108"/>
      <c r="Y953" s="108"/>
      <c r="Z953" s="108"/>
    </row>
    <row r="954" spans="1:26" ht="24.75" customHeight="1">
      <c r="A954" s="537"/>
      <c r="B954" s="108"/>
      <c r="C954" s="537"/>
      <c r="D954" s="56"/>
      <c r="E954" s="56"/>
      <c r="F954" s="56"/>
      <c r="G954" s="538"/>
      <c r="H954" s="86"/>
      <c r="I954" s="85"/>
      <c r="J954" s="86"/>
      <c r="K954" s="108"/>
      <c r="L954" s="108"/>
      <c r="M954" s="108"/>
      <c r="N954" s="108"/>
      <c r="O954" s="108"/>
      <c r="P954" s="108"/>
      <c r="Q954" s="108"/>
      <c r="R954" s="108"/>
      <c r="S954" s="108"/>
      <c r="T954" s="108"/>
      <c r="U954" s="108"/>
      <c r="V954" s="108"/>
      <c r="W954" s="108"/>
      <c r="X954" s="108"/>
      <c r="Y954" s="108"/>
      <c r="Z954" s="108"/>
    </row>
    <row r="955" spans="1:26" ht="24.75" customHeight="1">
      <c r="A955" s="537"/>
      <c r="B955" s="108"/>
      <c r="C955" s="537"/>
      <c r="D955" s="56"/>
      <c r="E955" s="56"/>
      <c r="F955" s="56"/>
      <c r="G955" s="538"/>
      <c r="H955" s="86"/>
      <c r="I955" s="85"/>
      <c r="J955" s="86"/>
      <c r="K955" s="108"/>
      <c r="L955" s="108"/>
      <c r="M955" s="108"/>
      <c r="N955" s="108"/>
      <c r="O955" s="108"/>
      <c r="P955" s="108"/>
      <c r="Q955" s="108"/>
      <c r="R955" s="108"/>
      <c r="S955" s="108"/>
      <c r="T955" s="108"/>
      <c r="U955" s="108"/>
      <c r="V955" s="108"/>
      <c r="W955" s="108"/>
      <c r="X955" s="108"/>
      <c r="Y955" s="108"/>
      <c r="Z955" s="108"/>
    </row>
    <row r="956" spans="1:26" ht="24.75" customHeight="1">
      <c r="A956" s="537"/>
      <c r="B956" s="108"/>
      <c r="C956" s="537"/>
      <c r="D956" s="56"/>
      <c r="E956" s="56"/>
      <c r="F956" s="56"/>
      <c r="G956" s="538"/>
      <c r="H956" s="86"/>
      <c r="I956" s="85"/>
      <c r="J956" s="86"/>
      <c r="K956" s="108"/>
      <c r="L956" s="108"/>
      <c r="M956" s="108"/>
      <c r="N956" s="108"/>
      <c r="O956" s="108"/>
      <c r="P956" s="108"/>
      <c r="Q956" s="108"/>
      <c r="R956" s="108"/>
      <c r="S956" s="108"/>
      <c r="T956" s="108"/>
      <c r="U956" s="108"/>
      <c r="V956" s="108"/>
      <c r="W956" s="108"/>
      <c r="X956" s="108"/>
      <c r="Y956" s="108"/>
      <c r="Z956" s="108"/>
    </row>
    <row r="957" spans="1:26" ht="24.75" customHeight="1">
      <c r="A957" s="537"/>
      <c r="B957" s="108"/>
      <c r="C957" s="537"/>
      <c r="D957" s="56"/>
      <c r="E957" s="56"/>
      <c r="F957" s="56"/>
      <c r="G957" s="538"/>
      <c r="H957" s="86"/>
      <c r="I957" s="85"/>
      <c r="J957" s="86"/>
      <c r="K957" s="108"/>
      <c r="L957" s="108"/>
      <c r="M957" s="108"/>
      <c r="N957" s="108"/>
      <c r="O957" s="108"/>
      <c r="P957" s="108"/>
      <c r="Q957" s="108"/>
      <c r="R957" s="108"/>
      <c r="S957" s="108"/>
      <c r="T957" s="108"/>
      <c r="U957" s="108"/>
      <c r="V957" s="108"/>
      <c r="W957" s="108"/>
      <c r="X957" s="108"/>
      <c r="Y957" s="108"/>
      <c r="Z957" s="108"/>
    </row>
    <row r="958" spans="1:26" ht="24.75" customHeight="1">
      <c r="A958" s="537"/>
      <c r="B958" s="108"/>
      <c r="C958" s="537"/>
      <c r="D958" s="56"/>
      <c r="E958" s="56"/>
      <c r="F958" s="56"/>
      <c r="G958" s="538"/>
      <c r="H958" s="86"/>
      <c r="I958" s="85"/>
      <c r="J958" s="86"/>
      <c r="K958" s="108"/>
      <c r="L958" s="108"/>
      <c r="M958" s="108"/>
      <c r="N958" s="108"/>
      <c r="O958" s="108"/>
      <c r="P958" s="108"/>
      <c r="Q958" s="108"/>
      <c r="R958" s="108"/>
      <c r="S958" s="108"/>
      <c r="T958" s="108"/>
      <c r="U958" s="108"/>
      <c r="V958" s="108"/>
      <c r="W958" s="108"/>
      <c r="X958" s="108"/>
      <c r="Y958" s="108"/>
      <c r="Z958" s="108"/>
    </row>
    <row r="959" spans="1:26" ht="24.75" customHeight="1">
      <c r="A959" s="537"/>
      <c r="B959" s="108"/>
      <c r="C959" s="537"/>
      <c r="D959" s="56"/>
      <c r="E959" s="56"/>
      <c r="F959" s="56"/>
      <c r="G959" s="538"/>
      <c r="H959" s="86"/>
      <c r="I959" s="85"/>
      <c r="J959" s="86"/>
      <c r="K959" s="108"/>
      <c r="L959" s="108"/>
      <c r="M959" s="108"/>
      <c r="N959" s="108"/>
      <c r="O959" s="108"/>
      <c r="P959" s="108"/>
      <c r="Q959" s="108"/>
      <c r="R959" s="108"/>
      <c r="S959" s="108"/>
      <c r="T959" s="108"/>
      <c r="U959" s="108"/>
      <c r="V959" s="108"/>
      <c r="W959" s="108"/>
      <c r="X959" s="108"/>
      <c r="Y959" s="108"/>
      <c r="Z959" s="108"/>
    </row>
    <row r="960" spans="1:26" ht="24.75" customHeight="1">
      <c r="A960" s="537"/>
      <c r="B960" s="108"/>
      <c r="C960" s="537"/>
      <c r="D960" s="56"/>
      <c r="E960" s="56"/>
      <c r="F960" s="56"/>
      <c r="G960" s="538"/>
      <c r="H960" s="86"/>
      <c r="I960" s="85"/>
      <c r="J960" s="86"/>
      <c r="K960" s="108"/>
      <c r="L960" s="108"/>
      <c r="M960" s="108"/>
      <c r="N960" s="108"/>
      <c r="O960" s="108"/>
      <c r="P960" s="108"/>
      <c r="Q960" s="108"/>
      <c r="R960" s="108"/>
      <c r="S960" s="108"/>
      <c r="T960" s="108"/>
      <c r="U960" s="108"/>
      <c r="V960" s="108"/>
      <c r="W960" s="108"/>
      <c r="X960" s="108"/>
      <c r="Y960" s="108"/>
      <c r="Z960" s="108"/>
    </row>
    <row r="961" spans="1:26" ht="24.75" customHeight="1">
      <c r="A961" s="537"/>
      <c r="B961" s="108"/>
      <c r="C961" s="537"/>
      <c r="D961" s="56"/>
      <c r="E961" s="56"/>
      <c r="F961" s="56"/>
      <c r="G961" s="538"/>
      <c r="H961" s="86"/>
      <c r="I961" s="85"/>
      <c r="J961" s="86"/>
      <c r="K961" s="108"/>
      <c r="L961" s="108"/>
      <c r="M961" s="108"/>
      <c r="N961" s="108"/>
      <c r="O961" s="108"/>
      <c r="P961" s="108"/>
      <c r="Q961" s="108"/>
      <c r="R961" s="108"/>
      <c r="S961" s="108"/>
      <c r="T961" s="108"/>
      <c r="U961" s="108"/>
      <c r="V961" s="108"/>
      <c r="W961" s="108"/>
      <c r="X961" s="108"/>
      <c r="Y961" s="108"/>
      <c r="Z961" s="108"/>
    </row>
    <row r="962" spans="1:26" ht="24.75" customHeight="1">
      <c r="A962" s="537"/>
      <c r="B962" s="108"/>
      <c r="C962" s="537"/>
      <c r="D962" s="56"/>
      <c r="E962" s="56"/>
      <c r="F962" s="56"/>
      <c r="G962" s="538"/>
      <c r="H962" s="86"/>
      <c r="I962" s="85"/>
      <c r="J962" s="86"/>
      <c r="K962" s="108"/>
      <c r="L962" s="108"/>
      <c r="M962" s="108"/>
      <c r="N962" s="108"/>
      <c r="O962" s="108"/>
      <c r="P962" s="108"/>
      <c r="Q962" s="108"/>
      <c r="R962" s="108"/>
      <c r="S962" s="108"/>
      <c r="T962" s="108"/>
      <c r="U962" s="108"/>
      <c r="V962" s="108"/>
      <c r="W962" s="108"/>
      <c r="X962" s="108"/>
      <c r="Y962" s="108"/>
      <c r="Z962" s="108"/>
    </row>
    <row r="963" spans="1:26" ht="24.75" customHeight="1">
      <c r="A963" s="537"/>
      <c r="B963" s="108"/>
      <c r="C963" s="537"/>
      <c r="D963" s="56"/>
      <c r="E963" s="56"/>
      <c r="F963" s="56"/>
      <c r="G963" s="538"/>
      <c r="H963" s="86"/>
      <c r="I963" s="85"/>
      <c r="J963" s="86"/>
      <c r="K963" s="108"/>
      <c r="L963" s="108"/>
      <c r="M963" s="108"/>
      <c r="N963" s="108"/>
      <c r="O963" s="108"/>
      <c r="P963" s="108"/>
      <c r="Q963" s="108"/>
      <c r="R963" s="108"/>
      <c r="S963" s="108"/>
      <c r="T963" s="108"/>
      <c r="U963" s="108"/>
      <c r="V963" s="108"/>
      <c r="W963" s="108"/>
      <c r="X963" s="108"/>
      <c r="Y963" s="108"/>
      <c r="Z963" s="108"/>
    </row>
    <row r="964" spans="1:26" ht="24.75" customHeight="1">
      <c r="A964" s="537"/>
      <c r="B964" s="108"/>
      <c r="C964" s="537"/>
      <c r="D964" s="56"/>
      <c r="E964" s="56"/>
      <c r="F964" s="56"/>
      <c r="G964" s="538"/>
      <c r="H964" s="86"/>
      <c r="I964" s="85"/>
      <c r="J964" s="86"/>
      <c r="K964" s="108"/>
      <c r="L964" s="108"/>
      <c r="M964" s="108"/>
      <c r="N964" s="108"/>
      <c r="O964" s="108"/>
      <c r="P964" s="108"/>
      <c r="Q964" s="108"/>
      <c r="R964" s="108"/>
      <c r="S964" s="108"/>
      <c r="T964" s="108"/>
      <c r="U964" s="108"/>
      <c r="V964" s="108"/>
      <c r="W964" s="108"/>
      <c r="X964" s="108"/>
      <c r="Y964" s="108"/>
      <c r="Z964" s="108"/>
    </row>
    <row r="965" spans="1:26" ht="24.75" customHeight="1">
      <c r="A965" s="537"/>
      <c r="B965" s="108"/>
      <c r="C965" s="537"/>
      <c r="D965" s="56"/>
      <c r="E965" s="56"/>
      <c r="F965" s="56"/>
      <c r="G965" s="538"/>
      <c r="H965" s="86"/>
      <c r="I965" s="85"/>
      <c r="J965" s="86"/>
      <c r="K965" s="108"/>
      <c r="L965" s="108"/>
      <c r="M965" s="108"/>
      <c r="N965" s="108"/>
      <c r="O965" s="108"/>
      <c r="P965" s="108"/>
      <c r="Q965" s="108"/>
      <c r="R965" s="108"/>
      <c r="S965" s="108"/>
      <c r="T965" s="108"/>
      <c r="U965" s="108"/>
      <c r="V965" s="108"/>
      <c r="W965" s="108"/>
      <c r="X965" s="108"/>
      <c r="Y965" s="108"/>
      <c r="Z965" s="108"/>
    </row>
    <row r="966" spans="1:26" ht="24.75" customHeight="1">
      <c r="A966" s="537"/>
      <c r="B966" s="108"/>
      <c r="C966" s="537"/>
      <c r="D966" s="56"/>
      <c r="E966" s="56"/>
      <c r="F966" s="56"/>
      <c r="G966" s="538"/>
      <c r="H966" s="86"/>
      <c r="I966" s="85"/>
      <c r="J966" s="86"/>
      <c r="K966" s="108"/>
      <c r="L966" s="108"/>
      <c r="M966" s="108"/>
      <c r="N966" s="108"/>
      <c r="O966" s="108"/>
      <c r="P966" s="108"/>
      <c r="Q966" s="108"/>
      <c r="R966" s="108"/>
      <c r="S966" s="108"/>
      <c r="T966" s="108"/>
      <c r="U966" s="108"/>
      <c r="V966" s="108"/>
      <c r="W966" s="108"/>
      <c r="X966" s="108"/>
      <c r="Y966" s="108"/>
      <c r="Z966" s="108"/>
    </row>
    <row r="967" spans="1:26" ht="24.75" customHeight="1">
      <c r="A967" s="537"/>
      <c r="B967" s="108"/>
      <c r="C967" s="537"/>
      <c r="D967" s="56"/>
      <c r="E967" s="56"/>
      <c r="F967" s="56"/>
      <c r="G967" s="538"/>
      <c r="H967" s="86"/>
      <c r="I967" s="85"/>
      <c r="J967" s="86"/>
      <c r="K967" s="108"/>
      <c r="L967" s="108"/>
      <c r="M967" s="108"/>
      <c r="N967" s="108"/>
      <c r="O967" s="108"/>
      <c r="P967" s="108"/>
      <c r="Q967" s="108"/>
      <c r="R967" s="108"/>
      <c r="S967" s="108"/>
      <c r="T967" s="108"/>
      <c r="U967" s="108"/>
      <c r="V967" s="108"/>
      <c r="W967" s="108"/>
      <c r="X967" s="108"/>
      <c r="Y967" s="108"/>
      <c r="Z967" s="108"/>
    </row>
    <row r="968" spans="1:26" ht="24.75" customHeight="1">
      <c r="A968" s="537"/>
      <c r="B968" s="108"/>
      <c r="C968" s="537"/>
      <c r="D968" s="56"/>
      <c r="E968" s="56"/>
      <c r="F968" s="56"/>
      <c r="G968" s="538"/>
      <c r="H968" s="86"/>
      <c r="I968" s="85"/>
      <c r="J968" s="86"/>
      <c r="K968" s="108"/>
      <c r="L968" s="108"/>
      <c r="M968" s="108"/>
      <c r="N968" s="108"/>
      <c r="O968" s="108"/>
      <c r="P968" s="108"/>
      <c r="Q968" s="108"/>
      <c r="R968" s="108"/>
      <c r="S968" s="108"/>
      <c r="T968" s="108"/>
      <c r="U968" s="108"/>
      <c r="V968" s="108"/>
      <c r="W968" s="108"/>
      <c r="X968" s="108"/>
      <c r="Y968" s="108"/>
      <c r="Z968" s="108"/>
    </row>
    <row r="969" spans="1:26" ht="24.75" customHeight="1">
      <c r="A969" s="537"/>
      <c r="B969" s="108"/>
      <c r="C969" s="537"/>
      <c r="D969" s="56"/>
      <c r="E969" s="56"/>
      <c r="F969" s="56"/>
      <c r="G969" s="538"/>
      <c r="H969" s="86"/>
      <c r="I969" s="85"/>
      <c r="J969" s="86"/>
      <c r="K969" s="108"/>
      <c r="L969" s="108"/>
      <c r="M969" s="108"/>
      <c r="N969" s="108"/>
      <c r="O969" s="108"/>
      <c r="P969" s="108"/>
      <c r="Q969" s="108"/>
      <c r="R969" s="108"/>
      <c r="S969" s="108"/>
      <c r="T969" s="108"/>
      <c r="U969" s="108"/>
      <c r="V969" s="108"/>
      <c r="W969" s="108"/>
      <c r="X969" s="108"/>
      <c r="Y969" s="108"/>
      <c r="Z969" s="108"/>
    </row>
    <row r="970" spans="1:26" ht="24.75" customHeight="1">
      <c r="A970" s="537"/>
      <c r="B970" s="108"/>
      <c r="C970" s="537"/>
      <c r="D970" s="56"/>
      <c r="E970" s="56"/>
      <c r="F970" s="56"/>
      <c r="G970" s="538"/>
      <c r="H970" s="86"/>
      <c r="I970" s="85"/>
      <c r="J970" s="86"/>
      <c r="K970" s="108"/>
      <c r="L970" s="108"/>
      <c r="M970" s="108"/>
      <c r="N970" s="108"/>
      <c r="O970" s="108"/>
      <c r="P970" s="108"/>
      <c r="Q970" s="108"/>
      <c r="R970" s="108"/>
      <c r="S970" s="108"/>
      <c r="T970" s="108"/>
      <c r="U970" s="108"/>
      <c r="V970" s="108"/>
      <c r="W970" s="108"/>
      <c r="X970" s="108"/>
      <c r="Y970" s="108"/>
      <c r="Z970" s="108"/>
    </row>
    <row r="971" spans="1:26" ht="24.75" customHeight="1">
      <c r="A971" s="537"/>
      <c r="B971" s="108"/>
      <c r="C971" s="537"/>
      <c r="D971" s="56"/>
      <c r="E971" s="56"/>
      <c r="F971" s="56"/>
      <c r="G971" s="538"/>
      <c r="H971" s="86"/>
      <c r="I971" s="85"/>
      <c r="J971" s="86"/>
      <c r="K971" s="108"/>
      <c r="L971" s="108"/>
      <c r="M971" s="108"/>
      <c r="N971" s="108"/>
      <c r="O971" s="108"/>
      <c r="P971" s="108"/>
      <c r="Q971" s="108"/>
      <c r="R971" s="108"/>
      <c r="S971" s="108"/>
      <c r="T971" s="108"/>
      <c r="U971" s="108"/>
      <c r="V971" s="108"/>
      <c r="W971" s="108"/>
      <c r="X971" s="108"/>
      <c r="Y971" s="108"/>
      <c r="Z971" s="108"/>
    </row>
    <row r="972" spans="1:26" ht="24.75" customHeight="1">
      <c r="A972" s="537"/>
      <c r="B972" s="108"/>
      <c r="C972" s="537"/>
      <c r="D972" s="56"/>
      <c r="E972" s="56"/>
      <c r="F972" s="56"/>
      <c r="G972" s="538"/>
      <c r="H972" s="86"/>
      <c r="I972" s="85"/>
      <c r="J972" s="86"/>
      <c r="K972" s="108"/>
      <c r="L972" s="108"/>
      <c r="M972" s="108"/>
      <c r="N972" s="108"/>
      <c r="O972" s="108"/>
      <c r="P972" s="108"/>
      <c r="Q972" s="108"/>
      <c r="R972" s="108"/>
      <c r="S972" s="108"/>
      <c r="T972" s="108"/>
      <c r="U972" s="108"/>
      <c r="V972" s="108"/>
      <c r="W972" s="108"/>
      <c r="X972" s="108"/>
      <c r="Y972" s="108"/>
      <c r="Z972" s="108"/>
    </row>
    <row r="973" spans="1:26" ht="24.75" customHeight="1">
      <c r="A973" s="537"/>
      <c r="B973" s="108"/>
      <c r="C973" s="537"/>
      <c r="D973" s="56"/>
      <c r="E973" s="56"/>
      <c r="F973" s="56"/>
      <c r="G973" s="538"/>
      <c r="H973" s="86"/>
      <c r="I973" s="85"/>
      <c r="J973" s="86"/>
      <c r="K973" s="108"/>
      <c r="L973" s="108"/>
      <c r="M973" s="108"/>
      <c r="N973" s="108"/>
      <c r="O973" s="108"/>
      <c r="P973" s="108"/>
      <c r="Q973" s="108"/>
      <c r="R973" s="108"/>
      <c r="S973" s="108"/>
      <c r="T973" s="108"/>
      <c r="U973" s="108"/>
      <c r="V973" s="108"/>
      <c r="W973" s="108"/>
      <c r="X973" s="108"/>
      <c r="Y973" s="108"/>
      <c r="Z973" s="108"/>
    </row>
    <row r="974" spans="1:26" ht="24.75" customHeight="1">
      <c r="A974" s="537"/>
      <c r="B974" s="108"/>
      <c r="C974" s="537"/>
      <c r="D974" s="56"/>
      <c r="E974" s="56"/>
      <c r="F974" s="56"/>
      <c r="G974" s="538"/>
      <c r="H974" s="86"/>
      <c r="I974" s="85"/>
      <c r="J974" s="86"/>
      <c r="K974" s="108"/>
      <c r="L974" s="108"/>
      <c r="M974" s="108"/>
      <c r="N974" s="108"/>
      <c r="O974" s="108"/>
      <c r="P974" s="108"/>
      <c r="Q974" s="108"/>
      <c r="R974" s="108"/>
      <c r="S974" s="108"/>
      <c r="T974" s="108"/>
      <c r="U974" s="108"/>
      <c r="V974" s="108"/>
      <c r="W974" s="108"/>
      <c r="X974" s="108"/>
      <c r="Y974" s="108"/>
      <c r="Z974" s="108"/>
    </row>
    <row r="975" spans="1:26" ht="24.75" customHeight="1">
      <c r="A975" s="537"/>
      <c r="B975" s="108"/>
      <c r="C975" s="537"/>
      <c r="D975" s="56"/>
      <c r="E975" s="56"/>
      <c r="F975" s="56"/>
      <c r="G975" s="538"/>
      <c r="H975" s="86"/>
      <c r="I975" s="85"/>
      <c r="J975" s="86"/>
      <c r="K975" s="108"/>
      <c r="L975" s="108"/>
      <c r="M975" s="108"/>
      <c r="N975" s="108"/>
      <c r="O975" s="108"/>
      <c r="P975" s="108"/>
      <c r="Q975" s="108"/>
      <c r="R975" s="108"/>
      <c r="S975" s="108"/>
      <c r="T975" s="108"/>
      <c r="U975" s="108"/>
      <c r="V975" s="108"/>
      <c r="W975" s="108"/>
      <c r="X975" s="108"/>
      <c r="Y975" s="108"/>
      <c r="Z975" s="108"/>
    </row>
    <row r="976" spans="1:26" ht="24.75" customHeight="1">
      <c r="A976" s="537"/>
      <c r="B976" s="108"/>
      <c r="C976" s="537"/>
      <c r="D976" s="56"/>
      <c r="E976" s="56"/>
      <c r="F976" s="56"/>
      <c r="G976" s="538"/>
      <c r="H976" s="86"/>
      <c r="I976" s="85"/>
      <c r="J976" s="86"/>
      <c r="K976" s="108"/>
      <c r="L976" s="108"/>
      <c r="M976" s="108"/>
      <c r="N976" s="108"/>
      <c r="O976" s="108"/>
      <c r="P976" s="108"/>
      <c r="Q976" s="108"/>
      <c r="R976" s="108"/>
      <c r="S976" s="108"/>
      <c r="T976" s="108"/>
      <c r="U976" s="108"/>
      <c r="V976" s="108"/>
      <c r="W976" s="108"/>
      <c r="X976" s="108"/>
      <c r="Y976" s="108"/>
      <c r="Z976" s="108"/>
    </row>
    <row r="977" spans="1:26" ht="24.75" customHeight="1">
      <c r="A977" s="537"/>
      <c r="B977" s="108"/>
      <c r="C977" s="537"/>
      <c r="D977" s="56"/>
      <c r="E977" s="56"/>
      <c r="F977" s="56"/>
      <c r="G977" s="538"/>
      <c r="H977" s="86"/>
      <c r="I977" s="85"/>
      <c r="J977" s="86"/>
      <c r="K977" s="108"/>
      <c r="L977" s="108"/>
      <c r="M977" s="108"/>
      <c r="N977" s="108"/>
      <c r="O977" s="108"/>
      <c r="P977" s="108"/>
      <c r="Q977" s="108"/>
      <c r="R977" s="108"/>
      <c r="S977" s="108"/>
      <c r="T977" s="108"/>
      <c r="U977" s="108"/>
      <c r="V977" s="108"/>
      <c r="W977" s="108"/>
      <c r="X977" s="108"/>
      <c r="Y977" s="108"/>
      <c r="Z977" s="108"/>
    </row>
    <row r="978" spans="1:26" ht="24.75" customHeight="1">
      <c r="A978" s="537"/>
      <c r="B978" s="108"/>
      <c r="C978" s="537"/>
      <c r="D978" s="56"/>
      <c r="E978" s="56"/>
      <c r="F978" s="56"/>
      <c r="G978" s="538"/>
      <c r="H978" s="86"/>
      <c r="I978" s="85"/>
      <c r="J978" s="86"/>
      <c r="K978" s="108"/>
      <c r="L978" s="108"/>
      <c r="M978" s="108"/>
      <c r="N978" s="108"/>
      <c r="O978" s="108"/>
      <c r="P978" s="108"/>
      <c r="Q978" s="108"/>
      <c r="R978" s="108"/>
      <c r="S978" s="108"/>
      <c r="T978" s="108"/>
      <c r="U978" s="108"/>
      <c r="V978" s="108"/>
      <c r="W978" s="108"/>
      <c r="X978" s="108"/>
      <c r="Y978" s="108"/>
      <c r="Z978" s="108"/>
    </row>
    <row r="979" spans="1:26" ht="24.75" customHeight="1">
      <c r="A979" s="537"/>
      <c r="B979" s="108"/>
      <c r="C979" s="537"/>
      <c r="D979" s="56"/>
      <c r="E979" s="56"/>
      <c r="F979" s="56"/>
      <c r="G979" s="538"/>
      <c r="H979" s="86"/>
      <c r="I979" s="85"/>
      <c r="J979" s="86"/>
      <c r="K979" s="108"/>
      <c r="L979" s="108"/>
      <c r="M979" s="108"/>
      <c r="N979" s="108"/>
      <c r="O979" s="108"/>
      <c r="P979" s="108"/>
      <c r="Q979" s="108"/>
      <c r="R979" s="108"/>
      <c r="S979" s="108"/>
      <c r="T979" s="108"/>
      <c r="U979" s="108"/>
      <c r="V979" s="108"/>
      <c r="W979" s="108"/>
      <c r="X979" s="108"/>
      <c r="Y979" s="108"/>
      <c r="Z979" s="108"/>
    </row>
    <row r="980" spans="1:26" ht="24.75" customHeight="1">
      <c r="A980" s="537"/>
      <c r="B980" s="108"/>
      <c r="C980" s="537"/>
      <c r="D980" s="56"/>
      <c r="E980" s="56"/>
      <c r="F980" s="56"/>
      <c r="G980" s="538"/>
      <c r="H980" s="86"/>
      <c r="I980" s="85"/>
      <c r="J980" s="86"/>
      <c r="K980" s="108"/>
      <c r="L980" s="108"/>
      <c r="M980" s="108"/>
      <c r="N980" s="108"/>
      <c r="O980" s="108"/>
      <c r="P980" s="108"/>
      <c r="Q980" s="108"/>
      <c r="R980" s="108"/>
      <c r="S980" s="108"/>
      <c r="T980" s="108"/>
      <c r="U980" s="108"/>
      <c r="V980" s="108"/>
      <c r="W980" s="108"/>
      <c r="X980" s="108"/>
      <c r="Y980" s="108"/>
      <c r="Z980" s="108"/>
    </row>
    <row r="981" spans="1:26" ht="24.75" customHeight="1">
      <c r="A981" s="537"/>
      <c r="B981" s="108"/>
      <c r="C981" s="537"/>
      <c r="D981" s="56"/>
      <c r="E981" s="56"/>
      <c r="F981" s="56"/>
      <c r="G981" s="538"/>
      <c r="H981" s="86"/>
      <c r="I981" s="85"/>
      <c r="J981" s="86"/>
      <c r="K981" s="108"/>
      <c r="L981" s="108"/>
      <c r="M981" s="108"/>
      <c r="N981" s="108"/>
      <c r="O981" s="108"/>
      <c r="P981" s="108"/>
      <c r="Q981" s="108"/>
      <c r="R981" s="108"/>
      <c r="S981" s="108"/>
      <c r="T981" s="108"/>
      <c r="U981" s="108"/>
      <c r="V981" s="108"/>
      <c r="W981" s="108"/>
      <c r="X981" s="108"/>
      <c r="Y981" s="108"/>
      <c r="Z981" s="108"/>
    </row>
    <row r="982" spans="1:26" ht="24.75" customHeight="1">
      <c r="A982" s="537"/>
      <c r="B982" s="108"/>
      <c r="C982" s="537"/>
      <c r="D982" s="56"/>
      <c r="E982" s="56"/>
      <c r="F982" s="56"/>
      <c r="G982" s="538"/>
      <c r="H982" s="86"/>
      <c r="I982" s="85"/>
      <c r="J982" s="86"/>
      <c r="K982" s="108"/>
      <c r="L982" s="108"/>
      <c r="M982" s="108"/>
      <c r="N982" s="108"/>
      <c r="O982" s="108"/>
      <c r="P982" s="108"/>
      <c r="Q982" s="108"/>
      <c r="R982" s="108"/>
      <c r="S982" s="108"/>
      <c r="T982" s="108"/>
      <c r="U982" s="108"/>
      <c r="V982" s="108"/>
      <c r="W982" s="108"/>
      <c r="X982" s="108"/>
      <c r="Y982" s="108"/>
      <c r="Z982" s="108"/>
    </row>
    <row r="983" spans="1:26" ht="24.75" customHeight="1">
      <c r="A983" s="537"/>
      <c r="B983" s="108"/>
      <c r="C983" s="537"/>
      <c r="D983" s="56"/>
      <c r="E983" s="56"/>
      <c r="F983" s="56"/>
      <c r="G983" s="538"/>
      <c r="H983" s="86"/>
      <c r="I983" s="85"/>
      <c r="J983" s="86"/>
      <c r="K983" s="108"/>
      <c r="L983" s="108"/>
      <c r="M983" s="108"/>
      <c r="N983" s="108"/>
      <c r="O983" s="108"/>
      <c r="P983" s="108"/>
      <c r="Q983" s="108"/>
      <c r="R983" s="108"/>
      <c r="S983" s="108"/>
      <c r="T983" s="108"/>
      <c r="U983" s="108"/>
      <c r="V983" s="108"/>
      <c r="W983" s="108"/>
      <c r="X983" s="108"/>
      <c r="Y983" s="108"/>
      <c r="Z983" s="108"/>
    </row>
    <row r="984" spans="1:26" ht="24.75" customHeight="1">
      <c r="A984" s="537"/>
      <c r="B984" s="108"/>
      <c r="C984" s="537"/>
      <c r="D984" s="56"/>
      <c r="E984" s="56"/>
      <c r="F984" s="56"/>
      <c r="G984" s="538"/>
      <c r="H984" s="86"/>
      <c r="I984" s="85"/>
      <c r="J984" s="86"/>
      <c r="K984" s="108"/>
      <c r="L984" s="108"/>
      <c r="M984" s="108"/>
      <c r="N984" s="108"/>
      <c r="O984" s="108"/>
      <c r="P984" s="108"/>
      <c r="Q984" s="108"/>
      <c r="R984" s="108"/>
      <c r="S984" s="108"/>
      <c r="T984" s="108"/>
      <c r="U984" s="108"/>
      <c r="V984" s="108"/>
      <c r="W984" s="108"/>
      <c r="X984" s="108"/>
      <c r="Y984" s="108"/>
      <c r="Z984" s="108"/>
    </row>
    <row r="985" spans="1:26" ht="24.75" customHeight="1">
      <c r="A985" s="537"/>
      <c r="B985" s="108"/>
      <c r="C985" s="537"/>
      <c r="D985" s="56"/>
      <c r="E985" s="56"/>
      <c r="F985" s="56"/>
      <c r="G985" s="538"/>
      <c r="H985" s="86"/>
      <c r="I985" s="85"/>
      <c r="J985" s="86"/>
      <c r="K985" s="108"/>
      <c r="L985" s="108"/>
      <c r="M985" s="108"/>
      <c r="N985" s="108"/>
      <c r="O985" s="108"/>
      <c r="P985" s="108"/>
      <c r="Q985" s="108"/>
      <c r="R985" s="108"/>
      <c r="S985" s="108"/>
      <c r="T985" s="108"/>
      <c r="U985" s="108"/>
      <c r="V985" s="108"/>
      <c r="W985" s="108"/>
      <c r="X985" s="108"/>
      <c r="Y985" s="108"/>
      <c r="Z985" s="108"/>
    </row>
    <row r="986" spans="1:26" ht="24.75" customHeight="1">
      <c r="A986" s="537"/>
      <c r="B986" s="108"/>
      <c r="C986" s="537"/>
      <c r="D986" s="56"/>
      <c r="E986" s="56"/>
      <c r="F986" s="56"/>
      <c r="G986" s="538"/>
      <c r="H986" s="86"/>
      <c r="I986" s="85"/>
      <c r="J986" s="86"/>
      <c r="K986" s="108"/>
      <c r="L986" s="108"/>
      <c r="M986" s="108"/>
      <c r="N986" s="108"/>
      <c r="O986" s="108"/>
      <c r="P986" s="108"/>
      <c r="Q986" s="108"/>
      <c r="R986" s="108"/>
      <c r="S986" s="108"/>
      <c r="T986" s="108"/>
      <c r="U986" s="108"/>
      <c r="V986" s="108"/>
      <c r="W986" s="108"/>
      <c r="X986" s="108"/>
      <c r="Y986" s="108"/>
      <c r="Z986" s="108"/>
    </row>
    <row r="987" spans="1:26" ht="24.75" customHeight="1">
      <c r="A987" s="537"/>
      <c r="B987" s="108"/>
      <c r="C987" s="537"/>
      <c r="D987" s="56"/>
      <c r="E987" s="56"/>
      <c r="F987" s="56"/>
      <c r="G987" s="538"/>
      <c r="H987" s="86"/>
      <c r="I987" s="85"/>
      <c r="J987" s="86"/>
      <c r="K987" s="108"/>
      <c r="L987" s="108"/>
      <c r="M987" s="108"/>
      <c r="N987" s="108"/>
      <c r="O987" s="108"/>
      <c r="P987" s="108"/>
      <c r="Q987" s="108"/>
      <c r="R987" s="108"/>
      <c r="S987" s="108"/>
      <c r="T987" s="108"/>
      <c r="U987" s="108"/>
      <c r="V987" s="108"/>
      <c r="W987" s="108"/>
      <c r="X987" s="108"/>
      <c r="Y987" s="108"/>
      <c r="Z987" s="108"/>
    </row>
    <row r="988" spans="1:26" ht="24.75" customHeight="1">
      <c r="A988" s="537"/>
      <c r="B988" s="108"/>
      <c r="C988" s="537"/>
      <c r="D988" s="56"/>
      <c r="E988" s="56"/>
      <c r="F988" s="56"/>
      <c r="G988" s="538"/>
      <c r="H988" s="86"/>
      <c r="I988" s="85"/>
      <c r="J988" s="86"/>
      <c r="K988" s="108"/>
      <c r="L988" s="108"/>
      <c r="M988" s="108"/>
      <c r="N988" s="108"/>
      <c r="O988" s="108"/>
      <c r="P988" s="108"/>
      <c r="Q988" s="108"/>
      <c r="R988" s="108"/>
      <c r="S988" s="108"/>
      <c r="T988" s="108"/>
      <c r="U988" s="108"/>
      <c r="V988" s="108"/>
      <c r="W988" s="108"/>
      <c r="X988" s="108"/>
      <c r="Y988" s="108"/>
      <c r="Z988" s="108"/>
    </row>
    <row r="989" spans="1:26" ht="24.75" customHeight="1">
      <c r="A989" s="537"/>
      <c r="B989" s="108"/>
      <c r="C989" s="537"/>
      <c r="D989" s="56"/>
      <c r="E989" s="56"/>
      <c r="F989" s="56"/>
      <c r="G989" s="538"/>
      <c r="H989" s="86"/>
      <c r="I989" s="85"/>
      <c r="J989" s="86"/>
      <c r="K989" s="108"/>
      <c r="L989" s="108"/>
      <c r="M989" s="108"/>
      <c r="N989" s="108"/>
      <c r="O989" s="108"/>
      <c r="P989" s="108"/>
      <c r="Q989" s="108"/>
      <c r="R989" s="108"/>
      <c r="S989" s="108"/>
      <c r="T989" s="108"/>
      <c r="U989" s="108"/>
      <c r="V989" s="108"/>
      <c r="W989" s="108"/>
      <c r="X989" s="108"/>
      <c r="Y989" s="108"/>
      <c r="Z989" s="108"/>
    </row>
    <row r="990" spans="1:26" ht="24.75" customHeight="1">
      <c r="A990" s="537"/>
      <c r="B990" s="108"/>
      <c r="C990" s="537"/>
      <c r="D990" s="56"/>
      <c r="E990" s="56"/>
      <c r="F990" s="56"/>
      <c r="G990" s="538"/>
      <c r="H990" s="86"/>
      <c r="I990" s="85"/>
      <c r="J990" s="86"/>
      <c r="K990" s="108"/>
      <c r="L990" s="108"/>
      <c r="M990" s="108"/>
      <c r="N990" s="108"/>
      <c r="O990" s="108"/>
      <c r="P990" s="108"/>
      <c r="Q990" s="108"/>
      <c r="R990" s="108"/>
      <c r="S990" s="108"/>
      <c r="T990" s="108"/>
      <c r="U990" s="108"/>
      <c r="V990" s="108"/>
      <c r="W990" s="108"/>
      <c r="X990" s="108"/>
      <c r="Y990" s="108"/>
      <c r="Z990" s="108"/>
    </row>
    <row r="991" spans="1:26" ht="24.75" customHeight="1">
      <c r="A991" s="537"/>
      <c r="B991" s="108"/>
      <c r="C991" s="537"/>
      <c r="D991" s="56"/>
      <c r="E991" s="56"/>
      <c r="F991" s="56"/>
      <c r="G991" s="538"/>
      <c r="H991" s="86"/>
      <c r="I991" s="85"/>
      <c r="J991" s="86"/>
      <c r="K991" s="108"/>
      <c r="L991" s="108"/>
      <c r="M991" s="108"/>
      <c r="N991" s="108"/>
      <c r="O991" s="108"/>
      <c r="P991" s="108"/>
      <c r="Q991" s="108"/>
      <c r="R991" s="108"/>
      <c r="S991" s="108"/>
      <c r="T991" s="108"/>
      <c r="U991" s="108"/>
      <c r="V991" s="108"/>
      <c r="W991" s="108"/>
      <c r="X991" s="108"/>
      <c r="Y991" s="108"/>
      <c r="Z991" s="108"/>
    </row>
    <row r="992" spans="1:26" ht="24.75" customHeight="1">
      <c r="A992" s="537"/>
      <c r="B992" s="108"/>
      <c r="C992" s="537"/>
      <c r="D992" s="56"/>
      <c r="E992" s="56"/>
      <c r="F992" s="56"/>
      <c r="G992" s="538"/>
      <c r="H992" s="86"/>
      <c r="I992" s="85"/>
      <c r="J992" s="86"/>
      <c r="K992" s="108"/>
      <c r="L992" s="108"/>
      <c r="M992" s="108"/>
      <c r="N992" s="108"/>
      <c r="O992" s="108"/>
      <c r="P992" s="108"/>
      <c r="Q992" s="108"/>
      <c r="R992" s="108"/>
      <c r="S992" s="108"/>
      <c r="T992" s="108"/>
      <c r="U992" s="108"/>
      <c r="V992" s="108"/>
      <c r="W992" s="108"/>
      <c r="X992" s="108"/>
      <c r="Y992" s="108"/>
      <c r="Z992" s="108"/>
    </row>
    <row r="993" spans="1:26" ht="24.75" customHeight="1">
      <c r="A993" s="537"/>
      <c r="B993" s="108"/>
      <c r="C993" s="537"/>
      <c r="D993" s="56"/>
      <c r="E993" s="56"/>
      <c r="F993" s="56"/>
      <c r="G993" s="538"/>
      <c r="H993" s="86"/>
      <c r="I993" s="85"/>
      <c r="J993" s="86"/>
      <c r="K993" s="108"/>
      <c r="L993" s="108"/>
      <c r="M993" s="108"/>
      <c r="N993" s="108"/>
      <c r="O993" s="108"/>
      <c r="P993" s="108"/>
      <c r="Q993" s="108"/>
      <c r="R993" s="108"/>
      <c r="S993" s="108"/>
      <c r="T993" s="108"/>
      <c r="U993" s="108"/>
      <c r="V993" s="108"/>
      <c r="W993" s="108"/>
      <c r="X993" s="108"/>
      <c r="Y993" s="108"/>
      <c r="Z993" s="108"/>
    </row>
    <row r="994" spans="1:26" ht="24.75" customHeight="1">
      <c r="A994" s="537"/>
      <c r="B994" s="108"/>
      <c r="C994" s="537"/>
      <c r="D994" s="56"/>
      <c r="E994" s="56"/>
      <c r="F994" s="56"/>
      <c r="G994" s="538"/>
      <c r="H994" s="86"/>
      <c r="I994" s="85"/>
      <c r="J994" s="86"/>
      <c r="K994" s="108"/>
      <c r="L994" s="108"/>
      <c r="M994" s="108"/>
      <c r="N994" s="108"/>
      <c r="O994" s="108"/>
      <c r="P994" s="108"/>
      <c r="Q994" s="108"/>
      <c r="R994" s="108"/>
      <c r="S994" s="108"/>
      <c r="T994" s="108"/>
      <c r="U994" s="108"/>
      <c r="V994" s="108"/>
      <c r="W994" s="108"/>
      <c r="X994" s="108"/>
      <c r="Y994" s="108"/>
      <c r="Z994" s="108"/>
    </row>
    <row r="995" spans="1:26" ht="24.75" customHeight="1">
      <c r="A995" s="537"/>
      <c r="B995" s="108"/>
      <c r="C995" s="537"/>
      <c r="D995" s="56"/>
      <c r="E995" s="56"/>
      <c r="F995" s="56"/>
      <c r="G995" s="538"/>
      <c r="H995" s="86"/>
      <c r="I995" s="85"/>
      <c r="J995" s="86"/>
      <c r="K995" s="108"/>
      <c r="L995" s="108"/>
      <c r="M995" s="108"/>
      <c r="N995" s="108"/>
      <c r="O995" s="108"/>
      <c r="P995" s="108"/>
      <c r="Q995" s="108"/>
      <c r="R995" s="108"/>
      <c r="S995" s="108"/>
      <c r="T995" s="108"/>
      <c r="U995" s="108"/>
      <c r="V995" s="108"/>
      <c r="W995" s="108"/>
      <c r="X995" s="108"/>
      <c r="Y995" s="108"/>
      <c r="Z995" s="108"/>
    </row>
    <row r="996" spans="1:26" ht="24.75" customHeight="1">
      <c r="A996" s="537"/>
      <c r="B996" s="108"/>
      <c r="C996" s="537"/>
      <c r="D996" s="56"/>
      <c r="E996" s="56"/>
      <c r="F996" s="56"/>
      <c r="G996" s="538"/>
      <c r="H996" s="86"/>
      <c r="I996" s="85"/>
      <c r="J996" s="86"/>
      <c r="K996" s="108"/>
      <c r="L996" s="108"/>
      <c r="M996" s="108"/>
      <c r="N996" s="108"/>
      <c r="O996" s="108"/>
      <c r="P996" s="108"/>
      <c r="Q996" s="108"/>
      <c r="R996" s="108"/>
      <c r="S996" s="108"/>
      <c r="T996" s="108"/>
      <c r="U996" s="108"/>
      <c r="V996" s="108"/>
      <c r="W996" s="108"/>
      <c r="X996" s="108"/>
      <c r="Y996" s="108"/>
      <c r="Z996" s="108"/>
    </row>
    <row r="997" spans="1:26" ht="24.75" customHeight="1">
      <c r="A997" s="537"/>
      <c r="B997" s="108"/>
      <c r="C997" s="537"/>
      <c r="D997" s="56"/>
      <c r="E997" s="56"/>
      <c r="F997" s="56"/>
      <c r="G997" s="538"/>
      <c r="H997" s="86"/>
      <c r="I997" s="85"/>
      <c r="J997" s="86"/>
      <c r="K997" s="108"/>
      <c r="L997" s="108"/>
      <c r="M997" s="108"/>
      <c r="N997" s="108"/>
      <c r="O997" s="108"/>
      <c r="P997" s="108"/>
      <c r="Q997" s="108"/>
      <c r="R997" s="108"/>
      <c r="S997" s="108"/>
      <c r="T997" s="108"/>
      <c r="U997" s="108"/>
      <c r="V997" s="108"/>
      <c r="W997" s="108"/>
      <c r="X997" s="108"/>
      <c r="Y997" s="108"/>
      <c r="Z997" s="108"/>
    </row>
    <row r="998" spans="1:26" ht="24.75" customHeight="1">
      <c r="A998" s="537"/>
      <c r="B998" s="108"/>
      <c r="C998" s="537"/>
      <c r="D998" s="56"/>
      <c r="E998" s="56"/>
      <c r="F998" s="56"/>
      <c r="G998" s="538"/>
      <c r="H998" s="86"/>
      <c r="I998" s="85"/>
      <c r="J998" s="86"/>
      <c r="K998" s="108"/>
      <c r="L998" s="108"/>
      <c r="M998" s="108"/>
      <c r="N998" s="108"/>
      <c r="O998" s="108"/>
      <c r="P998" s="108"/>
      <c r="Q998" s="108"/>
      <c r="R998" s="108"/>
      <c r="S998" s="108"/>
      <c r="T998" s="108"/>
      <c r="U998" s="108"/>
      <c r="V998" s="108"/>
      <c r="W998" s="108"/>
      <c r="X998" s="108"/>
      <c r="Y998" s="108"/>
      <c r="Z998" s="108"/>
    </row>
    <row r="999" spans="1:26" ht="24.75" customHeight="1">
      <c r="A999" s="537"/>
      <c r="B999" s="108"/>
      <c r="C999" s="537"/>
      <c r="D999" s="56"/>
      <c r="E999" s="56"/>
      <c r="F999" s="56"/>
      <c r="G999" s="538"/>
      <c r="H999" s="86"/>
      <c r="I999" s="85"/>
      <c r="J999" s="86"/>
      <c r="K999" s="108"/>
      <c r="L999" s="108"/>
      <c r="M999" s="108"/>
      <c r="N999" s="108"/>
      <c r="O999" s="108"/>
      <c r="P999" s="108"/>
      <c r="Q999" s="108"/>
      <c r="R999" s="108"/>
      <c r="S999" s="108"/>
      <c r="T999" s="108"/>
      <c r="U999" s="108"/>
      <c r="V999" s="108"/>
      <c r="W999" s="108"/>
      <c r="X999" s="108"/>
      <c r="Y999" s="108"/>
      <c r="Z999" s="108"/>
    </row>
    <row r="1000" spans="1:26" ht="24.75" customHeight="1">
      <c r="A1000" s="537"/>
      <c r="B1000" s="108"/>
      <c r="C1000" s="537"/>
      <c r="D1000" s="56"/>
      <c r="E1000" s="56"/>
      <c r="F1000" s="56"/>
      <c r="G1000" s="538"/>
      <c r="H1000" s="86"/>
      <c r="I1000" s="85"/>
      <c r="J1000" s="86"/>
      <c r="K1000" s="108"/>
      <c r="L1000" s="108"/>
      <c r="M1000" s="108"/>
      <c r="N1000" s="108"/>
      <c r="O1000" s="108"/>
      <c r="P1000" s="108"/>
      <c r="Q1000" s="108"/>
      <c r="R1000" s="108"/>
      <c r="S1000" s="108"/>
      <c r="T1000" s="108"/>
      <c r="U1000" s="108"/>
      <c r="V1000" s="108"/>
      <c r="W1000" s="108"/>
      <c r="X1000" s="108"/>
      <c r="Y1000" s="108"/>
      <c r="Z1000" s="108"/>
    </row>
  </sheetData>
  <mergeCells count="244">
    <mergeCell ref="H1:M1"/>
    <mergeCell ref="H2:M2"/>
    <mergeCell ref="H9:M9"/>
    <mergeCell ref="A14:M14"/>
    <mergeCell ref="A15:M15"/>
    <mergeCell ref="A16:M16"/>
    <mergeCell ref="H18:J18"/>
    <mergeCell ref="B20:M20"/>
    <mergeCell ref="B21:G21"/>
    <mergeCell ref="H21:M21"/>
    <mergeCell ref="B22:G22"/>
    <mergeCell ref="H22:M22"/>
    <mergeCell ref="B23:G23"/>
    <mergeCell ref="H23:M23"/>
    <mergeCell ref="B24:G24"/>
    <mergeCell ref="H24:M24"/>
    <mergeCell ref="B25:G25"/>
    <mergeCell ref="H25:M25"/>
    <mergeCell ref="B26:G26"/>
    <mergeCell ref="H26:M26"/>
    <mergeCell ref="B27:G27"/>
    <mergeCell ref="H27:M27"/>
    <mergeCell ref="B28:G28"/>
    <mergeCell ref="H28:M28"/>
    <mergeCell ref="B29:G29"/>
    <mergeCell ref="H29:M29"/>
    <mergeCell ref="B30:G30"/>
    <mergeCell ref="H30:M30"/>
    <mergeCell ref="B32:M32"/>
    <mergeCell ref="H33:M33"/>
    <mergeCell ref="H34:J34"/>
    <mergeCell ref="K34:M34"/>
    <mergeCell ref="B36:G36"/>
    <mergeCell ref="B37:G37"/>
    <mergeCell ref="C38:G38"/>
    <mergeCell ref="D39:G39"/>
    <mergeCell ref="C41:G41"/>
    <mergeCell ref="B43:G43"/>
    <mergeCell ref="C44:G44"/>
    <mergeCell ref="D45:G45"/>
    <mergeCell ref="C46:G46"/>
    <mergeCell ref="D47:G47"/>
    <mergeCell ref="C48:G48"/>
    <mergeCell ref="D49:G49"/>
    <mergeCell ref="B51:M51"/>
    <mergeCell ref="H52:M52"/>
    <mergeCell ref="H53:J53"/>
    <mergeCell ref="K53:M53"/>
    <mergeCell ref="B55:G55"/>
    <mergeCell ref="C56:G56"/>
    <mergeCell ref="D57:G57"/>
    <mergeCell ref="E58:G58"/>
    <mergeCell ref="E59:G59"/>
    <mergeCell ref="E60:G60"/>
    <mergeCell ref="E61:G61"/>
    <mergeCell ref="D62:G62"/>
    <mergeCell ref="E63:G63"/>
    <mergeCell ref="E64:G64"/>
    <mergeCell ref="E65:G65"/>
    <mergeCell ref="E66:G66"/>
    <mergeCell ref="C67:G67"/>
    <mergeCell ref="D68:G68"/>
    <mergeCell ref="D69:G69"/>
    <mergeCell ref="C70:G70"/>
    <mergeCell ref="D71:G71"/>
    <mergeCell ref="C72:G72"/>
    <mergeCell ref="D73:G73"/>
    <mergeCell ref="C74:G74"/>
    <mergeCell ref="D75:G75"/>
    <mergeCell ref="D76:G76"/>
    <mergeCell ref="C77:G77"/>
    <mergeCell ref="D78:G78"/>
    <mergeCell ref="C79:G79"/>
    <mergeCell ref="D80:G80"/>
    <mergeCell ref="D81:G81"/>
    <mergeCell ref="D82:G82"/>
    <mergeCell ref="D83:G83"/>
    <mergeCell ref="D84:G84"/>
    <mergeCell ref="D85:G85"/>
    <mergeCell ref="D86:G86"/>
    <mergeCell ref="D87:G87"/>
    <mergeCell ref="C88:G88"/>
    <mergeCell ref="D89:G89"/>
    <mergeCell ref="D90:G90"/>
    <mergeCell ref="C91:G91"/>
    <mergeCell ref="D92:G92"/>
    <mergeCell ref="D93:G93"/>
    <mergeCell ref="B94:M94"/>
    <mergeCell ref="H95:M95"/>
    <mergeCell ref="H96:J96"/>
    <mergeCell ref="K96:M96"/>
    <mergeCell ref="B98:G98"/>
    <mergeCell ref="C99:G99"/>
    <mergeCell ref="D100:G100"/>
    <mergeCell ref="D101:G101"/>
    <mergeCell ref="D102:G102"/>
    <mergeCell ref="D103:G103"/>
    <mergeCell ref="D104:G104"/>
    <mergeCell ref="D105:G105"/>
    <mergeCell ref="D106:G106"/>
    <mergeCell ref="B107:G107"/>
    <mergeCell ref="C108:G108"/>
    <mergeCell ref="D109:G109"/>
    <mergeCell ref="E110:G110"/>
    <mergeCell ref="F111:G111"/>
    <mergeCell ref="F112:G112"/>
    <mergeCell ref="E113:G113"/>
    <mergeCell ref="F114:G114"/>
    <mergeCell ref="F115:G115"/>
    <mergeCell ref="E116:G116"/>
    <mergeCell ref="F117:G117"/>
    <mergeCell ref="F118:G118"/>
    <mergeCell ref="F119:G119"/>
    <mergeCell ref="F120:G120"/>
    <mergeCell ref="F121:G121"/>
    <mergeCell ref="F122:G122"/>
    <mergeCell ref="F123:G123"/>
    <mergeCell ref="F124:G124"/>
    <mergeCell ref="D125:G125"/>
    <mergeCell ref="E126:G126"/>
    <mergeCell ref="F127:G127"/>
    <mergeCell ref="F128:G128"/>
    <mergeCell ref="E129:G129"/>
    <mergeCell ref="F130:G130"/>
    <mergeCell ref="F131:G131"/>
    <mergeCell ref="E132:G132"/>
    <mergeCell ref="F133:G133"/>
    <mergeCell ref="F134:G134"/>
    <mergeCell ref="E135:G135"/>
    <mergeCell ref="F136:G136"/>
    <mergeCell ref="F137:G137"/>
    <mergeCell ref="E138:G138"/>
    <mergeCell ref="D139:G139"/>
    <mergeCell ref="C140:G140"/>
    <mergeCell ref="D141:G141"/>
    <mergeCell ref="C142:G142"/>
    <mergeCell ref="D143:G143"/>
    <mergeCell ref="C144:G144"/>
    <mergeCell ref="D145:G145"/>
    <mergeCell ref="D146:G146"/>
    <mergeCell ref="C147:G147"/>
    <mergeCell ref="D148:G148"/>
    <mergeCell ref="D149:G149"/>
    <mergeCell ref="D150:G150"/>
    <mergeCell ref="B151:G151"/>
    <mergeCell ref="C152:G152"/>
    <mergeCell ref="D153:G153"/>
    <mergeCell ref="C154:G154"/>
    <mergeCell ref="D155:G155"/>
    <mergeCell ref="B156:M156"/>
    <mergeCell ref="H157:M157"/>
    <mergeCell ref="H158:J158"/>
    <mergeCell ref="K158:M158"/>
    <mergeCell ref="B160:G160"/>
    <mergeCell ref="C161:G161"/>
    <mergeCell ref="D162:G162"/>
    <mergeCell ref="E163:G163"/>
    <mergeCell ref="E167:G167"/>
    <mergeCell ref="D171:G171"/>
    <mergeCell ref="C172:G172"/>
    <mergeCell ref="D173:G173"/>
    <mergeCell ref="D174:G174"/>
    <mergeCell ref="D175:G175"/>
    <mergeCell ref="C176:G176"/>
    <mergeCell ref="D177:G177"/>
    <mergeCell ref="B178:G178"/>
    <mergeCell ref="B179:G179"/>
    <mergeCell ref="C180:G180"/>
    <mergeCell ref="D181:G181"/>
    <mergeCell ref="D182:G182"/>
    <mergeCell ref="C183:G183"/>
    <mergeCell ref="D184:G184"/>
    <mergeCell ref="E185:G185"/>
    <mergeCell ref="E186:G186"/>
    <mergeCell ref="D187:G187"/>
    <mergeCell ref="E188:G188"/>
    <mergeCell ref="E189:G189"/>
    <mergeCell ref="C190:G190"/>
    <mergeCell ref="D191:G191"/>
    <mergeCell ref="E192:G192"/>
    <mergeCell ref="E193:G193"/>
    <mergeCell ref="E194:G194"/>
    <mergeCell ref="D195:G195"/>
    <mergeCell ref="E196:G196"/>
    <mergeCell ref="E197:G197"/>
    <mergeCell ref="E198:G198"/>
    <mergeCell ref="C199:G199"/>
    <mergeCell ref="D200:G200"/>
    <mergeCell ref="B201:M201"/>
    <mergeCell ref="H202:M202"/>
    <mergeCell ref="H203:J203"/>
    <mergeCell ref="K203:M203"/>
    <mergeCell ref="B205:G205"/>
    <mergeCell ref="C206:G206"/>
    <mergeCell ref="D207:G207"/>
    <mergeCell ref="D208:G208"/>
    <mergeCell ref="C209:G209"/>
    <mergeCell ref="D210:G210"/>
    <mergeCell ref="E211:G211"/>
    <mergeCell ref="E212:G212"/>
    <mergeCell ref="D213:G213"/>
    <mergeCell ref="E214:G214"/>
    <mergeCell ref="C216:G216"/>
    <mergeCell ref="D217:G217"/>
    <mergeCell ref="E218:G218"/>
    <mergeCell ref="E219:G219"/>
    <mergeCell ref="E220:G220"/>
    <mergeCell ref="D221:G221"/>
    <mergeCell ref="E222:G222"/>
    <mergeCell ref="E223:G223"/>
    <mergeCell ref="H262:M262"/>
    <mergeCell ref="E224:G224"/>
    <mergeCell ref="C225:G225"/>
    <mergeCell ref="D226:G226"/>
    <mergeCell ref="D227:G227"/>
    <mergeCell ref="D228:G228"/>
    <mergeCell ref="C229:G229"/>
    <mergeCell ref="C233:G233"/>
    <mergeCell ref="D234:G234"/>
    <mergeCell ref="C235:G235"/>
    <mergeCell ref="I269:L269"/>
    <mergeCell ref="I272:L272"/>
    <mergeCell ref="I274:L274"/>
    <mergeCell ref="I278:L278"/>
    <mergeCell ref="I285:L285"/>
    <mergeCell ref="I288:L288"/>
    <mergeCell ref="A32:A35"/>
    <mergeCell ref="A51:A54"/>
    <mergeCell ref="A94:A97"/>
    <mergeCell ref="A156:A159"/>
    <mergeCell ref="A201:A204"/>
    <mergeCell ref="B202:G204"/>
    <mergeCell ref="B157:G159"/>
    <mergeCell ref="B95:G97"/>
    <mergeCell ref="B33:G35"/>
    <mergeCell ref="B52:G54"/>
    <mergeCell ref="D236:G236"/>
    <mergeCell ref="B237:G237"/>
    <mergeCell ref="C241:G241"/>
    <mergeCell ref="C242:G242"/>
    <mergeCell ref="C243:G243"/>
    <mergeCell ref="I257:L257"/>
    <mergeCell ref="H258:M258"/>
    <mergeCell ref="H259:M259"/>
  </mergeCells>
  <pageMargins left="0.55118110236220474" right="0.23622047244094491" top="0.74803149606299213" bottom="0.62992125984251968" header="0" footer="0"/>
  <pageSetup paperSize="9" scale="68" orientation="portrait" r:id="rId1"/>
  <headerFooter>
    <oddFooter>&amp;C&amp;P</oddFooter>
  </headerFooter>
  <rowBreaks count="6" manualBreakCount="6">
    <brk id="50" man="1"/>
    <brk id="93" man="1"/>
    <brk id="132" max="16383" man="1"/>
    <brk id="155" man="1"/>
    <brk id="200" man="1"/>
    <brk id="239" max="16383" man="1"/>
  </rowBreaks>
</worksheet>
</file>

<file path=xl/worksheets/sheet4.xml><?xml version="1.0" encoding="utf-8"?>
<worksheet xmlns="http://schemas.openxmlformats.org/spreadsheetml/2006/main" xmlns:r="http://schemas.openxmlformats.org/officeDocument/2006/relationships">
  <sheetPr>
    <tabColor rgb="FF00B050"/>
  </sheetPr>
  <dimension ref="A1:Z1325"/>
  <sheetViews>
    <sheetView showGridLines="0" workbookViewId="0">
      <selection activeCell="F13" sqref="F13:I13"/>
    </sheetView>
  </sheetViews>
  <sheetFormatPr defaultColWidth="12.625" defaultRowHeight="15" customHeight="1"/>
  <cols>
    <col min="1" max="1" width="4.625" customWidth="1"/>
    <col min="2" max="2" width="4.5" customWidth="1"/>
    <col min="3" max="3" width="3.125" customWidth="1"/>
    <col min="4" max="4" width="24.25" customWidth="1"/>
    <col min="5" max="5" width="2.375" customWidth="1"/>
    <col min="6" max="6" width="13.375" customWidth="1"/>
    <col min="7" max="7" width="13.75" customWidth="1"/>
    <col min="8" max="8" width="14.375" customWidth="1"/>
    <col min="9" max="9" width="10.375" customWidth="1"/>
    <col min="10" max="10" width="7.125" customWidth="1"/>
    <col min="11" max="11" width="9" customWidth="1"/>
    <col min="12" max="12" width="28.75" customWidth="1"/>
    <col min="13" max="13" width="23.375" customWidth="1"/>
    <col min="14" max="14" width="11.75" customWidth="1"/>
    <col min="15" max="15" width="103.375" customWidth="1"/>
    <col min="16" max="26" width="8" customWidth="1"/>
  </cols>
  <sheetData>
    <row r="1" spans="1:26" ht="19.5" customHeight="1">
      <c r="A1" s="697" t="s">
        <v>380</v>
      </c>
      <c r="B1" s="693"/>
      <c r="C1" s="693"/>
      <c r="D1" s="693"/>
      <c r="E1" s="693"/>
      <c r="F1" s="693"/>
      <c r="G1" s="693"/>
      <c r="H1" s="693"/>
      <c r="I1" s="693"/>
      <c r="J1" s="693"/>
      <c r="K1" s="693"/>
      <c r="L1" s="693"/>
      <c r="M1" s="693"/>
      <c r="N1" s="338"/>
      <c r="O1" s="338"/>
      <c r="P1" s="108"/>
      <c r="Q1" s="108"/>
      <c r="R1" s="108"/>
      <c r="S1" s="108"/>
      <c r="T1" s="108"/>
      <c r="U1" s="108"/>
      <c r="V1" s="108"/>
      <c r="W1" s="108"/>
      <c r="X1" s="108"/>
      <c r="Y1" s="108"/>
      <c r="Z1" s="108"/>
    </row>
    <row r="2" spans="1:26" ht="19.5" customHeight="1">
      <c r="A2" s="697" t="s">
        <v>381</v>
      </c>
      <c r="B2" s="693"/>
      <c r="C2" s="693"/>
      <c r="D2" s="693"/>
      <c r="E2" s="693"/>
      <c r="F2" s="693"/>
      <c r="G2" s="693"/>
      <c r="H2" s="693"/>
      <c r="I2" s="693"/>
      <c r="J2" s="693"/>
      <c r="K2" s="693"/>
      <c r="L2" s="693"/>
      <c r="M2" s="693"/>
      <c r="N2" s="338"/>
      <c r="O2" s="338"/>
      <c r="P2" s="108"/>
      <c r="Q2" s="108"/>
      <c r="R2" s="108"/>
      <c r="S2" s="108"/>
      <c r="T2" s="108"/>
      <c r="U2" s="108"/>
      <c r="V2" s="108"/>
      <c r="W2" s="108"/>
      <c r="X2" s="108"/>
      <c r="Y2" s="108"/>
      <c r="Z2" s="108"/>
    </row>
    <row r="3" spans="1:26" ht="11.25" customHeight="1">
      <c r="A3" s="56"/>
      <c r="B3" s="56"/>
      <c r="C3" s="56"/>
      <c r="D3" s="56"/>
      <c r="E3" s="56"/>
      <c r="F3" s="56"/>
      <c r="G3" s="86"/>
      <c r="H3" s="85"/>
      <c r="I3" s="56"/>
      <c r="J3" s="86"/>
      <c r="K3" s="86"/>
      <c r="L3" s="160"/>
      <c r="M3" s="160"/>
      <c r="N3" s="338"/>
      <c r="O3" s="338"/>
      <c r="P3" s="108"/>
      <c r="Q3" s="108"/>
      <c r="R3" s="108"/>
      <c r="S3" s="108"/>
      <c r="T3" s="108"/>
      <c r="U3" s="108"/>
      <c r="V3" s="108"/>
      <c r="W3" s="108"/>
      <c r="X3" s="108"/>
      <c r="Y3" s="108"/>
      <c r="Z3" s="108"/>
    </row>
    <row r="4" spans="1:26" ht="19.5" customHeight="1">
      <c r="A4" s="56" t="s">
        <v>382</v>
      </c>
      <c r="B4" s="56"/>
      <c r="C4" s="56"/>
      <c r="D4" s="57"/>
      <c r="E4" s="57"/>
      <c r="F4" s="56"/>
      <c r="G4" s="86"/>
      <c r="H4" s="85"/>
      <c r="I4" s="56"/>
      <c r="J4" s="86"/>
      <c r="K4" s="86"/>
      <c r="L4" s="160"/>
      <c r="M4" s="160"/>
      <c r="N4" s="338"/>
      <c r="O4" s="338"/>
      <c r="P4" s="108"/>
      <c r="Q4" s="108"/>
      <c r="R4" s="108"/>
      <c r="S4" s="108"/>
      <c r="T4" s="108"/>
      <c r="U4" s="108"/>
      <c r="V4" s="108"/>
      <c r="W4" s="108"/>
      <c r="X4" s="108"/>
      <c r="Y4" s="108"/>
      <c r="Z4" s="108"/>
    </row>
    <row r="5" spans="1:26" ht="19.5" customHeight="1">
      <c r="A5" s="56"/>
      <c r="B5" s="56"/>
      <c r="C5" s="56" t="s">
        <v>383</v>
      </c>
      <c r="D5" s="56"/>
      <c r="E5" s="56" t="s">
        <v>125</v>
      </c>
      <c r="F5" s="769" t="s">
        <v>360</v>
      </c>
      <c r="G5" s="693"/>
      <c r="H5" s="693"/>
      <c r="I5" s="693"/>
      <c r="J5" s="86"/>
      <c r="K5" s="86"/>
      <c r="L5" s="160"/>
      <c r="M5" s="160"/>
      <c r="N5" s="338"/>
      <c r="O5" s="338"/>
      <c r="P5" s="108"/>
      <c r="Q5" s="108"/>
      <c r="R5" s="108"/>
      <c r="S5" s="108"/>
      <c r="T5" s="108"/>
      <c r="U5" s="108"/>
      <c r="V5" s="108"/>
      <c r="W5" s="108"/>
      <c r="X5" s="108"/>
      <c r="Y5" s="108"/>
      <c r="Z5" s="108"/>
    </row>
    <row r="6" spans="1:26" ht="19.5" customHeight="1">
      <c r="A6" s="56"/>
      <c r="B6" s="56"/>
      <c r="C6" s="56" t="s">
        <v>384</v>
      </c>
      <c r="D6" s="56"/>
      <c r="E6" s="56" t="s">
        <v>125</v>
      </c>
      <c r="F6" s="895" t="s">
        <v>385</v>
      </c>
      <c r="G6" s="693"/>
      <c r="H6" s="693"/>
      <c r="I6" s="693"/>
      <c r="J6" s="86"/>
      <c r="K6" s="86"/>
      <c r="L6" s="160"/>
      <c r="M6" s="160"/>
      <c r="N6" s="338"/>
      <c r="O6" s="338"/>
      <c r="P6" s="108"/>
      <c r="Q6" s="108"/>
      <c r="R6" s="108"/>
      <c r="S6" s="108"/>
      <c r="T6" s="108"/>
      <c r="U6" s="108"/>
      <c r="V6" s="108"/>
      <c r="W6" s="108"/>
      <c r="X6" s="108"/>
      <c r="Y6" s="108"/>
      <c r="Z6" s="108"/>
    </row>
    <row r="7" spans="1:26" ht="19.5" customHeight="1">
      <c r="A7" s="56"/>
      <c r="B7" s="56"/>
      <c r="C7" s="56" t="s">
        <v>386</v>
      </c>
      <c r="D7" s="56"/>
      <c r="E7" s="56" t="s">
        <v>125</v>
      </c>
      <c r="F7" s="769" t="s">
        <v>387</v>
      </c>
      <c r="G7" s="693"/>
      <c r="H7" s="693"/>
      <c r="I7" s="693"/>
      <c r="J7" s="86"/>
      <c r="K7" s="86"/>
      <c r="L7" s="160"/>
      <c r="M7" s="160"/>
      <c r="N7" s="338"/>
      <c r="O7" s="338"/>
      <c r="P7" s="108"/>
      <c r="Q7" s="108"/>
      <c r="R7" s="108"/>
      <c r="S7" s="108"/>
      <c r="T7" s="108"/>
      <c r="U7" s="108"/>
      <c r="V7" s="108"/>
      <c r="W7" s="108"/>
      <c r="X7" s="108"/>
      <c r="Y7" s="108"/>
      <c r="Z7" s="108"/>
    </row>
    <row r="8" spans="1:26" ht="19.5" customHeight="1">
      <c r="A8" s="56"/>
      <c r="B8" s="56"/>
      <c r="C8" s="56" t="s">
        <v>388</v>
      </c>
      <c r="D8" s="56"/>
      <c r="E8" s="56" t="s">
        <v>125</v>
      </c>
      <c r="F8" s="769" t="s">
        <v>389</v>
      </c>
      <c r="G8" s="693"/>
      <c r="H8" s="693"/>
      <c r="I8" s="693"/>
      <c r="J8" s="56"/>
      <c r="K8" s="56"/>
      <c r="L8" s="56"/>
      <c r="M8" s="56"/>
      <c r="N8" s="338"/>
      <c r="O8" s="338"/>
      <c r="P8" s="108"/>
      <c r="Q8" s="108"/>
      <c r="R8" s="108"/>
      <c r="S8" s="108"/>
      <c r="T8" s="108"/>
      <c r="U8" s="108"/>
      <c r="V8" s="108"/>
      <c r="W8" s="108"/>
      <c r="X8" s="108"/>
      <c r="Y8" s="108"/>
      <c r="Z8" s="108"/>
    </row>
    <row r="9" spans="1:26" ht="19.5" customHeight="1">
      <c r="A9" s="56"/>
      <c r="B9" s="56"/>
      <c r="C9" s="56" t="s">
        <v>92</v>
      </c>
      <c r="D9" s="56"/>
      <c r="E9" s="56" t="s">
        <v>125</v>
      </c>
      <c r="F9" s="769" t="s">
        <v>93</v>
      </c>
      <c r="G9" s="693"/>
      <c r="H9" s="693"/>
      <c r="I9" s="693"/>
      <c r="J9" s="86"/>
      <c r="K9" s="86"/>
      <c r="L9" s="160"/>
      <c r="M9" s="160"/>
      <c r="N9" s="338"/>
      <c r="O9" s="338"/>
      <c r="P9" s="108"/>
      <c r="Q9" s="108"/>
      <c r="R9" s="108"/>
      <c r="S9" s="108"/>
      <c r="T9" s="108"/>
      <c r="U9" s="108"/>
      <c r="V9" s="108"/>
      <c r="W9" s="108"/>
      <c r="X9" s="108"/>
      <c r="Y9" s="108"/>
      <c r="Z9" s="108"/>
    </row>
    <row r="10" spans="1:26" ht="12" customHeight="1">
      <c r="A10" s="56"/>
      <c r="B10" s="56"/>
      <c r="C10" s="56"/>
      <c r="D10" s="56"/>
      <c r="E10" s="56"/>
      <c r="F10" s="57"/>
      <c r="G10" s="86"/>
      <c r="H10" s="86"/>
      <c r="I10" s="57"/>
      <c r="J10" s="86"/>
      <c r="K10" s="86"/>
      <c r="L10" s="160"/>
      <c r="M10" s="160"/>
      <c r="N10" s="338"/>
      <c r="O10" s="338"/>
      <c r="P10" s="108"/>
      <c r="Q10" s="108"/>
      <c r="R10" s="108"/>
      <c r="S10" s="108"/>
      <c r="T10" s="108"/>
      <c r="U10" s="108"/>
      <c r="V10" s="108"/>
      <c r="W10" s="108"/>
      <c r="X10" s="108"/>
      <c r="Y10" s="108"/>
      <c r="Z10" s="108"/>
    </row>
    <row r="11" spans="1:26" ht="19.5" customHeight="1">
      <c r="A11" s="56" t="s">
        <v>390</v>
      </c>
      <c r="B11" s="56"/>
      <c r="C11" s="56"/>
      <c r="D11" s="57"/>
      <c r="E11" s="57"/>
      <c r="F11" s="56"/>
      <c r="G11" s="86"/>
      <c r="H11" s="85"/>
      <c r="I11" s="56"/>
      <c r="J11" s="86"/>
      <c r="K11" s="86"/>
      <c r="L11" s="160"/>
      <c r="M11" s="160"/>
      <c r="N11" s="338"/>
      <c r="O11" s="338"/>
      <c r="P11" s="108"/>
      <c r="Q11" s="108"/>
      <c r="R11" s="108"/>
      <c r="S11" s="108"/>
      <c r="T11" s="108"/>
      <c r="U11" s="108"/>
      <c r="V11" s="108"/>
      <c r="W11" s="108"/>
      <c r="X11" s="108"/>
      <c r="Y11" s="108"/>
      <c r="Z11" s="108"/>
    </row>
    <row r="12" spans="1:26" ht="19.5" customHeight="1">
      <c r="A12" s="56"/>
      <c r="B12" s="56"/>
      <c r="C12" s="56" t="s">
        <v>65</v>
      </c>
      <c r="D12" s="56"/>
      <c r="E12" s="56" t="s">
        <v>125</v>
      </c>
      <c r="F12" s="769" t="s">
        <v>391</v>
      </c>
      <c r="G12" s="693"/>
      <c r="H12" s="693"/>
      <c r="I12" s="693"/>
      <c r="J12" s="86" t="s">
        <v>392</v>
      </c>
      <c r="K12" s="86"/>
      <c r="L12" s="160"/>
      <c r="M12" s="160"/>
      <c r="N12" s="338"/>
      <c r="O12" s="338"/>
      <c r="P12" s="108"/>
      <c r="Q12" s="108"/>
      <c r="R12" s="108"/>
      <c r="S12" s="108"/>
      <c r="T12" s="108"/>
      <c r="U12" s="108"/>
      <c r="V12" s="108"/>
      <c r="W12" s="108"/>
      <c r="X12" s="108"/>
      <c r="Y12" s="108"/>
      <c r="Z12" s="108"/>
    </row>
    <row r="13" spans="1:26" ht="19.5" customHeight="1">
      <c r="A13" s="56"/>
      <c r="B13" s="56"/>
      <c r="C13" s="56" t="s">
        <v>393</v>
      </c>
      <c r="D13" s="56"/>
      <c r="E13" s="56" t="s">
        <v>125</v>
      </c>
      <c r="F13" s="895" t="s">
        <v>127</v>
      </c>
      <c r="G13" s="693"/>
      <c r="H13" s="693"/>
      <c r="I13" s="693"/>
      <c r="J13" s="86"/>
      <c r="K13" s="86"/>
      <c r="L13" s="160"/>
      <c r="M13" s="160"/>
      <c r="N13" s="338"/>
      <c r="O13" s="338"/>
      <c r="P13" s="108"/>
      <c r="Q13" s="108"/>
      <c r="R13" s="108"/>
      <c r="S13" s="108"/>
      <c r="T13" s="108"/>
      <c r="U13" s="108"/>
      <c r="V13" s="108"/>
      <c r="W13" s="108"/>
      <c r="X13" s="108"/>
      <c r="Y13" s="108"/>
      <c r="Z13" s="108"/>
    </row>
    <row r="14" spans="1:26" ht="19.5" customHeight="1">
      <c r="A14" s="56"/>
      <c r="B14" s="56"/>
      <c r="C14" s="56" t="s">
        <v>386</v>
      </c>
      <c r="D14" s="56"/>
      <c r="E14" s="56" t="s">
        <v>125</v>
      </c>
      <c r="F14" s="769" t="s">
        <v>394</v>
      </c>
      <c r="G14" s="693"/>
      <c r="H14" s="693"/>
      <c r="I14" s="693"/>
      <c r="J14" s="86"/>
      <c r="K14" s="86"/>
      <c r="L14" s="160"/>
      <c r="M14" s="160"/>
      <c r="N14" s="338"/>
      <c r="O14" s="338"/>
      <c r="P14" s="108"/>
      <c r="Q14" s="108"/>
      <c r="R14" s="108"/>
      <c r="S14" s="108"/>
      <c r="T14" s="108"/>
      <c r="U14" s="108"/>
      <c r="V14" s="108"/>
      <c r="W14" s="108"/>
      <c r="X14" s="108"/>
      <c r="Y14" s="108"/>
      <c r="Z14" s="108"/>
    </row>
    <row r="15" spans="1:26" ht="19.5" customHeight="1">
      <c r="A15" s="56"/>
      <c r="B15" s="56"/>
      <c r="C15" s="56" t="s">
        <v>395</v>
      </c>
      <c r="D15" s="56"/>
      <c r="E15" s="56" t="s">
        <v>125</v>
      </c>
      <c r="F15" s="769" t="s">
        <v>396</v>
      </c>
      <c r="G15" s="693"/>
      <c r="H15" s="693"/>
      <c r="I15" s="693"/>
      <c r="J15" s="86"/>
      <c r="K15" s="86"/>
      <c r="L15" s="160"/>
      <c r="M15" s="160"/>
      <c r="N15" s="338"/>
      <c r="O15" s="338"/>
      <c r="P15" s="108"/>
      <c r="Q15" s="108"/>
      <c r="R15" s="108"/>
      <c r="S15" s="108"/>
      <c r="T15" s="108"/>
      <c r="U15" s="108"/>
      <c r="V15" s="108"/>
      <c r="W15" s="108"/>
      <c r="X15" s="108"/>
      <c r="Y15" s="108"/>
      <c r="Z15" s="108"/>
    </row>
    <row r="16" spans="1:26" ht="19.5" customHeight="1">
      <c r="A16" s="56"/>
      <c r="B16" s="56"/>
      <c r="C16" s="56" t="s">
        <v>92</v>
      </c>
      <c r="D16" s="56"/>
      <c r="E16" s="56" t="s">
        <v>125</v>
      </c>
      <c r="F16" s="769" t="s">
        <v>93</v>
      </c>
      <c r="G16" s="693"/>
      <c r="H16" s="693"/>
      <c r="I16" s="693"/>
      <c r="J16" s="86"/>
      <c r="K16" s="86"/>
      <c r="L16" s="160"/>
      <c r="M16" s="160"/>
      <c r="N16" s="338"/>
      <c r="O16" s="338"/>
      <c r="P16" s="108"/>
      <c r="Q16" s="108"/>
      <c r="R16" s="108"/>
      <c r="S16" s="108"/>
      <c r="T16" s="108"/>
      <c r="U16" s="108"/>
      <c r="V16" s="108"/>
      <c r="W16" s="108"/>
      <c r="X16" s="108"/>
      <c r="Y16" s="108"/>
      <c r="Z16" s="108"/>
    </row>
    <row r="17" spans="1:26" ht="12.75" customHeight="1">
      <c r="A17" s="56"/>
      <c r="B17" s="56"/>
      <c r="C17" s="56"/>
      <c r="D17" s="56"/>
      <c r="E17" s="56"/>
      <c r="F17" s="56"/>
      <c r="G17" s="86"/>
      <c r="H17" s="85"/>
      <c r="I17" s="56"/>
      <c r="J17" s="86"/>
      <c r="K17" s="86"/>
      <c r="L17" s="160"/>
      <c r="M17" s="160"/>
      <c r="N17" s="338"/>
      <c r="O17" s="338"/>
      <c r="P17" s="108"/>
      <c r="Q17" s="108"/>
      <c r="R17" s="108"/>
      <c r="S17" s="108"/>
      <c r="T17" s="108"/>
      <c r="U17" s="108"/>
      <c r="V17" s="108"/>
      <c r="W17" s="108"/>
      <c r="X17" s="108"/>
      <c r="Y17" s="108"/>
      <c r="Z17" s="108"/>
    </row>
    <row r="18" spans="1:26" ht="19.5" customHeight="1">
      <c r="A18" s="57" t="s">
        <v>397</v>
      </c>
      <c r="B18" s="57"/>
      <c r="C18" s="57"/>
      <c r="D18" s="57"/>
      <c r="E18" s="57"/>
      <c r="F18" s="57"/>
      <c r="G18" s="86"/>
      <c r="H18" s="86"/>
      <c r="I18" s="57"/>
      <c r="J18" s="86"/>
      <c r="K18" s="86"/>
      <c r="L18" s="160"/>
      <c r="M18" s="160"/>
      <c r="N18" s="338"/>
      <c r="O18" s="338"/>
      <c r="P18" s="108"/>
      <c r="Q18" s="108"/>
      <c r="R18" s="108"/>
      <c r="S18" s="108"/>
      <c r="T18" s="108"/>
      <c r="U18" s="108"/>
      <c r="V18" s="108"/>
      <c r="W18" s="108"/>
      <c r="X18" s="108"/>
      <c r="Y18" s="108"/>
      <c r="Z18" s="108"/>
    </row>
    <row r="19" spans="1:26" ht="6.75" customHeight="1">
      <c r="A19" s="59"/>
      <c r="B19" s="59"/>
      <c r="C19" s="59"/>
      <c r="D19" s="59"/>
      <c r="E19" s="59"/>
      <c r="F19" s="59"/>
      <c r="G19" s="55"/>
      <c r="H19" s="87"/>
      <c r="I19" s="88"/>
      <c r="J19" s="86"/>
      <c r="K19" s="86"/>
      <c r="L19" s="160"/>
      <c r="M19" s="160"/>
      <c r="N19" s="338"/>
      <c r="O19" s="338"/>
      <c r="P19" s="108"/>
      <c r="Q19" s="108"/>
      <c r="R19" s="108"/>
      <c r="S19" s="108"/>
      <c r="T19" s="108"/>
      <c r="U19" s="108"/>
      <c r="V19" s="108"/>
      <c r="W19" s="108"/>
      <c r="X19" s="108"/>
      <c r="Y19" s="108"/>
      <c r="Z19" s="108"/>
    </row>
    <row r="20" spans="1:26" ht="45" customHeight="1">
      <c r="A20" s="324" t="s">
        <v>2</v>
      </c>
      <c r="B20" s="893" t="s">
        <v>398</v>
      </c>
      <c r="C20" s="717"/>
      <c r="D20" s="717"/>
      <c r="E20" s="717"/>
      <c r="F20" s="717"/>
      <c r="G20" s="324" t="s">
        <v>399</v>
      </c>
      <c r="H20" s="324" t="s">
        <v>400</v>
      </c>
      <c r="I20" s="324" t="s">
        <v>401</v>
      </c>
      <c r="J20" s="324" t="s">
        <v>402</v>
      </c>
      <c r="K20" s="324" t="s">
        <v>403</v>
      </c>
      <c r="L20" s="339" t="s">
        <v>404</v>
      </c>
      <c r="M20" s="340" t="s">
        <v>405</v>
      </c>
      <c r="N20" s="230" t="s">
        <v>406</v>
      </c>
      <c r="O20" s="230" t="s">
        <v>5</v>
      </c>
      <c r="P20" s="108"/>
      <c r="Q20" s="108"/>
      <c r="R20" s="108"/>
      <c r="S20" s="108"/>
      <c r="T20" s="108"/>
      <c r="U20" s="108"/>
      <c r="V20" s="108"/>
      <c r="W20" s="108"/>
      <c r="X20" s="108"/>
      <c r="Y20" s="108"/>
      <c r="Z20" s="108"/>
    </row>
    <row r="21" spans="1:26" ht="16.5" customHeight="1">
      <c r="A21" s="325">
        <v>1</v>
      </c>
      <c r="B21" s="894">
        <v>2</v>
      </c>
      <c r="C21" s="717"/>
      <c r="D21" s="717"/>
      <c r="E21" s="717"/>
      <c r="F21" s="717"/>
      <c r="G21" s="325">
        <v>3</v>
      </c>
      <c r="H21" s="324">
        <v>4</v>
      </c>
      <c r="I21" s="325">
        <v>5</v>
      </c>
      <c r="J21" s="325">
        <v>6</v>
      </c>
      <c r="K21" s="325">
        <v>7</v>
      </c>
      <c r="L21" s="341">
        <v>8</v>
      </c>
      <c r="M21" s="303" t="s">
        <v>407</v>
      </c>
      <c r="N21" s="342">
        <v>10</v>
      </c>
      <c r="O21" s="342">
        <v>11</v>
      </c>
      <c r="P21" s="108"/>
      <c r="Q21" s="108"/>
      <c r="R21" s="108"/>
      <c r="S21" s="108"/>
      <c r="T21" s="108"/>
      <c r="U21" s="108"/>
      <c r="V21" s="108"/>
      <c r="W21" s="108"/>
      <c r="X21" s="108"/>
      <c r="Y21" s="108"/>
      <c r="Z21" s="108"/>
    </row>
    <row r="22" spans="1:26" ht="25.5" customHeight="1">
      <c r="A22" s="201" t="s">
        <v>178</v>
      </c>
      <c r="B22" s="326" t="s">
        <v>179</v>
      </c>
      <c r="C22" s="124"/>
      <c r="D22" s="124"/>
      <c r="E22" s="124"/>
      <c r="F22" s="124"/>
      <c r="G22" s="69"/>
      <c r="H22" s="154"/>
      <c r="I22" s="69"/>
      <c r="J22" s="77"/>
      <c r="K22" s="61">
        <f>K23</f>
        <v>0</v>
      </c>
      <c r="L22" s="343"/>
      <c r="M22" s="344"/>
      <c r="N22" s="345"/>
      <c r="O22" s="345"/>
      <c r="P22" s="346"/>
      <c r="Q22" s="346"/>
      <c r="R22" s="346"/>
      <c r="S22" s="346"/>
      <c r="T22" s="346"/>
      <c r="U22" s="346"/>
      <c r="V22" s="346"/>
      <c r="W22" s="346"/>
      <c r="X22" s="346"/>
      <c r="Y22" s="346"/>
      <c r="Z22" s="346"/>
    </row>
    <row r="23" spans="1:26" ht="25.5" customHeight="1">
      <c r="A23" s="68"/>
      <c r="B23" s="190" t="s">
        <v>180</v>
      </c>
      <c r="C23" s="81" t="s">
        <v>181</v>
      </c>
      <c r="D23" s="124"/>
      <c r="E23" s="124"/>
      <c r="F23" s="124"/>
      <c r="G23" s="69"/>
      <c r="H23" s="154"/>
      <c r="I23" s="69"/>
      <c r="J23" s="77"/>
      <c r="K23" s="61">
        <f>SUM(K24:K25)</f>
        <v>0</v>
      </c>
      <c r="L23" s="347"/>
      <c r="M23" s="348"/>
      <c r="N23" s="349"/>
      <c r="O23" s="349"/>
      <c r="P23" s="86"/>
      <c r="Q23" s="86"/>
      <c r="R23" s="86"/>
      <c r="S23" s="86"/>
      <c r="T23" s="86"/>
      <c r="U23" s="86"/>
      <c r="V23" s="86"/>
      <c r="W23" s="86"/>
      <c r="X23" s="86"/>
      <c r="Y23" s="86"/>
      <c r="Z23" s="86"/>
    </row>
    <row r="24" spans="1:26" ht="19.5" customHeight="1">
      <c r="A24" s="327"/>
      <c r="B24" s="56"/>
      <c r="C24" s="328" t="s">
        <v>153</v>
      </c>
      <c r="D24" s="716" t="s">
        <v>182</v>
      </c>
      <c r="E24" s="717"/>
      <c r="F24" s="718"/>
      <c r="G24" s="329"/>
      <c r="H24" s="69"/>
      <c r="I24" s="350"/>
      <c r="J24" s="69"/>
      <c r="K24" s="91"/>
      <c r="L24" s="351"/>
      <c r="M24" s="352"/>
      <c r="N24" s="349"/>
      <c r="O24" s="95" t="s">
        <v>408</v>
      </c>
      <c r="P24" s="56"/>
      <c r="Q24" s="56"/>
      <c r="R24" s="56"/>
      <c r="S24" s="56"/>
      <c r="T24" s="56"/>
      <c r="U24" s="56"/>
      <c r="V24" s="56"/>
      <c r="W24" s="56"/>
      <c r="X24" s="56"/>
      <c r="Y24" s="56"/>
      <c r="Z24" s="56"/>
    </row>
    <row r="25" spans="1:26" ht="29.25" customHeight="1">
      <c r="A25" s="68"/>
      <c r="B25" s="330"/>
      <c r="C25" s="328" t="s">
        <v>155</v>
      </c>
      <c r="D25" s="716" t="s">
        <v>183</v>
      </c>
      <c r="E25" s="717"/>
      <c r="F25" s="718"/>
      <c r="G25" s="331"/>
      <c r="H25" s="86"/>
      <c r="I25" s="91"/>
      <c r="J25" s="69"/>
      <c r="K25" s="91"/>
      <c r="L25" s="353"/>
      <c r="M25" s="354"/>
      <c r="N25" s="349"/>
      <c r="O25" s="349"/>
      <c r="P25" s="56"/>
      <c r="Q25" s="56"/>
      <c r="R25" s="56"/>
      <c r="S25" s="56"/>
      <c r="T25" s="56"/>
      <c r="U25" s="56"/>
      <c r="V25" s="56"/>
      <c r="W25" s="56"/>
      <c r="X25" s="56"/>
      <c r="Y25" s="56"/>
      <c r="Z25" s="56"/>
    </row>
    <row r="26" spans="1:26" ht="25.5" customHeight="1">
      <c r="A26" s="79"/>
      <c r="B26" s="66" t="s">
        <v>184</v>
      </c>
      <c r="C26" s="81" t="s">
        <v>185</v>
      </c>
      <c r="D26" s="124"/>
      <c r="E26" s="124"/>
      <c r="F26" s="124"/>
      <c r="G26" s="69"/>
      <c r="H26" s="154"/>
      <c r="I26" s="91"/>
      <c r="J26" s="69"/>
      <c r="K26" s="201">
        <v>0</v>
      </c>
      <c r="L26" s="353"/>
      <c r="M26" s="354"/>
      <c r="N26" s="349"/>
      <c r="O26" s="349"/>
      <c r="P26" s="56"/>
      <c r="Q26" s="56"/>
      <c r="R26" s="56"/>
      <c r="S26" s="56"/>
      <c r="T26" s="56"/>
      <c r="U26" s="56"/>
      <c r="V26" s="56"/>
      <c r="W26" s="56"/>
      <c r="X26" s="56"/>
      <c r="Y26" s="56"/>
      <c r="Z26" s="56"/>
    </row>
    <row r="27" spans="1:26" ht="23.25" customHeight="1">
      <c r="A27" s="63" t="s">
        <v>187</v>
      </c>
      <c r="B27" s="757" t="s">
        <v>188</v>
      </c>
      <c r="C27" s="717"/>
      <c r="D27" s="717"/>
      <c r="E27" s="717"/>
      <c r="F27" s="718"/>
      <c r="G27" s="332"/>
      <c r="H27" s="60"/>
      <c r="I27" s="91"/>
      <c r="J27" s="77"/>
      <c r="K27" s="201">
        <f>K28+K145+K162+K163+K277+K427+K443+K444+K445+K446+K459+K462+K465</f>
        <v>326.64</v>
      </c>
      <c r="L27" s="353"/>
      <c r="M27" s="354"/>
      <c r="N27" s="342"/>
      <c r="O27" s="342"/>
      <c r="P27" s="56"/>
      <c r="Q27" s="56"/>
      <c r="R27" s="56"/>
      <c r="S27" s="56"/>
      <c r="T27" s="56"/>
      <c r="U27" s="56"/>
      <c r="V27" s="56"/>
      <c r="W27" s="56"/>
      <c r="X27" s="56"/>
      <c r="Y27" s="56"/>
      <c r="Z27" s="56"/>
    </row>
    <row r="28" spans="1:26" ht="45.75" customHeight="1">
      <c r="A28" s="333"/>
      <c r="B28" s="334" t="s">
        <v>180</v>
      </c>
      <c r="C28" s="798" t="s">
        <v>409</v>
      </c>
      <c r="D28" s="717"/>
      <c r="E28" s="717"/>
      <c r="F28" s="717"/>
      <c r="G28" s="717"/>
      <c r="H28" s="717"/>
      <c r="I28" s="717"/>
      <c r="J28" s="718"/>
      <c r="K28" s="247">
        <f>K34+K41+K49+K57+K64+K73+K80+K92+K99+K109+K116+K125+K134+K144</f>
        <v>132.13999999999999</v>
      </c>
      <c r="L28" s="353"/>
      <c r="M28" s="354"/>
      <c r="N28" s="342"/>
      <c r="O28" s="95" t="s">
        <v>408</v>
      </c>
      <c r="P28" s="56"/>
      <c r="Q28" s="56"/>
      <c r="R28" s="56"/>
      <c r="S28" s="56"/>
      <c r="T28" s="56"/>
      <c r="U28" s="56"/>
      <c r="V28" s="56"/>
      <c r="W28" s="56"/>
      <c r="X28" s="56"/>
      <c r="Y28" s="56"/>
      <c r="Z28" s="56"/>
    </row>
    <row r="29" spans="1:26" ht="20.25" customHeight="1">
      <c r="A29" s="68"/>
      <c r="B29" s="76"/>
      <c r="C29" s="844" t="s">
        <v>410</v>
      </c>
      <c r="D29" s="717"/>
      <c r="E29" s="717"/>
      <c r="F29" s="717"/>
      <c r="G29" s="717"/>
      <c r="H29" s="717"/>
      <c r="I29" s="717"/>
      <c r="J29" s="717"/>
      <c r="K29" s="717"/>
      <c r="L29" s="717"/>
      <c r="M29" s="718"/>
      <c r="N29" s="355"/>
      <c r="O29" s="355"/>
      <c r="P29" s="56"/>
      <c r="Q29" s="56"/>
      <c r="R29" s="56"/>
      <c r="S29" s="56"/>
      <c r="T29" s="56"/>
      <c r="U29" s="56"/>
      <c r="V29" s="56"/>
      <c r="W29" s="56"/>
      <c r="X29" s="56"/>
      <c r="Y29" s="56"/>
      <c r="Z29" s="56"/>
    </row>
    <row r="30" spans="1:26" ht="31.5" customHeight="1">
      <c r="A30" s="68"/>
      <c r="B30" s="76"/>
      <c r="C30" s="335">
        <v>1</v>
      </c>
      <c r="D30" s="724" t="s">
        <v>411</v>
      </c>
      <c r="E30" s="717"/>
      <c r="F30" s="718"/>
      <c r="G30" s="794" t="s">
        <v>412</v>
      </c>
      <c r="H30" s="77" t="s">
        <v>413</v>
      </c>
      <c r="I30" s="91">
        <v>4</v>
      </c>
      <c r="J30" s="91">
        <v>1</v>
      </c>
      <c r="K30" s="91">
        <f>SUM(I30*J30)</f>
        <v>4</v>
      </c>
      <c r="L30" s="887" t="s">
        <v>414</v>
      </c>
      <c r="M30" s="784" t="s">
        <v>415</v>
      </c>
      <c r="N30" s="355"/>
      <c r="O30" s="355"/>
      <c r="P30" s="56"/>
      <c r="Q30" s="56"/>
      <c r="R30" s="56"/>
      <c r="S30" s="56"/>
      <c r="T30" s="56"/>
      <c r="U30" s="56"/>
      <c r="V30" s="56"/>
      <c r="W30" s="56"/>
      <c r="X30" s="56"/>
      <c r="Y30" s="56"/>
      <c r="Z30" s="56"/>
    </row>
    <row r="31" spans="1:26" ht="31.5" customHeight="1">
      <c r="A31" s="68"/>
      <c r="B31" s="76"/>
      <c r="C31" s="335">
        <v>2</v>
      </c>
      <c r="D31" s="724" t="s">
        <v>416</v>
      </c>
      <c r="E31" s="717"/>
      <c r="F31" s="718"/>
      <c r="G31" s="695"/>
      <c r="H31" s="77" t="s">
        <v>413</v>
      </c>
      <c r="I31" s="91">
        <v>2</v>
      </c>
      <c r="J31" s="91">
        <v>1</v>
      </c>
      <c r="K31" s="91">
        <f>SUM(I31*J31)</f>
        <v>2</v>
      </c>
      <c r="L31" s="889"/>
      <c r="M31" s="785"/>
      <c r="N31" s="355"/>
      <c r="O31" s="355"/>
      <c r="P31" s="56"/>
      <c r="Q31" s="56"/>
      <c r="R31" s="56"/>
      <c r="S31" s="56"/>
      <c r="T31" s="56"/>
      <c r="U31" s="56"/>
      <c r="V31" s="56"/>
      <c r="W31" s="56"/>
      <c r="X31" s="56"/>
      <c r="Y31" s="56"/>
      <c r="Z31" s="56"/>
    </row>
    <row r="32" spans="1:26" ht="31.5" customHeight="1">
      <c r="A32" s="68"/>
      <c r="B32" s="76"/>
      <c r="C32" s="335">
        <v>3</v>
      </c>
      <c r="D32" s="724" t="s">
        <v>417</v>
      </c>
      <c r="E32" s="717"/>
      <c r="F32" s="718"/>
      <c r="G32" s="695"/>
      <c r="H32" s="77" t="s">
        <v>413</v>
      </c>
      <c r="I32" s="91">
        <v>1</v>
      </c>
      <c r="J32" s="91">
        <v>1</v>
      </c>
      <c r="K32" s="91">
        <f>SUM(I32*J32)</f>
        <v>1</v>
      </c>
      <c r="L32" s="358" t="s">
        <v>418</v>
      </c>
      <c r="M32" s="359" t="s">
        <v>419</v>
      </c>
      <c r="N32" s="355"/>
      <c r="O32" s="355"/>
      <c r="P32" s="56"/>
      <c r="Q32" s="56"/>
      <c r="R32" s="56"/>
      <c r="S32" s="56"/>
      <c r="T32" s="56"/>
      <c r="U32" s="56"/>
      <c r="V32" s="56"/>
      <c r="W32" s="56"/>
      <c r="X32" s="56"/>
      <c r="Y32" s="56"/>
      <c r="Z32" s="56"/>
    </row>
    <row r="33" spans="1:26" ht="31.5" customHeight="1">
      <c r="A33" s="68"/>
      <c r="B33" s="76"/>
      <c r="C33" s="335">
        <v>4</v>
      </c>
      <c r="D33" s="724" t="s">
        <v>420</v>
      </c>
      <c r="E33" s="717"/>
      <c r="F33" s="718"/>
      <c r="G33" s="695"/>
      <c r="H33" s="77" t="s">
        <v>413</v>
      </c>
      <c r="I33" s="91">
        <v>2</v>
      </c>
      <c r="J33" s="91">
        <v>1</v>
      </c>
      <c r="K33" s="91">
        <f>SUM(I33*J33)</f>
        <v>2</v>
      </c>
      <c r="L33" s="360" t="s">
        <v>421</v>
      </c>
      <c r="M33" s="359" t="s">
        <v>422</v>
      </c>
      <c r="N33" s="355"/>
      <c r="O33" s="355"/>
      <c r="P33" s="56"/>
      <c r="Q33" s="56"/>
      <c r="R33" s="56"/>
      <c r="S33" s="56"/>
      <c r="T33" s="56"/>
      <c r="U33" s="56"/>
      <c r="V33" s="56"/>
      <c r="W33" s="56"/>
      <c r="X33" s="56"/>
      <c r="Y33" s="56"/>
      <c r="Z33" s="56"/>
    </row>
    <row r="34" spans="1:26" ht="20.25" customHeight="1">
      <c r="A34" s="68"/>
      <c r="B34" s="76"/>
      <c r="C34" s="890" t="s">
        <v>423</v>
      </c>
      <c r="D34" s="717"/>
      <c r="E34" s="717"/>
      <c r="F34" s="717"/>
      <c r="G34" s="717"/>
      <c r="H34" s="718"/>
      <c r="I34" s="361">
        <f>SUM(I30:I33)</f>
        <v>9</v>
      </c>
      <c r="J34" s="362"/>
      <c r="K34" s="363">
        <f>SUM(K30:K33)</f>
        <v>9</v>
      </c>
      <c r="L34" s="364"/>
      <c r="M34" s="365"/>
      <c r="N34" s="355"/>
      <c r="O34" s="355"/>
      <c r="P34" s="56"/>
      <c r="Q34" s="56"/>
      <c r="R34" s="56"/>
      <c r="S34" s="56"/>
      <c r="T34" s="56"/>
      <c r="U34" s="56"/>
      <c r="V34" s="56"/>
      <c r="W34" s="56"/>
      <c r="X34" s="56"/>
      <c r="Y34" s="56"/>
      <c r="Z34" s="56"/>
    </row>
    <row r="35" spans="1:26" ht="20.25" customHeight="1">
      <c r="A35" s="68"/>
      <c r="B35" s="76"/>
      <c r="C35" s="802" t="s">
        <v>424</v>
      </c>
      <c r="D35" s="845"/>
      <c r="E35" s="845"/>
      <c r="F35" s="845"/>
      <c r="G35" s="845"/>
      <c r="H35" s="845"/>
      <c r="I35" s="845"/>
      <c r="J35" s="845"/>
      <c r="K35" s="845"/>
      <c r="L35" s="845"/>
      <c r="M35" s="846"/>
      <c r="N35" s="355"/>
      <c r="O35" s="355"/>
      <c r="P35" s="56"/>
      <c r="Q35" s="56"/>
      <c r="R35" s="56"/>
      <c r="S35" s="56"/>
      <c r="T35" s="56"/>
      <c r="U35" s="56"/>
      <c r="V35" s="56"/>
      <c r="W35" s="56"/>
      <c r="X35" s="56"/>
      <c r="Y35" s="56"/>
      <c r="Z35" s="56"/>
    </row>
    <row r="36" spans="1:26" ht="31.5" customHeight="1">
      <c r="A36" s="68"/>
      <c r="B36" s="76"/>
      <c r="C36" s="335">
        <v>1</v>
      </c>
      <c r="D36" s="724" t="s">
        <v>425</v>
      </c>
      <c r="E36" s="717"/>
      <c r="F36" s="718"/>
      <c r="G36" s="794" t="s">
        <v>426</v>
      </c>
      <c r="H36" s="77" t="s">
        <v>413</v>
      </c>
      <c r="I36" s="91">
        <v>1.5</v>
      </c>
      <c r="J36" s="91">
        <v>1</v>
      </c>
      <c r="K36" s="91">
        <f>SUM(I36*J36)</f>
        <v>1.5</v>
      </c>
      <c r="L36" s="887" t="s">
        <v>427</v>
      </c>
      <c r="M36" s="784" t="s">
        <v>428</v>
      </c>
      <c r="N36" s="355"/>
      <c r="O36" s="355"/>
      <c r="P36" s="56"/>
      <c r="Q36" s="56"/>
      <c r="R36" s="56"/>
      <c r="S36" s="56"/>
      <c r="T36" s="56"/>
      <c r="U36" s="56"/>
      <c r="V36" s="56"/>
      <c r="W36" s="56"/>
      <c r="X36" s="56"/>
      <c r="Y36" s="56"/>
      <c r="Z36" s="56"/>
    </row>
    <row r="37" spans="1:26" ht="31.5" customHeight="1">
      <c r="A37" s="68"/>
      <c r="B37" s="76"/>
      <c r="C37" s="335">
        <v>2</v>
      </c>
      <c r="D37" s="724" t="s">
        <v>429</v>
      </c>
      <c r="E37" s="717"/>
      <c r="F37" s="718"/>
      <c r="G37" s="695"/>
      <c r="H37" s="77" t="s">
        <v>413</v>
      </c>
      <c r="I37" s="91">
        <v>1.5</v>
      </c>
      <c r="J37" s="91">
        <v>1</v>
      </c>
      <c r="K37" s="91">
        <f>SUM(I37*J37)</f>
        <v>1.5</v>
      </c>
      <c r="L37" s="888"/>
      <c r="M37" s="785"/>
      <c r="N37" s="355"/>
      <c r="O37" s="355"/>
      <c r="P37" s="56"/>
      <c r="Q37" s="56"/>
      <c r="R37" s="56"/>
      <c r="S37" s="56"/>
      <c r="T37" s="56"/>
      <c r="U37" s="56"/>
      <c r="V37" s="56"/>
      <c r="W37" s="56"/>
      <c r="X37" s="56"/>
      <c r="Y37" s="56"/>
      <c r="Z37" s="56"/>
    </row>
    <row r="38" spans="1:26" ht="31.5" customHeight="1">
      <c r="A38" s="68"/>
      <c r="B38" s="76"/>
      <c r="C38" s="335">
        <v>3</v>
      </c>
      <c r="D38" s="724" t="s">
        <v>430</v>
      </c>
      <c r="E38" s="717"/>
      <c r="F38" s="718"/>
      <c r="G38" s="695"/>
      <c r="H38" s="77" t="s">
        <v>413</v>
      </c>
      <c r="I38" s="91">
        <v>2</v>
      </c>
      <c r="J38" s="91">
        <v>1</v>
      </c>
      <c r="K38" s="91">
        <f>SUM(I38*J38)</f>
        <v>2</v>
      </c>
      <c r="L38" s="888"/>
      <c r="M38" s="785"/>
      <c r="N38" s="355"/>
      <c r="O38" s="355"/>
      <c r="P38" s="56"/>
      <c r="Q38" s="56"/>
      <c r="R38" s="56"/>
      <c r="S38" s="56"/>
      <c r="T38" s="56"/>
      <c r="U38" s="56"/>
      <c r="V38" s="56"/>
      <c r="W38" s="56"/>
      <c r="X38" s="56"/>
      <c r="Y38" s="56"/>
      <c r="Z38" s="56"/>
    </row>
    <row r="39" spans="1:26" ht="31.5" customHeight="1">
      <c r="A39" s="68"/>
      <c r="B39" s="76"/>
      <c r="C39" s="335">
        <v>4</v>
      </c>
      <c r="D39" s="724" t="s">
        <v>431</v>
      </c>
      <c r="E39" s="717"/>
      <c r="F39" s="718"/>
      <c r="G39" s="695"/>
      <c r="H39" s="77" t="s">
        <v>413</v>
      </c>
      <c r="I39" s="91">
        <v>2</v>
      </c>
      <c r="J39" s="91">
        <v>1</v>
      </c>
      <c r="K39" s="91">
        <f>SUM(I39*J39)</f>
        <v>2</v>
      </c>
      <c r="L39" s="889"/>
      <c r="M39" s="786"/>
      <c r="N39" s="355"/>
      <c r="O39" s="355"/>
      <c r="P39" s="56"/>
      <c r="Q39" s="56"/>
      <c r="R39" s="56"/>
      <c r="S39" s="56"/>
      <c r="T39" s="56"/>
      <c r="U39" s="56"/>
      <c r="V39" s="56"/>
      <c r="W39" s="56"/>
      <c r="X39" s="56"/>
      <c r="Y39" s="56"/>
      <c r="Z39" s="56"/>
    </row>
    <row r="40" spans="1:26" ht="31.5" customHeight="1">
      <c r="A40" s="68"/>
      <c r="B40" s="76"/>
      <c r="C40" s="335">
        <v>5</v>
      </c>
      <c r="D40" s="724" t="s">
        <v>432</v>
      </c>
      <c r="E40" s="717"/>
      <c r="F40" s="718"/>
      <c r="G40" s="695"/>
      <c r="H40" s="77" t="s">
        <v>413</v>
      </c>
      <c r="I40" s="91">
        <v>1.5</v>
      </c>
      <c r="J40" s="91">
        <v>1</v>
      </c>
      <c r="K40" s="91">
        <f>SUM(I40*J40)</f>
        <v>1.5</v>
      </c>
      <c r="L40" s="360" t="s">
        <v>433</v>
      </c>
      <c r="M40" s="359" t="s">
        <v>434</v>
      </c>
      <c r="N40" s="355"/>
      <c r="O40" s="355"/>
      <c r="P40" s="56"/>
      <c r="Q40" s="56"/>
      <c r="R40" s="56"/>
      <c r="S40" s="56"/>
      <c r="T40" s="56"/>
      <c r="U40" s="56"/>
      <c r="V40" s="56"/>
      <c r="W40" s="56"/>
      <c r="X40" s="56"/>
      <c r="Y40" s="56"/>
      <c r="Z40" s="56"/>
    </row>
    <row r="41" spans="1:26" ht="20.25" customHeight="1">
      <c r="A41" s="68"/>
      <c r="B41" s="76"/>
      <c r="C41" s="890" t="s">
        <v>423</v>
      </c>
      <c r="D41" s="717"/>
      <c r="E41" s="717"/>
      <c r="F41" s="717"/>
      <c r="G41" s="717"/>
      <c r="H41" s="718"/>
      <c r="I41" s="361">
        <f>SUM(I36:I40)</f>
        <v>8.5</v>
      </c>
      <c r="J41" s="362"/>
      <c r="K41" s="363">
        <f>SUM(K36:K40)</f>
        <v>8.5</v>
      </c>
      <c r="L41" s="364"/>
      <c r="M41" s="365"/>
      <c r="N41" s="355"/>
      <c r="O41" s="355"/>
      <c r="P41" s="56"/>
      <c r="Q41" s="56"/>
      <c r="R41" s="56"/>
      <c r="S41" s="56"/>
      <c r="T41" s="56"/>
      <c r="U41" s="56"/>
      <c r="V41" s="56"/>
      <c r="W41" s="56"/>
      <c r="X41" s="56"/>
      <c r="Y41" s="56"/>
      <c r="Z41" s="56"/>
    </row>
    <row r="42" spans="1:26" ht="20.25" customHeight="1">
      <c r="A42" s="68"/>
      <c r="B42" s="76"/>
      <c r="C42" s="802" t="s">
        <v>435</v>
      </c>
      <c r="D42" s="845"/>
      <c r="E42" s="845"/>
      <c r="F42" s="845"/>
      <c r="G42" s="845"/>
      <c r="H42" s="845"/>
      <c r="I42" s="845"/>
      <c r="J42" s="845"/>
      <c r="K42" s="845"/>
      <c r="L42" s="845"/>
      <c r="M42" s="366"/>
      <c r="N42" s="355"/>
      <c r="O42" s="355"/>
      <c r="P42" s="56"/>
      <c r="Q42" s="56"/>
      <c r="R42" s="56"/>
      <c r="S42" s="56"/>
      <c r="T42" s="56"/>
      <c r="U42" s="56"/>
      <c r="V42" s="56"/>
      <c r="W42" s="56"/>
      <c r="X42" s="56"/>
      <c r="Y42" s="56"/>
      <c r="Z42" s="56"/>
    </row>
    <row r="43" spans="1:26" ht="31.5" customHeight="1">
      <c r="A43" s="68"/>
      <c r="B43" s="76"/>
      <c r="C43" s="335">
        <v>1</v>
      </c>
      <c r="D43" s="724" t="s">
        <v>436</v>
      </c>
      <c r="E43" s="717"/>
      <c r="F43" s="718"/>
      <c r="G43" s="794" t="s">
        <v>437</v>
      </c>
      <c r="H43" s="77" t="s">
        <v>413</v>
      </c>
      <c r="I43" s="91">
        <v>2</v>
      </c>
      <c r="J43" s="91">
        <v>1</v>
      </c>
      <c r="K43" s="91">
        <f t="shared" ref="K43:K48" si="0">SUM(I43*J43)</f>
        <v>2</v>
      </c>
      <c r="L43" s="887" t="s">
        <v>438</v>
      </c>
      <c r="M43" s="784" t="s">
        <v>439</v>
      </c>
      <c r="N43" s="355"/>
      <c r="O43" s="355"/>
      <c r="P43" s="56"/>
      <c r="Q43" s="56"/>
      <c r="R43" s="56"/>
      <c r="S43" s="56"/>
      <c r="T43" s="56"/>
      <c r="U43" s="56"/>
      <c r="V43" s="56"/>
      <c r="W43" s="56"/>
      <c r="X43" s="56"/>
      <c r="Y43" s="56"/>
      <c r="Z43" s="56"/>
    </row>
    <row r="44" spans="1:26" ht="31.5" customHeight="1">
      <c r="A44" s="68"/>
      <c r="B44" s="76"/>
      <c r="C44" s="335">
        <v>2</v>
      </c>
      <c r="D44" s="724" t="s">
        <v>440</v>
      </c>
      <c r="E44" s="717"/>
      <c r="F44" s="718"/>
      <c r="G44" s="695"/>
      <c r="H44" s="77" t="s">
        <v>413</v>
      </c>
      <c r="I44" s="91">
        <v>2</v>
      </c>
      <c r="J44" s="91">
        <v>1</v>
      </c>
      <c r="K44" s="91">
        <f t="shared" si="0"/>
        <v>2</v>
      </c>
      <c r="L44" s="888"/>
      <c r="M44" s="785"/>
      <c r="N44" s="355"/>
      <c r="O44" s="355"/>
      <c r="P44" s="56"/>
      <c r="Q44" s="56"/>
      <c r="R44" s="56"/>
      <c r="S44" s="56"/>
      <c r="T44" s="56"/>
      <c r="U44" s="56"/>
      <c r="V44" s="56"/>
      <c r="W44" s="56"/>
      <c r="X44" s="56"/>
      <c r="Y44" s="56"/>
      <c r="Z44" s="56"/>
    </row>
    <row r="45" spans="1:26" ht="31.5" customHeight="1">
      <c r="A45" s="68"/>
      <c r="B45" s="76"/>
      <c r="C45" s="335">
        <v>3</v>
      </c>
      <c r="D45" s="724" t="s">
        <v>441</v>
      </c>
      <c r="E45" s="717"/>
      <c r="F45" s="718"/>
      <c r="G45" s="695"/>
      <c r="H45" s="77" t="s">
        <v>413</v>
      </c>
      <c r="I45" s="91">
        <v>1</v>
      </c>
      <c r="J45" s="91">
        <v>1</v>
      </c>
      <c r="K45" s="91">
        <f t="shared" si="0"/>
        <v>1</v>
      </c>
      <c r="L45" s="888"/>
      <c r="M45" s="785"/>
      <c r="N45" s="355"/>
      <c r="O45" s="355"/>
      <c r="P45" s="56"/>
      <c r="Q45" s="56"/>
      <c r="R45" s="56"/>
      <c r="S45" s="56"/>
      <c r="T45" s="56"/>
      <c r="U45" s="56"/>
      <c r="V45" s="56"/>
      <c r="W45" s="56"/>
      <c r="X45" s="56"/>
      <c r="Y45" s="56"/>
      <c r="Z45" s="56"/>
    </row>
    <row r="46" spans="1:26" ht="31.5" customHeight="1">
      <c r="A46" s="68"/>
      <c r="B46" s="76"/>
      <c r="C46" s="335">
        <v>4</v>
      </c>
      <c r="D46" s="724" t="s">
        <v>442</v>
      </c>
      <c r="E46" s="717"/>
      <c r="F46" s="718"/>
      <c r="G46" s="695"/>
      <c r="H46" s="77" t="s">
        <v>413</v>
      </c>
      <c r="I46" s="91">
        <v>1</v>
      </c>
      <c r="J46" s="91">
        <v>1</v>
      </c>
      <c r="K46" s="91">
        <f t="shared" si="0"/>
        <v>1</v>
      </c>
      <c r="L46" s="889"/>
      <c r="M46" s="786"/>
      <c r="N46" s="355"/>
      <c r="O46" s="355"/>
      <c r="P46" s="56"/>
      <c r="Q46" s="56"/>
      <c r="R46" s="56"/>
      <c r="S46" s="56"/>
      <c r="T46" s="56"/>
      <c r="U46" s="56"/>
      <c r="V46" s="56"/>
      <c r="W46" s="56"/>
      <c r="X46" s="56"/>
      <c r="Y46" s="56"/>
      <c r="Z46" s="56"/>
    </row>
    <row r="47" spans="1:26" ht="31.5" customHeight="1">
      <c r="A47" s="68"/>
      <c r="B47" s="76"/>
      <c r="C47" s="335">
        <v>5</v>
      </c>
      <c r="D47" s="719" t="s">
        <v>443</v>
      </c>
      <c r="E47" s="827"/>
      <c r="F47" s="829"/>
      <c r="G47" s="695"/>
      <c r="H47" s="77" t="s">
        <v>413</v>
      </c>
      <c r="I47" s="91">
        <v>1.5</v>
      </c>
      <c r="J47" s="91">
        <v>1</v>
      </c>
      <c r="K47" s="91">
        <f t="shared" si="0"/>
        <v>1.5</v>
      </c>
      <c r="L47" s="367" t="s">
        <v>444</v>
      </c>
      <c r="M47" s="359" t="s">
        <v>445</v>
      </c>
      <c r="N47" s="355"/>
      <c r="O47" s="355"/>
      <c r="P47" s="56"/>
      <c r="Q47" s="56"/>
      <c r="R47" s="56"/>
      <c r="S47" s="56"/>
      <c r="T47" s="56"/>
      <c r="U47" s="56"/>
      <c r="V47" s="56"/>
      <c r="W47" s="56"/>
      <c r="X47" s="56"/>
      <c r="Y47" s="56"/>
      <c r="Z47" s="56"/>
    </row>
    <row r="48" spans="1:26" ht="31.5" customHeight="1">
      <c r="A48" s="68"/>
      <c r="B48" s="76"/>
      <c r="C48" s="335">
        <v>6</v>
      </c>
      <c r="D48" s="724" t="s">
        <v>420</v>
      </c>
      <c r="E48" s="717"/>
      <c r="F48" s="718"/>
      <c r="G48" s="695"/>
      <c r="H48" s="77" t="s">
        <v>413</v>
      </c>
      <c r="I48" s="91">
        <v>2</v>
      </c>
      <c r="J48" s="91">
        <v>1</v>
      </c>
      <c r="K48" s="91">
        <f t="shared" si="0"/>
        <v>2</v>
      </c>
      <c r="L48" s="360" t="s">
        <v>446</v>
      </c>
      <c r="M48" s="359" t="s">
        <v>447</v>
      </c>
      <c r="N48" s="355"/>
      <c r="O48" s="355"/>
      <c r="P48" s="56"/>
      <c r="Q48" s="56"/>
      <c r="R48" s="56"/>
      <c r="S48" s="56"/>
      <c r="T48" s="56"/>
      <c r="U48" s="56"/>
      <c r="V48" s="56"/>
      <c r="W48" s="56"/>
      <c r="X48" s="56"/>
      <c r="Y48" s="56"/>
      <c r="Z48" s="56"/>
    </row>
    <row r="49" spans="1:26" ht="20.25" customHeight="1">
      <c r="A49" s="68"/>
      <c r="B49" s="76"/>
      <c r="C49" s="890" t="s">
        <v>423</v>
      </c>
      <c r="D49" s="717"/>
      <c r="E49" s="717"/>
      <c r="F49" s="717"/>
      <c r="G49" s="717"/>
      <c r="H49" s="718"/>
      <c r="I49" s="361">
        <f>SUM(I43:I48)</f>
        <v>9.5</v>
      </c>
      <c r="J49" s="368"/>
      <c r="K49" s="369">
        <f>SUM(K43:K48)</f>
        <v>9.5</v>
      </c>
      <c r="L49" s="370"/>
      <c r="M49" s="365"/>
      <c r="N49" s="355"/>
      <c r="O49" s="355"/>
      <c r="P49" s="56"/>
      <c r="Q49" s="56"/>
      <c r="R49" s="56"/>
      <c r="S49" s="56"/>
      <c r="T49" s="56"/>
      <c r="U49" s="56"/>
      <c r="V49" s="56"/>
      <c r="W49" s="56"/>
      <c r="X49" s="56"/>
      <c r="Y49" s="56"/>
      <c r="Z49" s="56"/>
    </row>
    <row r="50" spans="1:26" ht="20.25" customHeight="1">
      <c r="A50" s="68"/>
      <c r="B50" s="76"/>
      <c r="C50" s="882" t="s">
        <v>448</v>
      </c>
      <c r="D50" s="883"/>
      <c r="E50" s="883"/>
      <c r="F50" s="883"/>
      <c r="G50" s="883"/>
      <c r="H50" s="883"/>
      <c r="I50" s="883"/>
      <c r="J50" s="883"/>
      <c r="K50" s="883"/>
      <c r="L50" s="883"/>
      <c r="M50" s="371"/>
      <c r="N50" s="355"/>
      <c r="O50" s="355"/>
      <c r="P50" s="56"/>
      <c r="Q50" s="56"/>
      <c r="R50" s="56"/>
      <c r="S50" s="56"/>
      <c r="T50" s="56"/>
      <c r="U50" s="56"/>
      <c r="V50" s="56"/>
      <c r="W50" s="56"/>
      <c r="X50" s="56"/>
      <c r="Y50" s="56"/>
      <c r="Z50" s="56"/>
    </row>
    <row r="51" spans="1:26" ht="31.5" customHeight="1">
      <c r="A51" s="68"/>
      <c r="B51" s="76"/>
      <c r="C51" s="335">
        <v>1</v>
      </c>
      <c r="D51" s="724" t="s">
        <v>425</v>
      </c>
      <c r="E51" s="717"/>
      <c r="F51" s="718"/>
      <c r="G51" s="794" t="s">
        <v>449</v>
      </c>
      <c r="H51" s="77" t="s">
        <v>413</v>
      </c>
      <c r="I51" s="91">
        <v>1.5</v>
      </c>
      <c r="J51" s="91">
        <v>1</v>
      </c>
      <c r="K51" s="91">
        <f t="shared" ref="K51:K56" si="1">SUM(I51*J51)</f>
        <v>1.5</v>
      </c>
      <c r="L51" s="887" t="s">
        <v>450</v>
      </c>
      <c r="M51" s="784" t="s">
        <v>451</v>
      </c>
      <c r="N51" s="355"/>
      <c r="O51" s="355"/>
      <c r="P51" s="56"/>
      <c r="Q51" s="56"/>
      <c r="R51" s="56"/>
      <c r="S51" s="56"/>
      <c r="T51" s="56"/>
      <c r="U51" s="56"/>
      <c r="V51" s="56"/>
      <c r="W51" s="56"/>
      <c r="X51" s="56"/>
      <c r="Y51" s="56"/>
      <c r="Z51" s="56"/>
    </row>
    <row r="52" spans="1:26" ht="31.5" customHeight="1">
      <c r="A52" s="68"/>
      <c r="B52" s="76"/>
      <c r="C52" s="335">
        <v>2</v>
      </c>
      <c r="D52" s="724" t="s">
        <v>429</v>
      </c>
      <c r="E52" s="717"/>
      <c r="F52" s="718"/>
      <c r="G52" s="695"/>
      <c r="H52" s="77" t="s">
        <v>413</v>
      </c>
      <c r="I52" s="91">
        <v>1.5</v>
      </c>
      <c r="J52" s="91">
        <v>1</v>
      </c>
      <c r="K52" s="91">
        <f t="shared" si="1"/>
        <v>1.5</v>
      </c>
      <c r="L52" s="888"/>
      <c r="M52" s="785"/>
      <c r="N52" s="355"/>
      <c r="O52" s="355"/>
      <c r="P52" s="56"/>
      <c r="Q52" s="56"/>
      <c r="R52" s="56"/>
      <c r="S52" s="56"/>
      <c r="T52" s="56"/>
      <c r="U52" s="56"/>
      <c r="V52" s="56"/>
      <c r="W52" s="56"/>
      <c r="X52" s="56"/>
      <c r="Y52" s="56"/>
      <c r="Z52" s="56"/>
    </row>
    <row r="53" spans="1:26" ht="31.5" customHeight="1">
      <c r="A53" s="68"/>
      <c r="B53" s="76"/>
      <c r="C53" s="335">
        <v>3</v>
      </c>
      <c r="D53" s="724" t="s">
        <v>452</v>
      </c>
      <c r="E53" s="717"/>
      <c r="F53" s="718"/>
      <c r="G53" s="695"/>
      <c r="H53" s="77" t="s">
        <v>413</v>
      </c>
      <c r="I53" s="91">
        <v>1.33</v>
      </c>
      <c r="J53" s="91">
        <v>1</v>
      </c>
      <c r="K53" s="91">
        <f t="shared" si="1"/>
        <v>1.33</v>
      </c>
      <c r="L53" s="888"/>
      <c r="M53" s="785"/>
      <c r="N53" s="355"/>
      <c r="O53" s="355"/>
      <c r="P53" s="56"/>
      <c r="Q53" s="56"/>
      <c r="R53" s="56"/>
      <c r="S53" s="56"/>
      <c r="T53" s="56"/>
      <c r="U53" s="56"/>
      <c r="V53" s="56"/>
      <c r="W53" s="56"/>
      <c r="X53" s="56"/>
      <c r="Y53" s="56"/>
      <c r="Z53" s="56"/>
    </row>
    <row r="54" spans="1:26" ht="31.5" customHeight="1">
      <c r="A54" s="68"/>
      <c r="B54" s="76"/>
      <c r="C54" s="335">
        <v>4</v>
      </c>
      <c r="D54" s="724" t="s">
        <v>453</v>
      </c>
      <c r="E54" s="717"/>
      <c r="F54" s="718"/>
      <c r="G54" s="695"/>
      <c r="H54" s="77" t="s">
        <v>413</v>
      </c>
      <c r="I54" s="91">
        <v>1.33</v>
      </c>
      <c r="J54" s="91">
        <v>1</v>
      </c>
      <c r="K54" s="91">
        <f t="shared" si="1"/>
        <v>1.33</v>
      </c>
      <c r="L54" s="888"/>
      <c r="M54" s="785"/>
      <c r="N54" s="355"/>
      <c r="O54" s="355"/>
      <c r="P54" s="56"/>
      <c r="Q54" s="56"/>
      <c r="R54" s="56"/>
      <c r="S54" s="56"/>
      <c r="T54" s="56"/>
      <c r="U54" s="56"/>
      <c r="V54" s="56"/>
      <c r="W54" s="56"/>
      <c r="X54" s="56"/>
      <c r="Y54" s="56"/>
      <c r="Z54" s="56"/>
    </row>
    <row r="55" spans="1:26" ht="31.5" customHeight="1">
      <c r="A55" s="68"/>
      <c r="B55" s="76"/>
      <c r="C55" s="335">
        <v>5</v>
      </c>
      <c r="D55" s="724" t="s">
        <v>454</v>
      </c>
      <c r="E55" s="717"/>
      <c r="F55" s="718"/>
      <c r="G55" s="695"/>
      <c r="H55" s="77" t="s">
        <v>413</v>
      </c>
      <c r="I55" s="91">
        <v>1.33</v>
      </c>
      <c r="J55" s="91">
        <v>1</v>
      </c>
      <c r="K55" s="91">
        <f t="shared" si="1"/>
        <v>1.33</v>
      </c>
      <c r="L55" s="889"/>
      <c r="M55" s="786"/>
      <c r="N55" s="355"/>
      <c r="O55" s="355"/>
      <c r="P55" s="56"/>
      <c r="Q55" s="56"/>
      <c r="R55" s="56"/>
      <c r="S55" s="56"/>
      <c r="T55" s="56"/>
      <c r="U55" s="56"/>
      <c r="V55" s="56"/>
      <c r="W55" s="56"/>
      <c r="X55" s="56"/>
      <c r="Y55" s="56"/>
      <c r="Z55" s="56"/>
    </row>
    <row r="56" spans="1:26" ht="31.5" customHeight="1">
      <c r="A56" s="68"/>
      <c r="B56" s="76"/>
      <c r="C56" s="335">
        <v>6</v>
      </c>
      <c r="D56" s="724" t="s">
        <v>455</v>
      </c>
      <c r="E56" s="717"/>
      <c r="F56" s="718"/>
      <c r="G56" s="695"/>
      <c r="H56" s="77" t="s">
        <v>413</v>
      </c>
      <c r="I56" s="91">
        <v>3</v>
      </c>
      <c r="J56" s="91">
        <v>1</v>
      </c>
      <c r="K56" s="91">
        <f t="shared" si="1"/>
        <v>3</v>
      </c>
      <c r="L56" s="360" t="s">
        <v>456</v>
      </c>
      <c r="M56" s="359" t="s">
        <v>457</v>
      </c>
      <c r="N56" s="355"/>
      <c r="O56" s="355"/>
      <c r="P56" s="56"/>
      <c r="Q56" s="56"/>
      <c r="R56" s="56"/>
      <c r="S56" s="56"/>
      <c r="T56" s="56"/>
      <c r="U56" s="56"/>
      <c r="V56" s="56"/>
      <c r="W56" s="56"/>
      <c r="X56" s="56"/>
      <c r="Y56" s="56"/>
      <c r="Z56" s="56"/>
    </row>
    <row r="57" spans="1:26" ht="20.25" customHeight="1">
      <c r="A57" s="68"/>
      <c r="B57" s="76"/>
      <c r="C57" s="890" t="s">
        <v>423</v>
      </c>
      <c r="D57" s="717"/>
      <c r="E57" s="717"/>
      <c r="F57" s="717"/>
      <c r="G57" s="717"/>
      <c r="H57" s="718"/>
      <c r="I57" s="361">
        <f>SUM(I51:I56)</f>
        <v>9.99</v>
      </c>
      <c r="J57" s="372"/>
      <c r="K57" s="373">
        <f>SUM(K51:K56)</f>
        <v>9.99</v>
      </c>
      <c r="L57" s="370"/>
      <c r="M57" s="365"/>
      <c r="N57" s="355"/>
      <c r="O57" s="355"/>
      <c r="P57" s="56"/>
      <c r="Q57" s="56"/>
      <c r="R57" s="56"/>
      <c r="S57" s="56"/>
      <c r="T57" s="56"/>
      <c r="U57" s="56"/>
      <c r="V57" s="56"/>
      <c r="W57" s="56"/>
      <c r="X57" s="56"/>
      <c r="Y57" s="56"/>
      <c r="Z57" s="56"/>
    </row>
    <row r="58" spans="1:26" ht="20.25" customHeight="1">
      <c r="A58" s="68"/>
      <c r="B58" s="76"/>
      <c r="C58" s="882" t="s">
        <v>458</v>
      </c>
      <c r="D58" s="883"/>
      <c r="E58" s="883"/>
      <c r="F58" s="883"/>
      <c r="G58" s="883"/>
      <c r="H58" s="883"/>
      <c r="I58" s="883"/>
      <c r="J58" s="883"/>
      <c r="K58" s="883"/>
      <c r="L58" s="883"/>
      <c r="M58" s="371"/>
      <c r="N58" s="355"/>
      <c r="O58" s="355"/>
      <c r="P58" s="56"/>
      <c r="Q58" s="56"/>
      <c r="R58" s="56"/>
      <c r="S58" s="56"/>
      <c r="T58" s="56"/>
      <c r="U58" s="56"/>
      <c r="V58" s="56"/>
      <c r="W58" s="56"/>
      <c r="X58" s="56"/>
      <c r="Y58" s="56"/>
      <c r="Z58" s="56"/>
    </row>
    <row r="59" spans="1:26" ht="31.5" customHeight="1">
      <c r="A59" s="68"/>
      <c r="B59" s="76"/>
      <c r="C59" s="335">
        <v>1</v>
      </c>
      <c r="D59" s="724" t="s">
        <v>436</v>
      </c>
      <c r="E59" s="717"/>
      <c r="F59" s="718"/>
      <c r="G59" s="794" t="s">
        <v>459</v>
      </c>
      <c r="H59" s="77" t="s">
        <v>413</v>
      </c>
      <c r="I59" s="91">
        <v>2</v>
      </c>
      <c r="J59" s="91">
        <v>1</v>
      </c>
      <c r="K59" s="91">
        <f>SUM(I59*J59)</f>
        <v>2</v>
      </c>
      <c r="L59" s="887" t="s">
        <v>450</v>
      </c>
      <c r="M59" s="784" t="s">
        <v>460</v>
      </c>
      <c r="N59" s="355"/>
      <c r="O59" s="355"/>
      <c r="P59" s="56"/>
      <c r="Q59" s="56"/>
      <c r="R59" s="56"/>
      <c r="S59" s="56"/>
      <c r="T59" s="56"/>
      <c r="U59" s="56"/>
      <c r="V59" s="56"/>
      <c r="W59" s="56"/>
      <c r="X59" s="56"/>
      <c r="Y59" s="56"/>
      <c r="Z59" s="56"/>
    </row>
    <row r="60" spans="1:26" ht="31.5" customHeight="1">
      <c r="A60" s="68"/>
      <c r="B60" s="76"/>
      <c r="C60" s="335">
        <v>2</v>
      </c>
      <c r="D60" s="724" t="s">
        <v>440</v>
      </c>
      <c r="E60" s="717"/>
      <c r="F60" s="718"/>
      <c r="G60" s="695"/>
      <c r="H60" s="77" t="s">
        <v>413</v>
      </c>
      <c r="I60" s="91">
        <v>2</v>
      </c>
      <c r="J60" s="91">
        <v>1</v>
      </c>
      <c r="K60" s="91">
        <f>SUM(I60*J60)</f>
        <v>2</v>
      </c>
      <c r="L60" s="888"/>
      <c r="M60" s="785"/>
      <c r="N60" s="355"/>
      <c r="O60" s="355"/>
      <c r="P60" s="56"/>
      <c r="Q60" s="56"/>
      <c r="R60" s="56"/>
      <c r="S60" s="56"/>
      <c r="T60" s="56"/>
      <c r="U60" s="56"/>
      <c r="V60" s="56"/>
      <c r="W60" s="56"/>
      <c r="X60" s="56"/>
      <c r="Y60" s="56"/>
      <c r="Z60" s="56"/>
    </row>
    <row r="61" spans="1:26" ht="31.5" customHeight="1">
      <c r="A61" s="68"/>
      <c r="B61" s="76"/>
      <c r="C61" s="335">
        <v>3</v>
      </c>
      <c r="D61" s="724" t="s">
        <v>441</v>
      </c>
      <c r="E61" s="717"/>
      <c r="F61" s="718"/>
      <c r="G61" s="695"/>
      <c r="H61" s="77" t="s">
        <v>413</v>
      </c>
      <c r="I61" s="91">
        <v>1</v>
      </c>
      <c r="J61" s="91">
        <v>1</v>
      </c>
      <c r="K61" s="91">
        <f>SUM(I61*J61)</f>
        <v>1</v>
      </c>
      <c r="L61" s="888"/>
      <c r="M61" s="785"/>
      <c r="N61" s="355"/>
      <c r="O61" s="355"/>
      <c r="P61" s="56"/>
      <c r="Q61" s="56"/>
      <c r="R61" s="56"/>
      <c r="S61" s="56"/>
      <c r="T61" s="56"/>
      <c r="U61" s="56"/>
      <c r="V61" s="56"/>
      <c r="W61" s="56"/>
      <c r="X61" s="56"/>
      <c r="Y61" s="56"/>
      <c r="Z61" s="56"/>
    </row>
    <row r="62" spans="1:26" ht="31.5" customHeight="1">
      <c r="A62" s="68"/>
      <c r="B62" s="76"/>
      <c r="C62" s="335">
        <v>4</v>
      </c>
      <c r="D62" s="724" t="s">
        <v>442</v>
      </c>
      <c r="E62" s="717"/>
      <c r="F62" s="718"/>
      <c r="G62" s="695"/>
      <c r="H62" s="77" t="s">
        <v>413</v>
      </c>
      <c r="I62" s="91">
        <v>1</v>
      </c>
      <c r="J62" s="91">
        <v>1</v>
      </c>
      <c r="K62" s="91">
        <f>SUM(I62*J62)</f>
        <v>1</v>
      </c>
      <c r="L62" s="889"/>
      <c r="M62" s="785"/>
      <c r="N62" s="355"/>
      <c r="O62" s="355"/>
      <c r="P62" s="56"/>
      <c r="Q62" s="56"/>
      <c r="R62" s="56"/>
      <c r="S62" s="56"/>
      <c r="T62" s="56"/>
      <c r="U62" s="56"/>
      <c r="V62" s="56"/>
      <c r="W62" s="56"/>
      <c r="X62" s="56"/>
      <c r="Y62" s="56"/>
      <c r="Z62" s="56"/>
    </row>
    <row r="63" spans="1:26" ht="31.5" customHeight="1">
      <c r="A63" s="68"/>
      <c r="B63" s="76"/>
      <c r="C63" s="337">
        <v>5</v>
      </c>
      <c r="D63" s="755" t="s">
        <v>461</v>
      </c>
      <c r="E63" s="891"/>
      <c r="F63" s="892"/>
      <c r="G63" s="695"/>
      <c r="H63" s="84" t="s">
        <v>413</v>
      </c>
      <c r="I63" s="190">
        <v>3</v>
      </c>
      <c r="J63" s="190">
        <v>1</v>
      </c>
      <c r="K63" s="190">
        <f>SUM(I63*J63)</f>
        <v>3</v>
      </c>
      <c r="L63" s="360" t="s">
        <v>462</v>
      </c>
      <c r="M63" s="374" t="s">
        <v>463</v>
      </c>
      <c r="N63" s="355"/>
      <c r="O63" s="355"/>
      <c r="P63" s="56"/>
      <c r="Q63" s="56"/>
      <c r="R63" s="56"/>
      <c r="S63" s="56"/>
      <c r="T63" s="56"/>
      <c r="U63" s="56"/>
      <c r="V63" s="56"/>
      <c r="W63" s="56"/>
      <c r="X63" s="56"/>
      <c r="Y63" s="56"/>
      <c r="Z63" s="56"/>
    </row>
    <row r="64" spans="1:26" ht="20.25" customHeight="1">
      <c r="A64" s="68"/>
      <c r="B64" s="121"/>
      <c r="C64" s="878" t="s">
        <v>423</v>
      </c>
      <c r="D64" s="804"/>
      <c r="E64" s="804"/>
      <c r="F64" s="804"/>
      <c r="G64" s="804"/>
      <c r="H64" s="804"/>
      <c r="I64" s="375">
        <f>SUM(I59:I63)</f>
        <v>9</v>
      </c>
      <c r="J64" s="375"/>
      <c r="K64" s="376">
        <f>SUM(K59:K63)</f>
        <v>9</v>
      </c>
      <c r="L64" s="377"/>
      <c r="M64" s="378"/>
      <c r="N64" s="379"/>
      <c r="O64" s="355"/>
      <c r="P64" s="56"/>
      <c r="Q64" s="56"/>
      <c r="R64" s="56"/>
      <c r="S64" s="56"/>
      <c r="T64" s="56"/>
      <c r="U64" s="56"/>
      <c r="V64" s="56"/>
      <c r="W64" s="56"/>
      <c r="X64" s="56"/>
      <c r="Y64" s="56"/>
      <c r="Z64" s="56"/>
    </row>
    <row r="65" spans="1:26" ht="20.25" customHeight="1">
      <c r="A65" s="68"/>
      <c r="B65" s="76"/>
      <c r="C65" s="882" t="s">
        <v>464</v>
      </c>
      <c r="D65" s="883"/>
      <c r="E65" s="883"/>
      <c r="F65" s="883"/>
      <c r="G65" s="883"/>
      <c r="H65" s="883"/>
      <c r="I65" s="883"/>
      <c r="J65" s="883"/>
      <c r="K65" s="883"/>
      <c r="L65" s="883"/>
      <c r="M65" s="384"/>
      <c r="N65" s="355"/>
      <c r="O65" s="355"/>
      <c r="P65" s="56"/>
      <c r="Q65" s="56"/>
      <c r="R65" s="56"/>
      <c r="S65" s="56"/>
      <c r="T65" s="56"/>
      <c r="U65" s="56"/>
      <c r="V65" s="56"/>
      <c r="W65" s="56"/>
      <c r="X65" s="56"/>
      <c r="Y65" s="56"/>
      <c r="Z65" s="56"/>
    </row>
    <row r="66" spans="1:26" ht="31.5" customHeight="1">
      <c r="A66" s="68"/>
      <c r="B66" s="121"/>
      <c r="C66" s="380">
        <v>1</v>
      </c>
      <c r="D66" s="782" t="s">
        <v>465</v>
      </c>
      <c r="E66" s="783"/>
      <c r="F66" s="783"/>
      <c r="G66" s="795" t="s">
        <v>466</v>
      </c>
      <c r="H66" s="381" t="s">
        <v>467</v>
      </c>
      <c r="I66" s="381">
        <v>1.5</v>
      </c>
      <c r="J66" s="381">
        <v>1</v>
      </c>
      <c r="K66" s="381">
        <f>I66*J66</f>
        <v>1.5</v>
      </c>
      <c r="L66" s="884" t="s">
        <v>468</v>
      </c>
      <c r="M66" s="787" t="s">
        <v>469</v>
      </c>
      <c r="N66" s="355"/>
      <c r="O66" s="355"/>
      <c r="P66" s="56"/>
      <c r="Q66" s="56"/>
      <c r="R66" s="56"/>
      <c r="S66" s="56"/>
      <c r="T66" s="56"/>
      <c r="U66" s="56"/>
      <c r="V66" s="56"/>
      <c r="W66" s="56"/>
      <c r="X66" s="56"/>
      <c r="Y66" s="56"/>
      <c r="Z66" s="56"/>
    </row>
    <row r="67" spans="1:26" ht="31.5" customHeight="1">
      <c r="A67" s="68"/>
      <c r="B67" s="121"/>
      <c r="C67" s="380">
        <v>2</v>
      </c>
      <c r="D67" s="782" t="s">
        <v>470</v>
      </c>
      <c r="E67" s="783"/>
      <c r="F67" s="783"/>
      <c r="G67" s="796"/>
      <c r="H67" s="381" t="s">
        <v>467</v>
      </c>
      <c r="I67" s="381">
        <v>1.5</v>
      </c>
      <c r="J67" s="381">
        <v>1</v>
      </c>
      <c r="K67" s="381">
        <f t="shared" ref="K67:K72" si="2">I67*J67</f>
        <v>1.5</v>
      </c>
      <c r="L67" s="885"/>
      <c r="M67" s="788"/>
      <c r="N67" s="355"/>
      <c r="O67" s="355"/>
      <c r="P67" s="56"/>
      <c r="Q67" s="56"/>
      <c r="R67" s="56"/>
      <c r="S67" s="56"/>
      <c r="T67" s="56"/>
      <c r="U67" s="56"/>
      <c r="V67" s="56"/>
      <c r="W67" s="56"/>
      <c r="X67" s="56"/>
      <c r="Y67" s="56"/>
      <c r="Z67" s="56"/>
    </row>
    <row r="68" spans="1:26" ht="31.5" customHeight="1">
      <c r="A68" s="68"/>
      <c r="B68" s="121"/>
      <c r="C68" s="380">
        <v>3</v>
      </c>
      <c r="D68" s="782" t="s">
        <v>471</v>
      </c>
      <c r="E68" s="783"/>
      <c r="F68" s="783"/>
      <c r="G68" s="796"/>
      <c r="H68" s="381" t="s">
        <v>467</v>
      </c>
      <c r="I68" s="381">
        <v>1.5</v>
      </c>
      <c r="J68" s="381">
        <v>1</v>
      </c>
      <c r="K68" s="381">
        <f t="shared" si="2"/>
        <v>1.5</v>
      </c>
      <c r="L68" s="885"/>
      <c r="M68" s="788"/>
      <c r="N68" s="355"/>
      <c r="O68" s="355"/>
      <c r="P68" s="56"/>
      <c r="Q68" s="56"/>
      <c r="R68" s="56"/>
      <c r="S68" s="56"/>
      <c r="T68" s="56"/>
      <c r="U68" s="56"/>
      <c r="V68" s="56"/>
      <c r="W68" s="56"/>
      <c r="X68" s="56"/>
      <c r="Y68" s="56"/>
      <c r="Z68" s="56"/>
    </row>
    <row r="69" spans="1:26" ht="31.5" customHeight="1">
      <c r="A69" s="68"/>
      <c r="B69" s="121"/>
      <c r="C69" s="380">
        <v>4</v>
      </c>
      <c r="D69" s="782" t="s">
        <v>472</v>
      </c>
      <c r="E69" s="783"/>
      <c r="F69" s="783"/>
      <c r="G69" s="796"/>
      <c r="H69" s="381" t="s">
        <v>467</v>
      </c>
      <c r="I69" s="381">
        <v>1.5</v>
      </c>
      <c r="J69" s="381">
        <v>1</v>
      </c>
      <c r="K69" s="381">
        <f t="shared" si="2"/>
        <v>1.5</v>
      </c>
      <c r="L69" s="885"/>
      <c r="M69" s="788"/>
      <c r="N69" s="355"/>
      <c r="O69" s="355"/>
      <c r="P69" s="56"/>
      <c r="Q69" s="56"/>
      <c r="R69" s="56"/>
      <c r="S69" s="56"/>
      <c r="T69" s="56"/>
      <c r="U69" s="56"/>
      <c r="V69" s="56"/>
      <c r="W69" s="56"/>
      <c r="X69" s="56"/>
      <c r="Y69" s="56"/>
      <c r="Z69" s="56"/>
    </row>
    <row r="70" spans="1:26" ht="31.5" customHeight="1">
      <c r="A70" s="68"/>
      <c r="B70" s="121"/>
      <c r="C70" s="380">
        <v>5</v>
      </c>
      <c r="D70" s="782" t="s">
        <v>473</v>
      </c>
      <c r="E70" s="783"/>
      <c r="F70" s="783"/>
      <c r="G70" s="796"/>
      <c r="H70" s="381" t="s">
        <v>467</v>
      </c>
      <c r="I70" s="381">
        <v>1.5</v>
      </c>
      <c r="J70" s="381">
        <v>1</v>
      </c>
      <c r="K70" s="381">
        <f t="shared" si="2"/>
        <v>1.5</v>
      </c>
      <c r="L70" s="885"/>
      <c r="M70" s="788"/>
      <c r="N70" s="355"/>
      <c r="O70" s="355"/>
      <c r="P70" s="56"/>
      <c r="Q70" s="56"/>
      <c r="R70" s="56"/>
      <c r="S70" s="56"/>
      <c r="T70" s="56"/>
      <c r="U70" s="56"/>
      <c r="V70" s="56"/>
      <c r="W70" s="56"/>
      <c r="X70" s="56"/>
      <c r="Y70" s="56"/>
      <c r="Z70" s="56"/>
    </row>
    <row r="71" spans="1:26" ht="31.5" customHeight="1">
      <c r="A71" s="68"/>
      <c r="B71" s="121"/>
      <c r="C71" s="383">
        <v>6</v>
      </c>
      <c r="D71" s="855" t="s">
        <v>432</v>
      </c>
      <c r="E71" s="855"/>
      <c r="F71" s="855"/>
      <c r="G71" s="796"/>
      <c r="H71" s="381" t="s">
        <v>467</v>
      </c>
      <c r="I71" s="381">
        <v>1.5</v>
      </c>
      <c r="J71" s="381">
        <v>1</v>
      </c>
      <c r="K71" s="381">
        <f t="shared" si="2"/>
        <v>1.5</v>
      </c>
      <c r="L71" s="885"/>
      <c r="M71" s="788"/>
      <c r="N71" s="355"/>
      <c r="O71" s="355"/>
      <c r="P71" s="56"/>
      <c r="Q71" s="56"/>
      <c r="R71" s="56"/>
      <c r="S71" s="56"/>
      <c r="T71" s="56"/>
      <c r="U71" s="56"/>
      <c r="V71" s="56"/>
      <c r="W71" s="56"/>
      <c r="X71" s="56"/>
      <c r="Y71" s="56"/>
      <c r="Z71" s="56"/>
    </row>
    <row r="72" spans="1:26" ht="31.5" customHeight="1">
      <c r="A72" s="68"/>
      <c r="B72" s="121"/>
      <c r="C72" s="383">
        <v>7</v>
      </c>
      <c r="D72" s="832" t="s">
        <v>474</v>
      </c>
      <c r="E72" s="832"/>
      <c r="F72" s="832"/>
      <c r="G72" s="796"/>
      <c r="H72" s="381" t="s">
        <v>467</v>
      </c>
      <c r="I72" s="375">
        <v>0.28000000000000003</v>
      </c>
      <c r="J72" s="381">
        <v>1</v>
      </c>
      <c r="K72" s="381">
        <f t="shared" si="2"/>
        <v>0.28000000000000003</v>
      </c>
      <c r="L72" s="886"/>
      <c r="M72" s="789"/>
      <c r="N72" s="355"/>
      <c r="O72" s="355"/>
      <c r="P72" s="56"/>
      <c r="Q72" s="56"/>
      <c r="R72" s="56"/>
      <c r="S72" s="56"/>
      <c r="T72" s="56"/>
      <c r="U72" s="56"/>
      <c r="V72" s="56"/>
      <c r="W72" s="56"/>
      <c r="X72" s="56"/>
      <c r="Y72" s="56"/>
      <c r="Z72" s="56"/>
    </row>
    <row r="73" spans="1:26" ht="20.25" customHeight="1">
      <c r="A73" s="68"/>
      <c r="B73" s="76"/>
      <c r="C73" s="878" t="s">
        <v>423</v>
      </c>
      <c r="D73" s="804"/>
      <c r="E73" s="804"/>
      <c r="F73" s="804"/>
      <c r="G73" s="804"/>
      <c r="H73" s="804"/>
      <c r="I73" s="375">
        <f>SUM(I66:I72)</f>
        <v>9.2799999999999994</v>
      </c>
      <c r="J73" s="375"/>
      <c r="K73" s="376">
        <f>SUM(K66:K72)</f>
        <v>9.2799999999999994</v>
      </c>
      <c r="L73" s="377"/>
      <c r="M73" s="378"/>
      <c r="N73" s="355"/>
      <c r="O73" s="355"/>
      <c r="P73" s="56"/>
      <c r="Q73" s="56"/>
      <c r="R73" s="56"/>
      <c r="S73" s="56"/>
      <c r="T73" s="56"/>
      <c r="U73" s="56"/>
      <c r="V73" s="56"/>
      <c r="W73" s="56"/>
      <c r="X73" s="56"/>
      <c r="Y73" s="56"/>
      <c r="Z73" s="56"/>
    </row>
    <row r="74" spans="1:26" ht="20.25" customHeight="1">
      <c r="A74" s="68"/>
      <c r="B74" s="121"/>
      <c r="C74" s="882" t="s">
        <v>475</v>
      </c>
      <c r="D74" s="883"/>
      <c r="E74" s="883"/>
      <c r="F74" s="883"/>
      <c r="G74" s="883"/>
      <c r="H74" s="883"/>
      <c r="I74" s="883"/>
      <c r="J74" s="883"/>
      <c r="K74" s="883"/>
      <c r="L74" s="883"/>
      <c r="M74" s="378"/>
      <c r="N74" s="379"/>
      <c r="O74" s="355"/>
      <c r="P74" s="56"/>
      <c r="Q74" s="56"/>
      <c r="R74" s="56"/>
      <c r="S74" s="56"/>
      <c r="T74" s="56"/>
      <c r="U74" s="56"/>
      <c r="V74" s="56"/>
      <c r="W74" s="56"/>
      <c r="X74" s="56"/>
      <c r="Y74" s="56"/>
      <c r="Z74" s="56"/>
    </row>
    <row r="75" spans="1:26" ht="31.5" customHeight="1">
      <c r="A75" s="68"/>
      <c r="B75" s="121"/>
      <c r="C75" s="335">
        <v>1</v>
      </c>
      <c r="D75" s="724" t="s">
        <v>476</v>
      </c>
      <c r="E75" s="717"/>
      <c r="F75" s="718"/>
      <c r="G75" s="794" t="s">
        <v>477</v>
      </c>
      <c r="H75" s="77" t="s">
        <v>413</v>
      </c>
      <c r="I75" s="91">
        <v>0.75</v>
      </c>
      <c r="J75" s="91">
        <v>1</v>
      </c>
      <c r="K75" s="91">
        <f>SUM(I75*J75)</f>
        <v>0.75</v>
      </c>
      <c r="L75" s="887" t="s">
        <v>478</v>
      </c>
      <c r="M75" s="790" t="s">
        <v>479</v>
      </c>
      <c r="N75" s="379"/>
      <c r="O75" s="355"/>
      <c r="P75" s="56"/>
      <c r="Q75" s="56"/>
      <c r="R75" s="56"/>
      <c r="S75" s="56"/>
      <c r="T75" s="56"/>
      <c r="U75" s="56"/>
      <c r="V75" s="56"/>
      <c r="W75" s="56"/>
      <c r="X75" s="56"/>
      <c r="Y75" s="56"/>
      <c r="Z75" s="56"/>
    </row>
    <row r="76" spans="1:26" ht="31.5" customHeight="1">
      <c r="A76" s="68"/>
      <c r="B76" s="121"/>
      <c r="C76" s="335">
        <v>2</v>
      </c>
      <c r="D76" s="724" t="s">
        <v>480</v>
      </c>
      <c r="E76" s="717"/>
      <c r="F76" s="718"/>
      <c r="G76" s="695"/>
      <c r="H76" s="77" t="s">
        <v>413</v>
      </c>
      <c r="I76" s="91">
        <v>0.75</v>
      </c>
      <c r="J76" s="91">
        <v>1</v>
      </c>
      <c r="K76" s="91">
        <f>SUM(I76*J76)</f>
        <v>0.75</v>
      </c>
      <c r="L76" s="888"/>
      <c r="M76" s="785"/>
      <c r="N76" s="379"/>
      <c r="O76" s="355"/>
      <c r="P76" s="56"/>
      <c r="Q76" s="56"/>
      <c r="R76" s="56"/>
      <c r="S76" s="56"/>
      <c r="T76" s="56"/>
      <c r="U76" s="56"/>
      <c r="V76" s="56"/>
      <c r="W76" s="56"/>
      <c r="X76" s="56"/>
      <c r="Y76" s="56"/>
      <c r="Z76" s="56"/>
    </row>
    <row r="77" spans="1:26" ht="31.5" customHeight="1">
      <c r="A77" s="68"/>
      <c r="B77" s="121"/>
      <c r="C77" s="335">
        <v>3</v>
      </c>
      <c r="D77" s="724" t="s">
        <v>481</v>
      </c>
      <c r="E77" s="717"/>
      <c r="F77" s="718"/>
      <c r="G77" s="695"/>
      <c r="H77" s="77" t="s">
        <v>413</v>
      </c>
      <c r="I77" s="91">
        <v>0.75</v>
      </c>
      <c r="J77" s="91">
        <v>1</v>
      </c>
      <c r="K77" s="91">
        <f>SUM(I77*J77)</f>
        <v>0.75</v>
      </c>
      <c r="L77" s="888"/>
      <c r="M77" s="785"/>
      <c r="N77" s="379"/>
      <c r="O77" s="355"/>
      <c r="P77" s="56"/>
      <c r="Q77" s="56"/>
      <c r="R77" s="56"/>
      <c r="S77" s="56"/>
      <c r="T77" s="56"/>
      <c r="U77" s="56"/>
      <c r="V77" s="56"/>
      <c r="W77" s="56"/>
      <c r="X77" s="56"/>
      <c r="Y77" s="56"/>
      <c r="Z77" s="56"/>
    </row>
    <row r="78" spans="1:26" ht="31.5" customHeight="1">
      <c r="A78" s="68"/>
      <c r="B78" s="121"/>
      <c r="C78" s="335">
        <v>4</v>
      </c>
      <c r="D78" s="724" t="s">
        <v>432</v>
      </c>
      <c r="E78" s="717"/>
      <c r="F78" s="718"/>
      <c r="G78" s="695"/>
      <c r="H78" s="77" t="s">
        <v>413</v>
      </c>
      <c r="I78" s="91">
        <v>1.5</v>
      </c>
      <c r="J78" s="91">
        <v>1</v>
      </c>
      <c r="K78" s="91">
        <f>SUM(I78*J78)</f>
        <v>1.5</v>
      </c>
      <c r="L78" s="888"/>
      <c r="M78" s="785"/>
      <c r="N78" s="379"/>
      <c r="O78" s="355"/>
      <c r="P78" s="56"/>
      <c r="Q78" s="56"/>
      <c r="R78" s="56"/>
      <c r="S78" s="56"/>
      <c r="T78" s="56"/>
      <c r="U78" s="56"/>
      <c r="V78" s="56"/>
      <c r="W78" s="56"/>
      <c r="X78" s="56"/>
      <c r="Y78" s="56"/>
      <c r="Z78" s="56"/>
    </row>
    <row r="79" spans="1:26" ht="31.5" customHeight="1">
      <c r="A79" s="68"/>
      <c r="B79" s="121"/>
      <c r="C79" s="337">
        <v>5</v>
      </c>
      <c r="D79" s="724" t="s">
        <v>482</v>
      </c>
      <c r="E79" s="717"/>
      <c r="F79" s="718"/>
      <c r="G79" s="695"/>
      <c r="H79" s="84" t="s">
        <v>413</v>
      </c>
      <c r="I79" s="91">
        <v>1.5</v>
      </c>
      <c r="J79" s="190">
        <v>1</v>
      </c>
      <c r="K79" s="190">
        <f>SUM(I79*J79)</f>
        <v>1.5</v>
      </c>
      <c r="L79" s="889"/>
      <c r="M79" s="791"/>
      <c r="N79" s="379"/>
      <c r="O79" s="355"/>
      <c r="P79" s="56"/>
      <c r="Q79" s="56"/>
      <c r="R79" s="56"/>
      <c r="S79" s="56"/>
      <c r="T79" s="56"/>
      <c r="U79" s="56"/>
      <c r="V79" s="56"/>
      <c r="W79" s="56"/>
      <c r="X79" s="56"/>
      <c r="Y79" s="56"/>
      <c r="Z79" s="56"/>
    </row>
    <row r="80" spans="1:26" ht="20.25" customHeight="1">
      <c r="A80" s="68"/>
      <c r="B80" s="121"/>
      <c r="C80" s="878" t="s">
        <v>423</v>
      </c>
      <c r="D80" s="804"/>
      <c r="E80" s="804"/>
      <c r="F80" s="804"/>
      <c r="G80" s="804"/>
      <c r="H80" s="804"/>
      <c r="I80" s="375">
        <f>SUM(I75:I79)</f>
        <v>5.25</v>
      </c>
      <c r="J80" s="375"/>
      <c r="K80" s="376">
        <f>SUM(K75:K79)</f>
        <v>5.25</v>
      </c>
      <c r="L80" s="377"/>
      <c r="M80" s="378"/>
      <c r="N80" s="379"/>
      <c r="O80" s="355"/>
      <c r="P80" s="56"/>
      <c r="Q80" s="56"/>
      <c r="R80" s="56"/>
      <c r="S80" s="56"/>
      <c r="T80" s="56"/>
      <c r="U80" s="56"/>
      <c r="V80" s="56"/>
      <c r="W80" s="56"/>
      <c r="X80" s="56"/>
      <c r="Y80" s="56"/>
      <c r="Z80" s="56"/>
    </row>
    <row r="81" spans="1:26" ht="20.25" customHeight="1">
      <c r="A81" s="68"/>
      <c r="B81" s="76"/>
      <c r="C81" s="882" t="s">
        <v>483</v>
      </c>
      <c r="D81" s="883"/>
      <c r="E81" s="883"/>
      <c r="F81" s="883"/>
      <c r="G81" s="883"/>
      <c r="H81" s="883"/>
      <c r="I81" s="883"/>
      <c r="J81" s="883"/>
      <c r="K81" s="883"/>
      <c r="L81" s="883"/>
      <c r="M81" s="384"/>
      <c r="N81" s="355"/>
      <c r="O81" s="355"/>
      <c r="P81" s="56"/>
      <c r="Q81" s="56"/>
      <c r="R81" s="56"/>
      <c r="S81" s="56"/>
      <c r="T81" s="56"/>
      <c r="U81" s="56"/>
      <c r="V81" s="56"/>
      <c r="W81" s="56"/>
      <c r="X81" s="56"/>
      <c r="Y81" s="56"/>
      <c r="Z81" s="56"/>
    </row>
    <row r="82" spans="1:26" ht="31.5" customHeight="1">
      <c r="A82" s="68"/>
      <c r="B82" s="121"/>
      <c r="C82" s="380">
        <v>1</v>
      </c>
      <c r="D82" s="724" t="s">
        <v>476</v>
      </c>
      <c r="E82" s="717"/>
      <c r="F82" s="718"/>
      <c r="G82" s="795" t="s">
        <v>484</v>
      </c>
      <c r="H82" s="381" t="s">
        <v>467</v>
      </c>
      <c r="I82" s="91">
        <v>0.75</v>
      </c>
      <c r="J82" s="381">
        <v>1</v>
      </c>
      <c r="K82" s="381">
        <f>I82*J82</f>
        <v>0.75</v>
      </c>
      <c r="L82" s="884" t="s">
        <v>485</v>
      </c>
      <c r="M82" s="772" t="s">
        <v>486</v>
      </c>
      <c r="N82" s="355"/>
      <c r="O82" s="355"/>
      <c r="P82" s="56"/>
      <c r="Q82" s="56"/>
      <c r="R82" s="56"/>
      <c r="S82" s="56"/>
      <c r="T82" s="56"/>
      <c r="U82" s="56"/>
      <c r="V82" s="56"/>
      <c r="W82" s="56"/>
      <c r="X82" s="56"/>
      <c r="Y82" s="56"/>
      <c r="Z82" s="56"/>
    </row>
    <row r="83" spans="1:26" ht="31.5" customHeight="1">
      <c r="A83" s="68"/>
      <c r="B83" s="121"/>
      <c r="C83" s="380">
        <v>2</v>
      </c>
      <c r="D83" s="724" t="s">
        <v>480</v>
      </c>
      <c r="E83" s="717"/>
      <c r="F83" s="718"/>
      <c r="G83" s="796"/>
      <c r="H83" s="381" t="s">
        <v>467</v>
      </c>
      <c r="I83" s="91">
        <v>0.75</v>
      </c>
      <c r="J83" s="381">
        <v>1</v>
      </c>
      <c r="K83" s="381">
        <f t="shared" ref="K83:K89" si="3">I83*J83</f>
        <v>0.75</v>
      </c>
      <c r="L83" s="885"/>
      <c r="M83" s="775"/>
      <c r="N83" s="355"/>
      <c r="O83" s="355"/>
      <c r="P83" s="56"/>
      <c r="Q83" s="56"/>
      <c r="R83" s="56"/>
      <c r="S83" s="56"/>
      <c r="T83" s="56"/>
      <c r="U83" s="56"/>
      <c r="V83" s="56"/>
      <c r="W83" s="56"/>
      <c r="X83" s="56"/>
      <c r="Y83" s="56"/>
      <c r="Z83" s="56"/>
    </row>
    <row r="84" spans="1:26" ht="31.5" customHeight="1">
      <c r="A84" s="68"/>
      <c r="B84" s="121"/>
      <c r="C84" s="380">
        <v>3</v>
      </c>
      <c r="D84" s="724" t="s">
        <v>481</v>
      </c>
      <c r="E84" s="717"/>
      <c r="F84" s="718"/>
      <c r="G84" s="796"/>
      <c r="H84" s="381" t="s">
        <v>467</v>
      </c>
      <c r="I84" s="91">
        <v>0.75</v>
      </c>
      <c r="J84" s="381">
        <v>1</v>
      </c>
      <c r="K84" s="381">
        <f t="shared" si="3"/>
        <v>0.75</v>
      </c>
      <c r="L84" s="885"/>
      <c r="M84" s="775"/>
      <c r="N84" s="355"/>
      <c r="O84" s="355"/>
      <c r="P84" s="56"/>
      <c r="Q84" s="56"/>
      <c r="R84" s="56"/>
      <c r="S84" s="56"/>
      <c r="T84" s="56"/>
      <c r="U84" s="56"/>
      <c r="V84" s="56"/>
      <c r="W84" s="56"/>
      <c r="X84" s="56"/>
      <c r="Y84" s="56"/>
      <c r="Z84" s="56"/>
    </row>
    <row r="85" spans="1:26" ht="31.5" customHeight="1">
      <c r="A85" s="68"/>
      <c r="B85" s="121"/>
      <c r="C85" s="380">
        <v>4</v>
      </c>
      <c r="D85" s="782" t="s">
        <v>441</v>
      </c>
      <c r="E85" s="783"/>
      <c r="F85" s="783"/>
      <c r="G85" s="796"/>
      <c r="H85" s="381" t="s">
        <v>467</v>
      </c>
      <c r="I85" s="381">
        <v>1</v>
      </c>
      <c r="J85" s="381">
        <v>1</v>
      </c>
      <c r="K85" s="381">
        <f t="shared" si="3"/>
        <v>1</v>
      </c>
      <c r="L85" s="885"/>
      <c r="M85" s="775"/>
      <c r="N85" s="355"/>
      <c r="O85" s="355"/>
      <c r="P85" s="56"/>
      <c r="Q85" s="56"/>
      <c r="R85" s="56"/>
      <c r="S85" s="56"/>
      <c r="T85" s="56"/>
      <c r="U85" s="56"/>
      <c r="V85" s="56"/>
      <c r="W85" s="56"/>
      <c r="X85" s="56"/>
      <c r="Y85" s="56"/>
      <c r="Z85" s="56"/>
    </row>
    <row r="86" spans="1:26" ht="31.5" customHeight="1">
      <c r="A86" s="68"/>
      <c r="B86" s="121"/>
      <c r="C86" s="380">
        <v>5</v>
      </c>
      <c r="D86" s="782" t="s">
        <v>442</v>
      </c>
      <c r="E86" s="783"/>
      <c r="F86" s="783"/>
      <c r="G86" s="796"/>
      <c r="H86" s="381" t="s">
        <v>467</v>
      </c>
      <c r="I86" s="381">
        <v>1</v>
      </c>
      <c r="J86" s="381">
        <v>1</v>
      </c>
      <c r="K86" s="381">
        <f t="shared" si="3"/>
        <v>1</v>
      </c>
      <c r="L86" s="885"/>
      <c r="M86" s="775"/>
      <c r="N86" s="355"/>
      <c r="O86" s="355"/>
      <c r="P86" s="56"/>
      <c r="Q86" s="56"/>
      <c r="R86" s="56"/>
      <c r="S86" s="56"/>
      <c r="T86" s="56"/>
      <c r="U86" s="56"/>
      <c r="V86" s="56"/>
      <c r="W86" s="56"/>
      <c r="X86" s="56"/>
      <c r="Y86" s="56"/>
      <c r="Z86" s="56"/>
    </row>
    <row r="87" spans="1:26" ht="31.5" customHeight="1">
      <c r="A87" s="68"/>
      <c r="B87" s="121"/>
      <c r="C87" s="383">
        <v>6</v>
      </c>
      <c r="D87" s="782" t="s">
        <v>487</v>
      </c>
      <c r="E87" s="783"/>
      <c r="F87" s="783"/>
      <c r="G87" s="796"/>
      <c r="H87" s="381" t="s">
        <v>467</v>
      </c>
      <c r="I87" s="381">
        <v>1</v>
      </c>
      <c r="J87" s="381">
        <v>1</v>
      </c>
      <c r="K87" s="381">
        <f t="shared" si="3"/>
        <v>1</v>
      </c>
      <c r="L87" s="885"/>
      <c r="M87" s="775"/>
      <c r="N87" s="355"/>
      <c r="O87" s="355"/>
      <c r="P87" s="56"/>
      <c r="Q87" s="56"/>
      <c r="R87" s="56"/>
      <c r="S87" s="56"/>
      <c r="T87" s="56"/>
      <c r="U87" s="56"/>
      <c r="V87" s="56"/>
      <c r="W87" s="56"/>
      <c r="X87" s="56"/>
      <c r="Y87" s="56"/>
      <c r="Z87" s="56"/>
    </row>
    <row r="88" spans="1:26" ht="31.5" customHeight="1">
      <c r="A88" s="68"/>
      <c r="B88" s="121"/>
      <c r="C88" s="383">
        <v>7</v>
      </c>
      <c r="D88" s="782" t="s">
        <v>488</v>
      </c>
      <c r="E88" s="783"/>
      <c r="F88" s="783"/>
      <c r="G88" s="796"/>
      <c r="H88" s="381" t="s">
        <v>467</v>
      </c>
      <c r="I88" s="381">
        <v>1</v>
      </c>
      <c r="J88" s="381">
        <v>1</v>
      </c>
      <c r="K88" s="381">
        <f t="shared" ref="K88" si="4">I88*J88</f>
        <v>1</v>
      </c>
      <c r="L88" s="885"/>
      <c r="M88" s="775"/>
      <c r="N88" s="355"/>
      <c r="O88" s="355"/>
      <c r="P88" s="56"/>
      <c r="Q88" s="56"/>
      <c r="R88" s="56"/>
      <c r="S88" s="56"/>
      <c r="T88" s="56"/>
      <c r="U88" s="56"/>
      <c r="V88" s="56"/>
      <c r="W88" s="56"/>
      <c r="X88" s="56"/>
      <c r="Y88" s="56"/>
      <c r="Z88" s="56"/>
    </row>
    <row r="89" spans="1:26" ht="31.5" customHeight="1">
      <c r="A89" s="68"/>
      <c r="B89" s="121"/>
      <c r="C89" s="383">
        <v>8</v>
      </c>
      <c r="D89" s="782" t="s">
        <v>489</v>
      </c>
      <c r="E89" s="783"/>
      <c r="F89" s="783"/>
      <c r="G89" s="796"/>
      <c r="H89" s="381" t="s">
        <v>467</v>
      </c>
      <c r="I89" s="381">
        <v>1</v>
      </c>
      <c r="J89" s="381">
        <v>1</v>
      </c>
      <c r="K89" s="381">
        <f t="shared" si="3"/>
        <v>1</v>
      </c>
      <c r="L89" s="885"/>
      <c r="M89" s="775"/>
      <c r="N89" s="355"/>
      <c r="O89" s="355"/>
      <c r="P89" s="56"/>
      <c r="Q89" s="56"/>
      <c r="R89" s="56"/>
      <c r="S89" s="56"/>
      <c r="T89" s="56"/>
      <c r="U89" s="56"/>
      <c r="V89" s="56"/>
      <c r="W89" s="56"/>
      <c r="X89" s="56"/>
      <c r="Y89" s="56"/>
      <c r="Z89" s="56"/>
    </row>
    <row r="90" spans="1:26" ht="31.5" customHeight="1">
      <c r="A90" s="68"/>
      <c r="B90" s="121"/>
      <c r="C90" s="383">
        <v>9</v>
      </c>
      <c r="D90" s="782" t="s">
        <v>432</v>
      </c>
      <c r="E90" s="783"/>
      <c r="F90" s="783"/>
      <c r="G90" s="382"/>
      <c r="H90" s="381" t="s">
        <v>467</v>
      </c>
      <c r="I90" s="381">
        <v>1.5</v>
      </c>
      <c r="J90" s="381">
        <v>1</v>
      </c>
      <c r="K90" s="381">
        <f t="shared" ref="K90" si="5">I90*J90</f>
        <v>1.5</v>
      </c>
      <c r="L90" s="885"/>
      <c r="M90" s="775"/>
      <c r="N90" s="355"/>
      <c r="O90" s="355"/>
      <c r="P90" s="56"/>
      <c r="Q90" s="56"/>
      <c r="R90" s="56"/>
      <c r="S90" s="56"/>
      <c r="T90" s="56"/>
      <c r="U90" s="56"/>
      <c r="V90" s="56"/>
      <c r="W90" s="56"/>
      <c r="X90" s="56"/>
      <c r="Y90" s="56"/>
      <c r="Z90" s="56"/>
    </row>
    <row r="91" spans="1:26" ht="31.5" customHeight="1">
      <c r="A91" s="68"/>
      <c r="B91" s="121"/>
      <c r="C91" s="383">
        <v>10</v>
      </c>
      <c r="D91" s="782" t="s">
        <v>490</v>
      </c>
      <c r="E91" s="783"/>
      <c r="F91" s="783"/>
      <c r="G91" s="382"/>
      <c r="H91" s="381" t="s">
        <v>467</v>
      </c>
      <c r="I91" s="381">
        <v>0.28999999999999998</v>
      </c>
      <c r="J91" s="381">
        <v>1</v>
      </c>
      <c r="K91" s="381">
        <f t="shared" ref="K91" si="6">I91*J91</f>
        <v>0.28999999999999998</v>
      </c>
      <c r="L91" s="886"/>
      <c r="M91" s="792"/>
      <c r="N91" s="355"/>
      <c r="O91" s="355"/>
      <c r="P91" s="56"/>
      <c r="Q91" s="56"/>
      <c r="R91" s="56"/>
      <c r="S91" s="56"/>
      <c r="T91" s="56"/>
      <c r="U91" s="56"/>
      <c r="V91" s="56"/>
      <c r="W91" s="56"/>
      <c r="X91" s="56"/>
      <c r="Y91" s="56"/>
      <c r="Z91" s="56"/>
    </row>
    <row r="92" spans="1:26" ht="20.25" customHeight="1">
      <c r="A92" s="68"/>
      <c r="B92" s="76"/>
      <c r="C92" s="878" t="s">
        <v>423</v>
      </c>
      <c r="D92" s="804"/>
      <c r="E92" s="804"/>
      <c r="F92" s="804"/>
      <c r="G92" s="804"/>
      <c r="H92" s="804"/>
      <c r="I92" s="375">
        <f>SUM(I82:I91)</f>
        <v>9.0399999999999991</v>
      </c>
      <c r="J92" s="375"/>
      <c r="K92" s="376">
        <f>SUM(K82:K91)</f>
        <v>9.0399999999999991</v>
      </c>
      <c r="L92" s="377"/>
      <c r="M92" s="378"/>
      <c r="N92" s="355"/>
      <c r="O92" s="355"/>
      <c r="P92" s="56"/>
      <c r="Q92" s="56"/>
      <c r="R92" s="56"/>
      <c r="S92" s="56"/>
      <c r="T92" s="56"/>
      <c r="U92" s="56"/>
      <c r="V92" s="56"/>
      <c r="W92" s="56"/>
      <c r="X92" s="56"/>
      <c r="Y92" s="56"/>
      <c r="Z92" s="56"/>
    </row>
    <row r="93" spans="1:26" ht="20.25" customHeight="1">
      <c r="A93" s="68"/>
      <c r="B93" s="121"/>
      <c r="C93" s="779" t="s">
        <v>491</v>
      </c>
      <c r="D93" s="780"/>
      <c r="E93" s="780"/>
      <c r="F93" s="780"/>
      <c r="G93" s="780"/>
      <c r="H93" s="780"/>
      <c r="I93" s="780"/>
      <c r="J93" s="780"/>
      <c r="K93" s="780"/>
      <c r="L93" s="780"/>
      <c r="M93" s="781"/>
      <c r="N93" s="379"/>
      <c r="O93" s="355"/>
      <c r="P93" s="56"/>
      <c r="Q93" s="56"/>
      <c r="R93" s="56"/>
      <c r="S93" s="56"/>
      <c r="T93" s="56"/>
      <c r="U93" s="56"/>
      <c r="V93" s="56"/>
      <c r="W93" s="56"/>
      <c r="X93" s="56"/>
      <c r="Y93" s="56"/>
      <c r="Z93" s="56"/>
    </row>
    <row r="94" spans="1:26" ht="31.5" customHeight="1">
      <c r="A94" s="68"/>
      <c r="B94" s="121"/>
      <c r="C94" s="380">
        <v>1</v>
      </c>
      <c r="D94" s="782" t="s">
        <v>465</v>
      </c>
      <c r="E94" s="783"/>
      <c r="F94" s="783"/>
      <c r="G94" s="795" t="s">
        <v>492</v>
      </c>
      <c r="H94" s="381" t="s">
        <v>467</v>
      </c>
      <c r="I94" s="381">
        <v>1.5</v>
      </c>
      <c r="J94" s="381">
        <v>1</v>
      </c>
      <c r="K94" s="381">
        <f>I94*J94</f>
        <v>1.5</v>
      </c>
      <c r="L94" s="884" t="s">
        <v>493</v>
      </c>
      <c r="M94" s="793" t="s">
        <v>494</v>
      </c>
      <c r="N94" s="379"/>
      <c r="O94" s="355"/>
      <c r="P94" s="56"/>
      <c r="Q94" s="56"/>
      <c r="R94" s="56"/>
      <c r="S94" s="56"/>
      <c r="T94" s="56"/>
      <c r="U94" s="56"/>
      <c r="V94" s="56"/>
      <c r="W94" s="56"/>
      <c r="X94" s="56"/>
      <c r="Y94" s="56"/>
      <c r="Z94" s="56"/>
    </row>
    <row r="95" spans="1:26" ht="31.5" customHeight="1">
      <c r="A95" s="68"/>
      <c r="B95" s="121"/>
      <c r="C95" s="380">
        <v>2</v>
      </c>
      <c r="D95" s="782" t="s">
        <v>470</v>
      </c>
      <c r="E95" s="783"/>
      <c r="F95" s="783"/>
      <c r="G95" s="796"/>
      <c r="H95" s="381" t="s">
        <v>467</v>
      </c>
      <c r="I95" s="381">
        <v>1.5</v>
      </c>
      <c r="J95" s="381">
        <v>1</v>
      </c>
      <c r="K95" s="381">
        <f t="shared" ref="K95:K97" si="7">I95*J95</f>
        <v>1.5</v>
      </c>
      <c r="L95" s="885"/>
      <c r="M95" s="793"/>
      <c r="N95" s="379"/>
      <c r="O95" s="355"/>
      <c r="P95" s="56"/>
      <c r="Q95" s="56"/>
      <c r="R95" s="56"/>
      <c r="S95" s="56"/>
      <c r="T95" s="56"/>
      <c r="U95" s="56"/>
      <c r="V95" s="56"/>
      <c r="W95" s="56"/>
      <c r="X95" s="56"/>
      <c r="Y95" s="56"/>
      <c r="Z95" s="56"/>
    </row>
    <row r="96" spans="1:26" ht="31.5" customHeight="1">
      <c r="A96" s="68"/>
      <c r="B96" s="121"/>
      <c r="C96" s="380">
        <v>3</v>
      </c>
      <c r="D96" s="782" t="s">
        <v>495</v>
      </c>
      <c r="E96" s="783"/>
      <c r="F96" s="783"/>
      <c r="G96" s="796"/>
      <c r="H96" s="381" t="s">
        <v>467</v>
      </c>
      <c r="I96" s="381">
        <v>1.5</v>
      </c>
      <c r="J96" s="381">
        <v>1</v>
      </c>
      <c r="K96" s="381">
        <f t="shared" si="7"/>
        <v>1.5</v>
      </c>
      <c r="L96" s="885"/>
      <c r="M96" s="793"/>
      <c r="N96" s="379"/>
      <c r="O96" s="355"/>
      <c r="P96" s="56"/>
      <c r="Q96" s="56"/>
      <c r="R96" s="56"/>
      <c r="S96" s="56"/>
      <c r="T96" s="56"/>
      <c r="U96" s="56"/>
      <c r="V96" s="56"/>
      <c r="W96" s="56"/>
      <c r="X96" s="56"/>
      <c r="Y96" s="56"/>
      <c r="Z96" s="56"/>
    </row>
    <row r="97" spans="1:26" ht="31.5" customHeight="1">
      <c r="A97" s="68"/>
      <c r="B97" s="121"/>
      <c r="C97" s="381">
        <v>4</v>
      </c>
      <c r="D97" s="855" t="s">
        <v>496</v>
      </c>
      <c r="E97" s="855"/>
      <c r="F97" s="855"/>
      <c r="G97" s="796"/>
      <c r="H97" s="381" t="s">
        <v>467</v>
      </c>
      <c r="I97" s="381">
        <v>1.5</v>
      </c>
      <c r="J97" s="381">
        <v>1</v>
      </c>
      <c r="K97" s="381">
        <f t="shared" si="7"/>
        <v>1.5</v>
      </c>
      <c r="L97" s="885"/>
      <c r="M97" s="793"/>
      <c r="N97" s="379"/>
      <c r="O97" s="355"/>
      <c r="P97" s="56"/>
      <c r="Q97" s="56"/>
      <c r="R97" s="56"/>
      <c r="S97" s="56"/>
      <c r="T97" s="56"/>
      <c r="U97" s="56"/>
      <c r="V97" s="56"/>
      <c r="W97" s="56"/>
      <c r="X97" s="56"/>
      <c r="Y97" s="56"/>
      <c r="Z97" s="56"/>
    </row>
    <row r="98" spans="1:26" ht="31.5" customHeight="1">
      <c r="A98" s="68"/>
      <c r="B98" s="121"/>
      <c r="C98" s="381">
        <v>5</v>
      </c>
      <c r="D98" s="855" t="s">
        <v>497</v>
      </c>
      <c r="E98" s="855"/>
      <c r="F98" s="855"/>
      <c r="G98" s="382"/>
      <c r="H98" s="381" t="s">
        <v>467</v>
      </c>
      <c r="I98" s="381">
        <v>3</v>
      </c>
      <c r="J98" s="381">
        <v>1</v>
      </c>
      <c r="K98" s="381">
        <f t="shared" ref="K98" si="8">I98*J98</f>
        <v>3</v>
      </c>
      <c r="L98" s="886"/>
      <c r="M98" s="793"/>
      <c r="N98" s="379"/>
      <c r="O98" s="355"/>
      <c r="P98" s="56"/>
      <c r="Q98" s="56"/>
      <c r="R98" s="56"/>
      <c r="S98" s="56"/>
      <c r="T98" s="56"/>
      <c r="U98" s="56"/>
      <c r="V98" s="56"/>
      <c r="W98" s="56"/>
      <c r="X98" s="56"/>
      <c r="Y98" s="56"/>
      <c r="Z98" s="56"/>
    </row>
    <row r="99" spans="1:26" ht="20.25" customHeight="1">
      <c r="A99" s="68"/>
      <c r="B99" s="121"/>
      <c r="C99" s="878" t="s">
        <v>423</v>
      </c>
      <c r="D99" s="804"/>
      <c r="E99" s="804"/>
      <c r="F99" s="804"/>
      <c r="G99" s="804"/>
      <c r="H99" s="804"/>
      <c r="I99" s="375">
        <f>SUM(I94:I98)</f>
        <v>9</v>
      </c>
      <c r="J99" s="375"/>
      <c r="K99" s="376">
        <f>SUM(K94:K98)</f>
        <v>9</v>
      </c>
      <c r="L99" s="377"/>
      <c r="M99" s="378"/>
      <c r="N99" s="379"/>
      <c r="O99" s="355"/>
      <c r="P99" s="56"/>
      <c r="Q99" s="56"/>
      <c r="R99" s="56"/>
      <c r="S99" s="56"/>
      <c r="T99" s="56"/>
      <c r="U99" s="56"/>
      <c r="V99" s="56"/>
      <c r="W99" s="56"/>
      <c r="X99" s="56"/>
      <c r="Y99" s="56"/>
      <c r="Z99" s="56"/>
    </row>
    <row r="100" spans="1:26" ht="20.25" customHeight="1">
      <c r="A100" s="68"/>
      <c r="B100" s="121"/>
      <c r="C100" s="882" t="s">
        <v>498</v>
      </c>
      <c r="D100" s="883"/>
      <c r="E100" s="883"/>
      <c r="F100" s="883"/>
      <c r="G100" s="883"/>
      <c r="H100" s="883"/>
      <c r="I100" s="883"/>
      <c r="J100" s="883"/>
      <c r="K100" s="883"/>
      <c r="L100" s="883"/>
      <c r="M100" s="384"/>
      <c r="N100" s="379"/>
      <c r="O100" s="355"/>
      <c r="P100" s="56"/>
      <c r="Q100" s="56"/>
      <c r="R100" s="56"/>
      <c r="S100" s="56"/>
      <c r="T100" s="56"/>
      <c r="U100" s="56"/>
      <c r="V100" s="56"/>
      <c r="W100" s="56"/>
      <c r="X100" s="56"/>
      <c r="Y100" s="56"/>
      <c r="Z100" s="56"/>
    </row>
    <row r="101" spans="1:26" ht="31.5" customHeight="1">
      <c r="A101" s="68"/>
      <c r="B101" s="121"/>
      <c r="C101" s="380">
        <v>1</v>
      </c>
      <c r="D101" s="782" t="s">
        <v>499</v>
      </c>
      <c r="E101" s="783"/>
      <c r="F101" s="783"/>
      <c r="G101" s="795" t="s">
        <v>500</v>
      </c>
      <c r="H101" s="381" t="s">
        <v>467</v>
      </c>
      <c r="I101" s="381">
        <v>1.5</v>
      </c>
      <c r="J101" s="381">
        <v>1</v>
      </c>
      <c r="K101" s="381">
        <f>I101*J101</f>
        <v>1.5</v>
      </c>
      <c r="L101" s="880" t="s">
        <v>501</v>
      </c>
      <c r="M101" s="787" t="s">
        <v>502</v>
      </c>
      <c r="N101" s="379"/>
      <c r="O101" s="355"/>
      <c r="P101" s="56"/>
      <c r="Q101" s="56"/>
      <c r="R101" s="56"/>
      <c r="S101" s="56"/>
      <c r="T101" s="56"/>
      <c r="U101" s="56"/>
      <c r="V101" s="56"/>
      <c r="W101" s="56"/>
      <c r="X101" s="56"/>
      <c r="Y101" s="56"/>
      <c r="Z101" s="56"/>
    </row>
    <row r="102" spans="1:26" ht="31.5" customHeight="1">
      <c r="A102" s="68"/>
      <c r="B102" s="121"/>
      <c r="C102" s="380">
        <v>2</v>
      </c>
      <c r="D102" s="782" t="s">
        <v>436</v>
      </c>
      <c r="E102" s="783"/>
      <c r="F102" s="783"/>
      <c r="G102" s="796"/>
      <c r="H102" s="381" t="s">
        <v>467</v>
      </c>
      <c r="I102" s="381">
        <v>2</v>
      </c>
      <c r="J102" s="381">
        <v>1</v>
      </c>
      <c r="K102" s="381">
        <f t="shared" ref="K102:K108" si="9">I102*J102</f>
        <v>2</v>
      </c>
      <c r="L102" s="881"/>
      <c r="M102" s="788"/>
      <c r="N102" s="379"/>
      <c r="O102" s="355"/>
      <c r="P102" s="56"/>
      <c r="Q102" s="56"/>
      <c r="R102" s="56"/>
      <c r="S102" s="56"/>
      <c r="T102" s="56"/>
      <c r="U102" s="56"/>
      <c r="V102" s="56"/>
      <c r="W102" s="56"/>
      <c r="X102" s="56"/>
      <c r="Y102" s="56"/>
      <c r="Z102" s="56"/>
    </row>
    <row r="103" spans="1:26" ht="31.5" customHeight="1">
      <c r="A103" s="68"/>
      <c r="B103" s="121"/>
      <c r="C103" s="380">
        <v>3</v>
      </c>
      <c r="D103" s="782" t="s">
        <v>440</v>
      </c>
      <c r="E103" s="783"/>
      <c r="F103" s="783"/>
      <c r="G103" s="796"/>
      <c r="H103" s="381" t="s">
        <v>467</v>
      </c>
      <c r="I103" s="381">
        <v>2</v>
      </c>
      <c r="J103" s="381">
        <v>1</v>
      </c>
      <c r="K103" s="381">
        <f t="shared" si="9"/>
        <v>2</v>
      </c>
      <c r="L103" s="881"/>
      <c r="M103" s="788"/>
      <c r="N103" s="379"/>
      <c r="O103" s="355"/>
      <c r="P103" s="56"/>
      <c r="Q103" s="56"/>
      <c r="R103" s="56"/>
      <c r="S103" s="56"/>
      <c r="T103" s="56"/>
      <c r="U103" s="56"/>
      <c r="V103" s="56"/>
      <c r="W103" s="56"/>
      <c r="X103" s="56"/>
      <c r="Y103" s="56"/>
      <c r="Z103" s="56"/>
    </row>
    <row r="104" spans="1:26" ht="31.5" customHeight="1">
      <c r="A104" s="68"/>
      <c r="B104" s="121"/>
      <c r="C104" s="380">
        <v>4</v>
      </c>
      <c r="D104" s="782" t="s">
        <v>503</v>
      </c>
      <c r="E104" s="783"/>
      <c r="F104" s="783"/>
      <c r="G104" s="796"/>
      <c r="H104" s="381" t="s">
        <v>467</v>
      </c>
      <c r="I104" s="381">
        <v>2</v>
      </c>
      <c r="J104" s="381">
        <v>1</v>
      </c>
      <c r="K104" s="381">
        <f t="shared" si="9"/>
        <v>2</v>
      </c>
      <c r="L104" s="881"/>
      <c r="M104" s="788"/>
      <c r="N104" s="379"/>
      <c r="O104" s="355"/>
      <c r="P104" s="56"/>
      <c r="Q104" s="56"/>
      <c r="R104" s="56"/>
      <c r="S104" s="56"/>
      <c r="T104" s="56"/>
      <c r="U104" s="56"/>
      <c r="V104" s="56"/>
      <c r="W104" s="56"/>
      <c r="X104" s="56"/>
      <c r="Y104" s="56"/>
      <c r="Z104" s="56"/>
    </row>
    <row r="105" spans="1:26" ht="31.5" customHeight="1">
      <c r="A105" s="68"/>
      <c r="B105" s="121"/>
      <c r="C105" s="380">
        <v>5</v>
      </c>
      <c r="D105" s="782" t="s">
        <v>441</v>
      </c>
      <c r="E105" s="783"/>
      <c r="F105" s="783"/>
      <c r="G105" s="796"/>
      <c r="H105" s="381" t="s">
        <v>467</v>
      </c>
      <c r="I105" s="381">
        <v>1</v>
      </c>
      <c r="J105" s="381">
        <v>1</v>
      </c>
      <c r="K105" s="381">
        <f t="shared" si="9"/>
        <v>1</v>
      </c>
      <c r="L105" s="881"/>
      <c r="M105" s="788"/>
      <c r="N105" s="379"/>
      <c r="O105" s="355"/>
      <c r="P105" s="56"/>
      <c r="Q105" s="56"/>
      <c r="R105" s="56"/>
      <c r="S105" s="56"/>
      <c r="T105" s="56"/>
      <c r="U105" s="56"/>
      <c r="V105" s="56"/>
      <c r="W105" s="56"/>
      <c r="X105" s="56"/>
      <c r="Y105" s="56"/>
      <c r="Z105" s="56"/>
    </row>
    <row r="106" spans="1:26" ht="31.5" customHeight="1">
      <c r="A106" s="68"/>
      <c r="B106" s="121"/>
      <c r="C106" s="380">
        <v>6</v>
      </c>
      <c r="D106" s="782" t="s">
        <v>442</v>
      </c>
      <c r="E106" s="783"/>
      <c r="F106" s="783"/>
      <c r="G106" s="796"/>
      <c r="H106" s="381" t="s">
        <v>467</v>
      </c>
      <c r="I106" s="381">
        <v>1</v>
      </c>
      <c r="J106" s="381">
        <v>1</v>
      </c>
      <c r="K106" s="381">
        <f t="shared" ref="K106:K107" si="10">I106*J106</f>
        <v>1</v>
      </c>
      <c r="L106" s="881"/>
      <c r="M106" s="788"/>
      <c r="N106" s="379"/>
      <c r="O106" s="355"/>
      <c r="P106" s="56"/>
      <c r="Q106" s="56"/>
      <c r="R106" s="56"/>
      <c r="S106" s="56"/>
      <c r="T106" s="56"/>
      <c r="U106" s="56"/>
      <c r="V106" s="56"/>
      <c r="W106" s="56"/>
      <c r="X106" s="56"/>
      <c r="Y106" s="56"/>
      <c r="Z106" s="56"/>
    </row>
    <row r="107" spans="1:26" ht="31.5" customHeight="1">
      <c r="A107" s="68"/>
      <c r="B107" s="121"/>
      <c r="C107" s="380">
        <v>7</v>
      </c>
      <c r="D107" s="782" t="s">
        <v>487</v>
      </c>
      <c r="E107" s="783"/>
      <c r="F107" s="783"/>
      <c r="G107" s="796"/>
      <c r="H107" s="381" t="s">
        <v>467</v>
      </c>
      <c r="I107" s="381">
        <v>1</v>
      </c>
      <c r="J107" s="381">
        <v>1</v>
      </c>
      <c r="K107" s="381">
        <f t="shared" si="10"/>
        <v>1</v>
      </c>
      <c r="L107" s="881"/>
      <c r="M107" s="788"/>
      <c r="N107" s="379"/>
      <c r="O107" s="355"/>
      <c r="P107" s="56"/>
      <c r="Q107" s="56"/>
      <c r="R107" s="56"/>
      <c r="S107" s="56"/>
      <c r="T107" s="56"/>
      <c r="U107" s="56"/>
      <c r="V107" s="56"/>
      <c r="W107" s="56"/>
      <c r="X107" s="56"/>
      <c r="Y107" s="56"/>
      <c r="Z107" s="56"/>
    </row>
    <row r="108" spans="1:26" ht="31.5" customHeight="1">
      <c r="A108" s="68"/>
      <c r="B108" s="121"/>
      <c r="C108" s="380">
        <v>9</v>
      </c>
      <c r="D108" s="855" t="s">
        <v>504</v>
      </c>
      <c r="E108" s="855"/>
      <c r="F108" s="855"/>
      <c r="G108" s="796"/>
      <c r="H108" s="381" t="s">
        <v>467</v>
      </c>
      <c r="I108" s="381">
        <v>1</v>
      </c>
      <c r="J108" s="381">
        <v>1</v>
      </c>
      <c r="K108" s="381">
        <f t="shared" si="9"/>
        <v>1</v>
      </c>
      <c r="L108" s="881"/>
      <c r="M108" s="788"/>
      <c r="N108" s="379"/>
      <c r="O108" s="355"/>
      <c r="P108" s="56"/>
      <c r="Q108" s="56"/>
      <c r="R108" s="56"/>
      <c r="S108" s="56"/>
      <c r="T108" s="56"/>
      <c r="U108" s="56"/>
      <c r="V108" s="56"/>
      <c r="W108" s="56"/>
      <c r="X108" s="56"/>
      <c r="Y108" s="56"/>
      <c r="Z108" s="56"/>
    </row>
    <row r="109" spans="1:26" ht="20.25" customHeight="1">
      <c r="A109" s="68"/>
      <c r="B109" s="121"/>
      <c r="C109" s="878" t="s">
        <v>423</v>
      </c>
      <c r="D109" s="804"/>
      <c r="E109" s="804"/>
      <c r="F109" s="804"/>
      <c r="G109" s="804"/>
      <c r="H109" s="804"/>
      <c r="I109" s="375">
        <f>SUM(I101:I108)</f>
        <v>11.5</v>
      </c>
      <c r="J109" s="375"/>
      <c r="K109" s="376">
        <f>SUM(K101:K108)</f>
        <v>11.5</v>
      </c>
      <c r="L109" s="377"/>
      <c r="M109" s="378"/>
      <c r="N109" s="379"/>
      <c r="O109" s="355"/>
      <c r="P109" s="56"/>
      <c r="Q109" s="56"/>
      <c r="R109" s="56"/>
      <c r="S109" s="56"/>
      <c r="T109" s="56"/>
      <c r="U109" s="56"/>
      <c r="V109" s="56"/>
      <c r="W109" s="56"/>
      <c r="X109" s="56"/>
      <c r="Y109" s="56"/>
      <c r="Z109" s="56"/>
    </row>
    <row r="110" spans="1:26" ht="20.25" customHeight="1">
      <c r="A110" s="68"/>
      <c r="B110" s="121"/>
      <c r="C110" s="779" t="s">
        <v>505</v>
      </c>
      <c r="D110" s="780"/>
      <c r="E110" s="780"/>
      <c r="F110" s="780"/>
      <c r="G110" s="780"/>
      <c r="H110" s="780"/>
      <c r="I110" s="780"/>
      <c r="J110" s="780"/>
      <c r="K110" s="780"/>
      <c r="L110" s="781"/>
      <c r="M110" s="378"/>
      <c r="N110" s="379"/>
      <c r="O110" s="355"/>
      <c r="P110" s="56"/>
      <c r="Q110" s="56"/>
      <c r="R110" s="56"/>
      <c r="S110" s="56"/>
      <c r="T110" s="56"/>
      <c r="U110" s="56"/>
      <c r="V110" s="56"/>
      <c r="W110" s="56"/>
      <c r="X110" s="56"/>
      <c r="Y110" s="56"/>
      <c r="Z110" s="56"/>
    </row>
    <row r="111" spans="1:26" ht="31.5" customHeight="1">
      <c r="A111" s="68"/>
      <c r="B111" s="121"/>
      <c r="C111" s="380">
        <v>1</v>
      </c>
      <c r="D111" s="782" t="s">
        <v>465</v>
      </c>
      <c r="E111" s="783"/>
      <c r="F111" s="783"/>
      <c r="G111" s="795" t="s">
        <v>492</v>
      </c>
      <c r="H111" s="381" t="s">
        <v>467</v>
      </c>
      <c r="I111" s="381">
        <v>1.5</v>
      </c>
      <c r="J111" s="381">
        <v>1</v>
      </c>
      <c r="K111" s="381">
        <f>I111*J111</f>
        <v>1.5</v>
      </c>
      <c r="L111" s="880" t="s">
        <v>506</v>
      </c>
      <c r="M111" s="772" t="s">
        <v>507</v>
      </c>
      <c r="N111" s="379"/>
      <c r="O111" s="355"/>
      <c r="P111" s="56"/>
      <c r="Q111" s="56"/>
      <c r="R111" s="56"/>
      <c r="S111" s="56"/>
      <c r="T111" s="56"/>
      <c r="U111" s="56"/>
      <c r="V111" s="56"/>
      <c r="W111" s="56"/>
      <c r="X111" s="56"/>
      <c r="Y111" s="56"/>
      <c r="Z111" s="56"/>
    </row>
    <row r="112" spans="1:26" ht="31.5" customHeight="1">
      <c r="A112" s="68"/>
      <c r="B112" s="121"/>
      <c r="C112" s="380">
        <v>2</v>
      </c>
      <c r="D112" s="782" t="s">
        <v>470</v>
      </c>
      <c r="E112" s="783"/>
      <c r="F112" s="783"/>
      <c r="G112" s="796"/>
      <c r="H112" s="381" t="s">
        <v>467</v>
      </c>
      <c r="I112" s="381">
        <v>1.5</v>
      </c>
      <c r="J112" s="381">
        <v>1</v>
      </c>
      <c r="K112" s="381">
        <f t="shared" ref="K112:K113" si="11">I112*J112</f>
        <v>1.5</v>
      </c>
      <c r="L112" s="881"/>
      <c r="M112" s="773"/>
      <c r="N112" s="379"/>
      <c r="O112" s="355"/>
      <c r="P112" s="56"/>
      <c r="Q112" s="56"/>
      <c r="R112" s="56"/>
      <c r="S112" s="56"/>
      <c r="T112" s="56"/>
      <c r="U112" s="56"/>
      <c r="V112" s="56"/>
      <c r="W112" s="56"/>
      <c r="X112" s="56"/>
      <c r="Y112" s="56"/>
      <c r="Z112" s="56"/>
    </row>
    <row r="113" spans="1:26" ht="31.5" customHeight="1">
      <c r="A113" s="68"/>
      <c r="B113" s="121"/>
      <c r="C113" s="380">
        <v>3</v>
      </c>
      <c r="D113" s="782" t="s">
        <v>495</v>
      </c>
      <c r="E113" s="783"/>
      <c r="F113" s="783"/>
      <c r="G113" s="796"/>
      <c r="H113" s="381" t="s">
        <v>467</v>
      </c>
      <c r="I113" s="381">
        <v>1.5</v>
      </c>
      <c r="J113" s="381">
        <v>1</v>
      </c>
      <c r="K113" s="381">
        <f t="shared" si="11"/>
        <v>1.5</v>
      </c>
      <c r="L113" s="881"/>
      <c r="M113" s="773"/>
      <c r="N113" s="379"/>
      <c r="O113" s="355"/>
      <c r="P113" s="56"/>
      <c r="Q113" s="56"/>
      <c r="R113" s="56"/>
      <c r="S113" s="56"/>
      <c r="T113" s="56"/>
      <c r="U113" s="56"/>
      <c r="V113" s="56"/>
      <c r="W113" s="56"/>
      <c r="X113" s="56"/>
      <c r="Y113" s="56"/>
      <c r="Z113" s="56"/>
    </row>
    <row r="114" spans="1:26" ht="31.5" customHeight="1">
      <c r="A114" s="68"/>
      <c r="B114" s="121"/>
      <c r="C114" s="380">
        <v>4</v>
      </c>
      <c r="D114" s="855" t="s">
        <v>497</v>
      </c>
      <c r="E114" s="855"/>
      <c r="F114" s="855"/>
      <c r="G114" s="796"/>
      <c r="H114" s="381" t="s">
        <v>467</v>
      </c>
      <c r="I114" s="381">
        <v>3</v>
      </c>
      <c r="J114" s="381">
        <v>1</v>
      </c>
      <c r="K114" s="381">
        <f t="shared" ref="K114:K115" si="12">I114*J114</f>
        <v>3</v>
      </c>
      <c r="L114" s="881"/>
      <c r="M114" s="773"/>
      <c r="N114" s="379"/>
      <c r="O114" s="355"/>
      <c r="P114" s="56"/>
      <c r="Q114" s="56"/>
      <c r="R114" s="56"/>
      <c r="S114" s="56"/>
      <c r="T114" s="56"/>
      <c r="U114" s="56"/>
      <c r="V114" s="56"/>
      <c r="W114" s="56"/>
      <c r="X114" s="56"/>
      <c r="Y114" s="56"/>
      <c r="Z114" s="56"/>
    </row>
    <row r="115" spans="1:26" ht="31.5" customHeight="1">
      <c r="A115" s="68"/>
      <c r="B115" s="121"/>
      <c r="C115" s="380">
        <v>5</v>
      </c>
      <c r="D115" s="855" t="s">
        <v>496</v>
      </c>
      <c r="E115" s="855"/>
      <c r="F115" s="855"/>
      <c r="G115" s="796"/>
      <c r="H115" s="381" t="s">
        <v>467</v>
      </c>
      <c r="I115" s="381">
        <v>1.5</v>
      </c>
      <c r="J115" s="381">
        <v>1</v>
      </c>
      <c r="K115" s="381">
        <f t="shared" si="12"/>
        <v>1.5</v>
      </c>
      <c r="L115" s="881"/>
      <c r="M115" s="773"/>
      <c r="N115" s="379"/>
      <c r="O115" s="355"/>
      <c r="P115" s="56"/>
      <c r="Q115" s="56"/>
      <c r="R115" s="56"/>
      <c r="S115" s="56"/>
      <c r="T115" s="56"/>
      <c r="U115" s="56"/>
      <c r="V115" s="56"/>
      <c r="W115" s="56"/>
      <c r="X115" s="56"/>
      <c r="Y115" s="56"/>
      <c r="Z115" s="56"/>
    </row>
    <row r="116" spans="1:26" ht="20.25" customHeight="1">
      <c r="A116" s="68"/>
      <c r="B116" s="121"/>
      <c r="C116" s="878" t="s">
        <v>423</v>
      </c>
      <c r="D116" s="804"/>
      <c r="E116" s="804"/>
      <c r="F116" s="804"/>
      <c r="G116" s="804"/>
      <c r="H116" s="804"/>
      <c r="I116" s="375">
        <f>SUM(I111:I115)</f>
        <v>9</v>
      </c>
      <c r="J116" s="375"/>
      <c r="K116" s="376">
        <f>SUM(K111:K115)</f>
        <v>9</v>
      </c>
      <c r="L116" s="377"/>
      <c r="M116" s="378"/>
      <c r="N116" s="379"/>
      <c r="O116" s="355"/>
      <c r="P116" s="56"/>
      <c r="Q116" s="56"/>
      <c r="R116" s="56"/>
      <c r="S116" s="56"/>
      <c r="T116" s="56"/>
      <c r="U116" s="56"/>
      <c r="V116" s="56"/>
      <c r="W116" s="56"/>
      <c r="X116" s="56"/>
      <c r="Y116" s="56"/>
      <c r="Z116" s="56"/>
    </row>
    <row r="117" spans="1:26" ht="20.25" customHeight="1">
      <c r="A117" s="68"/>
      <c r="B117" s="121"/>
      <c r="C117" s="879" t="s">
        <v>508</v>
      </c>
      <c r="D117" s="780"/>
      <c r="E117" s="780"/>
      <c r="F117" s="780"/>
      <c r="G117" s="780"/>
      <c r="H117" s="780"/>
      <c r="I117" s="780"/>
      <c r="J117" s="780"/>
      <c r="K117" s="780"/>
      <c r="L117" s="781"/>
      <c r="M117" s="378"/>
      <c r="N117" s="379"/>
      <c r="O117" s="355"/>
      <c r="P117" s="56"/>
      <c r="Q117" s="56"/>
      <c r="R117" s="56"/>
      <c r="S117" s="56"/>
      <c r="T117" s="56"/>
      <c r="U117" s="56"/>
      <c r="V117" s="56"/>
      <c r="W117" s="56"/>
      <c r="X117" s="56"/>
      <c r="Y117" s="56"/>
      <c r="Z117" s="56"/>
    </row>
    <row r="118" spans="1:26" ht="31.5" customHeight="1">
      <c r="A118" s="68"/>
      <c r="B118" s="121"/>
      <c r="C118" s="380">
        <v>1</v>
      </c>
      <c r="D118" s="782" t="s">
        <v>499</v>
      </c>
      <c r="E118" s="783"/>
      <c r="F118" s="783"/>
      <c r="G118" s="795" t="s">
        <v>509</v>
      </c>
      <c r="H118" s="381" t="s">
        <v>467</v>
      </c>
      <c r="I118" s="381">
        <v>1.5</v>
      </c>
      <c r="J118" s="381">
        <v>1</v>
      </c>
      <c r="K118" s="381">
        <f>I118*J118</f>
        <v>1.5</v>
      </c>
      <c r="L118" s="880" t="s">
        <v>510</v>
      </c>
      <c r="M118" s="772" t="s">
        <v>511</v>
      </c>
      <c r="N118" s="379"/>
      <c r="O118" s="355"/>
      <c r="P118" s="56"/>
      <c r="Q118" s="56"/>
      <c r="R118" s="56"/>
      <c r="S118" s="56"/>
      <c r="T118" s="56"/>
      <c r="U118" s="56"/>
      <c r="V118" s="56"/>
      <c r="W118" s="56"/>
      <c r="X118" s="56"/>
      <c r="Y118" s="56"/>
      <c r="Z118" s="56"/>
    </row>
    <row r="119" spans="1:26" ht="31.5" customHeight="1">
      <c r="A119" s="68"/>
      <c r="B119" s="121"/>
      <c r="C119" s="380">
        <v>2</v>
      </c>
      <c r="D119" s="782" t="s">
        <v>436</v>
      </c>
      <c r="E119" s="783"/>
      <c r="F119" s="783"/>
      <c r="G119" s="796"/>
      <c r="H119" s="381" t="s">
        <v>467</v>
      </c>
      <c r="I119" s="381">
        <v>2</v>
      </c>
      <c r="J119" s="381">
        <v>1</v>
      </c>
      <c r="K119" s="381">
        <f t="shared" ref="K119:K124" si="13">I119*J119</f>
        <v>2</v>
      </c>
      <c r="L119" s="881"/>
      <c r="M119" s="773"/>
      <c r="N119" s="379"/>
      <c r="O119" s="355"/>
      <c r="P119" s="56"/>
      <c r="Q119" s="56"/>
      <c r="R119" s="56"/>
      <c r="S119" s="56"/>
      <c r="T119" s="56"/>
      <c r="U119" s="56"/>
      <c r="V119" s="56"/>
      <c r="W119" s="56"/>
      <c r="X119" s="56"/>
      <c r="Y119" s="56"/>
      <c r="Z119" s="56"/>
    </row>
    <row r="120" spans="1:26" ht="31.5" customHeight="1">
      <c r="A120" s="68"/>
      <c r="B120" s="121"/>
      <c r="C120" s="380">
        <v>3</v>
      </c>
      <c r="D120" s="782" t="s">
        <v>440</v>
      </c>
      <c r="E120" s="783"/>
      <c r="F120" s="783"/>
      <c r="G120" s="796"/>
      <c r="H120" s="381" t="s">
        <v>467</v>
      </c>
      <c r="I120" s="381">
        <v>2</v>
      </c>
      <c r="J120" s="381">
        <v>1</v>
      </c>
      <c r="K120" s="381">
        <f t="shared" si="13"/>
        <v>2</v>
      </c>
      <c r="L120" s="881"/>
      <c r="M120" s="773"/>
      <c r="N120" s="379"/>
      <c r="O120" s="355"/>
      <c r="P120" s="56"/>
      <c r="Q120" s="56"/>
      <c r="R120" s="56"/>
      <c r="S120" s="56"/>
      <c r="T120" s="56"/>
      <c r="U120" s="56"/>
      <c r="V120" s="56"/>
      <c r="W120" s="56"/>
      <c r="X120" s="56"/>
      <c r="Y120" s="56"/>
      <c r="Z120" s="56"/>
    </row>
    <row r="121" spans="1:26" ht="31.5" customHeight="1">
      <c r="A121" s="68"/>
      <c r="B121" s="121"/>
      <c r="C121" s="380">
        <v>4</v>
      </c>
      <c r="D121" s="782" t="s">
        <v>503</v>
      </c>
      <c r="E121" s="783"/>
      <c r="F121" s="783"/>
      <c r="G121" s="796"/>
      <c r="H121" s="381" t="s">
        <v>467</v>
      </c>
      <c r="I121" s="381">
        <v>2</v>
      </c>
      <c r="J121" s="381">
        <v>1</v>
      </c>
      <c r="K121" s="381">
        <f t="shared" si="13"/>
        <v>2</v>
      </c>
      <c r="L121" s="881"/>
      <c r="M121" s="773"/>
      <c r="N121" s="379"/>
      <c r="O121" s="355"/>
      <c r="P121" s="56"/>
      <c r="Q121" s="56"/>
      <c r="R121" s="56"/>
      <c r="S121" s="56"/>
      <c r="T121" s="56"/>
      <c r="U121" s="56"/>
      <c r="V121" s="56"/>
      <c r="W121" s="56"/>
      <c r="X121" s="56"/>
      <c r="Y121" s="56"/>
      <c r="Z121" s="56"/>
    </row>
    <row r="122" spans="1:26" ht="31.5" customHeight="1">
      <c r="A122" s="68"/>
      <c r="B122" s="121"/>
      <c r="C122" s="380">
        <v>5</v>
      </c>
      <c r="D122" s="782" t="s">
        <v>512</v>
      </c>
      <c r="E122" s="783"/>
      <c r="F122" s="783"/>
      <c r="G122" s="796"/>
      <c r="H122" s="381" t="s">
        <v>467</v>
      </c>
      <c r="I122" s="381">
        <v>1.5</v>
      </c>
      <c r="J122" s="381">
        <v>1</v>
      </c>
      <c r="K122" s="381">
        <f t="shared" si="13"/>
        <v>1.5</v>
      </c>
      <c r="L122" s="881"/>
      <c r="M122" s="773"/>
      <c r="N122" s="379"/>
      <c r="O122" s="355"/>
      <c r="P122" s="56"/>
      <c r="Q122" s="56"/>
      <c r="R122" s="56"/>
      <c r="S122" s="56"/>
      <c r="T122" s="56"/>
      <c r="U122" s="56"/>
      <c r="V122" s="56"/>
      <c r="W122" s="56"/>
      <c r="X122" s="56"/>
      <c r="Y122" s="56"/>
      <c r="Z122" s="56"/>
    </row>
    <row r="123" spans="1:26" ht="31.5" customHeight="1">
      <c r="A123" s="68"/>
      <c r="B123" s="121"/>
      <c r="C123" s="380">
        <v>6</v>
      </c>
      <c r="D123" s="782" t="s">
        <v>490</v>
      </c>
      <c r="E123" s="783"/>
      <c r="F123" s="783"/>
      <c r="G123" s="796"/>
      <c r="H123" s="381" t="s">
        <v>467</v>
      </c>
      <c r="I123" s="381">
        <v>0.28999999999999998</v>
      </c>
      <c r="J123" s="381">
        <v>1</v>
      </c>
      <c r="K123" s="381">
        <f t="shared" si="13"/>
        <v>0.28999999999999998</v>
      </c>
      <c r="L123" s="881"/>
      <c r="M123" s="773"/>
      <c r="N123" s="379"/>
      <c r="O123" s="355"/>
      <c r="P123" s="56"/>
      <c r="Q123" s="56"/>
      <c r="R123" s="56"/>
      <c r="S123" s="56"/>
      <c r="T123" s="56"/>
      <c r="U123" s="56"/>
      <c r="V123" s="56"/>
      <c r="W123" s="56"/>
      <c r="X123" s="56"/>
      <c r="Y123" s="56"/>
      <c r="Z123" s="56"/>
    </row>
    <row r="124" spans="1:26" ht="31.5" customHeight="1">
      <c r="A124" s="68"/>
      <c r="B124" s="121"/>
      <c r="C124" s="380">
        <v>7</v>
      </c>
      <c r="D124" s="782" t="s">
        <v>513</v>
      </c>
      <c r="E124" s="783"/>
      <c r="F124" s="783"/>
      <c r="G124" s="796"/>
      <c r="H124" s="381" t="s">
        <v>467</v>
      </c>
      <c r="I124" s="381">
        <v>1.5</v>
      </c>
      <c r="J124" s="381">
        <v>1</v>
      </c>
      <c r="K124" s="381">
        <f t="shared" si="13"/>
        <v>1.5</v>
      </c>
      <c r="L124" s="881"/>
      <c r="M124" s="773"/>
      <c r="N124" s="379"/>
      <c r="O124" s="355"/>
      <c r="P124" s="56"/>
      <c r="Q124" s="56"/>
      <c r="R124" s="56"/>
      <c r="S124" s="56"/>
      <c r="T124" s="56"/>
      <c r="U124" s="56"/>
      <c r="V124" s="56"/>
      <c r="W124" s="56"/>
      <c r="X124" s="56"/>
      <c r="Y124" s="56"/>
      <c r="Z124" s="56"/>
    </row>
    <row r="125" spans="1:26" ht="20.25" customHeight="1">
      <c r="A125" s="68"/>
      <c r="B125" s="121"/>
      <c r="C125" s="878" t="s">
        <v>423</v>
      </c>
      <c r="D125" s="804"/>
      <c r="E125" s="804"/>
      <c r="F125" s="804"/>
      <c r="G125" s="804"/>
      <c r="H125" s="804"/>
      <c r="I125" s="375">
        <f>SUM(I118:I124)</f>
        <v>10.79</v>
      </c>
      <c r="J125" s="375"/>
      <c r="K125" s="376">
        <f>SUM(K118:K124)</f>
        <v>10.79</v>
      </c>
      <c r="L125" s="377"/>
      <c r="M125" s="378"/>
      <c r="N125" s="379"/>
      <c r="O125" s="355"/>
      <c r="P125" s="56"/>
      <c r="Q125" s="56"/>
      <c r="R125" s="56"/>
      <c r="S125" s="56"/>
      <c r="T125" s="56"/>
      <c r="U125" s="56"/>
      <c r="V125" s="56"/>
      <c r="W125" s="56"/>
      <c r="X125" s="56"/>
      <c r="Y125" s="56"/>
      <c r="Z125" s="56"/>
    </row>
    <row r="126" spans="1:26" ht="20.25" customHeight="1">
      <c r="A126" s="68"/>
      <c r="B126" s="121"/>
      <c r="C126" s="779" t="s">
        <v>514</v>
      </c>
      <c r="D126" s="780"/>
      <c r="E126" s="780"/>
      <c r="F126" s="780"/>
      <c r="G126" s="780"/>
      <c r="H126" s="780"/>
      <c r="I126" s="780"/>
      <c r="J126" s="780"/>
      <c r="K126" s="780"/>
      <c r="L126" s="781"/>
      <c r="M126" s="378"/>
      <c r="N126" s="379"/>
      <c r="O126" s="355"/>
      <c r="P126" s="56"/>
      <c r="Q126" s="56"/>
      <c r="R126" s="56"/>
      <c r="S126" s="56"/>
      <c r="T126" s="56"/>
      <c r="U126" s="56"/>
      <c r="V126" s="56"/>
      <c r="W126" s="56"/>
      <c r="X126" s="56"/>
      <c r="Y126" s="56"/>
      <c r="Z126" s="56"/>
    </row>
    <row r="127" spans="1:26" ht="31.5" customHeight="1">
      <c r="A127" s="68"/>
      <c r="B127" s="121"/>
      <c r="C127" s="380">
        <v>1</v>
      </c>
      <c r="D127" s="782" t="s">
        <v>515</v>
      </c>
      <c r="E127" s="783"/>
      <c r="F127" s="783"/>
      <c r="G127" s="795" t="s">
        <v>516</v>
      </c>
      <c r="H127" s="381" t="s">
        <v>467</v>
      </c>
      <c r="I127" s="381">
        <v>2</v>
      </c>
      <c r="J127" s="381">
        <v>1</v>
      </c>
      <c r="K127" s="381">
        <f>I127*J127</f>
        <v>2</v>
      </c>
      <c r="L127" s="880" t="s">
        <v>517</v>
      </c>
      <c r="M127" s="772" t="s">
        <v>518</v>
      </c>
      <c r="N127" s="379"/>
      <c r="O127" s="355"/>
      <c r="P127" s="56"/>
      <c r="Q127" s="56"/>
      <c r="R127" s="56"/>
      <c r="S127" s="56"/>
      <c r="T127" s="56"/>
      <c r="U127" s="56"/>
      <c r="V127" s="56"/>
      <c r="W127" s="56"/>
      <c r="X127" s="56"/>
      <c r="Y127" s="56"/>
      <c r="Z127" s="56"/>
    </row>
    <row r="128" spans="1:26" ht="31.5" customHeight="1">
      <c r="A128" s="68"/>
      <c r="B128" s="121"/>
      <c r="C128" s="380">
        <v>2</v>
      </c>
      <c r="D128" s="782" t="s">
        <v>465</v>
      </c>
      <c r="E128" s="783"/>
      <c r="F128" s="783"/>
      <c r="G128" s="796"/>
      <c r="H128" s="381" t="s">
        <v>467</v>
      </c>
      <c r="I128" s="381">
        <v>1.5</v>
      </c>
      <c r="J128" s="381">
        <v>1</v>
      </c>
      <c r="K128" s="381">
        <f t="shared" ref="K128:K133" si="14">I128*J128</f>
        <v>1.5</v>
      </c>
      <c r="L128" s="881"/>
      <c r="M128" s="773"/>
      <c r="N128" s="379"/>
      <c r="O128" s="355"/>
      <c r="P128" s="56"/>
      <c r="Q128" s="56"/>
      <c r="R128" s="56"/>
      <c r="S128" s="56"/>
      <c r="T128" s="56"/>
      <c r="U128" s="56"/>
      <c r="V128" s="56"/>
      <c r="W128" s="56"/>
      <c r="X128" s="56"/>
      <c r="Y128" s="56"/>
      <c r="Z128" s="56"/>
    </row>
    <row r="129" spans="1:26" ht="31.5" customHeight="1">
      <c r="A129" s="68"/>
      <c r="B129" s="121"/>
      <c r="C129" s="380">
        <v>3</v>
      </c>
      <c r="D129" s="782" t="s">
        <v>470</v>
      </c>
      <c r="E129" s="783"/>
      <c r="F129" s="783"/>
      <c r="G129" s="796"/>
      <c r="H129" s="381" t="s">
        <v>467</v>
      </c>
      <c r="I129" s="381">
        <v>1.5</v>
      </c>
      <c r="J129" s="381">
        <v>1</v>
      </c>
      <c r="K129" s="381">
        <f t="shared" si="14"/>
        <v>1.5</v>
      </c>
      <c r="L129" s="881"/>
      <c r="M129" s="773"/>
      <c r="N129" s="379"/>
      <c r="O129" s="355"/>
      <c r="P129" s="56"/>
      <c r="Q129" s="56"/>
      <c r="R129" s="56"/>
      <c r="S129" s="56"/>
      <c r="T129" s="56"/>
      <c r="U129" s="56"/>
      <c r="V129" s="56"/>
      <c r="W129" s="56"/>
      <c r="X129" s="56"/>
      <c r="Y129" s="56"/>
      <c r="Z129" s="56"/>
    </row>
    <row r="130" spans="1:26" ht="31.5" customHeight="1">
      <c r="A130" s="68"/>
      <c r="B130" s="121"/>
      <c r="C130" s="380">
        <v>4</v>
      </c>
      <c r="D130" s="782" t="s">
        <v>495</v>
      </c>
      <c r="E130" s="783"/>
      <c r="F130" s="783"/>
      <c r="G130" s="796"/>
      <c r="H130" s="381" t="s">
        <v>467</v>
      </c>
      <c r="I130" s="381">
        <v>1.5</v>
      </c>
      <c r="J130" s="381">
        <v>1</v>
      </c>
      <c r="K130" s="381">
        <f t="shared" ref="K130:K131" si="15">I130*J130</f>
        <v>1.5</v>
      </c>
      <c r="L130" s="881"/>
      <c r="M130" s="773"/>
      <c r="N130" s="379"/>
      <c r="O130" s="355"/>
      <c r="P130" s="56"/>
      <c r="Q130" s="56"/>
      <c r="R130" s="56"/>
      <c r="S130" s="56"/>
      <c r="T130" s="56"/>
      <c r="U130" s="56"/>
      <c r="V130" s="56"/>
      <c r="W130" s="56"/>
      <c r="X130" s="56"/>
      <c r="Y130" s="56"/>
      <c r="Z130" s="56"/>
    </row>
    <row r="131" spans="1:26" ht="31.5" customHeight="1">
      <c r="A131" s="68"/>
      <c r="B131" s="121"/>
      <c r="C131" s="380">
        <v>5</v>
      </c>
      <c r="D131" s="782" t="s">
        <v>490</v>
      </c>
      <c r="E131" s="783"/>
      <c r="F131" s="783"/>
      <c r="G131" s="796"/>
      <c r="H131" s="381" t="s">
        <v>467</v>
      </c>
      <c r="I131" s="381">
        <v>0.28999999999999998</v>
      </c>
      <c r="J131" s="381">
        <v>1</v>
      </c>
      <c r="K131" s="381">
        <f t="shared" si="15"/>
        <v>0.28999999999999998</v>
      </c>
      <c r="L131" s="881"/>
      <c r="M131" s="773"/>
      <c r="N131" s="379"/>
      <c r="O131" s="355"/>
      <c r="P131" s="56"/>
      <c r="Q131" s="56"/>
      <c r="R131" s="56"/>
      <c r="S131" s="56"/>
      <c r="T131" s="56"/>
      <c r="U131" s="56"/>
      <c r="V131" s="56"/>
      <c r="W131" s="56"/>
      <c r="X131" s="56"/>
      <c r="Y131" s="56"/>
      <c r="Z131" s="56"/>
    </row>
    <row r="132" spans="1:26" ht="31.5" customHeight="1">
      <c r="A132" s="68"/>
      <c r="B132" s="121"/>
      <c r="C132" s="380">
        <v>6</v>
      </c>
      <c r="D132" s="855" t="s">
        <v>497</v>
      </c>
      <c r="E132" s="855"/>
      <c r="F132" s="855"/>
      <c r="G132" s="796"/>
      <c r="H132" s="381" t="s">
        <v>467</v>
      </c>
      <c r="I132" s="381">
        <v>3</v>
      </c>
      <c r="J132" s="381">
        <v>1</v>
      </c>
      <c r="K132" s="381">
        <f t="shared" si="14"/>
        <v>3</v>
      </c>
      <c r="L132" s="881"/>
      <c r="M132" s="773"/>
      <c r="N132" s="379"/>
      <c r="O132" s="355"/>
      <c r="P132" s="56"/>
      <c r="Q132" s="56"/>
      <c r="R132" s="56"/>
      <c r="S132" s="56"/>
      <c r="T132" s="56"/>
      <c r="U132" s="56"/>
      <c r="V132" s="56"/>
      <c r="W132" s="56"/>
      <c r="X132" s="56"/>
      <c r="Y132" s="56"/>
      <c r="Z132" s="56"/>
    </row>
    <row r="133" spans="1:26" ht="31.5" customHeight="1">
      <c r="A133" s="68"/>
      <c r="B133" s="121"/>
      <c r="C133" s="380">
        <v>7</v>
      </c>
      <c r="D133" s="855" t="s">
        <v>496</v>
      </c>
      <c r="E133" s="855"/>
      <c r="F133" s="855"/>
      <c r="G133" s="796"/>
      <c r="H133" s="381" t="s">
        <v>467</v>
      </c>
      <c r="I133" s="381">
        <v>1.5</v>
      </c>
      <c r="J133" s="381">
        <v>1</v>
      </c>
      <c r="K133" s="381">
        <f t="shared" si="14"/>
        <v>1.5</v>
      </c>
      <c r="L133" s="881"/>
      <c r="M133" s="773"/>
      <c r="N133" s="379"/>
      <c r="O133" s="355"/>
      <c r="P133" s="56"/>
      <c r="Q133" s="56"/>
      <c r="R133" s="56"/>
      <c r="S133" s="56"/>
      <c r="T133" s="56"/>
      <c r="U133" s="56"/>
      <c r="V133" s="56"/>
      <c r="W133" s="56"/>
      <c r="X133" s="56"/>
      <c r="Y133" s="56"/>
      <c r="Z133" s="56"/>
    </row>
    <row r="134" spans="1:26" ht="20.25" customHeight="1">
      <c r="A134" s="68"/>
      <c r="B134" s="121"/>
      <c r="C134" s="878" t="s">
        <v>423</v>
      </c>
      <c r="D134" s="804"/>
      <c r="E134" s="804"/>
      <c r="F134" s="804"/>
      <c r="G134" s="804"/>
      <c r="H134" s="804"/>
      <c r="I134" s="375">
        <f>SUM(I127:I133)</f>
        <v>11.29</v>
      </c>
      <c r="J134" s="375"/>
      <c r="K134" s="376">
        <f>SUM(K127:K133)</f>
        <v>11.29</v>
      </c>
      <c r="L134" s="377"/>
      <c r="M134" s="378"/>
      <c r="N134" s="379"/>
      <c r="O134" s="355"/>
      <c r="P134" s="56"/>
      <c r="Q134" s="56"/>
      <c r="R134" s="56"/>
      <c r="S134" s="56"/>
      <c r="T134" s="56"/>
      <c r="U134" s="56"/>
      <c r="V134" s="56"/>
      <c r="W134" s="56"/>
      <c r="X134" s="56"/>
      <c r="Y134" s="56"/>
      <c r="Z134" s="56"/>
    </row>
    <row r="135" spans="1:26" ht="20.25" customHeight="1">
      <c r="A135" s="68"/>
      <c r="B135" s="121"/>
      <c r="C135" s="879" t="s">
        <v>519</v>
      </c>
      <c r="D135" s="780"/>
      <c r="E135" s="780"/>
      <c r="F135" s="780"/>
      <c r="G135" s="780"/>
      <c r="H135" s="780"/>
      <c r="I135" s="780"/>
      <c r="J135" s="780"/>
      <c r="K135" s="780"/>
      <c r="L135" s="781"/>
      <c r="M135" s="378"/>
      <c r="N135" s="379"/>
      <c r="O135" s="355"/>
      <c r="P135" s="56"/>
      <c r="Q135" s="56"/>
      <c r="R135" s="56"/>
      <c r="S135" s="56"/>
      <c r="T135" s="56"/>
      <c r="U135" s="56"/>
      <c r="V135" s="56"/>
      <c r="W135" s="56"/>
      <c r="X135" s="56"/>
      <c r="Y135" s="56"/>
      <c r="Z135" s="56"/>
    </row>
    <row r="136" spans="1:26" ht="31.5" customHeight="1">
      <c r="A136" s="68"/>
      <c r="B136" s="121"/>
      <c r="C136" s="380">
        <v>1</v>
      </c>
      <c r="D136" s="782" t="s">
        <v>520</v>
      </c>
      <c r="E136" s="783"/>
      <c r="F136" s="783"/>
      <c r="G136" s="795" t="s">
        <v>521</v>
      </c>
      <c r="H136" s="381" t="s">
        <v>467</v>
      </c>
      <c r="I136" s="381">
        <v>1.5</v>
      </c>
      <c r="J136" s="381">
        <v>1</v>
      </c>
      <c r="K136" s="381">
        <f>I136*J136</f>
        <v>1.5</v>
      </c>
      <c r="L136" s="880" t="s">
        <v>522</v>
      </c>
      <c r="M136" s="774" t="s">
        <v>523</v>
      </c>
      <c r="N136" s="379"/>
      <c r="O136" s="355"/>
      <c r="P136" s="56"/>
      <c r="Q136" s="56"/>
      <c r="R136" s="56"/>
      <c r="S136" s="56"/>
      <c r="T136" s="56"/>
      <c r="U136" s="56"/>
      <c r="V136" s="56"/>
      <c r="W136" s="56"/>
      <c r="X136" s="56"/>
      <c r="Y136" s="56"/>
      <c r="Z136" s="56"/>
    </row>
    <row r="137" spans="1:26" ht="31.5" customHeight="1">
      <c r="A137" s="68"/>
      <c r="B137" s="121"/>
      <c r="C137" s="380">
        <v>2</v>
      </c>
      <c r="D137" s="782" t="s">
        <v>524</v>
      </c>
      <c r="E137" s="783"/>
      <c r="F137" s="783"/>
      <c r="G137" s="796"/>
      <c r="H137" s="381" t="s">
        <v>467</v>
      </c>
      <c r="I137" s="381">
        <v>1.5</v>
      </c>
      <c r="J137" s="381">
        <v>1</v>
      </c>
      <c r="K137" s="381">
        <f t="shared" ref="K137:K138" si="16">I137*J137</f>
        <v>1.5</v>
      </c>
      <c r="L137" s="881"/>
      <c r="M137" s="775"/>
      <c r="N137" s="379"/>
      <c r="O137" s="355"/>
      <c r="P137" s="56"/>
      <c r="Q137" s="56"/>
      <c r="R137" s="56"/>
      <c r="S137" s="56"/>
      <c r="T137" s="56"/>
      <c r="U137" s="56"/>
      <c r="V137" s="56"/>
      <c r="W137" s="56"/>
      <c r="X137" s="56"/>
      <c r="Y137" s="56"/>
      <c r="Z137" s="56"/>
    </row>
    <row r="138" spans="1:26" ht="31.5" customHeight="1">
      <c r="A138" s="68"/>
      <c r="B138" s="121"/>
      <c r="C138" s="380">
        <v>3</v>
      </c>
      <c r="D138" s="782" t="s">
        <v>525</v>
      </c>
      <c r="E138" s="783"/>
      <c r="F138" s="783"/>
      <c r="G138" s="796"/>
      <c r="H138" s="381" t="s">
        <v>467</v>
      </c>
      <c r="I138" s="381">
        <v>1.5</v>
      </c>
      <c r="J138" s="381">
        <v>1</v>
      </c>
      <c r="K138" s="381">
        <f t="shared" si="16"/>
        <v>1.5</v>
      </c>
      <c r="L138" s="881"/>
      <c r="M138" s="775"/>
      <c r="N138" s="379"/>
      <c r="O138" s="355"/>
      <c r="P138" s="56"/>
      <c r="Q138" s="56"/>
      <c r="R138" s="56"/>
      <c r="S138" s="56"/>
      <c r="T138" s="56"/>
      <c r="U138" s="56"/>
      <c r="V138" s="56"/>
      <c r="W138" s="56"/>
      <c r="X138" s="56"/>
      <c r="Y138" s="56"/>
      <c r="Z138" s="56"/>
    </row>
    <row r="139" spans="1:26" ht="31.5" customHeight="1">
      <c r="A139" s="68"/>
      <c r="B139" s="121"/>
      <c r="C139" s="380">
        <v>4</v>
      </c>
      <c r="D139" s="782" t="s">
        <v>526</v>
      </c>
      <c r="E139" s="783"/>
      <c r="F139" s="783"/>
      <c r="G139" s="796"/>
      <c r="H139" s="381" t="s">
        <v>467</v>
      </c>
      <c r="I139" s="381">
        <v>1.5</v>
      </c>
      <c r="J139" s="381">
        <v>1</v>
      </c>
      <c r="K139" s="381">
        <f t="shared" ref="K139:K143" si="17">I139*J139</f>
        <v>1.5</v>
      </c>
      <c r="L139" s="881"/>
      <c r="M139" s="775"/>
      <c r="N139" s="379"/>
      <c r="O139" s="355"/>
      <c r="P139" s="56"/>
      <c r="Q139" s="56"/>
      <c r="R139" s="56"/>
      <c r="S139" s="56"/>
      <c r="T139" s="56"/>
      <c r="U139" s="56"/>
      <c r="V139" s="56"/>
      <c r="W139" s="56"/>
      <c r="X139" s="56"/>
      <c r="Y139" s="56"/>
      <c r="Z139" s="56"/>
    </row>
    <row r="140" spans="1:26" ht="31.5" customHeight="1">
      <c r="A140" s="68"/>
      <c r="B140" s="121"/>
      <c r="C140" s="380">
        <v>5</v>
      </c>
      <c r="D140" s="782" t="s">
        <v>512</v>
      </c>
      <c r="E140" s="783"/>
      <c r="F140" s="783"/>
      <c r="G140" s="796"/>
      <c r="H140" s="381" t="s">
        <v>467</v>
      </c>
      <c r="I140" s="381">
        <v>1.5</v>
      </c>
      <c r="J140" s="381">
        <v>1</v>
      </c>
      <c r="K140" s="381">
        <f t="shared" si="17"/>
        <v>1.5</v>
      </c>
      <c r="L140" s="881"/>
      <c r="M140" s="776" t="s">
        <v>527</v>
      </c>
      <c r="N140" s="379"/>
      <c r="O140" s="355"/>
      <c r="P140" s="56"/>
      <c r="Q140" s="56"/>
      <c r="R140" s="56"/>
      <c r="S140" s="56"/>
      <c r="T140" s="56"/>
      <c r="U140" s="56"/>
      <c r="V140" s="56"/>
      <c r="W140" s="56"/>
      <c r="X140" s="56"/>
      <c r="Y140" s="56"/>
      <c r="Z140" s="56"/>
    </row>
    <row r="141" spans="1:26" ht="31.5" customHeight="1">
      <c r="A141" s="68"/>
      <c r="B141" s="121"/>
      <c r="C141" s="380">
        <v>6</v>
      </c>
      <c r="D141" s="782" t="s">
        <v>528</v>
      </c>
      <c r="E141" s="783"/>
      <c r="F141" s="783"/>
      <c r="G141" s="796"/>
      <c r="H141" s="381" t="s">
        <v>467</v>
      </c>
      <c r="I141" s="381">
        <v>0.5</v>
      </c>
      <c r="J141" s="381">
        <v>1</v>
      </c>
      <c r="K141" s="381">
        <f t="shared" si="17"/>
        <v>0.5</v>
      </c>
      <c r="L141" s="881"/>
      <c r="M141" s="777"/>
      <c r="N141" s="379"/>
      <c r="O141" s="355"/>
      <c r="P141" s="56"/>
      <c r="Q141" s="56"/>
      <c r="R141" s="56"/>
      <c r="S141" s="56"/>
      <c r="T141" s="56"/>
      <c r="U141" s="56"/>
      <c r="V141" s="56"/>
      <c r="W141" s="56"/>
      <c r="X141" s="56"/>
      <c r="Y141" s="56"/>
      <c r="Z141" s="56"/>
    </row>
    <row r="142" spans="1:26" ht="31.5" customHeight="1">
      <c r="A142" s="68"/>
      <c r="B142" s="121"/>
      <c r="C142" s="380">
        <v>7</v>
      </c>
      <c r="D142" s="782" t="s">
        <v>513</v>
      </c>
      <c r="E142" s="783"/>
      <c r="F142" s="783"/>
      <c r="G142" s="796"/>
      <c r="H142" s="381" t="s">
        <v>467</v>
      </c>
      <c r="I142" s="381">
        <v>1.5</v>
      </c>
      <c r="J142" s="381">
        <v>1</v>
      </c>
      <c r="K142" s="381">
        <f t="shared" ref="K142" si="18">I142*J142</f>
        <v>1.5</v>
      </c>
      <c r="L142" s="881"/>
      <c r="M142" s="777"/>
      <c r="N142" s="379"/>
      <c r="O142" s="355"/>
      <c r="P142" s="56"/>
      <c r="Q142" s="56"/>
      <c r="R142" s="56"/>
      <c r="S142" s="56"/>
      <c r="T142" s="56"/>
      <c r="U142" s="56"/>
      <c r="V142" s="56"/>
      <c r="W142" s="56"/>
      <c r="X142" s="56"/>
      <c r="Y142" s="56"/>
      <c r="Z142" s="56"/>
    </row>
    <row r="143" spans="1:26" ht="31.5" customHeight="1">
      <c r="A143" s="68"/>
      <c r="B143" s="121"/>
      <c r="C143" s="380">
        <v>8</v>
      </c>
      <c r="D143" s="782" t="s">
        <v>513</v>
      </c>
      <c r="E143" s="783"/>
      <c r="F143" s="783"/>
      <c r="G143" s="796"/>
      <c r="H143" s="381" t="s">
        <v>467</v>
      </c>
      <c r="I143" s="381">
        <v>1.5</v>
      </c>
      <c r="J143" s="381">
        <v>1</v>
      </c>
      <c r="K143" s="381">
        <f t="shared" si="17"/>
        <v>1.5</v>
      </c>
      <c r="L143" s="881"/>
      <c r="M143" s="778"/>
      <c r="N143" s="379"/>
      <c r="O143" s="355"/>
      <c r="P143" s="56"/>
      <c r="Q143" s="56"/>
      <c r="R143" s="56"/>
      <c r="S143" s="56"/>
      <c r="T143" s="56"/>
      <c r="U143" s="56"/>
      <c r="V143" s="56"/>
      <c r="W143" s="56"/>
      <c r="X143" s="56"/>
      <c r="Y143" s="56"/>
      <c r="Z143" s="56"/>
    </row>
    <row r="144" spans="1:26" ht="20.25" customHeight="1">
      <c r="A144" s="68"/>
      <c r="B144" s="121"/>
      <c r="C144" s="878" t="s">
        <v>423</v>
      </c>
      <c r="D144" s="804"/>
      <c r="E144" s="804"/>
      <c r="F144" s="804"/>
      <c r="G144" s="804"/>
      <c r="H144" s="804"/>
      <c r="I144" s="375">
        <f>SUM(I136:I143)</f>
        <v>11</v>
      </c>
      <c r="J144" s="375"/>
      <c r="K144" s="376">
        <f>SUM(K136:K143)</f>
        <v>11</v>
      </c>
      <c r="L144" s="377"/>
      <c r="M144" s="378"/>
      <c r="N144" s="379"/>
      <c r="O144" s="355"/>
      <c r="P144" s="56"/>
      <c r="Q144" s="56"/>
      <c r="R144" s="56"/>
      <c r="S144" s="56"/>
      <c r="T144" s="56"/>
      <c r="U144" s="56"/>
      <c r="V144" s="56"/>
      <c r="W144" s="56"/>
      <c r="X144" s="56"/>
      <c r="Y144" s="56"/>
      <c r="Z144" s="56"/>
    </row>
    <row r="145" spans="1:26" ht="27" customHeight="1">
      <c r="A145" s="386"/>
      <c r="B145" s="60" t="s">
        <v>184</v>
      </c>
      <c r="C145" s="797" t="s">
        <v>529</v>
      </c>
      <c r="D145" s="717"/>
      <c r="E145" s="717"/>
      <c r="F145" s="717"/>
      <c r="G145" s="717"/>
      <c r="H145" s="717"/>
      <c r="I145" s="717"/>
      <c r="J145" s="718"/>
      <c r="K145" s="249">
        <f>K147+K149+K151+K153+K155+K157+K159+K161</f>
        <v>8</v>
      </c>
      <c r="L145" s="353"/>
      <c r="M145" s="354"/>
      <c r="N145" s="342"/>
      <c r="O145" s="95" t="s">
        <v>408</v>
      </c>
      <c r="P145" s="56"/>
      <c r="Q145" s="56"/>
      <c r="R145" s="56"/>
      <c r="S145" s="56"/>
      <c r="T145" s="56"/>
      <c r="U145" s="56"/>
      <c r="V145" s="56"/>
      <c r="W145" s="56"/>
      <c r="X145" s="56"/>
      <c r="Y145" s="56"/>
      <c r="Z145" s="56"/>
    </row>
    <row r="146" spans="1:26" ht="19.5" customHeight="1">
      <c r="A146" s="327"/>
      <c r="B146" s="76"/>
      <c r="C146" s="802" t="s">
        <v>530</v>
      </c>
      <c r="D146" s="717"/>
      <c r="E146" s="717"/>
      <c r="F146" s="717"/>
      <c r="G146" s="717"/>
      <c r="H146" s="717"/>
      <c r="I146" s="717"/>
      <c r="J146" s="717"/>
      <c r="K146" s="718"/>
      <c r="L146" s="410"/>
      <c r="M146" s="411"/>
      <c r="N146" s="412"/>
      <c r="O146" s="412"/>
      <c r="P146" s="56"/>
      <c r="Q146" s="56"/>
      <c r="R146" s="56"/>
      <c r="S146" s="56"/>
      <c r="T146" s="56"/>
      <c r="U146" s="56"/>
      <c r="V146" s="56"/>
      <c r="W146" s="56"/>
      <c r="X146" s="56"/>
      <c r="Y146" s="56"/>
      <c r="Z146" s="56"/>
    </row>
    <row r="147" spans="1:26" ht="30" customHeight="1">
      <c r="A147" s="327"/>
      <c r="B147" s="76"/>
      <c r="C147" s="84">
        <v>1</v>
      </c>
      <c r="D147" s="706" t="s">
        <v>531</v>
      </c>
      <c r="E147" s="707"/>
      <c r="F147" s="713"/>
      <c r="G147" s="387">
        <v>42845</v>
      </c>
      <c r="H147" s="84" t="s">
        <v>532</v>
      </c>
      <c r="I147" s="190">
        <v>1</v>
      </c>
      <c r="J147" s="66">
        <v>1</v>
      </c>
      <c r="K147" s="413">
        <f>SUM(I147*J147)</f>
        <v>1</v>
      </c>
      <c r="L147" s="414" t="s">
        <v>533</v>
      </c>
      <c r="M147" s="415" t="s">
        <v>534</v>
      </c>
      <c r="N147" s="416"/>
      <c r="O147" s="416"/>
      <c r="P147" s="56"/>
      <c r="Q147" s="56"/>
      <c r="R147" s="56"/>
      <c r="S147" s="56"/>
      <c r="T147" s="56"/>
      <c r="U147" s="56"/>
      <c r="V147" s="56"/>
      <c r="W147" s="56"/>
      <c r="X147" s="56"/>
      <c r="Y147" s="56"/>
      <c r="Z147" s="56"/>
    </row>
    <row r="148" spans="1:26" ht="30" customHeight="1">
      <c r="A148" s="327"/>
      <c r="B148" s="121"/>
      <c r="C148" s="872" t="s">
        <v>535</v>
      </c>
      <c r="D148" s="872"/>
      <c r="E148" s="872"/>
      <c r="F148" s="872"/>
      <c r="G148" s="872"/>
      <c r="H148" s="872"/>
      <c r="I148" s="872"/>
      <c r="J148" s="872"/>
      <c r="K148" s="872"/>
      <c r="L148" s="872"/>
      <c r="M148" s="417"/>
      <c r="N148" s="416"/>
      <c r="O148" s="416"/>
      <c r="P148" s="56"/>
      <c r="Q148" s="56"/>
      <c r="R148" s="56"/>
      <c r="S148" s="56"/>
      <c r="T148" s="56"/>
      <c r="U148" s="56"/>
      <c r="V148" s="56"/>
      <c r="W148" s="56"/>
      <c r="X148" s="56"/>
      <c r="Y148" s="56"/>
      <c r="Z148" s="56"/>
    </row>
    <row r="149" spans="1:26" ht="30" customHeight="1">
      <c r="A149" s="327"/>
      <c r="B149" s="121"/>
      <c r="C149" s="381">
        <v>1</v>
      </c>
      <c r="D149" s="819" t="s">
        <v>536</v>
      </c>
      <c r="E149" s="819"/>
      <c r="F149" s="819"/>
      <c r="G149" s="388">
        <v>43020</v>
      </c>
      <c r="H149" s="389" t="s">
        <v>532</v>
      </c>
      <c r="I149" s="190">
        <v>1</v>
      </c>
      <c r="J149" s="66">
        <v>1</v>
      </c>
      <c r="K149" s="413">
        <f>SUM(I149*J149)</f>
        <v>1</v>
      </c>
      <c r="L149" s="414" t="s">
        <v>533</v>
      </c>
      <c r="M149" s="418" t="s">
        <v>537</v>
      </c>
      <c r="N149" s="416"/>
      <c r="O149" s="416"/>
      <c r="P149" s="56"/>
      <c r="Q149" s="56"/>
      <c r="R149" s="56"/>
      <c r="S149" s="56"/>
      <c r="T149" s="56"/>
      <c r="U149" s="56"/>
      <c r="V149" s="56"/>
      <c r="W149" s="56"/>
      <c r="X149" s="56"/>
      <c r="Y149" s="56"/>
      <c r="Z149" s="56"/>
    </row>
    <row r="150" spans="1:26" ht="30" customHeight="1">
      <c r="A150" s="327"/>
      <c r="B150" s="121"/>
      <c r="C150" s="872" t="s">
        <v>538</v>
      </c>
      <c r="D150" s="872"/>
      <c r="E150" s="872"/>
      <c r="F150" s="872"/>
      <c r="G150" s="872"/>
      <c r="H150" s="872"/>
      <c r="I150" s="872"/>
      <c r="J150" s="872"/>
      <c r="K150" s="872"/>
      <c r="L150" s="872"/>
      <c r="M150" s="417"/>
      <c r="N150" s="416"/>
      <c r="O150" s="416"/>
      <c r="P150" s="56"/>
      <c r="Q150" s="56"/>
      <c r="R150" s="56"/>
      <c r="S150" s="56"/>
      <c r="T150" s="56"/>
      <c r="U150" s="56"/>
      <c r="V150" s="56"/>
      <c r="W150" s="56"/>
      <c r="X150" s="56"/>
      <c r="Y150" s="56"/>
      <c r="Z150" s="56"/>
    </row>
    <row r="151" spans="1:26" ht="30" customHeight="1">
      <c r="A151" s="327"/>
      <c r="B151" s="121"/>
      <c r="C151" s="381">
        <v>1</v>
      </c>
      <c r="D151" s="819" t="s">
        <v>539</v>
      </c>
      <c r="E151" s="819"/>
      <c r="F151" s="819"/>
      <c r="G151" s="388"/>
      <c r="H151" s="389" t="s">
        <v>532</v>
      </c>
      <c r="I151" s="190">
        <v>1</v>
      </c>
      <c r="J151" s="66">
        <v>1</v>
      </c>
      <c r="K151" s="413">
        <f>SUM(I151*J151)</f>
        <v>1</v>
      </c>
      <c r="L151" s="414" t="s">
        <v>533</v>
      </c>
      <c r="M151" s="415" t="s">
        <v>540</v>
      </c>
      <c r="N151" s="416"/>
      <c r="O151" s="416"/>
      <c r="P151" s="56"/>
      <c r="Q151" s="56"/>
      <c r="R151" s="56"/>
      <c r="S151" s="56"/>
      <c r="T151" s="56"/>
      <c r="U151" s="56"/>
      <c r="V151" s="56"/>
      <c r="W151" s="56"/>
      <c r="X151" s="56"/>
      <c r="Y151" s="56"/>
      <c r="Z151" s="56"/>
    </row>
    <row r="152" spans="1:26" ht="30" customHeight="1">
      <c r="A152" s="327"/>
      <c r="B152" s="121"/>
      <c r="C152" s="872" t="s">
        <v>541</v>
      </c>
      <c r="D152" s="872"/>
      <c r="E152" s="872"/>
      <c r="F152" s="872"/>
      <c r="G152" s="872"/>
      <c r="H152" s="872"/>
      <c r="I152" s="872"/>
      <c r="J152" s="872"/>
      <c r="K152" s="872"/>
      <c r="L152" s="872"/>
      <c r="M152" s="417"/>
      <c r="N152" s="416"/>
      <c r="O152" s="416"/>
      <c r="P152" s="56"/>
      <c r="Q152" s="56"/>
      <c r="R152" s="56"/>
      <c r="S152" s="56"/>
      <c r="T152" s="56"/>
      <c r="U152" s="56"/>
      <c r="V152" s="56"/>
      <c r="W152" s="56"/>
      <c r="X152" s="56"/>
      <c r="Y152" s="56"/>
      <c r="Z152" s="56"/>
    </row>
    <row r="153" spans="1:26" ht="30" customHeight="1">
      <c r="A153" s="327"/>
      <c r="B153" s="121"/>
      <c r="C153" s="381">
        <v>1</v>
      </c>
      <c r="D153" s="874" t="s">
        <v>542</v>
      </c>
      <c r="E153" s="819"/>
      <c r="F153" s="820"/>
      <c r="G153" s="388">
        <v>43994</v>
      </c>
      <c r="H153" s="109" t="s">
        <v>532</v>
      </c>
      <c r="I153" s="153">
        <v>1</v>
      </c>
      <c r="J153" s="140">
        <v>1</v>
      </c>
      <c r="K153" s="140">
        <f t="shared" ref="K153" si="19">SUM(I153*J153)</f>
        <v>1</v>
      </c>
      <c r="L153" s="419" t="s">
        <v>533</v>
      </c>
      <c r="M153" s="418" t="s">
        <v>543</v>
      </c>
      <c r="N153" s="416"/>
      <c r="O153" s="416"/>
      <c r="P153" s="56"/>
      <c r="Q153" s="56"/>
      <c r="R153" s="56"/>
      <c r="S153" s="56"/>
      <c r="T153" s="56"/>
      <c r="U153" s="56"/>
      <c r="V153" s="56"/>
      <c r="W153" s="56"/>
      <c r="X153" s="56"/>
      <c r="Y153" s="56"/>
      <c r="Z153" s="56"/>
    </row>
    <row r="154" spans="1:26" ht="30" customHeight="1">
      <c r="A154" s="327"/>
      <c r="B154" s="121"/>
      <c r="C154" s="875" t="s">
        <v>544</v>
      </c>
      <c r="D154" s="876"/>
      <c r="E154" s="876"/>
      <c r="F154" s="876"/>
      <c r="G154" s="876"/>
      <c r="H154" s="876"/>
      <c r="I154" s="876"/>
      <c r="J154" s="876"/>
      <c r="K154" s="876"/>
      <c r="L154" s="877"/>
      <c r="M154" s="417"/>
      <c r="N154" s="416"/>
      <c r="O154" s="416"/>
      <c r="P154" s="56"/>
      <c r="Q154" s="56"/>
      <c r="R154" s="56"/>
      <c r="S154" s="56"/>
      <c r="T154" s="56"/>
      <c r="U154" s="56"/>
      <c r="V154" s="56"/>
      <c r="W154" s="56"/>
      <c r="X154" s="56"/>
      <c r="Y154" s="56"/>
      <c r="Z154" s="56"/>
    </row>
    <row r="155" spans="1:26" ht="30" customHeight="1">
      <c r="A155" s="327"/>
      <c r="B155" s="121"/>
      <c r="C155" s="381">
        <v>1</v>
      </c>
      <c r="D155" s="819" t="s">
        <v>545</v>
      </c>
      <c r="E155" s="819"/>
      <c r="F155" s="819"/>
      <c r="G155" s="388">
        <v>44195</v>
      </c>
      <c r="H155" s="389" t="s">
        <v>532</v>
      </c>
      <c r="I155" s="190">
        <v>1</v>
      </c>
      <c r="J155" s="66">
        <v>1</v>
      </c>
      <c r="K155" s="413">
        <f t="shared" ref="K155" si="20">SUM(I155*J155)</f>
        <v>1</v>
      </c>
      <c r="L155" s="414" t="s">
        <v>533</v>
      </c>
      <c r="M155" s="418" t="s">
        <v>546</v>
      </c>
      <c r="N155" s="416"/>
      <c r="O155" s="416"/>
      <c r="P155" s="56"/>
      <c r="Q155" s="56"/>
      <c r="R155" s="56"/>
      <c r="S155" s="56"/>
      <c r="T155" s="56"/>
      <c r="U155" s="56"/>
      <c r="V155" s="56"/>
      <c r="W155" s="56"/>
      <c r="X155" s="56"/>
      <c r="Y155" s="56"/>
      <c r="Z155" s="56"/>
    </row>
    <row r="156" spans="1:26" ht="30" customHeight="1">
      <c r="A156" s="327"/>
      <c r="B156" s="121"/>
      <c r="C156" s="872" t="s">
        <v>547</v>
      </c>
      <c r="D156" s="872"/>
      <c r="E156" s="872"/>
      <c r="F156" s="872"/>
      <c r="G156" s="872"/>
      <c r="H156" s="872"/>
      <c r="I156" s="872"/>
      <c r="J156" s="872"/>
      <c r="K156" s="872"/>
      <c r="L156" s="872"/>
      <c r="M156" s="417"/>
      <c r="N156" s="416"/>
      <c r="O156" s="416"/>
      <c r="P156" s="56"/>
      <c r="Q156" s="56"/>
      <c r="R156" s="56"/>
      <c r="S156" s="56"/>
      <c r="T156" s="56"/>
      <c r="U156" s="56"/>
      <c r="V156" s="56"/>
      <c r="W156" s="56"/>
      <c r="X156" s="56"/>
      <c r="Y156" s="56"/>
      <c r="Z156" s="56"/>
    </row>
    <row r="157" spans="1:26" ht="30" customHeight="1">
      <c r="A157" s="327"/>
      <c r="B157" s="121"/>
      <c r="C157" s="381">
        <v>1</v>
      </c>
      <c r="D157" s="819" t="s">
        <v>548</v>
      </c>
      <c r="E157" s="819"/>
      <c r="F157" s="819"/>
      <c r="G157" s="388">
        <v>44334</v>
      </c>
      <c r="H157" s="389" t="s">
        <v>532</v>
      </c>
      <c r="I157" s="190">
        <v>1</v>
      </c>
      <c r="J157" s="66">
        <v>1</v>
      </c>
      <c r="K157" s="413">
        <f t="shared" ref="K157" si="21">SUM(I157*J157)</f>
        <v>1</v>
      </c>
      <c r="L157" s="414" t="s">
        <v>533</v>
      </c>
      <c r="M157" s="418" t="s">
        <v>549</v>
      </c>
      <c r="N157" s="416"/>
      <c r="O157" s="416"/>
      <c r="P157" s="56"/>
      <c r="Q157" s="56"/>
      <c r="R157" s="56"/>
      <c r="S157" s="56"/>
      <c r="T157" s="56"/>
      <c r="U157" s="56"/>
      <c r="V157" s="56"/>
      <c r="W157" s="56"/>
      <c r="X157" s="56"/>
      <c r="Y157" s="56"/>
      <c r="Z157" s="56"/>
    </row>
    <row r="158" spans="1:26" ht="30" customHeight="1">
      <c r="A158" s="327"/>
      <c r="B158" s="121"/>
      <c r="C158" s="872" t="s">
        <v>550</v>
      </c>
      <c r="D158" s="872"/>
      <c r="E158" s="872"/>
      <c r="F158" s="872"/>
      <c r="G158" s="872"/>
      <c r="H158" s="872"/>
      <c r="I158" s="872"/>
      <c r="J158" s="872"/>
      <c r="K158" s="872"/>
      <c r="L158" s="872"/>
      <c r="M158" s="417"/>
      <c r="N158" s="416"/>
      <c r="O158" s="416"/>
      <c r="P158" s="56"/>
      <c r="Q158" s="56"/>
      <c r="R158" s="56"/>
      <c r="S158" s="56"/>
      <c r="T158" s="56"/>
      <c r="U158" s="56"/>
      <c r="V158" s="56"/>
      <c r="W158" s="56"/>
      <c r="X158" s="56"/>
      <c r="Y158" s="56"/>
      <c r="Z158" s="56"/>
    </row>
    <row r="159" spans="1:26" ht="30" customHeight="1">
      <c r="A159" s="327"/>
      <c r="B159" s="121"/>
      <c r="C159" s="381">
        <v>1</v>
      </c>
      <c r="D159" s="819" t="s">
        <v>551</v>
      </c>
      <c r="E159" s="819"/>
      <c r="F159" s="819"/>
      <c r="G159" s="388">
        <v>44411</v>
      </c>
      <c r="H159" s="389" t="s">
        <v>532</v>
      </c>
      <c r="I159" s="190">
        <v>1</v>
      </c>
      <c r="J159" s="66">
        <v>1</v>
      </c>
      <c r="K159" s="413">
        <f t="shared" ref="K159" si="22">SUM(I159*J159)</f>
        <v>1</v>
      </c>
      <c r="L159" s="414" t="s">
        <v>533</v>
      </c>
      <c r="M159" s="416" t="s">
        <v>552</v>
      </c>
      <c r="N159" s="416"/>
      <c r="O159" s="416"/>
      <c r="P159" s="56"/>
      <c r="Q159" s="56"/>
      <c r="R159" s="56"/>
      <c r="S159" s="56"/>
      <c r="T159" s="56"/>
      <c r="U159" s="56"/>
      <c r="V159" s="56"/>
      <c r="W159" s="56"/>
      <c r="X159" s="56"/>
      <c r="Y159" s="56"/>
      <c r="Z159" s="56"/>
    </row>
    <row r="160" spans="1:26" ht="30" customHeight="1">
      <c r="A160" s="327"/>
      <c r="B160" s="121"/>
      <c r="C160" s="872" t="s">
        <v>553</v>
      </c>
      <c r="D160" s="872"/>
      <c r="E160" s="872"/>
      <c r="F160" s="872"/>
      <c r="G160" s="872"/>
      <c r="H160" s="872"/>
      <c r="I160" s="872"/>
      <c r="J160" s="872"/>
      <c r="K160" s="872"/>
      <c r="L160" s="872"/>
      <c r="M160" s="417"/>
      <c r="N160" s="416"/>
      <c r="O160" s="416"/>
      <c r="P160" s="56"/>
      <c r="Q160" s="56"/>
      <c r="R160" s="56"/>
      <c r="S160" s="56"/>
      <c r="T160" s="56"/>
      <c r="U160" s="56"/>
      <c r="V160" s="56"/>
      <c r="W160" s="56"/>
      <c r="X160" s="56"/>
      <c r="Y160" s="56"/>
      <c r="Z160" s="56"/>
    </row>
    <row r="161" spans="1:26" ht="30" customHeight="1">
      <c r="A161" s="327"/>
      <c r="B161" s="121"/>
      <c r="C161" s="381">
        <v>1</v>
      </c>
      <c r="D161" s="819" t="s">
        <v>554</v>
      </c>
      <c r="E161" s="819"/>
      <c r="F161" s="819"/>
      <c r="G161" s="388">
        <v>44601</v>
      </c>
      <c r="H161" s="389" t="s">
        <v>532</v>
      </c>
      <c r="I161" s="190">
        <v>1</v>
      </c>
      <c r="J161" s="66">
        <v>1</v>
      </c>
      <c r="K161" s="413">
        <f t="shared" ref="K161" si="23">SUM(I161*J161)</f>
        <v>1</v>
      </c>
      <c r="L161" s="414" t="s">
        <v>533</v>
      </c>
      <c r="M161" s="418" t="s">
        <v>555</v>
      </c>
      <c r="N161" s="416"/>
      <c r="O161" s="416"/>
      <c r="P161" s="56"/>
      <c r="Q161" s="56"/>
      <c r="R161" s="56"/>
      <c r="S161" s="56"/>
      <c r="T161" s="56"/>
      <c r="U161" s="56"/>
      <c r="V161" s="56"/>
      <c r="W161" s="56"/>
      <c r="X161" s="56"/>
      <c r="Y161" s="56"/>
      <c r="Z161" s="56"/>
    </row>
    <row r="162" spans="1:26" ht="24" customHeight="1">
      <c r="A162" s="386"/>
      <c r="B162" s="60" t="s">
        <v>193</v>
      </c>
      <c r="C162" s="873" t="s">
        <v>556</v>
      </c>
      <c r="D162" s="717"/>
      <c r="E162" s="717"/>
      <c r="F162" s="717"/>
      <c r="G162" s="742"/>
      <c r="H162" s="717"/>
      <c r="I162" s="717"/>
      <c r="J162" s="718"/>
      <c r="K162" s="224">
        <v>0</v>
      </c>
      <c r="L162" s="420"/>
      <c r="M162" s="421"/>
      <c r="N162" s="342"/>
      <c r="O162" s="95" t="s">
        <v>408</v>
      </c>
      <c r="P162" s="56"/>
      <c r="Q162" s="56"/>
      <c r="R162" s="56"/>
      <c r="S162" s="56"/>
      <c r="T162" s="56"/>
      <c r="U162" s="56"/>
      <c r="V162" s="56"/>
      <c r="W162" s="56"/>
      <c r="X162" s="56"/>
      <c r="Y162" s="56"/>
      <c r="Z162" s="56"/>
    </row>
    <row r="163" spans="1:26" ht="35.25" customHeight="1">
      <c r="A163" s="390"/>
      <c r="B163" s="60" t="s">
        <v>196</v>
      </c>
      <c r="C163" s="797" t="s">
        <v>557</v>
      </c>
      <c r="D163" s="717"/>
      <c r="E163" s="717"/>
      <c r="F163" s="717"/>
      <c r="G163" s="717"/>
      <c r="H163" s="717"/>
      <c r="I163" s="717"/>
      <c r="J163" s="718"/>
      <c r="K163" s="224">
        <f>SUM(K164+K183+K203+K253)</f>
        <v>70.5</v>
      </c>
      <c r="L163" s="353"/>
      <c r="M163" s="354"/>
      <c r="N163" s="342"/>
      <c r="O163" s="95" t="s">
        <v>408</v>
      </c>
      <c r="P163" s="108"/>
      <c r="Q163" s="108"/>
      <c r="R163" s="108"/>
      <c r="S163" s="108"/>
      <c r="T163" s="108"/>
      <c r="U163" s="108"/>
      <c r="V163" s="108"/>
      <c r="W163" s="108"/>
      <c r="X163" s="108"/>
      <c r="Y163" s="108"/>
      <c r="Z163" s="108"/>
    </row>
    <row r="164" spans="1:26" ht="17.25" customHeight="1">
      <c r="A164" s="391"/>
      <c r="B164" s="392"/>
      <c r="C164" s="806" t="s">
        <v>558</v>
      </c>
      <c r="D164" s="717"/>
      <c r="E164" s="717"/>
      <c r="F164" s="717"/>
      <c r="G164" s="393"/>
      <c r="H164" s="393"/>
      <c r="I164" s="422"/>
      <c r="J164" s="422"/>
      <c r="K164" s="423">
        <f>K167+K171+K174+K178+K182</f>
        <v>24</v>
      </c>
      <c r="L164" s="353"/>
      <c r="M164" s="354"/>
      <c r="N164" s="342"/>
      <c r="O164" s="95"/>
      <c r="P164" s="108"/>
      <c r="Q164" s="108"/>
      <c r="R164" s="108"/>
      <c r="S164" s="108"/>
      <c r="T164" s="108"/>
      <c r="U164" s="108"/>
      <c r="V164" s="108"/>
      <c r="W164" s="108"/>
      <c r="X164" s="108"/>
      <c r="Y164" s="108"/>
      <c r="Z164" s="108"/>
    </row>
    <row r="165" spans="1:26" ht="18" customHeight="1">
      <c r="A165" s="394"/>
      <c r="B165" s="395"/>
      <c r="C165" s="862" t="s">
        <v>559</v>
      </c>
      <c r="D165" s="863"/>
      <c r="E165" s="863"/>
      <c r="F165" s="863"/>
      <c r="G165" s="863"/>
      <c r="H165" s="863"/>
      <c r="I165" s="863"/>
      <c r="J165" s="863"/>
      <c r="K165" s="863"/>
      <c r="L165" s="864"/>
      <c r="M165" s="354"/>
      <c r="N165" s="342"/>
      <c r="O165" s="95"/>
      <c r="P165" s="108"/>
      <c r="Q165" s="108"/>
      <c r="R165" s="108"/>
      <c r="S165" s="108"/>
      <c r="T165" s="108"/>
      <c r="U165" s="108"/>
      <c r="V165" s="108"/>
      <c r="W165" s="108"/>
      <c r="X165" s="108"/>
      <c r="Y165" s="108"/>
      <c r="Z165" s="108"/>
    </row>
    <row r="166" spans="1:26" ht="30.75" customHeight="1">
      <c r="A166" s="394"/>
      <c r="B166" s="396"/>
      <c r="C166" s="397">
        <v>1</v>
      </c>
      <c r="D166" s="865" t="s">
        <v>560</v>
      </c>
      <c r="E166" s="866"/>
      <c r="F166" s="867"/>
      <c r="G166" s="398">
        <v>42115</v>
      </c>
      <c r="H166" s="84" t="s">
        <v>561</v>
      </c>
      <c r="I166" s="424">
        <v>3</v>
      </c>
      <c r="J166" s="424">
        <v>1</v>
      </c>
      <c r="K166" s="425">
        <v>3</v>
      </c>
      <c r="L166" s="351" t="s">
        <v>562</v>
      </c>
      <c r="M166" s="426" t="s">
        <v>563</v>
      </c>
      <c r="N166" s="342"/>
      <c r="O166" s="95"/>
      <c r="P166" s="108"/>
      <c r="Q166" s="108"/>
      <c r="R166" s="108"/>
      <c r="S166" s="108"/>
      <c r="T166" s="108"/>
      <c r="U166" s="108"/>
      <c r="V166" s="108"/>
      <c r="W166" s="108"/>
      <c r="X166" s="108"/>
      <c r="Y166" s="108"/>
      <c r="Z166" s="108"/>
    </row>
    <row r="167" spans="1:26" ht="18" customHeight="1">
      <c r="A167" s="394"/>
      <c r="B167" s="396"/>
      <c r="C167" s="399"/>
      <c r="D167" s="812" t="s">
        <v>564</v>
      </c>
      <c r="E167" s="717"/>
      <c r="F167" s="718"/>
      <c r="G167" s="868"/>
      <c r="H167" s="869"/>
      <c r="I167" s="427">
        <f>I166</f>
        <v>3</v>
      </c>
      <c r="J167" s="427"/>
      <c r="K167" s="428">
        <v>3</v>
      </c>
      <c r="L167" s="429"/>
      <c r="M167" s="430"/>
      <c r="N167" s="342"/>
      <c r="O167" s="95"/>
      <c r="P167" s="108"/>
      <c r="Q167" s="108"/>
      <c r="R167" s="108"/>
      <c r="S167" s="108"/>
      <c r="T167" s="108"/>
      <c r="U167" s="108"/>
      <c r="V167" s="108"/>
      <c r="W167" s="108"/>
      <c r="X167" s="108"/>
      <c r="Y167" s="108"/>
      <c r="Z167" s="108"/>
    </row>
    <row r="168" spans="1:26" ht="18" customHeight="1">
      <c r="A168" s="394"/>
      <c r="B168" s="396"/>
      <c r="C168" s="862" t="s">
        <v>565</v>
      </c>
      <c r="D168" s="863"/>
      <c r="E168" s="863"/>
      <c r="F168" s="863"/>
      <c r="G168" s="863"/>
      <c r="H168" s="863"/>
      <c r="I168" s="863"/>
      <c r="J168" s="863"/>
      <c r="K168" s="863"/>
      <c r="L168" s="864"/>
      <c r="M168" s="354"/>
      <c r="N168" s="342"/>
      <c r="O168" s="95"/>
      <c r="P168" s="108"/>
      <c r="Q168" s="108"/>
      <c r="R168" s="108"/>
      <c r="S168" s="108"/>
      <c r="T168" s="108"/>
      <c r="U168" s="108"/>
      <c r="V168" s="108"/>
      <c r="W168" s="108"/>
      <c r="X168" s="108"/>
      <c r="Y168" s="108"/>
      <c r="Z168" s="108"/>
    </row>
    <row r="169" spans="1:26" ht="30" customHeight="1">
      <c r="A169" s="394"/>
      <c r="B169" s="396"/>
      <c r="C169" s="397">
        <v>1</v>
      </c>
      <c r="D169" s="870" t="s">
        <v>566</v>
      </c>
      <c r="E169" s="870"/>
      <c r="F169" s="870"/>
      <c r="G169" s="401">
        <v>42359</v>
      </c>
      <c r="H169" s="109" t="s">
        <v>561</v>
      </c>
      <c r="I169" s="424">
        <v>3</v>
      </c>
      <c r="J169" s="424">
        <v>1</v>
      </c>
      <c r="K169" s="425">
        <v>3</v>
      </c>
      <c r="L169" s="351" t="s">
        <v>567</v>
      </c>
      <c r="M169" s="431" t="s">
        <v>568</v>
      </c>
      <c r="N169" s="342"/>
      <c r="O169" s="95"/>
      <c r="P169" s="108"/>
      <c r="Q169" s="108"/>
      <c r="R169" s="108"/>
      <c r="S169" s="108"/>
      <c r="T169" s="108"/>
      <c r="U169" s="108"/>
      <c r="V169" s="108"/>
      <c r="W169" s="108"/>
      <c r="X169" s="108"/>
      <c r="Y169" s="108"/>
      <c r="Z169" s="108"/>
    </row>
    <row r="170" spans="1:26" ht="30" customHeight="1">
      <c r="A170" s="394"/>
      <c r="B170" s="396"/>
      <c r="C170" s="397">
        <v>2</v>
      </c>
      <c r="D170" s="871" t="s">
        <v>569</v>
      </c>
      <c r="E170" s="848"/>
      <c r="F170" s="849"/>
      <c r="G170" s="402">
        <v>42361</v>
      </c>
      <c r="H170" s="109" t="s">
        <v>561</v>
      </c>
      <c r="I170" s="424">
        <v>3</v>
      </c>
      <c r="J170" s="424">
        <v>1</v>
      </c>
      <c r="K170" s="425">
        <v>3</v>
      </c>
      <c r="L170" s="351" t="s">
        <v>567</v>
      </c>
      <c r="M170" s="431" t="s">
        <v>570</v>
      </c>
      <c r="N170" s="342"/>
      <c r="O170" s="95"/>
      <c r="P170" s="108"/>
      <c r="Q170" s="108"/>
      <c r="R170" s="108"/>
      <c r="S170" s="108"/>
      <c r="T170" s="108"/>
      <c r="U170" s="108"/>
      <c r="V170" s="108"/>
      <c r="W170" s="108"/>
      <c r="X170" s="108"/>
      <c r="Y170" s="108"/>
      <c r="Z170" s="108"/>
    </row>
    <row r="171" spans="1:26" ht="18" customHeight="1">
      <c r="A171" s="394"/>
      <c r="B171" s="396"/>
      <c r="C171" s="399"/>
      <c r="D171" s="812" t="s">
        <v>564</v>
      </c>
      <c r="E171" s="717"/>
      <c r="F171" s="718"/>
      <c r="G171" s="868"/>
      <c r="H171" s="869"/>
      <c r="I171" s="427">
        <f>SUM(I169:I170)</f>
        <v>6</v>
      </c>
      <c r="J171" s="427"/>
      <c r="K171" s="428">
        <f>SUM(K169:K170)</f>
        <v>6</v>
      </c>
      <c r="L171" s="429"/>
      <c r="M171" s="430"/>
      <c r="N171" s="342"/>
      <c r="O171" s="95"/>
      <c r="P171" s="108"/>
      <c r="Q171" s="108"/>
      <c r="R171" s="108"/>
      <c r="S171" s="108"/>
      <c r="T171" s="108"/>
      <c r="U171" s="108"/>
      <c r="V171" s="108"/>
      <c r="W171" s="108"/>
      <c r="X171" s="108"/>
      <c r="Y171" s="108"/>
      <c r="Z171" s="108"/>
    </row>
    <row r="172" spans="1:26" ht="19.5" customHeight="1">
      <c r="A172" s="169"/>
      <c r="B172" s="76"/>
      <c r="C172" s="802" t="s">
        <v>571</v>
      </c>
      <c r="D172" s="845"/>
      <c r="E172" s="845"/>
      <c r="F172" s="845"/>
      <c r="G172" s="845"/>
      <c r="H172" s="845"/>
      <c r="I172" s="845"/>
      <c r="J172" s="845"/>
      <c r="K172" s="845"/>
      <c r="L172" s="846"/>
      <c r="M172" s="354"/>
      <c r="N172" s="342"/>
      <c r="O172" s="342"/>
      <c r="P172" s="108"/>
      <c r="Q172" s="108"/>
      <c r="R172" s="108"/>
      <c r="S172" s="108"/>
      <c r="T172" s="108"/>
      <c r="U172" s="108"/>
      <c r="V172" s="108"/>
      <c r="W172" s="108"/>
      <c r="X172" s="108"/>
      <c r="Y172" s="108"/>
      <c r="Z172" s="108"/>
    </row>
    <row r="173" spans="1:26" ht="30.75" customHeight="1">
      <c r="A173" s="169"/>
      <c r="B173" s="76"/>
      <c r="C173" s="176">
        <v>1</v>
      </c>
      <c r="D173" s="724" t="s">
        <v>572</v>
      </c>
      <c r="E173" s="717"/>
      <c r="F173" s="718"/>
      <c r="G173" s="403">
        <v>43987</v>
      </c>
      <c r="H173" s="77" t="s">
        <v>561</v>
      </c>
      <c r="I173" s="91">
        <v>3</v>
      </c>
      <c r="J173" s="69">
        <v>1</v>
      </c>
      <c r="K173" s="79">
        <v>3</v>
      </c>
      <c r="L173" s="351" t="s">
        <v>573</v>
      </c>
      <c r="M173" s="431" t="s">
        <v>574</v>
      </c>
      <c r="N173" s="342"/>
      <c r="O173" s="342"/>
      <c r="P173" s="108"/>
      <c r="Q173" s="108"/>
      <c r="R173" s="108"/>
      <c r="S173" s="108"/>
      <c r="T173" s="108"/>
      <c r="U173" s="108"/>
      <c r="V173" s="108"/>
      <c r="W173" s="108"/>
      <c r="X173" s="108"/>
      <c r="Y173" s="108"/>
      <c r="Z173" s="108"/>
    </row>
    <row r="174" spans="1:26" ht="19.5" customHeight="1">
      <c r="A174" s="169"/>
      <c r="B174" s="76"/>
      <c r="C174" s="404"/>
      <c r="D174" s="812" t="s">
        <v>564</v>
      </c>
      <c r="E174" s="717"/>
      <c r="F174" s="718"/>
      <c r="G174" s="111"/>
      <c r="H174" s="323"/>
      <c r="I174" s="91">
        <f>I173</f>
        <v>3</v>
      </c>
      <c r="J174" s="69"/>
      <c r="K174" s="432">
        <f>SUM(K173:K173)</f>
        <v>3</v>
      </c>
      <c r="L174" s="353"/>
      <c r="M174" s="354"/>
      <c r="N174" s="342"/>
      <c r="O174" s="342"/>
      <c r="P174" s="108"/>
      <c r="Q174" s="108"/>
      <c r="R174" s="108"/>
      <c r="S174" s="108"/>
      <c r="T174" s="108"/>
      <c r="U174" s="108"/>
      <c r="V174" s="108"/>
      <c r="W174" s="108"/>
      <c r="X174" s="108"/>
      <c r="Y174" s="108"/>
      <c r="Z174" s="108"/>
    </row>
    <row r="175" spans="1:26" ht="19.5" customHeight="1">
      <c r="A175" s="169"/>
      <c r="B175" s="76"/>
      <c r="C175" s="802" t="s">
        <v>575</v>
      </c>
      <c r="D175" s="845"/>
      <c r="E175" s="845"/>
      <c r="F175" s="845"/>
      <c r="G175" s="845"/>
      <c r="H175" s="845"/>
      <c r="I175" s="845"/>
      <c r="J175" s="845"/>
      <c r="K175" s="845"/>
      <c r="L175" s="846"/>
      <c r="M175" s="354"/>
      <c r="N175" s="342"/>
      <c r="O175" s="342"/>
      <c r="P175" s="108"/>
      <c r="Q175" s="108"/>
      <c r="R175" s="108"/>
      <c r="S175" s="108"/>
      <c r="T175" s="108"/>
      <c r="U175" s="108"/>
      <c r="V175" s="108"/>
      <c r="W175" s="108"/>
      <c r="X175" s="108"/>
      <c r="Y175" s="108"/>
      <c r="Z175" s="108"/>
    </row>
    <row r="176" spans="1:26" ht="30.75" customHeight="1">
      <c r="A176" s="169"/>
      <c r="B176" s="76"/>
      <c r="C176" s="176">
        <v>1</v>
      </c>
      <c r="D176" s="724" t="s">
        <v>576</v>
      </c>
      <c r="E176" s="717"/>
      <c r="F176" s="718"/>
      <c r="G176" s="403">
        <v>44055</v>
      </c>
      <c r="H176" s="77" t="s">
        <v>561</v>
      </c>
      <c r="I176" s="91">
        <v>3</v>
      </c>
      <c r="J176" s="69">
        <v>1</v>
      </c>
      <c r="K176" s="79">
        <v>3</v>
      </c>
      <c r="L176" s="351" t="s">
        <v>573</v>
      </c>
      <c r="M176" s="431" t="s">
        <v>577</v>
      </c>
      <c r="N176" s="342"/>
      <c r="O176" s="342"/>
      <c r="P176" s="108"/>
      <c r="Q176" s="108"/>
      <c r="R176" s="108"/>
      <c r="S176" s="108"/>
      <c r="T176" s="108"/>
      <c r="U176" s="108"/>
      <c r="V176" s="108"/>
      <c r="W176" s="108"/>
      <c r="X176" s="108"/>
      <c r="Y176" s="108"/>
      <c r="Z176" s="108"/>
    </row>
    <row r="177" spans="1:26" ht="30.75" customHeight="1">
      <c r="A177" s="169"/>
      <c r="B177" s="76"/>
      <c r="C177" s="176">
        <v>2</v>
      </c>
      <c r="D177" s="724" t="s">
        <v>578</v>
      </c>
      <c r="E177" s="717"/>
      <c r="F177" s="718"/>
      <c r="G177" s="403">
        <v>44131</v>
      </c>
      <c r="H177" s="77" t="s">
        <v>561</v>
      </c>
      <c r="I177" s="91">
        <v>3</v>
      </c>
      <c r="J177" s="69">
        <v>1</v>
      </c>
      <c r="K177" s="79">
        <v>3</v>
      </c>
      <c r="L177" s="351" t="s">
        <v>573</v>
      </c>
      <c r="M177" s="431" t="s">
        <v>579</v>
      </c>
      <c r="N177" s="342"/>
      <c r="O177" s="342"/>
      <c r="P177" s="108"/>
      <c r="Q177" s="108"/>
      <c r="R177" s="108"/>
      <c r="S177" s="108"/>
      <c r="T177" s="108"/>
      <c r="U177" s="108"/>
      <c r="V177" s="108"/>
      <c r="W177" s="108"/>
      <c r="X177" s="108"/>
      <c r="Y177" s="108"/>
      <c r="Z177" s="108"/>
    </row>
    <row r="178" spans="1:26" ht="19.5" customHeight="1">
      <c r="A178" s="169"/>
      <c r="B178" s="76"/>
      <c r="C178" s="404"/>
      <c r="D178" s="812" t="s">
        <v>564</v>
      </c>
      <c r="E178" s="717"/>
      <c r="F178" s="718"/>
      <c r="G178" s="111"/>
      <c r="H178" s="323"/>
      <c r="I178" s="91">
        <f>SUM(I176:I177)</f>
        <v>6</v>
      </c>
      <c r="J178" s="69"/>
      <c r="K178" s="432">
        <f>SUM(K176:K177)</f>
        <v>6</v>
      </c>
      <c r="L178" s="353"/>
      <c r="M178" s="354"/>
      <c r="N178" s="342"/>
      <c r="O178" s="342"/>
      <c r="P178" s="108"/>
      <c r="Q178" s="108"/>
      <c r="R178" s="108"/>
      <c r="S178" s="108"/>
      <c r="T178" s="108"/>
      <c r="U178" s="108"/>
      <c r="V178" s="108"/>
      <c r="W178" s="108"/>
      <c r="X178" s="108"/>
      <c r="Y178" s="108"/>
      <c r="Z178" s="108"/>
    </row>
    <row r="179" spans="1:26" ht="19.5" customHeight="1">
      <c r="A179" s="169"/>
      <c r="B179" s="76"/>
      <c r="C179" s="802" t="s">
        <v>580</v>
      </c>
      <c r="D179" s="845"/>
      <c r="E179" s="845"/>
      <c r="F179" s="845"/>
      <c r="G179" s="845"/>
      <c r="H179" s="845"/>
      <c r="I179" s="845"/>
      <c r="J179" s="845"/>
      <c r="K179" s="845"/>
      <c r="L179" s="846"/>
      <c r="M179" s="354"/>
      <c r="N179" s="342"/>
      <c r="O179" s="342"/>
      <c r="P179" s="108"/>
      <c r="Q179" s="108"/>
      <c r="R179" s="108"/>
      <c r="S179" s="108"/>
      <c r="T179" s="108"/>
      <c r="U179" s="108"/>
      <c r="V179" s="108"/>
      <c r="W179" s="108"/>
      <c r="X179" s="108"/>
      <c r="Y179" s="108"/>
      <c r="Z179" s="108"/>
    </row>
    <row r="180" spans="1:26" ht="30.75" customHeight="1">
      <c r="A180" s="169"/>
      <c r="B180" s="76"/>
      <c r="C180" s="176">
        <v>1</v>
      </c>
      <c r="D180" s="724" t="s">
        <v>581</v>
      </c>
      <c r="E180" s="717"/>
      <c r="F180" s="718"/>
      <c r="G180" s="403">
        <v>44343</v>
      </c>
      <c r="H180" s="77" t="s">
        <v>561</v>
      </c>
      <c r="I180" s="91">
        <v>3</v>
      </c>
      <c r="J180" s="69">
        <v>1</v>
      </c>
      <c r="K180" s="79">
        <v>3</v>
      </c>
      <c r="L180" s="351" t="s">
        <v>573</v>
      </c>
      <c r="M180" s="431" t="s">
        <v>582</v>
      </c>
      <c r="N180" s="342"/>
      <c r="O180" s="342"/>
      <c r="P180" s="108"/>
      <c r="Q180" s="108"/>
      <c r="R180" s="108"/>
      <c r="S180" s="108"/>
      <c r="T180" s="108"/>
      <c r="U180" s="108"/>
      <c r="V180" s="108"/>
      <c r="W180" s="108"/>
      <c r="X180" s="108"/>
      <c r="Y180" s="108"/>
      <c r="Z180" s="108"/>
    </row>
    <row r="181" spans="1:26" ht="30.75" customHeight="1">
      <c r="A181" s="169"/>
      <c r="B181" s="76"/>
      <c r="C181" s="176">
        <v>2</v>
      </c>
      <c r="D181" s="724" t="s">
        <v>583</v>
      </c>
      <c r="E181" s="717"/>
      <c r="F181" s="718"/>
      <c r="G181" s="403">
        <v>44404</v>
      </c>
      <c r="H181" s="77" t="s">
        <v>561</v>
      </c>
      <c r="I181" s="91">
        <v>3</v>
      </c>
      <c r="J181" s="69">
        <v>1</v>
      </c>
      <c r="K181" s="79">
        <v>3</v>
      </c>
      <c r="L181" s="351" t="s">
        <v>573</v>
      </c>
      <c r="M181" s="431" t="s">
        <v>584</v>
      </c>
      <c r="N181" s="342"/>
      <c r="O181" s="342"/>
      <c r="P181" s="108"/>
      <c r="Q181" s="108"/>
      <c r="R181" s="108"/>
      <c r="S181" s="108"/>
      <c r="T181" s="108"/>
      <c r="U181" s="108"/>
      <c r="V181" s="108"/>
      <c r="W181" s="108"/>
      <c r="X181" s="108"/>
      <c r="Y181" s="108"/>
      <c r="Z181" s="108"/>
    </row>
    <row r="182" spans="1:26" ht="19.5" customHeight="1">
      <c r="A182" s="169"/>
      <c r="B182" s="76"/>
      <c r="C182" s="404"/>
      <c r="D182" s="812" t="s">
        <v>564</v>
      </c>
      <c r="E182" s="717"/>
      <c r="F182" s="718"/>
      <c r="G182" s="111"/>
      <c r="H182" s="323"/>
      <c r="I182" s="91">
        <f>SUM(I180:I181)</f>
        <v>6</v>
      </c>
      <c r="J182" s="69"/>
      <c r="K182" s="432">
        <f>SUM(K180:K181)</f>
        <v>6</v>
      </c>
      <c r="L182" s="353"/>
      <c r="M182" s="354"/>
      <c r="N182" s="342"/>
      <c r="O182" s="342"/>
      <c r="P182" s="108"/>
      <c r="Q182" s="108"/>
      <c r="R182" s="108"/>
      <c r="S182" s="108"/>
      <c r="T182" s="108"/>
      <c r="U182" s="108"/>
      <c r="V182" s="108"/>
      <c r="W182" s="108"/>
      <c r="X182" s="108"/>
      <c r="Y182" s="108"/>
      <c r="Z182" s="108"/>
    </row>
    <row r="183" spans="1:26" ht="17.25" customHeight="1">
      <c r="A183" s="405"/>
      <c r="B183" s="406"/>
      <c r="C183" s="858" t="s">
        <v>585</v>
      </c>
      <c r="D183" s="859"/>
      <c r="E183" s="859"/>
      <c r="F183" s="859"/>
      <c r="G183" s="859"/>
      <c r="H183" s="859"/>
      <c r="I183" s="859"/>
      <c r="J183" s="860"/>
      <c r="K183" s="433">
        <f>K186+K190+K193+K196+K199+K202</f>
        <v>14</v>
      </c>
      <c r="L183" s="434"/>
      <c r="M183" s="430"/>
      <c r="N183" s="342"/>
      <c r="O183" s="95"/>
      <c r="P183" s="108"/>
      <c r="Q183" s="108"/>
      <c r="R183" s="108"/>
      <c r="S183" s="108"/>
      <c r="T183" s="108"/>
      <c r="U183" s="108"/>
      <c r="V183" s="108"/>
      <c r="W183" s="108"/>
      <c r="X183" s="108"/>
      <c r="Y183" s="108"/>
      <c r="Z183" s="108"/>
    </row>
    <row r="184" spans="1:26" ht="18" customHeight="1">
      <c r="A184" s="394"/>
      <c r="B184" s="396"/>
      <c r="C184" s="833" t="s">
        <v>586</v>
      </c>
      <c r="D184" s="808"/>
      <c r="E184" s="808"/>
      <c r="F184" s="808"/>
      <c r="G184" s="808"/>
      <c r="H184" s="808"/>
      <c r="I184" s="808"/>
      <c r="J184" s="808"/>
      <c r="K184" s="808"/>
      <c r="L184" s="809"/>
      <c r="M184" s="430"/>
      <c r="N184" s="342"/>
      <c r="O184" s="95"/>
      <c r="P184" s="108"/>
      <c r="Q184" s="108"/>
      <c r="R184" s="108"/>
      <c r="S184" s="108"/>
      <c r="T184" s="108"/>
      <c r="U184" s="108"/>
      <c r="V184" s="108"/>
      <c r="W184" s="108"/>
      <c r="X184" s="108"/>
      <c r="Y184" s="108"/>
      <c r="Z184" s="108"/>
    </row>
    <row r="185" spans="1:26" ht="30.75" customHeight="1">
      <c r="A185" s="394"/>
      <c r="B185" s="396"/>
      <c r="C185" s="399">
        <v>1</v>
      </c>
      <c r="D185" s="847" t="s">
        <v>587</v>
      </c>
      <c r="E185" s="848"/>
      <c r="F185" s="849"/>
      <c r="G185" s="401">
        <v>42116</v>
      </c>
      <c r="H185" s="109" t="s">
        <v>588</v>
      </c>
      <c r="I185" s="427">
        <v>2</v>
      </c>
      <c r="J185" s="427">
        <v>1</v>
      </c>
      <c r="K185" s="435">
        <v>2</v>
      </c>
      <c r="L185" s="351" t="s">
        <v>589</v>
      </c>
      <c r="M185" s="431" t="s">
        <v>590</v>
      </c>
      <c r="N185" s="342"/>
      <c r="O185" s="95"/>
      <c r="P185" s="108"/>
      <c r="Q185" s="108"/>
      <c r="R185" s="108"/>
      <c r="S185" s="108"/>
      <c r="T185" s="108"/>
      <c r="U185" s="108"/>
      <c r="V185" s="108"/>
      <c r="W185" s="108"/>
      <c r="X185" s="108"/>
      <c r="Y185" s="108"/>
      <c r="Z185" s="108"/>
    </row>
    <row r="186" spans="1:26" ht="18" customHeight="1">
      <c r="A186" s="394"/>
      <c r="B186" s="396"/>
      <c r="C186" s="399"/>
      <c r="D186" s="812" t="s">
        <v>591</v>
      </c>
      <c r="E186" s="717"/>
      <c r="F186" s="718"/>
      <c r="G186" s="861"/>
      <c r="H186" s="861"/>
      <c r="I186" s="427">
        <v>2</v>
      </c>
      <c r="J186" s="427"/>
      <c r="K186" s="428">
        <v>2</v>
      </c>
      <c r="L186" s="429"/>
      <c r="M186" s="430"/>
      <c r="N186" s="342"/>
      <c r="O186" s="95"/>
      <c r="P186" s="108"/>
      <c r="Q186" s="108"/>
      <c r="R186" s="108"/>
      <c r="S186" s="108"/>
      <c r="T186" s="108"/>
      <c r="U186" s="108"/>
      <c r="V186" s="108"/>
      <c r="W186" s="108"/>
      <c r="X186" s="108"/>
      <c r="Y186" s="108"/>
      <c r="Z186" s="108"/>
    </row>
    <row r="187" spans="1:26" ht="19.5" customHeight="1">
      <c r="A187" s="169"/>
      <c r="B187" s="76"/>
      <c r="C187" s="844" t="s">
        <v>592</v>
      </c>
      <c r="D187" s="707"/>
      <c r="E187" s="707"/>
      <c r="F187" s="707"/>
      <c r="G187" s="707"/>
      <c r="H187" s="707"/>
      <c r="I187" s="707"/>
      <c r="J187" s="707"/>
      <c r="K187" s="713"/>
      <c r="L187" s="353"/>
      <c r="M187" s="354"/>
      <c r="N187" s="342"/>
      <c r="O187" s="342"/>
      <c r="P187" s="108"/>
      <c r="Q187" s="108"/>
      <c r="R187" s="108"/>
      <c r="S187" s="108"/>
      <c r="T187" s="108"/>
      <c r="U187" s="108"/>
      <c r="V187" s="108"/>
      <c r="W187" s="108"/>
      <c r="X187" s="108"/>
      <c r="Y187" s="108"/>
      <c r="Z187" s="108"/>
    </row>
    <row r="188" spans="1:26" ht="30" customHeight="1">
      <c r="A188" s="169"/>
      <c r="B188" s="76"/>
      <c r="C188" s="407">
        <v>1</v>
      </c>
      <c r="D188" s="834" t="s">
        <v>593</v>
      </c>
      <c r="E188" s="835"/>
      <c r="F188" s="835"/>
      <c r="G188" s="408">
        <v>43290</v>
      </c>
      <c r="H188" s="77" t="s">
        <v>588</v>
      </c>
      <c r="I188" s="91">
        <v>2</v>
      </c>
      <c r="J188" s="82">
        <v>1</v>
      </c>
      <c r="K188" s="140">
        <v>2</v>
      </c>
      <c r="L188" s="436" t="s">
        <v>573</v>
      </c>
      <c r="M188" s="431" t="s">
        <v>594</v>
      </c>
      <c r="N188" s="342"/>
      <c r="O188" s="342"/>
      <c r="P188" s="108"/>
      <c r="Q188" s="108"/>
      <c r="R188" s="108"/>
      <c r="S188" s="108"/>
      <c r="T188" s="108"/>
      <c r="U188" s="108"/>
      <c r="V188" s="108"/>
      <c r="W188" s="108"/>
      <c r="X188" s="108"/>
      <c r="Y188" s="108"/>
      <c r="Z188" s="108"/>
    </row>
    <row r="189" spans="1:26" ht="30" customHeight="1">
      <c r="A189" s="169"/>
      <c r="B189" s="76"/>
      <c r="C189" s="407">
        <v>2</v>
      </c>
      <c r="D189" s="834" t="s">
        <v>595</v>
      </c>
      <c r="E189" s="835"/>
      <c r="F189" s="835"/>
      <c r="G189" s="408">
        <v>43290</v>
      </c>
      <c r="H189" s="77" t="s">
        <v>588</v>
      </c>
      <c r="I189" s="91">
        <v>2</v>
      </c>
      <c r="J189" s="82">
        <v>1</v>
      </c>
      <c r="K189" s="140">
        <v>2</v>
      </c>
      <c r="L189" s="436" t="s">
        <v>573</v>
      </c>
      <c r="M189" s="431" t="s">
        <v>596</v>
      </c>
      <c r="N189" s="342"/>
      <c r="O189" s="342"/>
      <c r="P189" s="108"/>
      <c r="Q189" s="108"/>
      <c r="R189" s="108"/>
      <c r="S189" s="108"/>
      <c r="T189" s="108"/>
      <c r="U189" s="108"/>
      <c r="V189" s="108"/>
      <c r="W189" s="108"/>
      <c r="X189" s="108"/>
      <c r="Y189" s="108"/>
      <c r="Z189" s="108"/>
    </row>
    <row r="190" spans="1:26" ht="19.5" customHeight="1">
      <c r="A190" s="169"/>
      <c r="B190" s="121"/>
      <c r="C190" s="409"/>
      <c r="D190" s="857" t="s">
        <v>591</v>
      </c>
      <c r="E190" s="717"/>
      <c r="F190" s="718"/>
      <c r="G190" s="111"/>
      <c r="H190" s="323"/>
      <c r="I190" s="91">
        <f>SUM(I188:I189)</f>
        <v>4</v>
      </c>
      <c r="J190" s="69"/>
      <c r="K190" s="432">
        <f>SUM(K188:K189)</f>
        <v>4</v>
      </c>
      <c r="L190" s="353"/>
      <c r="M190" s="354"/>
      <c r="N190" s="342"/>
      <c r="O190" s="342"/>
      <c r="P190" s="108"/>
      <c r="Q190" s="108"/>
      <c r="R190" s="108"/>
      <c r="S190" s="108"/>
      <c r="T190" s="108"/>
      <c r="U190" s="108"/>
      <c r="V190" s="108"/>
      <c r="W190" s="108"/>
      <c r="X190" s="108"/>
      <c r="Y190" s="108"/>
      <c r="Z190" s="108"/>
    </row>
    <row r="191" spans="1:26" ht="19.5" customHeight="1">
      <c r="A191" s="169"/>
      <c r="B191" s="76"/>
      <c r="C191" s="802" t="s">
        <v>597</v>
      </c>
      <c r="D191" s="845"/>
      <c r="E191" s="845"/>
      <c r="F191" s="845"/>
      <c r="G191" s="845"/>
      <c r="H191" s="845"/>
      <c r="I191" s="845"/>
      <c r="J191" s="845"/>
      <c r="K191" s="845"/>
      <c r="L191" s="846"/>
      <c r="M191" s="354"/>
      <c r="N191" s="342"/>
      <c r="O191" s="342"/>
      <c r="P191" s="108"/>
      <c r="Q191" s="108"/>
      <c r="R191" s="108"/>
      <c r="S191" s="108"/>
      <c r="T191" s="108"/>
      <c r="U191" s="108"/>
      <c r="V191" s="108"/>
      <c r="W191" s="108"/>
      <c r="X191" s="108"/>
      <c r="Y191" s="108"/>
      <c r="Z191" s="108"/>
    </row>
    <row r="192" spans="1:26" ht="30.75" customHeight="1">
      <c r="A192" s="169"/>
      <c r="B192" s="76"/>
      <c r="C192" s="176">
        <v>1</v>
      </c>
      <c r="D192" s="724" t="s">
        <v>598</v>
      </c>
      <c r="E192" s="717"/>
      <c r="F192" s="718"/>
      <c r="G192" s="403">
        <v>43487</v>
      </c>
      <c r="H192" s="77" t="s">
        <v>588</v>
      </c>
      <c r="I192" s="91">
        <v>2</v>
      </c>
      <c r="J192" s="69">
        <v>1</v>
      </c>
      <c r="K192" s="79">
        <v>2</v>
      </c>
      <c r="L192" s="351" t="s">
        <v>573</v>
      </c>
      <c r="M192" s="431" t="s">
        <v>599</v>
      </c>
      <c r="N192" s="342"/>
      <c r="O192" s="342"/>
      <c r="P192" s="108"/>
      <c r="Q192" s="108"/>
      <c r="R192" s="108"/>
      <c r="S192" s="108"/>
      <c r="T192" s="108"/>
      <c r="U192" s="108"/>
      <c r="V192" s="108"/>
      <c r="W192" s="108"/>
      <c r="X192" s="108"/>
      <c r="Y192" s="108"/>
      <c r="Z192" s="108"/>
    </row>
    <row r="193" spans="1:26" ht="19.5" customHeight="1">
      <c r="A193" s="169"/>
      <c r="B193" s="76"/>
      <c r="C193" s="404"/>
      <c r="D193" s="812" t="s">
        <v>591</v>
      </c>
      <c r="E193" s="717"/>
      <c r="F193" s="718"/>
      <c r="G193" s="111"/>
      <c r="H193" s="323"/>
      <c r="I193" s="91">
        <f>SUM(I192:I192)</f>
        <v>2</v>
      </c>
      <c r="J193" s="69"/>
      <c r="K193" s="432">
        <f>SUM(K192:K192)</f>
        <v>2</v>
      </c>
      <c r="L193" s="353"/>
      <c r="M193" s="354"/>
      <c r="N193" s="342"/>
      <c r="O193" s="342"/>
      <c r="P193" s="108"/>
      <c r="Q193" s="108"/>
      <c r="R193" s="108"/>
      <c r="S193" s="108"/>
      <c r="T193" s="108"/>
      <c r="U193" s="108"/>
      <c r="V193" s="108"/>
      <c r="W193" s="108"/>
      <c r="X193" s="108"/>
      <c r="Y193" s="108"/>
      <c r="Z193" s="108"/>
    </row>
    <row r="194" spans="1:26" ht="19.5" customHeight="1">
      <c r="A194" s="169"/>
      <c r="B194" s="76"/>
      <c r="C194" s="844" t="s">
        <v>600</v>
      </c>
      <c r="D194" s="707"/>
      <c r="E194" s="707"/>
      <c r="F194" s="707"/>
      <c r="G194" s="707"/>
      <c r="H194" s="707"/>
      <c r="I194" s="707"/>
      <c r="J194" s="707"/>
      <c r="K194" s="713"/>
      <c r="L194" s="353"/>
      <c r="M194" s="354"/>
      <c r="N194" s="342"/>
      <c r="O194" s="342"/>
      <c r="P194" s="108"/>
      <c r="Q194" s="108"/>
      <c r="R194" s="108"/>
      <c r="S194" s="108"/>
      <c r="T194" s="108"/>
      <c r="U194" s="108"/>
      <c r="V194" s="108"/>
      <c r="W194" s="108"/>
      <c r="X194" s="108"/>
      <c r="Y194" s="108"/>
      <c r="Z194" s="108"/>
    </row>
    <row r="195" spans="1:26" ht="30" customHeight="1">
      <c r="A195" s="169"/>
      <c r="B195" s="76"/>
      <c r="C195" s="407">
        <v>1</v>
      </c>
      <c r="D195" s="834" t="s">
        <v>601</v>
      </c>
      <c r="E195" s="835"/>
      <c r="F195" s="835"/>
      <c r="G195" s="408">
        <v>43661</v>
      </c>
      <c r="H195" s="77" t="s">
        <v>588</v>
      </c>
      <c r="I195" s="91">
        <v>2</v>
      </c>
      <c r="J195" s="82">
        <v>1</v>
      </c>
      <c r="K195" s="140">
        <v>2</v>
      </c>
      <c r="L195" s="436" t="s">
        <v>573</v>
      </c>
      <c r="M195" s="431" t="s">
        <v>602</v>
      </c>
      <c r="N195" s="342"/>
      <c r="O195" s="342"/>
      <c r="P195" s="108"/>
      <c r="Q195" s="108"/>
      <c r="R195" s="108"/>
      <c r="S195" s="108"/>
      <c r="T195" s="108"/>
      <c r="U195" s="108"/>
      <c r="V195" s="108"/>
      <c r="W195" s="108"/>
      <c r="X195" s="108"/>
      <c r="Y195" s="108"/>
      <c r="Z195" s="108"/>
    </row>
    <row r="196" spans="1:26" ht="19.5" customHeight="1">
      <c r="A196" s="169"/>
      <c r="B196" s="121"/>
      <c r="C196" s="409"/>
      <c r="D196" s="857" t="s">
        <v>591</v>
      </c>
      <c r="E196" s="717"/>
      <c r="F196" s="718"/>
      <c r="G196" s="111"/>
      <c r="H196" s="323"/>
      <c r="I196" s="91">
        <v>2</v>
      </c>
      <c r="J196" s="69"/>
      <c r="K196" s="432">
        <f>SUM(K195:K195)</f>
        <v>2</v>
      </c>
      <c r="L196" s="353"/>
      <c r="M196" s="354"/>
      <c r="N196" s="342"/>
      <c r="O196" s="342"/>
      <c r="P196" s="108"/>
      <c r="Q196" s="108"/>
      <c r="R196" s="108"/>
      <c r="S196" s="108"/>
      <c r="T196" s="108"/>
      <c r="U196" s="108"/>
      <c r="V196" s="108"/>
      <c r="W196" s="108"/>
      <c r="X196" s="108"/>
      <c r="Y196" s="108"/>
      <c r="Z196" s="108"/>
    </row>
    <row r="197" spans="1:26" ht="19.5" customHeight="1">
      <c r="A197" s="169"/>
      <c r="B197" s="76"/>
      <c r="C197" s="802" t="s">
        <v>603</v>
      </c>
      <c r="D197" s="845"/>
      <c r="E197" s="845"/>
      <c r="F197" s="845"/>
      <c r="G197" s="845"/>
      <c r="H197" s="845"/>
      <c r="I197" s="845"/>
      <c r="J197" s="845"/>
      <c r="K197" s="845"/>
      <c r="L197" s="846"/>
      <c r="M197" s="354"/>
      <c r="N197" s="342"/>
      <c r="O197" s="342"/>
      <c r="P197" s="108"/>
      <c r="Q197" s="108"/>
      <c r="R197" s="108"/>
      <c r="S197" s="108"/>
      <c r="T197" s="108"/>
      <c r="U197" s="108"/>
      <c r="V197" s="108"/>
      <c r="W197" s="108"/>
      <c r="X197" s="108"/>
      <c r="Y197" s="108"/>
      <c r="Z197" s="108"/>
    </row>
    <row r="198" spans="1:26" ht="30.75" customHeight="1">
      <c r="A198" s="169"/>
      <c r="B198" s="76"/>
      <c r="C198" s="176">
        <v>1</v>
      </c>
      <c r="D198" s="724" t="s">
        <v>604</v>
      </c>
      <c r="E198" s="717"/>
      <c r="F198" s="718"/>
      <c r="G198" s="403">
        <v>44032</v>
      </c>
      <c r="H198" s="77" t="s">
        <v>588</v>
      </c>
      <c r="I198" s="91">
        <v>2</v>
      </c>
      <c r="J198" s="69">
        <v>1</v>
      </c>
      <c r="K198" s="79">
        <v>2</v>
      </c>
      <c r="L198" s="351" t="s">
        <v>573</v>
      </c>
      <c r="M198" s="431" t="s">
        <v>605</v>
      </c>
      <c r="N198" s="342"/>
      <c r="O198" s="342"/>
      <c r="P198" s="108"/>
      <c r="Q198" s="108"/>
      <c r="R198" s="108"/>
      <c r="S198" s="108"/>
      <c r="T198" s="108"/>
      <c r="U198" s="108"/>
      <c r="V198" s="108"/>
      <c r="W198" s="108"/>
      <c r="X198" s="108"/>
      <c r="Y198" s="108"/>
      <c r="Z198" s="108"/>
    </row>
    <row r="199" spans="1:26" ht="19.5" customHeight="1">
      <c r="A199" s="169"/>
      <c r="B199" s="76"/>
      <c r="C199" s="404"/>
      <c r="D199" s="812" t="s">
        <v>591</v>
      </c>
      <c r="E199" s="717"/>
      <c r="F199" s="718"/>
      <c r="G199" s="111"/>
      <c r="H199" s="323"/>
      <c r="I199" s="91">
        <v>2</v>
      </c>
      <c r="J199" s="69"/>
      <c r="K199" s="432">
        <f>SUM(K198:K198)</f>
        <v>2</v>
      </c>
      <c r="L199" s="353"/>
      <c r="M199" s="354"/>
      <c r="N199" s="342"/>
      <c r="O199" s="342"/>
      <c r="P199" s="108"/>
      <c r="Q199" s="108"/>
      <c r="R199" s="108"/>
      <c r="S199" s="108"/>
      <c r="T199" s="108"/>
      <c r="U199" s="108"/>
      <c r="V199" s="108"/>
      <c r="W199" s="108"/>
      <c r="X199" s="108"/>
      <c r="Y199" s="108"/>
      <c r="Z199" s="108"/>
    </row>
    <row r="200" spans="1:26" ht="19.5" customHeight="1">
      <c r="A200" s="169"/>
      <c r="B200" s="76"/>
      <c r="C200" s="802" t="s">
        <v>606</v>
      </c>
      <c r="D200" s="845"/>
      <c r="E200" s="845"/>
      <c r="F200" s="845"/>
      <c r="G200" s="845"/>
      <c r="H200" s="845"/>
      <c r="I200" s="845"/>
      <c r="J200" s="845"/>
      <c r="K200" s="845"/>
      <c r="L200" s="846"/>
      <c r="M200" s="354"/>
      <c r="N200" s="342"/>
      <c r="O200" s="342"/>
      <c r="P200" s="108"/>
      <c r="Q200" s="108"/>
      <c r="R200" s="108"/>
      <c r="S200" s="108"/>
      <c r="T200" s="108"/>
      <c r="U200" s="108"/>
      <c r="V200" s="108"/>
      <c r="W200" s="108"/>
      <c r="X200" s="108"/>
      <c r="Y200" s="108"/>
      <c r="Z200" s="108"/>
    </row>
    <row r="201" spans="1:26" ht="30.75" customHeight="1">
      <c r="A201" s="169"/>
      <c r="B201" s="76"/>
      <c r="C201" s="176">
        <v>1</v>
      </c>
      <c r="D201" s="847" t="s">
        <v>607</v>
      </c>
      <c r="E201" s="848"/>
      <c r="F201" s="849"/>
      <c r="G201" s="401">
        <v>44400</v>
      </c>
      <c r="H201" s="77" t="s">
        <v>588</v>
      </c>
      <c r="I201" s="91">
        <v>2</v>
      </c>
      <c r="J201" s="69">
        <v>1</v>
      </c>
      <c r="K201" s="79">
        <v>2</v>
      </c>
      <c r="L201" s="351" t="s">
        <v>573</v>
      </c>
      <c r="M201" s="431" t="s">
        <v>608</v>
      </c>
      <c r="N201" s="342"/>
      <c r="O201" s="342"/>
      <c r="P201" s="108"/>
      <c r="Q201" s="108"/>
      <c r="R201" s="108"/>
      <c r="S201" s="108"/>
      <c r="T201" s="108"/>
      <c r="U201" s="108"/>
      <c r="V201" s="108"/>
      <c r="W201" s="108"/>
      <c r="X201" s="108"/>
      <c r="Y201" s="108"/>
      <c r="Z201" s="108"/>
    </row>
    <row r="202" spans="1:26" ht="19.5" customHeight="1">
      <c r="A202" s="169"/>
      <c r="B202" s="76"/>
      <c r="C202" s="404"/>
      <c r="D202" s="812" t="s">
        <v>591</v>
      </c>
      <c r="E202" s="717"/>
      <c r="F202" s="718"/>
      <c r="G202" s="111"/>
      <c r="H202" s="323"/>
      <c r="I202" s="91">
        <f>SUM(I201:I201)</f>
        <v>2</v>
      </c>
      <c r="J202" s="69"/>
      <c r="K202" s="432">
        <f>SUM(K201:K201)</f>
        <v>2</v>
      </c>
      <c r="L202" s="353"/>
      <c r="M202" s="354"/>
      <c r="N202" s="342"/>
      <c r="O202" s="342"/>
      <c r="P202" s="108"/>
      <c r="Q202" s="108"/>
      <c r="R202" s="108"/>
      <c r="S202" s="108"/>
      <c r="T202" s="108"/>
      <c r="U202" s="108"/>
      <c r="V202" s="108"/>
      <c r="W202" s="108"/>
      <c r="X202" s="108"/>
      <c r="Y202" s="108"/>
      <c r="Z202" s="108"/>
    </row>
    <row r="203" spans="1:26" ht="17.25" customHeight="1">
      <c r="A203" s="391"/>
      <c r="B203" s="392"/>
      <c r="C203" s="858" t="s">
        <v>609</v>
      </c>
      <c r="D203" s="742"/>
      <c r="E203" s="742"/>
      <c r="F203" s="742"/>
      <c r="G203" s="437"/>
      <c r="H203" s="437"/>
      <c r="I203" s="441"/>
      <c r="J203" s="441"/>
      <c r="K203" s="442">
        <f>SUM(K207+K212+K217+K223+K230+K236+K241+K246+K252)</f>
        <v>27</v>
      </c>
      <c r="L203" s="443"/>
      <c r="M203" s="354"/>
      <c r="N203" s="342"/>
      <c r="O203" s="342"/>
      <c r="P203" s="444"/>
      <c r="Q203" s="444"/>
      <c r="R203" s="444"/>
      <c r="S203" s="444"/>
      <c r="T203" s="444"/>
      <c r="U203" s="444"/>
      <c r="V203" s="444"/>
      <c r="W203" s="444"/>
      <c r="X203" s="444"/>
      <c r="Y203" s="444"/>
      <c r="Z203" s="444"/>
    </row>
    <row r="204" spans="1:26" ht="18" customHeight="1">
      <c r="A204" s="438"/>
      <c r="B204" s="76"/>
      <c r="C204" s="802" t="s">
        <v>610</v>
      </c>
      <c r="D204" s="845"/>
      <c r="E204" s="845"/>
      <c r="F204" s="845"/>
      <c r="G204" s="845"/>
      <c r="H204" s="845"/>
      <c r="I204" s="845"/>
      <c r="J204" s="845"/>
      <c r="K204" s="845"/>
      <c r="L204" s="846"/>
      <c r="M204" s="354"/>
      <c r="N204" s="342"/>
      <c r="O204" s="342"/>
      <c r="P204" s="108"/>
      <c r="Q204" s="108"/>
      <c r="R204" s="108"/>
      <c r="S204" s="108"/>
      <c r="T204" s="108"/>
      <c r="U204" s="108"/>
      <c r="V204" s="108"/>
      <c r="W204" s="108"/>
      <c r="X204" s="108"/>
      <c r="Y204" s="108"/>
      <c r="Z204" s="108"/>
    </row>
    <row r="205" spans="1:26" ht="30" customHeight="1">
      <c r="A205" s="439"/>
      <c r="B205" s="76"/>
      <c r="C205" s="176">
        <v>1</v>
      </c>
      <c r="D205" s="724" t="s">
        <v>611</v>
      </c>
      <c r="E205" s="717"/>
      <c r="F205" s="718"/>
      <c r="G205" s="403">
        <v>42031</v>
      </c>
      <c r="H205" s="77" t="s">
        <v>561</v>
      </c>
      <c r="I205" s="91">
        <v>1</v>
      </c>
      <c r="J205" s="69">
        <v>1</v>
      </c>
      <c r="K205" s="79">
        <v>1</v>
      </c>
      <c r="L205" s="351" t="s">
        <v>612</v>
      </c>
      <c r="M205" s="431" t="s">
        <v>613</v>
      </c>
      <c r="N205" s="445"/>
      <c r="O205" s="445"/>
      <c r="P205" s="108"/>
      <c r="Q205" s="108"/>
      <c r="R205" s="108"/>
      <c r="S205" s="108"/>
      <c r="T205" s="108"/>
      <c r="U205" s="108"/>
      <c r="V205" s="108"/>
      <c r="W205" s="108"/>
      <c r="X205" s="108"/>
      <c r="Y205" s="108"/>
      <c r="Z205" s="108"/>
    </row>
    <row r="206" spans="1:26" ht="30" customHeight="1">
      <c r="A206" s="439"/>
      <c r="B206" s="76"/>
      <c r="C206" s="404">
        <v>2</v>
      </c>
      <c r="D206" s="719" t="s">
        <v>614</v>
      </c>
      <c r="E206" s="827"/>
      <c r="F206" s="829"/>
      <c r="G206" s="403">
        <v>42031</v>
      </c>
      <c r="H206" s="77" t="s">
        <v>561</v>
      </c>
      <c r="I206" s="91">
        <v>1</v>
      </c>
      <c r="J206" s="69">
        <v>1</v>
      </c>
      <c r="K206" s="79">
        <v>1</v>
      </c>
      <c r="L206" s="351" t="s">
        <v>612</v>
      </c>
      <c r="M206" s="431" t="s">
        <v>615</v>
      </c>
      <c r="N206" s="445"/>
      <c r="O206" s="445"/>
      <c r="P206" s="108"/>
      <c r="Q206" s="108"/>
      <c r="R206" s="108"/>
      <c r="S206" s="108"/>
      <c r="T206" s="108"/>
      <c r="U206" s="108"/>
      <c r="V206" s="108"/>
      <c r="W206" s="108"/>
      <c r="X206" s="108"/>
      <c r="Y206" s="108"/>
      <c r="Z206" s="108"/>
    </row>
    <row r="207" spans="1:26" ht="18" customHeight="1">
      <c r="A207" s="169"/>
      <c r="B207" s="76"/>
      <c r="C207" s="404"/>
      <c r="D207" s="812" t="s">
        <v>564</v>
      </c>
      <c r="E207" s="717"/>
      <c r="F207" s="718"/>
      <c r="G207" s="111"/>
      <c r="H207" s="323"/>
      <c r="I207" s="91">
        <f>SUM(I205:I205)</f>
        <v>1</v>
      </c>
      <c r="J207" s="69"/>
      <c r="K207" s="432">
        <f>SUM(K205:K205)</f>
        <v>1</v>
      </c>
      <c r="L207" s="353"/>
      <c r="M207" s="354"/>
      <c r="N207" s="342"/>
      <c r="O207" s="342"/>
      <c r="P207" s="108"/>
      <c r="Q207" s="108"/>
      <c r="R207" s="108"/>
      <c r="S207" s="108"/>
      <c r="T207" s="108"/>
      <c r="U207" s="108"/>
      <c r="V207" s="108"/>
      <c r="W207" s="108"/>
      <c r="X207" s="108"/>
      <c r="Y207" s="108"/>
      <c r="Z207" s="108"/>
    </row>
    <row r="208" spans="1:26" ht="17.25" customHeight="1">
      <c r="A208" s="169"/>
      <c r="B208" s="76"/>
      <c r="C208" s="844" t="s">
        <v>616</v>
      </c>
      <c r="D208" s="707"/>
      <c r="E208" s="707"/>
      <c r="F208" s="707"/>
      <c r="G208" s="707"/>
      <c r="H208" s="707"/>
      <c r="I208" s="707"/>
      <c r="J208" s="707"/>
      <c r="K208" s="713"/>
      <c r="L208" s="353"/>
      <c r="M208" s="354"/>
      <c r="N208" s="342"/>
      <c r="O208" s="342"/>
      <c r="P208" s="108"/>
      <c r="Q208" s="108"/>
      <c r="R208" s="108"/>
      <c r="S208" s="108"/>
      <c r="T208" s="108"/>
      <c r="U208" s="108"/>
      <c r="V208" s="108"/>
      <c r="W208" s="108"/>
      <c r="X208" s="108"/>
      <c r="Y208" s="108"/>
      <c r="Z208" s="108"/>
    </row>
    <row r="209" spans="1:26" ht="30" customHeight="1">
      <c r="A209" s="169"/>
      <c r="B209" s="121"/>
      <c r="C209" s="407">
        <v>1</v>
      </c>
      <c r="D209" s="835" t="s">
        <v>617</v>
      </c>
      <c r="E209" s="835"/>
      <c r="F209" s="835"/>
      <c r="G209" s="440">
        <v>42290</v>
      </c>
      <c r="H209" s="77" t="s">
        <v>561</v>
      </c>
      <c r="I209" s="91">
        <v>1</v>
      </c>
      <c r="J209" s="82">
        <v>1</v>
      </c>
      <c r="K209" s="140">
        <v>1</v>
      </c>
      <c r="L209" s="436" t="s">
        <v>573</v>
      </c>
      <c r="M209" s="430"/>
      <c r="N209" s="342"/>
      <c r="O209" s="342"/>
      <c r="P209" s="108"/>
      <c r="Q209" s="108"/>
      <c r="R209" s="108"/>
      <c r="S209" s="108"/>
      <c r="T209" s="108"/>
      <c r="U209" s="108"/>
      <c r="V209" s="108"/>
      <c r="W209" s="108"/>
      <c r="X209" s="108"/>
      <c r="Y209" s="108"/>
      <c r="Z209" s="108"/>
    </row>
    <row r="210" spans="1:26" ht="30.75" customHeight="1">
      <c r="A210" s="169"/>
      <c r="B210" s="121"/>
      <c r="C210" s="407">
        <v>2</v>
      </c>
      <c r="D210" s="835" t="s">
        <v>618</v>
      </c>
      <c r="E210" s="835"/>
      <c r="F210" s="835"/>
      <c r="G210" s="440">
        <v>42306</v>
      </c>
      <c r="H210" s="77" t="s">
        <v>561</v>
      </c>
      <c r="I210" s="91">
        <v>1</v>
      </c>
      <c r="J210" s="69">
        <v>1</v>
      </c>
      <c r="K210" s="79">
        <v>1</v>
      </c>
      <c r="L210" s="351" t="s">
        <v>573</v>
      </c>
      <c r="M210" s="430"/>
      <c r="N210" s="342"/>
      <c r="O210" s="342"/>
      <c r="P210" s="108"/>
      <c r="Q210" s="108"/>
      <c r="R210" s="108"/>
      <c r="S210" s="108"/>
      <c r="T210" s="108"/>
      <c r="U210" s="108"/>
      <c r="V210" s="108"/>
      <c r="W210" s="108"/>
      <c r="X210" s="108"/>
      <c r="Y210" s="108"/>
      <c r="Z210" s="108"/>
    </row>
    <row r="211" spans="1:26" ht="30" customHeight="1">
      <c r="A211" s="169"/>
      <c r="B211" s="121"/>
      <c r="C211" s="141">
        <v>3</v>
      </c>
      <c r="D211" s="830" t="s">
        <v>619</v>
      </c>
      <c r="E211" s="742"/>
      <c r="F211" s="715"/>
      <c r="G211" s="440">
        <v>42376</v>
      </c>
      <c r="H211" s="83" t="s">
        <v>561</v>
      </c>
      <c r="I211" s="102">
        <v>1</v>
      </c>
      <c r="J211" s="79">
        <v>1</v>
      </c>
      <c r="K211" s="79">
        <v>1</v>
      </c>
      <c r="L211" s="351" t="s">
        <v>573</v>
      </c>
      <c r="M211" s="430"/>
      <c r="N211" s="445"/>
      <c r="O211" s="445"/>
      <c r="P211" s="108"/>
      <c r="Q211" s="108"/>
      <c r="R211" s="108"/>
      <c r="S211" s="108"/>
      <c r="T211" s="108"/>
      <c r="U211" s="108"/>
      <c r="V211" s="108"/>
      <c r="W211" s="108"/>
      <c r="X211" s="108"/>
      <c r="Y211" s="108"/>
      <c r="Z211" s="108"/>
    </row>
    <row r="212" spans="1:26" ht="19.5" customHeight="1">
      <c r="A212" s="169"/>
      <c r="B212" s="121"/>
      <c r="C212" s="404"/>
      <c r="D212" s="812" t="s">
        <v>564</v>
      </c>
      <c r="E212" s="717"/>
      <c r="F212" s="718"/>
      <c r="G212" s="111"/>
      <c r="H212" s="323"/>
      <c r="I212" s="91">
        <f>SUM(I209:I211)</f>
        <v>3</v>
      </c>
      <c r="J212" s="69"/>
      <c r="K212" s="432">
        <f>SUM(K209:K211)</f>
        <v>3</v>
      </c>
      <c r="L212" s="353"/>
      <c r="M212" s="354"/>
      <c r="N212" s="342"/>
      <c r="O212" s="342"/>
      <c r="P212" s="108"/>
      <c r="Q212" s="108"/>
      <c r="R212" s="108"/>
      <c r="S212" s="108"/>
      <c r="T212" s="108"/>
      <c r="U212" s="108"/>
      <c r="V212" s="108"/>
      <c r="W212" s="108"/>
      <c r="X212" s="108"/>
      <c r="Y212" s="108"/>
      <c r="Z212" s="108"/>
    </row>
    <row r="213" spans="1:26" ht="19.5" customHeight="1">
      <c r="A213" s="169"/>
      <c r="B213" s="76"/>
      <c r="C213" s="802" t="s">
        <v>620</v>
      </c>
      <c r="D213" s="845"/>
      <c r="E213" s="845"/>
      <c r="F213" s="845"/>
      <c r="G213" s="845"/>
      <c r="H213" s="845"/>
      <c r="I213" s="845"/>
      <c r="J213" s="845"/>
      <c r="K213" s="845"/>
      <c r="L213" s="846"/>
      <c r="M213" s="354"/>
      <c r="N213" s="342"/>
      <c r="O213" s="342"/>
      <c r="P213" s="108"/>
      <c r="Q213" s="108"/>
      <c r="R213" s="108"/>
      <c r="S213" s="108"/>
      <c r="T213" s="108"/>
      <c r="U213" s="108"/>
      <c r="V213" s="108"/>
      <c r="W213" s="108"/>
      <c r="X213" s="108"/>
      <c r="Y213" s="108"/>
      <c r="Z213" s="108"/>
    </row>
    <row r="214" spans="1:26" ht="30.75" customHeight="1">
      <c r="A214" s="169"/>
      <c r="B214" s="76"/>
      <c r="C214" s="176">
        <v>1</v>
      </c>
      <c r="D214" s="724" t="s">
        <v>621</v>
      </c>
      <c r="E214" s="717"/>
      <c r="F214" s="718"/>
      <c r="G214" s="403">
        <v>43474</v>
      </c>
      <c r="H214" s="77" t="s">
        <v>561</v>
      </c>
      <c r="I214" s="91">
        <v>1</v>
      </c>
      <c r="J214" s="69">
        <v>1</v>
      </c>
      <c r="K214" s="79">
        <v>1</v>
      </c>
      <c r="L214" s="351" t="s">
        <v>573</v>
      </c>
      <c r="M214" s="446" t="s">
        <v>622</v>
      </c>
      <c r="N214" s="342"/>
      <c r="O214" s="342"/>
      <c r="P214" s="108"/>
      <c r="Q214" s="108"/>
      <c r="R214" s="108"/>
      <c r="S214" s="108"/>
      <c r="T214" s="108"/>
      <c r="U214" s="108"/>
      <c r="V214" s="108"/>
      <c r="W214" s="108"/>
      <c r="X214" s="108"/>
      <c r="Y214" s="108"/>
      <c r="Z214" s="108"/>
    </row>
    <row r="215" spans="1:26" ht="30.75" customHeight="1">
      <c r="A215" s="169"/>
      <c r="B215" s="76"/>
      <c r="C215" s="176">
        <v>2</v>
      </c>
      <c r="D215" s="724" t="s">
        <v>623</v>
      </c>
      <c r="E215" s="717"/>
      <c r="F215" s="718"/>
      <c r="G215" s="403">
        <v>43475</v>
      </c>
      <c r="H215" s="77" t="s">
        <v>561</v>
      </c>
      <c r="I215" s="91">
        <v>1</v>
      </c>
      <c r="J215" s="69">
        <v>1</v>
      </c>
      <c r="K215" s="79">
        <v>1</v>
      </c>
      <c r="L215" s="351" t="s">
        <v>573</v>
      </c>
      <c r="M215" s="447" t="s">
        <v>624</v>
      </c>
      <c r="N215" s="342"/>
      <c r="O215" s="342"/>
      <c r="P215" s="108"/>
      <c r="Q215" s="108"/>
      <c r="R215" s="108"/>
      <c r="S215" s="108"/>
      <c r="T215" s="108"/>
      <c r="U215" s="108"/>
      <c r="V215" s="108"/>
      <c r="W215" s="108"/>
      <c r="X215" s="108"/>
      <c r="Y215" s="108"/>
      <c r="Z215" s="108"/>
    </row>
    <row r="216" spans="1:26" ht="30.75" customHeight="1">
      <c r="A216" s="169"/>
      <c r="B216" s="76"/>
      <c r="C216" s="176">
        <v>3</v>
      </c>
      <c r="D216" s="724" t="s">
        <v>625</v>
      </c>
      <c r="E216" s="842"/>
      <c r="F216" s="853"/>
      <c r="G216" s="403">
        <v>43476</v>
      </c>
      <c r="H216" s="77" t="s">
        <v>561</v>
      </c>
      <c r="I216" s="91">
        <v>1</v>
      </c>
      <c r="J216" s="69">
        <v>1</v>
      </c>
      <c r="K216" s="79">
        <v>1</v>
      </c>
      <c r="L216" s="351" t="s">
        <v>573</v>
      </c>
      <c r="M216" s="447" t="s">
        <v>626</v>
      </c>
      <c r="N216" s="342"/>
      <c r="O216" s="342"/>
      <c r="P216" s="108"/>
      <c r="Q216" s="108"/>
      <c r="R216" s="108"/>
      <c r="S216" s="108"/>
      <c r="T216" s="108"/>
      <c r="U216" s="108"/>
      <c r="V216" s="108"/>
      <c r="W216" s="108"/>
      <c r="X216" s="108"/>
      <c r="Y216" s="108"/>
      <c r="Z216" s="108"/>
    </row>
    <row r="217" spans="1:26" ht="19.5" customHeight="1">
      <c r="A217" s="169"/>
      <c r="B217" s="76"/>
      <c r="C217" s="404"/>
      <c r="D217" s="812" t="s">
        <v>564</v>
      </c>
      <c r="E217" s="717"/>
      <c r="F217" s="718"/>
      <c r="G217" s="111"/>
      <c r="H217" s="323"/>
      <c r="I217" s="91">
        <v>3</v>
      </c>
      <c r="J217" s="69"/>
      <c r="K217" s="432">
        <v>3</v>
      </c>
      <c r="L217" s="353"/>
      <c r="M217" s="354"/>
      <c r="N217" s="342"/>
      <c r="O217" s="342"/>
      <c r="P217" s="108"/>
      <c r="Q217" s="108"/>
      <c r="R217" s="108"/>
      <c r="S217" s="108"/>
      <c r="T217" s="108"/>
      <c r="U217" s="108"/>
      <c r="V217" s="108"/>
      <c r="W217" s="108"/>
      <c r="X217" s="108"/>
      <c r="Y217" s="108"/>
      <c r="Z217" s="108"/>
    </row>
    <row r="218" spans="1:26" ht="19.5" customHeight="1">
      <c r="A218" s="169"/>
      <c r="B218" s="76"/>
      <c r="C218" s="844" t="s">
        <v>627</v>
      </c>
      <c r="D218" s="707"/>
      <c r="E218" s="707"/>
      <c r="F218" s="707"/>
      <c r="G218" s="707"/>
      <c r="H218" s="707"/>
      <c r="I218" s="707"/>
      <c r="J218" s="707"/>
      <c r="K218" s="713"/>
      <c r="L218" s="353"/>
      <c r="M218" s="354"/>
      <c r="N218" s="342"/>
      <c r="O218" s="342"/>
      <c r="P218" s="108"/>
      <c r="Q218" s="108"/>
      <c r="R218" s="108"/>
      <c r="S218" s="108"/>
      <c r="T218" s="108"/>
      <c r="U218" s="108"/>
      <c r="V218" s="108"/>
      <c r="W218" s="108"/>
      <c r="X218" s="108"/>
      <c r="Y218" s="108"/>
      <c r="Z218" s="108"/>
    </row>
    <row r="219" spans="1:26" ht="30" customHeight="1">
      <c r="A219" s="169"/>
      <c r="B219" s="76"/>
      <c r="C219" s="407">
        <v>1</v>
      </c>
      <c r="D219" s="834" t="s">
        <v>628</v>
      </c>
      <c r="E219" s="835"/>
      <c r="F219" s="835"/>
      <c r="G219" s="408">
        <v>43643</v>
      </c>
      <c r="H219" s="77" t="s">
        <v>561</v>
      </c>
      <c r="I219" s="91">
        <v>1</v>
      </c>
      <c r="J219" s="82">
        <v>1</v>
      </c>
      <c r="K219" s="140">
        <v>1</v>
      </c>
      <c r="L219" s="436" t="s">
        <v>573</v>
      </c>
      <c r="M219" s="447" t="s">
        <v>629</v>
      </c>
      <c r="N219" s="342"/>
      <c r="O219" s="342"/>
      <c r="P219" s="108"/>
      <c r="Q219" s="108"/>
      <c r="R219" s="108"/>
      <c r="S219" s="108"/>
      <c r="T219" s="108"/>
      <c r="U219" s="108"/>
      <c r="V219" s="108"/>
      <c r="W219" s="108"/>
      <c r="X219" s="108"/>
      <c r="Y219" s="108"/>
      <c r="Z219" s="108"/>
    </row>
    <row r="220" spans="1:26" ht="30" customHeight="1">
      <c r="A220" s="169"/>
      <c r="B220" s="76"/>
      <c r="C220" s="407">
        <v>2</v>
      </c>
      <c r="D220" s="834" t="s">
        <v>630</v>
      </c>
      <c r="E220" s="835"/>
      <c r="F220" s="835"/>
      <c r="G220" s="408">
        <v>43643</v>
      </c>
      <c r="H220" s="77" t="s">
        <v>561</v>
      </c>
      <c r="I220" s="91">
        <v>1</v>
      </c>
      <c r="J220" s="82">
        <v>1</v>
      </c>
      <c r="K220" s="140">
        <v>1</v>
      </c>
      <c r="L220" s="436" t="s">
        <v>573</v>
      </c>
      <c r="M220" s="446" t="s">
        <v>631</v>
      </c>
      <c r="N220" s="342"/>
      <c r="O220" s="342"/>
      <c r="P220" s="108"/>
      <c r="Q220" s="108"/>
      <c r="R220" s="108"/>
      <c r="S220" s="108"/>
      <c r="T220" s="108"/>
      <c r="U220" s="108"/>
      <c r="V220" s="108"/>
      <c r="W220" s="108"/>
      <c r="X220" s="108"/>
      <c r="Y220" s="108"/>
      <c r="Z220" s="108"/>
    </row>
    <row r="221" spans="1:26" ht="30" customHeight="1">
      <c r="A221" s="169"/>
      <c r="B221" s="76"/>
      <c r="C221" s="407">
        <v>3</v>
      </c>
      <c r="D221" s="836" t="s">
        <v>632</v>
      </c>
      <c r="E221" s="837"/>
      <c r="F221" s="838"/>
      <c r="G221" s="408">
        <v>43673</v>
      </c>
      <c r="H221" s="77" t="s">
        <v>561</v>
      </c>
      <c r="I221" s="91">
        <v>1</v>
      </c>
      <c r="J221" s="82">
        <v>1</v>
      </c>
      <c r="K221" s="140">
        <v>1</v>
      </c>
      <c r="L221" s="436" t="s">
        <v>573</v>
      </c>
      <c r="M221" s="446" t="s">
        <v>633</v>
      </c>
      <c r="N221" s="342"/>
      <c r="O221" s="342"/>
      <c r="P221" s="108"/>
      <c r="Q221" s="108"/>
      <c r="R221" s="108"/>
      <c r="S221" s="108"/>
      <c r="T221" s="108"/>
      <c r="U221" s="108"/>
      <c r="V221" s="108"/>
      <c r="W221" s="108"/>
      <c r="X221" s="108"/>
      <c r="Y221" s="108"/>
      <c r="Z221" s="108"/>
    </row>
    <row r="222" spans="1:26" ht="30" customHeight="1">
      <c r="A222" s="169"/>
      <c r="B222" s="76"/>
      <c r="C222" s="407">
        <v>4</v>
      </c>
      <c r="D222" s="854" t="s">
        <v>634</v>
      </c>
      <c r="E222" s="855"/>
      <c r="F222" s="856"/>
      <c r="G222" s="408">
        <v>43661</v>
      </c>
      <c r="H222" s="77" t="s">
        <v>561</v>
      </c>
      <c r="I222" s="91">
        <v>1</v>
      </c>
      <c r="J222" s="82">
        <v>1</v>
      </c>
      <c r="K222" s="140">
        <v>1</v>
      </c>
      <c r="L222" s="436" t="s">
        <v>573</v>
      </c>
      <c r="M222" s="447" t="s">
        <v>635</v>
      </c>
      <c r="N222" s="342"/>
      <c r="O222" s="342"/>
      <c r="P222" s="108"/>
      <c r="Q222" s="108"/>
      <c r="R222" s="108"/>
      <c r="S222" s="108"/>
      <c r="T222" s="108"/>
      <c r="U222" s="108"/>
      <c r="V222" s="108"/>
      <c r="W222" s="108"/>
      <c r="X222" s="108"/>
      <c r="Y222" s="108"/>
      <c r="Z222" s="108"/>
    </row>
    <row r="223" spans="1:26" ht="19.5" customHeight="1">
      <c r="A223" s="169"/>
      <c r="B223" s="121"/>
      <c r="C223" s="409"/>
      <c r="D223" s="857" t="s">
        <v>564</v>
      </c>
      <c r="E223" s="717"/>
      <c r="F223" s="718"/>
      <c r="G223" s="111"/>
      <c r="H223" s="323"/>
      <c r="I223" s="91">
        <v>4</v>
      </c>
      <c r="J223" s="69"/>
      <c r="K223" s="432">
        <v>4</v>
      </c>
      <c r="L223" s="353"/>
      <c r="M223" s="354"/>
      <c r="N223" s="342"/>
      <c r="O223" s="342"/>
      <c r="P223" s="108"/>
      <c r="Q223" s="108"/>
      <c r="R223" s="108"/>
      <c r="S223" s="108"/>
      <c r="T223" s="108"/>
      <c r="U223" s="108"/>
      <c r="V223" s="108"/>
      <c r="W223" s="108"/>
      <c r="X223" s="108"/>
      <c r="Y223" s="108"/>
      <c r="Z223" s="108"/>
    </row>
    <row r="224" spans="1:26" ht="19.5" customHeight="1">
      <c r="A224" s="169"/>
      <c r="B224" s="76"/>
      <c r="C224" s="802" t="s">
        <v>636</v>
      </c>
      <c r="D224" s="845"/>
      <c r="E224" s="845"/>
      <c r="F224" s="845"/>
      <c r="G224" s="845"/>
      <c r="H224" s="845"/>
      <c r="I224" s="845"/>
      <c r="J224" s="845"/>
      <c r="K224" s="845"/>
      <c r="L224" s="846"/>
      <c r="M224" s="354"/>
      <c r="N224" s="342"/>
      <c r="O224" s="342"/>
      <c r="P224" s="108"/>
      <c r="Q224" s="108"/>
      <c r="R224" s="108"/>
      <c r="S224" s="108"/>
      <c r="T224" s="108"/>
      <c r="U224" s="108"/>
      <c r="V224" s="108"/>
      <c r="W224" s="108"/>
      <c r="X224" s="108"/>
      <c r="Y224" s="108"/>
      <c r="Z224" s="108"/>
    </row>
    <row r="225" spans="1:26" ht="30.75" customHeight="1">
      <c r="A225" s="169"/>
      <c r="B225" s="76"/>
      <c r="C225" s="176">
        <v>1</v>
      </c>
      <c r="D225" s="724" t="s">
        <v>637</v>
      </c>
      <c r="E225" s="717"/>
      <c r="F225" s="718"/>
      <c r="G225" s="403">
        <v>43760</v>
      </c>
      <c r="H225" s="77" t="s">
        <v>561</v>
      </c>
      <c r="I225" s="91">
        <v>1</v>
      </c>
      <c r="J225" s="69">
        <v>1</v>
      </c>
      <c r="K225" s="79">
        <v>1</v>
      </c>
      <c r="L225" s="351" t="s">
        <v>573</v>
      </c>
      <c r="M225" s="446" t="s">
        <v>638</v>
      </c>
      <c r="N225" s="342"/>
      <c r="O225" s="342"/>
      <c r="P225" s="108"/>
      <c r="Q225" s="108"/>
      <c r="R225" s="108"/>
      <c r="S225" s="108"/>
      <c r="T225" s="108"/>
      <c r="U225" s="108"/>
      <c r="V225" s="108"/>
      <c r="W225" s="108"/>
      <c r="X225" s="108"/>
      <c r="Y225" s="108"/>
      <c r="Z225" s="108"/>
    </row>
    <row r="226" spans="1:26" ht="30.75" customHeight="1">
      <c r="A226" s="169"/>
      <c r="B226" s="76"/>
      <c r="C226" s="176">
        <v>2</v>
      </c>
      <c r="D226" s="724" t="s">
        <v>639</v>
      </c>
      <c r="E226" s="717"/>
      <c r="F226" s="718"/>
      <c r="G226" s="403">
        <v>43840</v>
      </c>
      <c r="H226" s="77" t="s">
        <v>561</v>
      </c>
      <c r="I226" s="91">
        <v>1</v>
      </c>
      <c r="J226" s="69">
        <v>1</v>
      </c>
      <c r="K226" s="79">
        <v>1</v>
      </c>
      <c r="L226" s="351" t="s">
        <v>573</v>
      </c>
      <c r="M226" s="447" t="s">
        <v>640</v>
      </c>
      <c r="N226" s="342"/>
      <c r="O226" s="342"/>
      <c r="P226" s="108"/>
      <c r="Q226" s="108"/>
      <c r="R226" s="108"/>
      <c r="S226" s="108"/>
      <c r="T226" s="108"/>
      <c r="U226" s="108"/>
      <c r="V226" s="108"/>
      <c r="W226" s="108"/>
      <c r="X226" s="108"/>
      <c r="Y226" s="108"/>
      <c r="Z226" s="108"/>
    </row>
    <row r="227" spans="1:26" ht="30.75" customHeight="1">
      <c r="A227" s="169"/>
      <c r="B227" s="76"/>
      <c r="C227" s="176">
        <v>3</v>
      </c>
      <c r="D227" s="724" t="s">
        <v>641</v>
      </c>
      <c r="E227" s="842"/>
      <c r="F227" s="853"/>
      <c r="G227" s="403">
        <v>43844</v>
      </c>
      <c r="H227" s="77" t="s">
        <v>561</v>
      </c>
      <c r="I227" s="91">
        <v>1</v>
      </c>
      <c r="J227" s="69">
        <v>1</v>
      </c>
      <c r="K227" s="79">
        <v>1</v>
      </c>
      <c r="L227" s="351" t="s">
        <v>573</v>
      </c>
      <c r="M227" s="446" t="s">
        <v>642</v>
      </c>
      <c r="N227" s="342"/>
      <c r="O227" s="342"/>
      <c r="P227" s="108"/>
      <c r="Q227" s="108"/>
      <c r="R227" s="108"/>
      <c r="S227" s="108"/>
      <c r="T227" s="108"/>
      <c r="U227" s="108"/>
      <c r="V227" s="108"/>
      <c r="W227" s="108"/>
      <c r="X227" s="108"/>
      <c r="Y227" s="108"/>
      <c r="Z227" s="108"/>
    </row>
    <row r="228" spans="1:26" ht="30.75" customHeight="1">
      <c r="A228" s="169"/>
      <c r="B228" s="76"/>
      <c r="C228" s="176">
        <v>4</v>
      </c>
      <c r="D228" s="724" t="s">
        <v>643</v>
      </c>
      <c r="E228" s="842"/>
      <c r="F228" s="853"/>
      <c r="G228" s="403">
        <v>43761</v>
      </c>
      <c r="H228" s="77" t="s">
        <v>561</v>
      </c>
      <c r="I228" s="91">
        <v>1</v>
      </c>
      <c r="J228" s="69">
        <v>1</v>
      </c>
      <c r="K228" s="79">
        <v>1</v>
      </c>
      <c r="L228" s="351" t="s">
        <v>573</v>
      </c>
      <c r="M228" s="447" t="s">
        <v>644</v>
      </c>
      <c r="N228" s="342"/>
      <c r="O228" s="342"/>
      <c r="P228" s="108"/>
      <c r="Q228" s="108"/>
      <c r="R228" s="108"/>
      <c r="S228" s="108"/>
      <c r="T228" s="108"/>
      <c r="U228" s="108"/>
      <c r="V228" s="108"/>
      <c r="W228" s="108"/>
      <c r="X228" s="108"/>
      <c r="Y228" s="108"/>
      <c r="Z228" s="108"/>
    </row>
    <row r="229" spans="1:26" ht="30.75" customHeight="1">
      <c r="A229" s="169"/>
      <c r="B229" s="76"/>
      <c r="C229" s="176">
        <v>5</v>
      </c>
      <c r="D229" s="724" t="s">
        <v>645</v>
      </c>
      <c r="E229" s="842"/>
      <c r="F229" s="853"/>
      <c r="G229" s="403">
        <v>43763</v>
      </c>
      <c r="H229" s="77" t="s">
        <v>561</v>
      </c>
      <c r="I229" s="91">
        <v>1</v>
      </c>
      <c r="J229" s="69">
        <v>1</v>
      </c>
      <c r="K229" s="79">
        <v>1</v>
      </c>
      <c r="L229" s="351" t="s">
        <v>573</v>
      </c>
      <c r="M229" s="447" t="s">
        <v>646</v>
      </c>
      <c r="N229" s="342"/>
      <c r="O229" s="342"/>
      <c r="P229" s="108"/>
      <c r="Q229" s="108"/>
      <c r="R229" s="108"/>
      <c r="S229" s="108"/>
      <c r="T229" s="108"/>
      <c r="U229" s="108"/>
      <c r="V229" s="108"/>
      <c r="W229" s="108"/>
      <c r="X229" s="108"/>
      <c r="Y229" s="108"/>
      <c r="Z229" s="108"/>
    </row>
    <row r="230" spans="1:26" ht="19.5" customHeight="1">
      <c r="A230" s="169"/>
      <c r="B230" s="76"/>
      <c r="C230" s="404"/>
      <c r="D230" s="812" t="s">
        <v>564</v>
      </c>
      <c r="E230" s="717"/>
      <c r="F230" s="718"/>
      <c r="G230" s="111"/>
      <c r="H230" s="323"/>
      <c r="I230" s="91">
        <v>5</v>
      </c>
      <c r="J230" s="69"/>
      <c r="K230" s="432">
        <v>5</v>
      </c>
      <c r="L230" s="353"/>
      <c r="M230" s="354"/>
      <c r="N230" s="342"/>
      <c r="O230" s="342"/>
      <c r="P230" s="108"/>
      <c r="Q230" s="108"/>
      <c r="R230" s="108"/>
      <c r="S230" s="108"/>
      <c r="T230" s="108"/>
      <c r="U230" s="108"/>
      <c r="V230" s="108"/>
      <c r="W230" s="108"/>
      <c r="X230" s="108"/>
      <c r="Y230" s="108"/>
      <c r="Z230" s="108"/>
    </row>
    <row r="231" spans="1:26" ht="19.5" customHeight="1">
      <c r="A231" s="169"/>
      <c r="B231" s="76"/>
      <c r="C231" s="802" t="s">
        <v>647</v>
      </c>
      <c r="D231" s="845"/>
      <c r="E231" s="845"/>
      <c r="F231" s="845"/>
      <c r="G231" s="845"/>
      <c r="H231" s="845"/>
      <c r="I231" s="845"/>
      <c r="J231" s="845"/>
      <c r="K231" s="845"/>
      <c r="L231" s="846"/>
      <c r="M231" s="354"/>
      <c r="N231" s="342"/>
      <c r="O231" s="342"/>
      <c r="P231" s="108"/>
      <c r="Q231" s="108"/>
      <c r="R231" s="108"/>
      <c r="S231" s="108"/>
      <c r="T231" s="108"/>
      <c r="U231" s="108"/>
      <c r="V231" s="108"/>
      <c r="W231" s="108"/>
      <c r="X231" s="108"/>
      <c r="Y231" s="108"/>
      <c r="Z231" s="108"/>
    </row>
    <row r="232" spans="1:26" ht="30.75" customHeight="1">
      <c r="A232" s="169"/>
      <c r="B232" s="76"/>
      <c r="C232" s="176">
        <v>1</v>
      </c>
      <c r="D232" s="724" t="s">
        <v>648</v>
      </c>
      <c r="E232" s="842"/>
      <c r="F232" s="853"/>
      <c r="G232" s="403">
        <v>43941</v>
      </c>
      <c r="H232" s="77" t="s">
        <v>561</v>
      </c>
      <c r="I232" s="91">
        <v>1</v>
      </c>
      <c r="J232" s="69">
        <v>1</v>
      </c>
      <c r="K232" s="79">
        <v>1</v>
      </c>
      <c r="L232" s="351" t="s">
        <v>573</v>
      </c>
      <c r="M232" s="447" t="s">
        <v>649</v>
      </c>
      <c r="N232" s="342"/>
      <c r="O232" s="342"/>
      <c r="P232" s="108"/>
      <c r="Q232" s="108"/>
      <c r="R232" s="108"/>
      <c r="S232" s="108"/>
      <c r="T232" s="108"/>
      <c r="U232" s="108"/>
      <c r="V232" s="108"/>
      <c r="W232" s="108"/>
      <c r="X232" s="108"/>
      <c r="Y232" s="108"/>
      <c r="Z232" s="108"/>
    </row>
    <row r="233" spans="1:26" ht="30.75" customHeight="1">
      <c r="A233" s="169"/>
      <c r="B233" s="76"/>
      <c r="C233" s="176">
        <v>2</v>
      </c>
      <c r="D233" s="724" t="s">
        <v>650</v>
      </c>
      <c r="E233" s="842"/>
      <c r="F233" s="853"/>
      <c r="G233" s="403">
        <v>43992</v>
      </c>
      <c r="H233" s="77" t="s">
        <v>561</v>
      </c>
      <c r="I233" s="91">
        <v>1</v>
      </c>
      <c r="J233" s="69">
        <v>1</v>
      </c>
      <c r="K233" s="79">
        <v>1</v>
      </c>
      <c r="L233" s="351" t="s">
        <v>573</v>
      </c>
      <c r="M233" s="447" t="s">
        <v>651</v>
      </c>
      <c r="N233" s="342"/>
      <c r="O233" s="342"/>
      <c r="P233" s="108"/>
      <c r="Q233" s="108"/>
      <c r="R233" s="108"/>
      <c r="S233" s="108"/>
      <c r="T233" s="108"/>
      <c r="U233" s="108"/>
      <c r="V233" s="108"/>
      <c r="W233" s="108"/>
      <c r="X233" s="108"/>
      <c r="Y233" s="108"/>
      <c r="Z233" s="108"/>
    </row>
    <row r="234" spans="1:26" ht="30.75" customHeight="1">
      <c r="A234" s="169"/>
      <c r="B234" s="76"/>
      <c r="C234" s="176">
        <v>3</v>
      </c>
      <c r="D234" s="724" t="s">
        <v>542</v>
      </c>
      <c r="E234" s="717"/>
      <c r="F234" s="718"/>
      <c r="G234" s="403">
        <v>44000</v>
      </c>
      <c r="H234" s="77" t="s">
        <v>561</v>
      </c>
      <c r="I234" s="91">
        <v>1</v>
      </c>
      <c r="J234" s="69">
        <v>1</v>
      </c>
      <c r="K234" s="79">
        <v>1</v>
      </c>
      <c r="L234" s="351" t="s">
        <v>573</v>
      </c>
      <c r="M234" s="446" t="s">
        <v>652</v>
      </c>
      <c r="N234" s="342"/>
      <c r="O234" s="342"/>
      <c r="P234" s="108"/>
      <c r="Q234" s="108"/>
      <c r="R234" s="108"/>
      <c r="S234" s="108"/>
      <c r="T234" s="108"/>
      <c r="U234" s="108"/>
      <c r="V234" s="108"/>
      <c r="W234" s="108"/>
      <c r="X234" s="108"/>
      <c r="Y234" s="108"/>
      <c r="Z234" s="108"/>
    </row>
    <row r="235" spans="1:26" ht="30.75" customHeight="1">
      <c r="A235" s="169"/>
      <c r="B235" s="76"/>
      <c r="C235" s="176">
        <v>4</v>
      </c>
      <c r="D235" s="724" t="s">
        <v>653</v>
      </c>
      <c r="E235" s="717"/>
      <c r="F235" s="718"/>
      <c r="G235" s="403">
        <v>44036</v>
      </c>
      <c r="H235" s="77" t="s">
        <v>561</v>
      </c>
      <c r="I235" s="91">
        <v>1</v>
      </c>
      <c r="J235" s="69">
        <v>1</v>
      </c>
      <c r="K235" s="79">
        <v>1</v>
      </c>
      <c r="L235" s="351" t="s">
        <v>573</v>
      </c>
      <c r="M235" s="447" t="s">
        <v>654</v>
      </c>
      <c r="N235" s="342"/>
      <c r="O235" s="342"/>
      <c r="P235" s="108"/>
      <c r="Q235" s="108"/>
      <c r="R235" s="108"/>
      <c r="S235" s="108"/>
      <c r="T235" s="108"/>
      <c r="U235" s="108"/>
      <c r="V235" s="108"/>
      <c r="W235" s="108"/>
      <c r="X235" s="108"/>
      <c r="Y235" s="108"/>
      <c r="Z235" s="108"/>
    </row>
    <row r="236" spans="1:26" ht="19.5" customHeight="1">
      <c r="A236" s="169"/>
      <c r="B236" s="76"/>
      <c r="C236" s="404"/>
      <c r="D236" s="812" t="s">
        <v>564</v>
      </c>
      <c r="E236" s="717"/>
      <c r="F236" s="718"/>
      <c r="G236" s="111"/>
      <c r="H236" s="323"/>
      <c r="I236" s="91">
        <v>4</v>
      </c>
      <c r="J236" s="69"/>
      <c r="K236" s="432">
        <v>4</v>
      </c>
      <c r="L236" s="353"/>
      <c r="M236" s="354"/>
      <c r="N236" s="342"/>
      <c r="O236" s="342"/>
      <c r="P236" s="108"/>
      <c r="Q236" s="108"/>
      <c r="R236" s="108"/>
      <c r="S236" s="108"/>
      <c r="T236" s="108"/>
      <c r="U236" s="108"/>
      <c r="V236" s="108"/>
      <c r="W236" s="108"/>
      <c r="X236" s="108"/>
      <c r="Y236" s="108"/>
      <c r="Z236" s="108"/>
    </row>
    <row r="237" spans="1:26" ht="19.5" customHeight="1">
      <c r="A237" s="169"/>
      <c r="B237" s="76"/>
      <c r="C237" s="802" t="s">
        <v>655</v>
      </c>
      <c r="D237" s="845"/>
      <c r="E237" s="845"/>
      <c r="F237" s="845"/>
      <c r="G237" s="845"/>
      <c r="H237" s="845"/>
      <c r="I237" s="845"/>
      <c r="J237" s="845"/>
      <c r="K237" s="845"/>
      <c r="L237" s="846"/>
      <c r="M237" s="354"/>
      <c r="N237" s="342"/>
      <c r="O237" s="342"/>
      <c r="P237" s="108"/>
      <c r="Q237" s="108"/>
      <c r="R237" s="108"/>
      <c r="S237" s="108"/>
      <c r="T237" s="108"/>
      <c r="U237" s="108"/>
      <c r="V237" s="108"/>
      <c r="W237" s="108"/>
      <c r="X237" s="108"/>
      <c r="Y237" s="108"/>
      <c r="Z237" s="108"/>
    </row>
    <row r="238" spans="1:26" ht="30.75" customHeight="1">
      <c r="A238" s="169"/>
      <c r="B238" s="76"/>
      <c r="C238" s="176">
        <v>1</v>
      </c>
      <c r="D238" s="724" t="s">
        <v>656</v>
      </c>
      <c r="E238" s="842"/>
      <c r="F238" s="853"/>
      <c r="G238" s="403">
        <v>44119</v>
      </c>
      <c r="H238" s="77" t="s">
        <v>561</v>
      </c>
      <c r="I238" s="91">
        <v>1</v>
      </c>
      <c r="J238" s="69">
        <v>1</v>
      </c>
      <c r="K238" s="79">
        <v>1</v>
      </c>
      <c r="L238" s="351" t="s">
        <v>573</v>
      </c>
      <c r="M238" s="447" t="s">
        <v>657</v>
      </c>
      <c r="N238" s="342"/>
      <c r="O238" s="342"/>
      <c r="P238" s="108"/>
      <c r="Q238" s="108"/>
      <c r="R238" s="108"/>
      <c r="S238" s="108"/>
      <c r="T238" s="108"/>
      <c r="U238" s="108"/>
      <c r="V238" s="108"/>
      <c r="W238" s="108"/>
      <c r="X238" s="108"/>
      <c r="Y238" s="108"/>
      <c r="Z238" s="108"/>
    </row>
    <row r="239" spans="1:26" ht="30.75" customHeight="1">
      <c r="A239" s="169"/>
      <c r="B239" s="76"/>
      <c r="C239" s="176">
        <v>2</v>
      </c>
      <c r="D239" s="724" t="s">
        <v>658</v>
      </c>
      <c r="E239" s="842"/>
      <c r="F239" s="853"/>
      <c r="G239" s="403">
        <v>44137</v>
      </c>
      <c r="H239" s="77" t="s">
        <v>561</v>
      </c>
      <c r="I239" s="91">
        <v>1</v>
      </c>
      <c r="J239" s="69">
        <v>1</v>
      </c>
      <c r="K239" s="79">
        <v>1</v>
      </c>
      <c r="L239" s="351" t="s">
        <v>573</v>
      </c>
      <c r="M239" s="447" t="s">
        <v>659</v>
      </c>
      <c r="N239" s="342"/>
      <c r="O239" s="342"/>
      <c r="P239" s="108"/>
      <c r="Q239" s="108"/>
      <c r="R239" s="108"/>
      <c r="S239" s="108"/>
      <c r="T239" s="108"/>
      <c r="U239" s="108"/>
      <c r="V239" s="108"/>
      <c r="W239" s="108"/>
      <c r="X239" s="108"/>
      <c r="Y239" s="108"/>
      <c r="Z239" s="108"/>
    </row>
    <row r="240" spans="1:26" ht="30.75" customHeight="1">
      <c r="A240" s="169"/>
      <c r="B240" s="76"/>
      <c r="C240" s="176">
        <v>3</v>
      </c>
      <c r="D240" s="724" t="s">
        <v>545</v>
      </c>
      <c r="E240" s="717"/>
      <c r="F240" s="718"/>
      <c r="G240" s="403">
        <v>44204</v>
      </c>
      <c r="H240" s="77" t="s">
        <v>561</v>
      </c>
      <c r="I240" s="91">
        <v>1</v>
      </c>
      <c r="J240" s="69">
        <v>1</v>
      </c>
      <c r="K240" s="79">
        <v>1</v>
      </c>
      <c r="L240" s="351" t="s">
        <v>573</v>
      </c>
      <c r="M240" s="446" t="s">
        <v>660</v>
      </c>
      <c r="N240" s="342"/>
      <c r="O240" s="342"/>
      <c r="P240" s="108"/>
      <c r="Q240" s="108"/>
      <c r="R240" s="108"/>
      <c r="S240" s="108"/>
      <c r="T240" s="108"/>
      <c r="U240" s="108"/>
      <c r="V240" s="108"/>
      <c r="W240" s="108"/>
      <c r="X240" s="108"/>
      <c r="Y240" s="108"/>
      <c r="Z240" s="108"/>
    </row>
    <row r="241" spans="1:26" ht="19.5" customHeight="1">
      <c r="A241" s="169"/>
      <c r="B241" s="76"/>
      <c r="C241" s="404"/>
      <c r="D241" s="812" t="s">
        <v>564</v>
      </c>
      <c r="E241" s="717"/>
      <c r="F241" s="718"/>
      <c r="G241" s="111"/>
      <c r="H241" s="323"/>
      <c r="I241" s="91">
        <v>3</v>
      </c>
      <c r="J241" s="69"/>
      <c r="K241" s="432">
        <v>3</v>
      </c>
      <c r="L241" s="353"/>
      <c r="M241" s="354"/>
      <c r="N241" s="342"/>
      <c r="O241" s="342"/>
      <c r="P241" s="108"/>
      <c r="Q241" s="108"/>
      <c r="R241" s="108"/>
      <c r="S241" s="108"/>
      <c r="T241" s="108"/>
      <c r="U241" s="108"/>
      <c r="V241" s="108"/>
      <c r="W241" s="108"/>
      <c r="X241" s="108"/>
      <c r="Y241" s="108"/>
      <c r="Z241" s="108"/>
    </row>
    <row r="242" spans="1:26" ht="19.5" customHeight="1">
      <c r="A242" s="169"/>
      <c r="B242" s="76"/>
      <c r="C242" s="802" t="s">
        <v>661</v>
      </c>
      <c r="D242" s="845"/>
      <c r="E242" s="845"/>
      <c r="F242" s="845"/>
      <c r="G242" s="845"/>
      <c r="H242" s="845"/>
      <c r="I242" s="845"/>
      <c r="J242" s="845"/>
      <c r="K242" s="845"/>
      <c r="L242" s="846"/>
      <c r="M242" s="354"/>
      <c r="N242" s="342"/>
      <c r="O242" s="342"/>
      <c r="P242" s="108"/>
      <c r="Q242" s="108"/>
      <c r="R242" s="108"/>
      <c r="S242" s="108"/>
      <c r="T242" s="108"/>
      <c r="U242" s="108"/>
      <c r="V242" s="108"/>
      <c r="W242" s="108"/>
      <c r="X242" s="108"/>
      <c r="Y242" s="108"/>
      <c r="Z242" s="108"/>
    </row>
    <row r="243" spans="1:26" ht="30.75" customHeight="1">
      <c r="A243" s="169"/>
      <c r="B243" s="76"/>
      <c r="C243" s="176">
        <v>1</v>
      </c>
      <c r="D243" s="724" t="s">
        <v>662</v>
      </c>
      <c r="E243" s="717"/>
      <c r="F243" s="718"/>
      <c r="G243" s="403">
        <v>44236</v>
      </c>
      <c r="H243" s="77" t="s">
        <v>561</v>
      </c>
      <c r="I243" s="91">
        <v>1</v>
      </c>
      <c r="J243" s="69">
        <v>1</v>
      </c>
      <c r="K243" s="79">
        <v>1</v>
      </c>
      <c r="L243" s="351" t="s">
        <v>573</v>
      </c>
      <c r="M243" s="447" t="s">
        <v>663</v>
      </c>
      <c r="N243" s="342"/>
      <c r="O243" s="342"/>
      <c r="P243" s="108"/>
      <c r="Q243" s="108"/>
      <c r="R243" s="108"/>
      <c r="S243" s="108"/>
      <c r="T243" s="108"/>
      <c r="U243" s="108"/>
      <c r="V243" s="108"/>
      <c r="W243" s="108"/>
      <c r="X243" s="108"/>
      <c r="Y243" s="108"/>
      <c r="Z243" s="108"/>
    </row>
    <row r="244" spans="1:26" ht="30.75" customHeight="1">
      <c r="A244" s="169"/>
      <c r="B244" s="76"/>
      <c r="C244" s="176">
        <v>2</v>
      </c>
      <c r="D244" s="724" t="s">
        <v>664</v>
      </c>
      <c r="E244" s="717"/>
      <c r="F244" s="718"/>
      <c r="G244" s="403">
        <v>44337</v>
      </c>
      <c r="H244" s="77" t="s">
        <v>561</v>
      </c>
      <c r="I244" s="91">
        <v>1</v>
      </c>
      <c r="J244" s="69">
        <v>1</v>
      </c>
      <c r="K244" s="79">
        <v>1</v>
      </c>
      <c r="L244" s="351" t="s">
        <v>573</v>
      </c>
      <c r="M244" s="446" t="s">
        <v>665</v>
      </c>
      <c r="N244" s="342"/>
      <c r="O244" s="342"/>
      <c r="P244" s="108"/>
      <c r="Q244" s="108"/>
      <c r="R244" s="108"/>
      <c r="S244" s="108"/>
      <c r="T244" s="108"/>
      <c r="U244" s="108"/>
      <c r="V244" s="108"/>
      <c r="W244" s="108"/>
      <c r="X244" s="108"/>
      <c r="Y244" s="108"/>
      <c r="Z244" s="108"/>
    </row>
    <row r="245" spans="1:26" ht="30.75" customHeight="1">
      <c r="A245" s="169"/>
      <c r="B245" s="76"/>
      <c r="C245" s="176">
        <v>3</v>
      </c>
      <c r="D245" s="724" t="s">
        <v>666</v>
      </c>
      <c r="E245" s="842"/>
      <c r="F245" s="853"/>
      <c r="G245" s="403">
        <v>44358</v>
      </c>
      <c r="H245" s="77" t="s">
        <v>561</v>
      </c>
      <c r="I245" s="91">
        <v>1</v>
      </c>
      <c r="J245" s="69">
        <v>1</v>
      </c>
      <c r="K245" s="79">
        <v>1</v>
      </c>
      <c r="L245" s="351" t="s">
        <v>573</v>
      </c>
      <c r="M245" s="447" t="s">
        <v>667</v>
      </c>
      <c r="N245" s="342"/>
      <c r="O245" s="342"/>
      <c r="P245" s="108"/>
      <c r="Q245" s="108"/>
      <c r="R245" s="108"/>
      <c r="S245" s="108"/>
      <c r="T245" s="108"/>
      <c r="U245" s="108"/>
      <c r="V245" s="108"/>
      <c r="W245" s="108"/>
      <c r="X245" s="108"/>
      <c r="Y245" s="108"/>
      <c r="Z245" s="108"/>
    </row>
    <row r="246" spans="1:26" ht="19.5" customHeight="1">
      <c r="A246" s="169"/>
      <c r="B246" s="76"/>
      <c r="C246" s="404"/>
      <c r="D246" s="812" t="s">
        <v>564</v>
      </c>
      <c r="E246" s="717"/>
      <c r="F246" s="718"/>
      <c r="G246" s="111"/>
      <c r="H246" s="323"/>
      <c r="I246" s="91">
        <v>3</v>
      </c>
      <c r="J246" s="69"/>
      <c r="K246" s="432">
        <v>3</v>
      </c>
      <c r="L246" s="353"/>
      <c r="M246" s="354"/>
      <c r="N246" s="342"/>
      <c r="O246" s="342"/>
      <c r="P246" s="108"/>
      <c r="Q246" s="108"/>
      <c r="R246" s="108"/>
      <c r="S246" s="108"/>
      <c r="T246" s="108"/>
      <c r="U246" s="108"/>
      <c r="V246" s="108"/>
      <c r="W246" s="108"/>
      <c r="X246" s="108"/>
      <c r="Y246" s="108"/>
      <c r="Z246" s="108"/>
    </row>
    <row r="247" spans="1:26" ht="19.5" customHeight="1">
      <c r="A247" s="169"/>
      <c r="B247" s="76"/>
      <c r="C247" s="802" t="s">
        <v>668</v>
      </c>
      <c r="D247" s="845"/>
      <c r="E247" s="845"/>
      <c r="F247" s="845"/>
      <c r="G247" s="845"/>
      <c r="H247" s="845"/>
      <c r="I247" s="845"/>
      <c r="J247" s="845"/>
      <c r="K247" s="845"/>
      <c r="L247" s="846"/>
      <c r="M247" s="354"/>
      <c r="N247" s="342"/>
      <c r="O247" s="342"/>
      <c r="P247" s="108"/>
      <c r="Q247" s="108"/>
      <c r="R247" s="108"/>
      <c r="S247" s="108"/>
      <c r="T247" s="108"/>
      <c r="U247" s="108"/>
      <c r="V247" s="108"/>
      <c r="W247" s="108"/>
      <c r="X247" s="108"/>
      <c r="Y247" s="108"/>
      <c r="Z247" s="108"/>
    </row>
    <row r="248" spans="1:26" ht="30.75" customHeight="1">
      <c r="A248" s="169"/>
      <c r="B248" s="76"/>
      <c r="C248" s="176">
        <v>1</v>
      </c>
      <c r="D248" s="724" t="s">
        <v>554</v>
      </c>
      <c r="E248" s="717"/>
      <c r="F248" s="718"/>
      <c r="G248" s="403">
        <v>44630</v>
      </c>
      <c r="H248" s="77" t="s">
        <v>561</v>
      </c>
      <c r="I248" s="91">
        <v>1</v>
      </c>
      <c r="J248" s="69">
        <v>1</v>
      </c>
      <c r="K248" s="79">
        <v>1</v>
      </c>
      <c r="L248" s="351" t="s">
        <v>573</v>
      </c>
      <c r="M248" s="426" t="s">
        <v>669</v>
      </c>
      <c r="N248" s="342"/>
      <c r="O248" s="342"/>
      <c r="P248" s="108"/>
      <c r="Q248" s="108"/>
      <c r="R248" s="108"/>
      <c r="S248" s="108"/>
      <c r="T248" s="108"/>
      <c r="U248" s="108"/>
      <c r="V248" s="108"/>
      <c r="W248" s="108"/>
      <c r="X248" s="108"/>
      <c r="Y248" s="108"/>
      <c r="Z248" s="108"/>
    </row>
    <row r="249" spans="1:26" ht="27" customHeight="1">
      <c r="A249" s="169"/>
      <c r="B249" s="76"/>
      <c r="C249" s="404">
        <v>2</v>
      </c>
      <c r="D249" s="799" t="s">
        <v>670</v>
      </c>
      <c r="E249" s="800"/>
      <c r="F249" s="801"/>
      <c r="G249" s="403">
        <v>44721</v>
      </c>
      <c r="H249" s="77" t="s">
        <v>561</v>
      </c>
      <c r="I249" s="91">
        <v>1</v>
      </c>
      <c r="J249" s="69">
        <v>1</v>
      </c>
      <c r="K249" s="79">
        <v>1</v>
      </c>
      <c r="L249" s="351" t="s">
        <v>573</v>
      </c>
      <c r="M249" s="431" t="s">
        <v>671</v>
      </c>
      <c r="N249" s="342"/>
      <c r="O249" s="342"/>
      <c r="P249" s="108"/>
      <c r="Q249" s="108"/>
      <c r="R249" s="108"/>
      <c r="S249" s="108"/>
      <c r="T249" s="108"/>
      <c r="U249" s="108"/>
      <c r="V249" s="108"/>
      <c r="W249" s="108"/>
      <c r="X249" s="108"/>
      <c r="Y249" s="108"/>
      <c r="Z249" s="108"/>
    </row>
    <row r="250" spans="1:26" ht="27.95" customHeight="1">
      <c r="A250" s="169"/>
      <c r="B250" s="76"/>
      <c r="C250" s="404">
        <v>3</v>
      </c>
      <c r="D250" s="799" t="s">
        <v>672</v>
      </c>
      <c r="E250" s="800"/>
      <c r="F250" s="801"/>
      <c r="G250" s="403">
        <v>44732</v>
      </c>
      <c r="H250" s="77" t="s">
        <v>561</v>
      </c>
      <c r="I250" s="91">
        <v>1</v>
      </c>
      <c r="J250" s="69">
        <v>1</v>
      </c>
      <c r="K250" s="79">
        <v>1</v>
      </c>
      <c r="L250" s="351" t="s">
        <v>573</v>
      </c>
      <c r="M250" s="431" t="s">
        <v>673</v>
      </c>
      <c r="N250" s="342"/>
      <c r="O250" s="342"/>
      <c r="P250" s="108"/>
      <c r="Q250" s="108"/>
      <c r="R250" s="108"/>
      <c r="S250" s="108"/>
      <c r="T250" s="108"/>
      <c r="U250" s="108"/>
      <c r="V250" s="108"/>
      <c r="W250" s="108"/>
      <c r="X250" s="108"/>
      <c r="Y250" s="108"/>
      <c r="Z250" s="108"/>
    </row>
    <row r="251" spans="1:26" ht="19.5" customHeight="1">
      <c r="A251" s="169"/>
      <c r="B251" s="76"/>
      <c r="C251" s="404"/>
      <c r="D251" s="400"/>
      <c r="E251" s="11"/>
      <c r="F251" s="12"/>
      <c r="G251" s="111"/>
      <c r="H251" s="323"/>
      <c r="I251" s="91"/>
      <c r="J251" s="69"/>
      <c r="K251" s="448"/>
      <c r="L251" s="353"/>
      <c r="M251" s="354"/>
      <c r="N251" s="342"/>
      <c r="O251" s="342"/>
      <c r="P251" s="108"/>
      <c r="Q251" s="108"/>
      <c r="R251" s="108"/>
      <c r="S251" s="108"/>
      <c r="T251" s="108"/>
      <c r="U251" s="108"/>
      <c r="V251" s="108"/>
      <c r="W251" s="108"/>
      <c r="X251" s="108"/>
      <c r="Y251" s="108"/>
      <c r="Z251" s="108"/>
    </row>
    <row r="252" spans="1:26" ht="19.5" customHeight="1">
      <c r="A252" s="169"/>
      <c r="B252" s="76"/>
      <c r="C252" s="404"/>
      <c r="D252" s="812" t="s">
        <v>564</v>
      </c>
      <c r="E252" s="717"/>
      <c r="F252" s="718"/>
      <c r="G252" s="111"/>
      <c r="H252" s="323"/>
      <c r="I252" s="91">
        <f>SUM(I248:I248)</f>
        <v>1</v>
      </c>
      <c r="J252" s="69"/>
      <c r="K252" s="432">
        <f>SUM(K248:K248)</f>
        <v>1</v>
      </c>
      <c r="L252" s="353"/>
      <c r="M252" s="354"/>
      <c r="N252" s="342"/>
      <c r="O252" s="342"/>
      <c r="P252" s="108"/>
      <c r="Q252" s="108"/>
      <c r="R252" s="108"/>
      <c r="S252" s="108"/>
      <c r="T252" s="108"/>
      <c r="U252" s="108"/>
      <c r="V252" s="108"/>
      <c r="W252" s="108"/>
      <c r="X252" s="108"/>
      <c r="Y252" s="108"/>
      <c r="Z252" s="108"/>
    </row>
    <row r="253" spans="1:26" ht="19.5" customHeight="1">
      <c r="A253" s="405"/>
      <c r="B253" s="406"/>
      <c r="C253" s="806" t="s">
        <v>674</v>
      </c>
      <c r="D253" s="717"/>
      <c r="E253" s="717"/>
      <c r="F253" s="717"/>
      <c r="G253" s="717"/>
      <c r="H253" s="717"/>
      <c r="I253" s="717"/>
      <c r="J253" s="718"/>
      <c r="K253" s="449">
        <f>SUM(K258+K262+K265+K270+K273+K276)</f>
        <v>5.5</v>
      </c>
      <c r="L253" s="450"/>
      <c r="M253" s="451"/>
      <c r="N253" s="230"/>
      <c r="O253" s="230"/>
      <c r="P253" s="444"/>
      <c r="Q253" s="444"/>
      <c r="R253" s="444"/>
      <c r="S253" s="444"/>
      <c r="T253" s="444"/>
      <c r="U253" s="444"/>
      <c r="V253" s="444"/>
      <c r="W253" s="444"/>
      <c r="X253" s="444"/>
      <c r="Y253" s="444"/>
      <c r="Z253" s="444"/>
    </row>
    <row r="254" spans="1:26" ht="19.5" customHeight="1">
      <c r="A254" s="169"/>
      <c r="B254" s="76"/>
      <c r="C254" s="802" t="s">
        <v>675</v>
      </c>
      <c r="D254" s="845"/>
      <c r="E254" s="845"/>
      <c r="F254" s="845"/>
      <c r="G254" s="845"/>
      <c r="H254" s="845"/>
      <c r="I254" s="845"/>
      <c r="J254" s="845"/>
      <c r="K254" s="845"/>
      <c r="L254" s="846"/>
      <c r="M254" s="354"/>
      <c r="N254" s="342"/>
      <c r="O254" s="342"/>
      <c r="P254" s="108"/>
      <c r="Q254" s="108"/>
      <c r="R254" s="108"/>
      <c r="S254" s="108"/>
      <c r="T254" s="108"/>
      <c r="U254" s="108"/>
      <c r="V254" s="108"/>
      <c r="W254" s="108"/>
      <c r="X254" s="108"/>
      <c r="Y254" s="108"/>
      <c r="Z254" s="108"/>
    </row>
    <row r="255" spans="1:26" ht="30.75" customHeight="1">
      <c r="A255" s="169"/>
      <c r="B255" s="76"/>
      <c r="C255" s="176">
        <v>1</v>
      </c>
      <c r="D255" s="724" t="s">
        <v>676</v>
      </c>
      <c r="E255" s="717"/>
      <c r="F255" s="718"/>
      <c r="G255" s="403">
        <v>43758</v>
      </c>
      <c r="H255" s="77" t="s">
        <v>588</v>
      </c>
      <c r="I255" s="91">
        <v>1</v>
      </c>
      <c r="J255" s="69">
        <v>1</v>
      </c>
      <c r="K255" s="79">
        <v>0.5</v>
      </c>
      <c r="L255" s="351" t="s">
        <v>573</v>
      </c>
      <c r="M255" s="431" t="s">
        <v>677</v>
      </c>
      <c r="N255" s="342"/>
      <c r="O255" s="342"/>
      <c r="P255" s="108"/>
      <c r="Q255" s="108"/>
      <c r="R255" s="108"/>
      <c r="S255" s="108"/>
      <c r="T255" s="108"/>
      <c r="U255" s="108"/>
      <c r="V255" s="108"/>
      <c r="W255" s="108"/>
      <c r="X255" s="108"/>
      <c r="Y255" s="108"/>
      <c r="Z255" s="108"/>
    </row>
    <row r="256" spans="1:26" ht="30.75" customHeight="1">
      <c r="A256" s="169"/>
      <c r="B256" s="76"/>
      <c r="C256" s="176">
        <v>2</v>
      </c>
      <c r="D256" s="724" t="s">
        <v>678</v>
      </c>
      <c r="E256" s="717"/>
      <c r="F256" s="718"/>
      <c r="G256" s="403">
        <v>43770</v>
      </c>
      <c r="H256" s="77" t="s">
        <v>588</v>
      </c>
      <c r="I256" s="91">
        <v>1</v>
      </c>
      <c r="J256" s="69">
        <v>1</v>
      </c>
      <c r="K256" s="79">
        <v>0.5</v>
      </c>
      <c r="L256" s="351" t="s">
        <v>573</v>
      </c>
      <c r="M256" s="447" t="s">
        <v>679</v>
      </c>
      <c r="N256" s="342"/>
      <c r="O256" s="342"/>
      <c r="P256" s="108"/>
      <c r="Q256" s="108"/>
      <c r="R256" s="108"/>
      <c r="S256" s="108"/>
      <c r="T256" s="108"/>
      <c r="U256" s="108"/>
      <c r="V256" s="108"/>
      <c r="W256" s="108"/>
      <c r="X256" s="108"/>
      <c r="Y256" s="108"/>
      <c r="Z256" s="108"/>
    </row>
    <row r="257" spans="1:26" ht="30.75" customHeight="1">
      <c r="A257" s="169"/>
      <c r="B257" s="76"/>
      <c r="C257" s="176">
        <v>3</v>
      </c>
      <c r="D257" s="724" t="s">
        <v>680</v>
      </c>
      <c r="E257" s="842"/>
      <c r="F257" s="853"/>
      <c r="G257" s="403">
        <v>43839</v>
      </c>
      <c r="H257" s="77" t="s">
        <v>588</v>
      </c>
      <c r="I257" s="91">
        <v>1</v>
      </c>
      <c r="J257" s="69">
        <v>1</v>
      </c>
      <c r="K257" s="79">
        <v>0.5</v>
      </c>
      <c r="L257" s="351" t="s">
        <v>573</v>
      </c>
      <c r="M257" s="446" t="s">
        <v>681</v>
      </c>
      <c r="N257" s="342"/>
      <c r="O257" s="342"/>
      <c r="P257" s="108"/>
      <c r="Q257" s="108"/>
      <c r="R257" s="108"/>
      <c r="S257" s="108"/>
      <c r="T257" s="108"/>
      <c r="U257" s="108"/>
      <c r="V257" s="108"/>
      <c r="W257" s="108"/>
      <c r="X257" s="108"/>
      <c r="Y257" s="108"/>
      <c r="Z257" s="108"/>
    </row>
    <row r="258" spans="1:26" ht="19.5" customHeight="1">
      <c r="A258" s="169"/>
      <c r="B258" s="76"/>
      <c r="C258" s="404"/>
      <c r="D258" s="812" t="s">
        <v>591</v>
      </c>
      <c r="E258" s="717"/>
      <c r="F258" s="718"/>
      <c r="G258" s="111"/>
      <c r="H258" s="323"/>
      <c r="I258" s="91">
        <v>3</v>
      </c>
      <c r="J258" s="69"/>
      <c r="K258" s="432">
        <f>SUM(K255:K257)</f>
        <v>1.5</v>
      </c>
      <c r="L258" s="353"/>
      <c r="M258" s="354"/>
      <c r="N258" s="342"/>
      <c r="O258" s="342"/>
      <c r="P258" s="108"/>
      <c r="Q258" s="108"/>
      <c r="R258" s="108"/>
      <c r="S258" s="108"/>
      <c r="T258" s="108"/>
      <c r="U258" s="108"/>
      <c r="V258" s="108"/>
      <c r="W258" s="108"/>
      <c r="X258" s="108"/>
      <c r="Y258" s="108"/>
      <c r="Z258" s="108"/>
    </row>
    <row r="259" spans="1:26" ht="19.5" customHeight="1">
      <c r="A259" s="169"/>
      <c r="B259" s="76"/>
      <c r="C259" s="802" t="s">
        <v>682</v>
      </c>
      <c r="D259" s="845"/>
      <c r="E259" s="845"/>
      <c r="F259" s="845"/>
      <c r="G259" s="845"/>
      <c r="H259" s="845"/>
      <c r="I259" s="845"/>
      <c r="J259" s="845"/>
      <c r="K259" s="845"/>
      <c r="L259" s="846"/>
      <c r="M259" s="354"/>
      <c r="N259" s="342"/>
      <c r="O259" s="342"/>
      <c r="P259" s="108"/>
      <c r="Q259" s="108"/>
      <c r="R259" s="108"/>
      <c r="S259" s="108"/>
      <c r="T259" s="108"/>
      <c r="U259" s="108"/>
      <c r="V259" s="108"/>
      <c r="W259" s="108"/>
      <c r="X259" s="108"/>
      <c r="Y259" s="108"/>
      <c r="Z259" s="108"/>
    </row>
    <row r="260" spans="1:26" ht="30.75" customHeight="1">
      <c r="A260" s="169"/>
      <c r="B260" s="76"/>
      <c r="C260" s="176">
        <v>1</v>
      </c>
      <c r="D260" s="724" t="s">
        <v>683</v>
      </c>
      <c r="E260" s="717"/>
      <c r="F260" s="718"/>
      <c r="G260" s="403">
        <v>43951</v>
      </c>
      <c r="H260" s="77" t="s">
        <v>588</v>
      </c>
      <c r="I260" s="91">
        <v>1</v>
      </c>
      <c r="J260" s="69">
        <v>1</v>
      </c>
      <c r="K260" s="79">
        <v>0.5</v>
      </c>
      <c r="L260" s="351" t="s">
        <v>573</v>
      </c>
      <c r="M260" s="431" t="s">
        <v>684</v>
      </c>
      <c r="N260" s="342"/>
      <c r="O260" s="342"/>
      <c r="P260" s="108"/>
      <c r="Q260" s="108"/>
      <c r="R260" s="108"/>
      <c r="S260" s="108"/>
      <c r="T260" s="108"/>
      <c r="U260" s="108"/>
      <c r="V260" s="108"/>
      <c r="W260" s="108"/>
      <c r="X260" s="108"/>
      <c r="Y260" s="108"/>
      <c r="Z260" s="108"/>
    </row>
    <row r="261" spans="1:26" ht="30.75" customHeight="1">
      <c r="A261" s="169"/>
      <c r="B261" s="76"/>
      <c r="C261" s="176">
        <v>2</v>
      </c>
      <c r="D261" s="724" t="s">
        <v>685</v>
      </c>
      <c r="E261" s="717"/>
      <c r="F261" s="718"/>
      <c r="G261" s="403">
        <v>44019</v>
      </c>
      <c r="H261" s="77" t="s">
        <v>588</v>
      </c>
      <c r="I261" s="91">
        <v>1</v>
      </c>
      <c r="J261" s="69">
        <v>1</v>
      </c>
      <c r="K261" s="79">
        <v>0.5</v>
      </c>
      <c r="L261" s="351" t="s">
        <v>573</v>
      </c>
      <c r="M261" s="446" t="s">
        <v>686</v>
      </c>
      <c r="N261" s="342"/>
      <c r="O261" s="342"/>
      <c r="P261" s="108"/>
      <c r="Q261" s="108"/>
      <c r="R261" s="108"/>
      <c r="S261" s="108"/>
      <c r="T261" s="108"/>
      <c r="U261" s="108"/>
      <c r="V261" s="108"/>
      <c r="W261" s="108"/>
      <c r="X261" s="108"/>
      <c r="Y261" s="108"/>
      <c r="Z261" s="108"/>
    </row>
    <row r="262" spans="1:26" ht="19.5" customHeight="1">
      <c r="A262" s="169"/>
      <c r="B262" s="76"/>
      <c r="C262" s="404"/>
      <c r="D262" s="812" t="s">
        <v>591</v>
      </c>
      <c r="E262" s="717"/>
      <c r="F262" s="718"/>
      <c r="G262" s="111"/>
      <c r="H262" s="323"/>
      <c r="I262" s="91">
        <v>2</v>
      </c>
      <c r="J262" s="69"/>
      <c r="K262" s="432">
        <f>SUM(K260:K261)</f>
        <v>1</v>
      </c>
      <c r="L262" s="353"/>
      <c r="M262" s="354"/>
      <c r="N262" s="342"/>
      <c r="O262" s="342"/>
      <c r="P262" s="108"/>
      <c r="Q262" s="108"/>
      <c r="R262" s="108"/>
      <c r="S262" s="108"/>
      <c r="T262" s="108"/>
      <c r="U262" s="108"/>
      <c r="V262" s="108"/>
      <c r="W262" s="108"/>
      <c r="X262" s="108"/>
      <c r="Y262" s="108"/>
      <c r="Z262" s="108"/>
    </row>
    <row r="263" spans="1:26" ht="19.5" customHeight="1">
      <c r="A263" s="169"/>
      <c r="B263" s="76"/>
      <c r="C263" s="802" t="s">
        <v>687</v>
      </c>
      <c r="D263" s="845"/>
      <c r="E263" s="845"/>
      <c r="F263" s="845"/>
      <c r="G263" s="845"/>
      <c r="H263" s="845"/>
      <c r="I263" s="845"/>
      <c r="J263" s="845"/>
      <c r="K263" s="845"/>
      <c r="L263" s="846"/>
      <c r="M263" s="354"/>
      <c r="N263" s="342"/>
      <c r="O263" s="342"/>
      <c r="P263" s="108"/>
      <c r="Q263" s="108"/>
      <c r="R263" s="108"/>
      <c r="S263" s="108"/>
      <c r="T263" s="108"/>
      <c r="U263" s="108"/>
      <c r="V263" s="108"/>
      <c r="W263" s="108"/>
      <c r="X263" s="108"/>
      <c r="Y263" s="108"/>
      <c r="Z263" s="108"/>
    </row>
    <row r="264" spans="1:26" ht="30.75" customHeight="1">
      <c r="A264" s="169"/>
      <c r="B264" s="76"/>
      <c r="C264" s="176">
        <v>1</v>
      </c>
      <c r="D264" s="724" t="s">
        <v>688</v>
      </c>
      <c r="E264" s="717"/>
      <c r="F264" s="718"/>
      <c r="G264" s="403">
        <v>44204</v>
      </c>
      <c r="H264" s="77" t="s">
        <v>588</v>
      </c>
      <c r="I264" s="91">
        <v>1</v>
      </c>
      <c r="J264" s="69">
        <v>1</v>
      </c>
      <c r="K264" s="79">
        <v>0.5</v>
      </c>
      <c r="L264" s="351" t="s">
        <v>573</v>
      </c>
      <c r="M264" s="431" t="s">
        <v>689</v>
      </c>
      <c r="N264" s="342"/>
      <c r="O264" s="342"/>
      <c r="P264" s="108"/>
      <c r="Q264" s="108"/>
      <c r="R264" s="108"/>
      <c r="S264" s="108"/>
      <c r="T264" s="108"/>
      <c r="U264" s="108"/>
      <c r="V264" s="108"/>
      <c r="W264" s="108"/>
      <c r="X264" s="108"/>
      <c r="Y264" s="108"/>
      <c r="Z264" s="108"/>
    </row>
    <row r="265" spans="1:26" ht="19.5" customHeight="1">
      <c r="A265" s="169"/>
      <c r="B265" s="76"/>
      <c r="C265" s="404"/>
      <c r="D265" s="812" t="s">
        <v>591</v>
      </c>
      <c r="E265" s="717"/>
      <c r="F265" s="718"/>
      <c r="G265" s="111"/>
      <c r="H265" s="323"/>
      <c r="I265" s="91">
        <f>SUM(I264:I264)</f>
        <v>1</v>
      </c>
      <c r="J265" s="69"/>
      <c r="K265" s="432">
        <f>SUM(K264:K264)</f>
        <v>0.5</v>
      </c>
      <c r="L265" s="353"/>
      <c r="M265" s="354"/>
      <c r="N265" s="342"/>
      <c r="O265" s="342"/>
      <c r="P265" s="108"/>
      <c r="Q265" s="108"/>
      <c r="R265" s="108"/>
      <c r="S265" s="108"/>
      <c r="T265" s="108"/>
      <c r="U265" s="108"/>
      <c r="V265" s="108"/>
      <c r="W265" s="108"/>
      <c r="X265" s="108"/>
      <c r="Y265" s="108"/>
      <c r="Z265" s="108"/>
    </row>
    <row r="266" spans="1:26" ht="19.5" customHeight="1">
      <c r="A266" s="169"/>
      <c r="B266" s="76"/>
      <c r="C266" s="802" t="s">
        <v>690</v>
      </c>
      <c r="D266" s="845"/>
      <c r="E266" s="845"/>
      <c r="F266" s="845"/>
      <c r="G266" s="845"/>
      <c r="H266" s="845"/>
      <c r="I266" s="845"/>
      <c r="J266" s="845"/>
      <c r="K266" s="845"/>
      <c r="L266" s="846"/>
      <c r="M266" s="354"/>
      <c r="N266" s="342"/>
      <c r="O266" s="342"/>
      <c r="P266" s="108"/>
      <c r="Q266" s="108"/>
      <c r="R266" s="108"/>
      <c r="S266" s="108"/>
      <c r="T266" s="108"/>
      <c r="U266" s="108"/>
      <c r="V266" s="108"/>
      <c r="W266" s="108"/>
      <c r="X266" s="108"/>
      <c r="Y266" s="108"/>
      <c r="Z266" s="108"/>
    </row>
    <row r="267" spans="1:26" ht="30.75" customHeight="1">
      <c r="A267" s="169"/>
      <c r="B267" s="76"/>
      <c r="C267" s="176">
        <v>1</v>
      </c>
      <c r="D267" s="847" t="s">
        <v>691</v>
      </c>
      <c r="E267" s="848"/>
      <c r="F267" s="849"/>
      <c r="G267" s="401">
        <v>44389</v>
      </c>
      <c r="H267" s="77" t="s">
        <v>588</v>
      </c>
      <c r="I267" s="91">
        <v>1</v>
      </c>
      <c r="J267" s="69">
        <v>1</v>
      </c>
      <c r="K267" s="79">
        <v>0.5</v>
      </c>
      <c r="L267" s="351" t="s">
        <v>573</v>
      </c>
      <c r="M267" s="431" t="s">
        <v>692</v>
      </c>
      <c r="N267" s="342"/>
      <c r="O267" s="342"/>
      <c r="P267" s="108"/>
      <c r="Q267" s="108"/>
      <c r="R267" s="108"/>
      <c r="S267" s="108"/>
      <c r="T267" s="108"/>
      <c r="U267" s="108"/>
      <c r="V267" s="108"/>
      <c r="W267" s="108"/>
      <c r="X267" s="108"/>
      <c r="Y267" s="108"/>
      <c r="Z267" s="108"/>
    </row>
    <row r="268" spans="1:26" ht="30.75" customHeight="1">
      <c r="A268" s="169"/>
      <c r="B268" s="76"/>
      <c r="C268" s="176">
        <v>2</v>
      </c>
      <c r="D268" s="847" t="s">
        <v>607</v>
      </c>
      <c r="E268" s="848"/>
      <c r="F268" s="849"/>
      <c r="G268" s="401">
        <v>44400</v>
      </c>
      <c r="H268" s="77" t="s">
        <v>588</v>
      </c>
      <c r="I268" s="91">
        <v>1</v>
      </c>
      <c r="J268" s="69">
        <v>1</v>
      </c>
      <c r="K268" s="79">
        <v>0.5</v>
      </c>
      <c r="L268" s="351" t="s">
        <v>573</v>
      </c>
      <c r="M268" s="446" t="s">
        <v>693</v>
      </c>
      <c r="N268" s="342"/>
      <c r="O268" s="342"/>
      <c r="P268" s="108"/>
      <c r="Q268" s="108"/>
      <c r="R268" s="108"/>
      <c r="S268" s="108"/>
      <c r="T268" s="108"/>
      <c r="U268" s="108"/>
      <c r="V268" s="108"/>
      <c r="W268" s="108"/>
      <c r="X268" s="108"/>
      <c r="Y268" s="108"/>
      <c r="Z268" s="108"/>
    </row>
    <row r="269" spans="1:26" ht="30.75" customHeight="1">
      <c r="A269" s="169"/>
      <c r="B269" s="76"/>
      <c r="C269" s="176">
        <v>3</v>
      </c>
      <c r="D269" s="850" t="s">
        <v>694</v>
      </c>
      <c r="E269" s="851"/>
      <c r="F269" s="852"/>
      <c r="G269" s="401">
        <v>44400</v>
      </c>
      <c r="H269" s="77" t="s">
        <v>588</v>
      </c>
      <c r="I269" s="91">
        <v>1</v>
      </c>
      <c r="J269" s="69">
        <v>1</v>
      </c>
      <c r="K269" s="79">
        <v>0.5</v>
      </c>
      <c r="L269" s="351" t="s">
        <v>573</v>
      </c>
      <c r="M269" s="447" t="s">
        <v>695</v>
      </c>
      <c r="N269" s="342"/>
      <c r="O269" s="342"/>
      <c r="P269" s="108"/>
      <c r="Q269" s="108"/>
      <c r="R269" s="108"/>
      <c r="S269" s="108"/>
      <c r="T269" s="108"/>
      <c r="U269" s="108"/>
      <c r="V269" s="108"/>
      <c r="W269" s="108"/>
      <c r="X269" s="108"/>
      <c r="Y269" s="108"/>
      <c r="Z269" s="108"/>
    </row>
    <row r="270" spans="1:26" ht="19.5" customHeight="1">
      <c r="A270" s="169"/>
      <c r="B270" s="76"/>
      <c r="C270" s="404"/>
      <c r="D270" s="812" t="s">
        <v>591</v>
      </c>
      <c r="E270" s="717"/>
      <c r="F270" s="718"/>
      <c r="G270" s="111"/>
      <c r="H270" s="323"/>
      <c r="I270" s="91">
        <v>3</v>
      </c>
      <c r="J270" s="69"/>
      <c r="K270" s="432">
        <f>SUM(K267:K269)</f>
        <v>1.5</v>
      </c>
      <c r="L270" s="353"/>
      <c r="M270" s="354"/>
      <c r="N270" s="342"/>
      <c r="O270" s="342"/>
      <c r="P270" s="108"/>
      <c r="Q270" s="108"/>
      <c r="R270" s="108"/>
      <c r="S270" s="108"/>
      <c r="T270" s="108"/>
      <c r="U270" s="108"/>
      <c r="V270" s="108"/>
      <c r="W270" s="108"/>
      <c r="X270" s="108"/>
      <c r="Y270" s="108"/>
      <c r="Z270" s="108"/>
    </row>
    <row r="271" spans="1:26" ht="19.5" customHeight="1">
      <c r="A271" s="169"/>
      <c r="B271" s="76"/>
      <c r="C271" s="802" t="s">
        <v>696</v>
      </c>
      <c r="D271" s="845"/>
      <c r="E271" s="845"/>
      <c r="F271" s="845"/>
      <c r="G271" s="845"/>
      <c r="H271" s="845"/>
      <c r="I271" s="845"/>
      <c r="J271" s="845"/>
      <c r="K271" s="845"/>
      <c r="L271" s="846"/>
      <c r="M271" s="354"/>
      <c r="N271" s="342"/>
      <c r="O271" s="342"/>
      <c r="P271" s="108"/>
      <c r="Q271" s="108"/>
      <c r="R271" s="108"/>
      <c r="S271" s="108"/>
      <c r="T271" s="108"/>
      <c r="U271" s="108"/>
      <c r="V271" s="108"/>
      <c r="W271" s="108"/>
      <c r="X271" s="108"/>
      <c r="Y271" s="108"/>
      <c r="Z271" s="108"/>
    </row>
    <row r="272" spans="1:26" ht="30.75" customHeight="1">
      <c r="A272" s="169"/>
      <c r="B272" s="76"/>
      <c r="C272" s="176">
        <v>1</v>
      </c>
      <c r="D272" s="835" t="s">
        <v>551</v>
      </c>
      <c r="E272" s="835"/>
      <c r="F272" s="835"/>
      <c r="G272" s="452">
        <v>44431</v>
      </c>
      <c r="H272" s="77" t="s">
        <v>588</v>
      </c>
      <c r="I272" s="91">
        <v>1</v>
      </c>
      <c r="J272" s="69">
        <v>1</v>
      </c>
      <c r="K272" s="79">
        <v>0.5</v>
      </c>
      <c r="L272" s="351" t="s">
        <v>573</v>
      </c>
      <c r="M272" s="431" t="s">
        <v>697</v>
      </c>
      <c r="N272" s="342"/>
      <c r="O272" s="342"/>
      <c r="P272" s="108"/>
      <c r="Q272" s="108"/>
      <c r="R272" s="108"/>
      <c r="S272" s="108"/>
      <c r="T272" s="108"/>
      <c r="U272" s="108"/>
      <c r="V272" s="108"/>
      <c r="W272" s="108"/>
      <c r="X272" s="108"/>
      <c r="Y272" s="108"/>
      <c r="Z272" s="108"/>
    </row>
    <row r="273" spans="1:26" ht="19.5" customHeight="1">
      <c r="A273" s="169"/>
      <c r="B273" s="76"/>
      <c r="C273" s="404"/>
      <c r="D273" s="812" t="s">
        <v>591</v>
      </c>
      <c r="E273" s="717"/>
      <c r="F273" s="718"/>
      <c r="G273" s="111"/>
      <c r="H273" s="323"/>
      <c r="I273" s="91">
        <f>SUM(I272:I272)</f>
        <v>1</v>
      </c>
      <c r="J273" s="69"/>
      <c r="K273" s="432">
        <f>SUM(K272:K272)</f>
        <v>0.5</v>
      </c>
      <c r="L273" s="353"/>
      <c r="M273" s="354"/>
      <c r="N273" s="342"/>
      <c r="O273" s="342"/>
      <c r="P273" s="108"/>
      <c r="Q273" s="108"/>
      <c r="R273" s="108"/>
      <c r="S273" s="108"/>
      <c r="T273" s="108"/>
      <c r="U273" s="108"/>
      <c r="V273" s="108"/>
      <c r="W273" s="108"/>
      <c r="X273" s="108"/>
      <c r="Y273" s="108"/>
      <c r="Z273" s="108"/>
    </row>
    <row r="274" spans="1:26" ht="19.5" customHeight="1">
      <c r="A274" s="169"/>
      <c r="B274" s="76"/>
      <c r="C274" s="802" t="s">
        <v>698</v>
      </c>
      <c r="D274" s="845"/>
      <c r="E274" s="845"/>
      <c r="F274" s="845"/>
      <c r="G274" s="845"/>
      <c r="H274" s="845"/>
      <c r="I274" s="845"/>
      <c r="J274" s="845"/>
      <c r="K274" s="845"/>
      <c r="L274" s="846"/>
      <c r="M274" s="354"/>
      <c r="N274" s="342"/>
      <c r="O274" s="342"/>
      <c r="P274" s="108"/>
      <c r="Q274" s="108"/>
      <c r="R274" s="108"/>
      <c r="S274" s="108"/>
      <c r="T274" s="108"/>
      <c r="U274" s="108"/>
      <c r="V274" s="108"/>
      <c r="W274" s="108"/>
      <c r="X274" s="108"/>
      <c r="Y274" s="108"/>
      <c r="Z274" s="108"/>
    </row>
    <row r="275" spans="1:26" ht="30.75" customHeight="1">
      <c r="A275" s="169"/>
      <c r="B275" s="76"/>
      <c r="C275" s="176">
        <v>1</v>
      </c>
      <c r="D275" s="724" t="s">
        <v>699</v>
      </c>
      <c r="E275" s="717"/>
      <c r="F275" s="718"/>
      <c r="G275" s="403">
        <v>44564</v>
      </c>
      <c r="H275" s="77" t="s">
        <v>588</v>
      </c>
      <c r="I275" s="91">
        <v>1</v>
      </c>
      <c r="J275" s="69">
        <v>1</v>
      </c>
      <c r="K275" s="79">
        <v>0.5</v>
      </c>
      <c r="L275" s="351" t="s">
        <v>573</v>
      </c>
      <c r="M275" s="431" t="s">
        <v>700</v>
      </c>
      <c r="N275" s="342"/>
      <c r="O275" s="342"/>
      <c r="P275" s="108"/>
      <c r="Q275" s="108"/>
      <c r="R275" s="108"/>
      <c r="S275" s="108"/>
      <c r="T275" s="108"/>
      <c r="U275" s="108"/>
      <c r="V275" s="108"/>
      <c r="W275" s="108"/>
      <c r="X275" s="108"/>
      <c r="Y275" s="108"/>
      <c r="Z275" s="108"/>
    </row>
    <row r="276" spans="1:26" ht="19.5" customHeight="1">
      <c r="A276" s="169"/>
      <c r="B276" s="76"/>
      <c r="C276" s="404"/>
      <c r="D276" s="812" t="s">
        <v>591</v>
      </c>
      <c r="E276" s="717"/>
      <c r="F276" s="718"/>
      <c r="G276" s="111"/>
      <c r="H276" s="323"/>
      <c r="I276" s="91">
        <f>SUM(I275:I275)</f>
        <v>1</v>
      </c>
      <c r="J276" s="69"/>
      <c r="K276" s="432">
        <f>SUM(K275:K275)</f>
        <v>0.5</v>
      </c>
      <c r="L276" s="353"/>
      <c r="M276" s="354"/>
      <c r="N276" s="342"/>
      <c r="O276" s="342"/>
      <c r="P276" s="108"/>
      <c r="Q276" s="108"/>
      <c r="R276" s="108"/>
      <c r="S276" s="108"/>
      <c r="T276" s="108"/>
      <c r="U276" s="108"/>
      <c r="V276" s="108"/>
      <c r="W276" s="108"/>
      <c r="X276" s="108"/>
      <c r="Y276" s="108"/>
      <c r="Z276" s="108"/>
    </row>
    <row r="277" spans="1:26" ht="19.5" customHeight="1">
      <c r="A277" s="453"/>
      <c r="B277" s="454" t="s">
        <v>204</v>
      </c>
      <c r="C277" s="797" t="s">
        <v>205</v>
      </c>
      <c r="D277" s="717"/>
      <c r="E277" s="717"/>
      <c r="F277" s="717"/>
      <c r="G277" s="717"/>
      <c r="H277" s="717"/>
      <c r="I277" s="717"/>
      <c r="J277" s="718"/>
      <c r="K277" s="249">
        <f>SUM(K278+K352)</f>
        <v>68</v>
      </c>
      <c r="L277" s="353"/>
      <c r="M277" s="354"/>
      <c r="N277" s="342"/>
      <c r="O277" s="95" t="s">
        <v>408</v>
      </c>
      <c r="P277" s="108"/>
      <c r="Q277" s="108"/>
      <c r="R277" s="108"/>
      <c r="S277" s="108"/>
      <c r="T277" s="108"/>
      <c r="U277" s="108"/>
      <c r="V277" s="108"/>
      <c r="W277" s="108"/>
      <c r="X277" s="108"/>
      <c r="Y277" s="108"/>
      <c r="Z277" s="108"/>
    </row>
    <row r="278" spans="1:26" ht="19.5" customHeight="1">
      <c r="A278" s="455"/>
      <c r="B278" s="456"/>
      <c r="C278" s="806" t="s">
        <v>701</v>
      </c>
      <c r="D278" s="717"/>
      <c r="E278" s="717"/>
      <c r="F278" s="717"/>
      <c r="G278" s="717"/>
      <c r="H278" s="717"/>
      <c r="I278" s="717"/>
      <c r="J278" s="718"/>
      <c r="K278" s="449">
        <f>SUM(K283+K286+K290+K295+K301+K306+K312+K318+K323+K327+K333+K339+K345+K351)</f>
        <v>45</v>
      </c>
      <c r="L278" s="450"/>
      <c r="M278" s="451"/>
      <c r="N278" s="230"/>
      <c r="O278" s="230"/>
      <c r="P278" s="444"/>
      <c r="Q278" s="444"/>
      <c r="R278" s="444"/>
      <c r="S278" s="444"/>
      <c r="T278" s="444"/>
      <c r="U278" s="444"/>
      <c r="V278" s="444"/>
      <c r="W278" s="444"/>
      <c r="X278" s="444"/>
      <c r="Y278" s="444"/>
      <c r="Z278" s="444"/>
    </row>
    <row r="279" spans="1:26" ht="17.25" customHeight="1">
      <c r="A279" s="457"/>
      <c r="B279" s="454"/>
      <c r="C279" s="802" t="s">
        <v>702</v>
      </c>
      <c r="D279" s="717"/>
      <c r="E279" s="717"/>
      <c r="F279" s="717"/>
      <c r="G279" s="717"/>
      <c r="H279" s="717"/>
      <c r="I279" s="717"/>
      <c r="J279" s="466"/>
      <c r="K279" s="92"/>
      <c r="L279" s="353"/>
      <c r="M279" s="354"/>
      <c r="N279" s="342"/>
      <c r="O279" s="342"/>
      <c r="P279" s="108"/>
      <c r="Q279" s="108"/>
      <c r="R279" s="108"/>
      <c r="S279" s="108"/>
      <c r="T279" s="108"/>
      <c r="U279" s="108"/>
      <c r="V279" s="108"/>
      <c r="W279" s="108"/>
      <c r="X279" s="108"/>
      <c r="Y279" s="108"/>
      <c r="Z279" s="108"/>
    </row>
    <row r="280" spans="1:26" ht="30" customHeight="1">
      <c r="A280" s="457"/>
      <c r="B280" s="458"/>
      <c r="C280" s="141">
        <v>1</v>
      </c>
      <c r="D280" s="724" t="s">
        <v>703</v>
      </c>
      <c r="E280" s="717"/>
      <c r="F280" s="718"/>
      <c r="G280" s="459">
        <v>42118</v>
      </c>
      <c r="H280" s="77" t="s">
        <v>206</v>
      </c>
      <c r="I280" s="77">
        <v>1</v>
      </c>
      <c r="J280" s="77">
        <v>1</v>
      </c>
      <c r="K280" s="69">
        <v>1</v>
      </c>
      <c r="L280" s="353" t="s">
        <v>704</v>
      </c>
      <c r="M280" s="446" t="s">
        <v>705</v>
      </c>
      <c r="N280" s="445"/>
      <c r="O280" s="445"/>
      <c r="P280" s="108"/>
      <c r="Q280" s="108"/>
      <c r="R280" s="108"/>
      <c r="S280" s="108"/>
      <c r="T280" s="108"/>
      <c r="U280" s="108"/>
      <c r="V280" s="108"/>
      <c r="W280" s="108"/>
      <c r="X280" s="108"/>
      <c r="Y280" s="108"/>
      <c r="Z280" s="108"/>
    </row>
    <row r="281" spans="1:26" ht="30" customHeight="1">
      <c r="A281" s="460"/>
      <c r="B281" s="458"/>
      <c r="C281" s="141">
        <v>2</v>
      </c>
      <c r="D281" s="719" t="s">
        <v>706</v>
      </c>
      <c r="E281" s="827"/>
      <c r="F281" s="829"/>
      <c r="G281" s="459">
        <v>42123</v>
      </c>
      <c r="H281" s="77" t="s">
        <v>206</v>
      </c>
      <c r="I281" s="77">
        <v>1</v>
      </c>
      <c r="J281" s="77">
        <v>1</v>
      </c>
      <c r="K281" s="69">
        <v>1</v>
      </c>
      <c r="L281" s="353" t="s">
        <v>704</v>
      </c>
      <c r="M281" s="446" t="s">
        <v>707</v>
      </c>
      <c r="N281" s="445"/>
      <c r="O281" s="445"/>
      <c r="P281" s="108"/>
      <c r="Q281" s="108"/>
      <c r="R281" s="108"/>
      <c r="S281" s="108"/>
      <c r="T281" s="108"/>
      <c r="U281" s="108"/>
      <c r="V281" s="108"/>
      <c r="W281" s="108"/>
      <c r="X281" s="108"/>
      <c r="Y281" s="108"/>
      <c r="Z281" s="108"/>
    </row>
    <row r="282" spans="1:26" ht="30" customHeight="1">
      <c r="A282" s="460"/>
      <c r="B282" s="458"/>
      <c r="C282" s="141">
        <v>3</v>
      </c>
      <c r="D282" s="724" t="s">
        <v>708</v>
      </c>
      <c r="E282" s="717"/>
      <c r="F282" s="718"/>
      <c r="G282" s="459">
        <v>42159</v>
      </c>
      <c r="H282" s="77" t="s">
        <v>206</v>
      </c>
      <c r="I282" s="77">
        <v>1</v>
      </c>
      <c r="J282" s="77">
        <v>1</v>
      </c>
      <c r="K282" s="69">
        <v>1</v>
      </c>
      <c r="L282" s="353" t="s">
        <v>704</v>
      </c>
      <c r="M282" s="446" t="s">
        <v>709</v>
      </c>
      <c r="N282" s="445"/>
      <c r="O282" s="445"/>
      <c r="P282" s="108"/>
      <c r="Q282" s="108"/>
      <c r="R282" s="108"/>
      <c r="S282" s="108"/>
      <c r="T282" s="108"/>
      <c r="U282" s="108"/>
      <c r="V282" s="108"/>
      <c r="W282" s="108"/>
      <c r="X282" s="108"/>
      <c r="Y282" s="108"/>
      <c r="Z282" s="108"/>
    </row>
    <row r="283" spans="1:26" ht="19.5" customHeight="1">
      <c r="A283" s="460"/>
      <c r="B283" s="458"/>
      <c r="C283" s="141"/>
      <c r="D283" s="812" t="s">
        <v>710</v>
      </c>
      <c r="E283" s="717"/>
      <c r="F283" s="718"/>
      <c r="G283" s="813"/>
      <c r="H283" s="718"/>
      <c r="I283" s="77">
        <f>SUM(I280:I282)</f>
        <v>3</v>
      </c>
      <c r="J283" s="77"/>
      <c r="K283" s="432">
        <f>SUM(K280:K282)</f>
        <v>3</v>
      </c>
      <c r="L283" s="353"/>
      <c r="M283" s="354"/>
      <c r="N283" s="342"/>
      <c r="O283" s="342"/>
      <c r="P283" s="108"/>
      <c r="Q283" s="108"/>
      <c r="R283" s="108"/>
      <c r="S283" s="108"/>
      <c r="T283" s="108"/>
      <c r="U283" s="108"/>
      <c r="V283" s="108"/>
      <c r="W283" s="108"/>
      <c r="X283" s="108"/>
      <c r="Y283" s="108"/>
      <c r="Z283" s="108"/>
    </row>
    <row r="284" spans="1:26" ht="16.5" customHeight="1">
      <c r="A284" s="460"/>
      <c r="B284" s="458"/>
      <c r="C284" s="802" t="s">
        <v>616</v>
      </c>
      <c r="D284" s="717"/>
      <c r="E284" s="717"/>
      <c r="F284" s="717"/>
      <c r="G284" s="717"/>
      <c r="H284" s="717"/>
      <c r="I284" s="717"/>
      <c r="J284" s="717"/>
      <c r="K284" s="717"/>
      <c r="L284" s="717"/>
      <c r="M284" s="718"/>
      <c r="N284" s="342"/>
      <c r="O284" s="342"/>
      <c r="P284" s="108"/>
      <c r="Q284" s="108"/>
      <c r="R284" s="108"/>
      <c r="S284" s="108"/>
      <c r="T284" s="108"/>
      <c r="U284" s="108"/>
      <c r="V284" s="108"/>
      <c r="W284" s="108"/>
      <c r="X284" s="108"/>
      <c r="Y284" s="108"/>
      <c r="Z284" s="108"/>
    </row>
    <row r="285" spans="1:26" ht="30.75" customHeight="1">
      <c r="A285" s="460"/>
      <c r="B285" s="458"/>
      <c r="C285" s="141">
        <v>1</v>
      </c>
      <c r="D285" s="724" t="s">
        <v>711</v>
      </c>
      <c r="E285" s="717"/>
      <c r="F285" s="718"/>
      <c r="G285" s="459">
        <v>42220</v>
      </c>
      <c r="H285" s="77" t="s">
        <v>206</v>
      </c>
      <c r="I285" s="77">
        <v>1</v>
      </c>
      <c r="J285" s="77">
        <v>1</v>
      </c>
      <c r="K285" s="69">
        <v>1</v>
      </c>
      <c r="L285" s="353" t="s">
        <v>704</v>
      </c>
      <c r="M285" s="446" t="s">
        <v>712</v>
      </c>
      <c r="N285" s="445"/>
      <c r="O285" s="445"/>
      <c r="P285" s="108"/>
      <c r="Q285" s="108"/>
      <c r="R285" s="108"/>
      <c r="S285" s="108"/>
      <c r="T285" s="108"/>
      <c r="U285" s="108"/>
      <c r="V285" s="108"/>
      <c r="W285" s="108"/>
      <c r="X285" s="108"/>
      <c r="Y285" s="108"/>
      <c r="Z285" s="108"/>
    </row>
    <row r="286" spans="1:26" ht="19.5" customHeight="1">
      <c r="A286" s="460"/>
      <c r="B286" s="458"/>
      <c r="C286" s="141"/>
      <c r="D286" s="812" t="s">
        <v>710</v>
      </c>
      <c r="E286" s="717"/>
      <c r="F286" s="718"/>
      <c r="G286" s="813"/>
      <c r="H286" s="718"/>
      <c r="I286" s="77">
        <f>SUM(I285)</f>
        <v>1</v>
      </c>
      <c r="J286" s="77"/>
      <c r="K286" s="432">
        <f>SUM(K285)</f>
        <v>1</v>
      </c>
      <c r="L286" s="353"/>
      <c r="M286" s="354"/>
      <c r="N286" s="342"/>
      <c r="O286" s="342"/>
      <c r="P286" s="108"/>
      <c r="Q286" s="108"/>
      <c r="R286" s="108"/>
      <c r="S286" s="108"/>
      <c r="T286" s="108"/>
      <c r="U286" s="108"/>
      <c r="V286" s="108"/>
      <c r="W286" s="108"/>
      <c r="X286" s="108"/>
      <c r="Y286" s="108"/>
      <c r="Z286" s="108"/>
    </row>
    <row r="287" spans="1:26" ht="19.5" customHeight="1">
      <c r="A287" s="460"/>
      <c r="B287" s="458"/>
      <c r="C287" s="844" t="s">
        <v>713</v>
      </c>
      <c r="D287" s="717"/>
      <c r="E287" s="717"/>
      <c r="F287" s="717"/>
      <c r="G287" s="717"/>
      <c r="H287" s="717"/>
      <c r="I287" s="717"/>
      <c r="J287" s="717"/>
      <c r="K287" s="718"/>
      <c r="L287" s="353"/>
      <c r="M287" s="354"/>
      <c r="N287" s="342"/>
      <c r="O287" s="342"/>
      <c r="P287" s="108"/>
      <c r="Q287" s="108"/>
      <c r="R287" s="108"/>
      <c r="S287" s="108"/>
      <c r="T287" s="108"/>
      <c r="U287" s="108"/>
      <c r="V287" s="108"/>
      <c r="W287" s="108"/>
      <c r="X287" s="108"/>
      <c r="Y287" s="108"/>
      <c r="Z287" s="108"/>
    </row>
    <row r="288" spans="1:26" ht="30" customHeight="1">
      <c r="A288" s="460"/>
      <c r="B288" s="458"/>
      <c r="C288" s="141">
        <v>1</v>
      </c>
      <c r="D288" s="724" t="s">
        <v>714</v>
      </c>
      <c r="E288" s="717"/>
      <c r="F288" s="718"/>
      <c r="G288" s="459">
        <v>42486</v>
      </c>
      <c r="H288" s="77" t="s">
        <v>206</v>
      </c>
      <c r="I288" s="77">
        <v>1</v>
      </c>
      <c r="J288" s="77">
        <v>1</v>
      </c>
      <c r="K288" s="69">
        <v>1</v>
      </c>
      <c r="L288" s="353" t="s">
        <v>704</v>
      </c>
      <c r="M288" s="446" t="s">
        <v>715</v>
      </c>
      <c r="N288" s="342"/>
      <c r="O288" s="342"/>
      <c r="P288" s="108"/>
      <c r="Q288" s="108"/>
      <c r="R288" s="108"/>
      <c r="S288" s="108"/>
      <c r="T288" s="108"/>
      <c r="U288" s="108"/>
      <c r="V288" s="108"/>
      <c r="W288" s="108"/>
      <c r="X288" s="108"/>
      <c r="Y288" s="108"/>
      <c r="Z288" s="108"/>
    </row>
    <row r="289" spans="1:26" ht="30" customHeight="1">
      <c r="A289" s="460"/>
      <c r="B289" s="458"/>
      <c r="C289" s="141">
        <v>2</v>
      </c>
      <c r="D289" s="719" t="s">
        <v>716</v>
      </c>
      <c r="E289" s="827"/>
      <c r="F289" s="829"/>
      <c r="G289" s="459">
        <v>42577</v>
      </c>
      <c r="H289" s="77" t="s">
        <v>206</v>
      </c>
      <c r="I289" s="77">
        <v>1</v>
      </c>
      <c r="J289" s="77">
        <v>1</v>
      </c>
      <c r="K289" s="69">
        <v>1</v>
      </c>
      <c r="L289" s="353" t="s">
        <v>704</v>
      </c>
      <c r="M289" s="446" t="s">
        <v>717</v>
      </c>
      <c r="N289" s="342"/>
      <c r="O289" s="342"/>
      <c r="P289" s="108"/>
      <c r="Q289" s="108"/>
      <c r="R289" s="108"/>
      <c r="S289" s="108"/>
      <c r="T289" s="108"/>
      <c r="U289" s="108"/>
      <c r="V289" s="108"/>
      <c r="W289" s="108"/>
      <c r="X289" s="108"/>
      <c r="Y289" s="108"/>
      <c r="Z289" s="108"/>
    </row>
    <row r="290" spans="1:26" ht="19.5" customHeight="1">
      <c r="A290" s="460"/>
      <c r="B290" s="458"/>
      <c r="C290" s="141"/>
      <c r="D290" s="812" t="s">
        <v>710</v>
      </c>
      <c r="E290" s="717"/>
      <c r="F290" s="718"/>
      <c r="G290" s="813"/>
      <c r="H290" s="718"/>
      <c r="I290" s="77">
        <f>SUM(I288:I289)</f>
        <v>2</v>
      </c>
      <c r="J290" s="77"/>
      <c r="K290" s="432">
        <f>SUM(K288:K289)</f>
        <v>2</v>
      </c>
      <c r="L290" s="353"/>
      <c r="M290" s="354"/>
      <c r="N290" s="342"/>
      <c r="O290" s="342"/>
      <c r="P290" s="108"/>
      <c r="Q290" s="108"/>
      <c r="R290" s="108"/>
      <c r="S290" s="108"/>
      <c r="T290" s="108"/>
      <c r="U290" s="108"/>
      <c r="V290" s="108"/>
      <c r="W290" s="108"/>
      <c r="X290" s="108"/>
      <c r="Y290" s="108"/>
      <c r="Z290" s="108"/>
    </row>
    <row r="291" spans="1:26" ht="19.5" customHeight="1">
      <c r="A291" s="460"/>
      <c r="B291" s="458"/>
      <c r="C291" s="807" t="s">
        <v>718</v>
      </c>
      <c r="D291" s="818"/>
      <c r="E291" s="818"/>
      <c r="F291" s="818"/>
      <c r="G291" s="818"/>
      <c r="H291" s="818"/>
      <c r="I291" s="818"/>
      <c r="J291" s="818"/>
      <c r="K291" s="828"/>
      <c r="L291" s="353"/>
      <c r="M291" s="354"/>
      <c r="N291" s="342"/>
      <c r="O291" s="342"/>
      <c r="P291" s="108"/>
      <c r="Q291" s="108"/>
      <c r="R291" s="108"/>
      <c r="S291" s="108"/>
      <c r="T291" s="108"/>
      <c r="U291" s="108"/>
      <c r="V291" s="108"/>
      <c r="W291" s="108"/>
      <c r="X291" s="108"/>
      <c r="Y291" s="108"/>
      <c r="Z291" s="108"/>
    </row>
    <row r="292" spans="1:26" ht="30" customHeight="1">
      <c r="A292" s="460"/>
      <c r="B292" s="458"/>
      <c r="C292" s="141">
        <v>1</v>
      </c>
      <c r="D292" s="724" t="s">
        <v>719</v>
      </c>
      <c r="E292" s="717"/>
      <c r="F292" s="718"/>
      <c r="G292" s="459">
        <v>42748</v>
      </c>
      <c r="H292" s="77" t="s">
        <v>206</v>
      </c>
      <c r="I292" s="77">
        <v>1</v>
      </c>
      <c r="J292" s="77">
        <v>1</v>
      </c>
      <c r="K292" s="69">
        <v>1</v>
      </c>
      <c r="L292" s="353" t="s">
        <v>704</v>
      </c>
      <c r="M292" s="446" t="s">
        <v>720</v>
      </c>
      <c r="N292" s="342"/>
      <c r="O292" s="342"/>
      <c r="P292" s="108"/>
      <c r="Q292" s="108"/>
      <c r="R292" s="108"/>
      <c r="S292" s="108"/>
      <c r="T292" s="108"/>
      <c r="U292" s="108"/>
      <c r="V292" s="108"/>
      <c r="W292" s="108"/>
      <c r="X292" s="108"/>
      <c r="Y292" s="108"/>
      <c r="Z292" s="108"/>
    </row>
    <row r="293" spans="1:26" ht="30" customHeight="1">
      <c r="A293" s="460"/>
      <c r="B293" s="458"/>
      <c r="C293" s="141">
        <v>2</v>
      </c>
      <c r="D293" s="719" t="s">
        <v>721</v>
      </c>
      <c r="E293" s="827"/>
      <c r="F293" s="829"/>
      <c r="G293" s="459">
        <v>42758</v>
      </c>
      <c r="H293" s="77" t="s">
        <v>206</v>
      </c>
      <c r="I293" s="77">
        <v>1</v>
      </c>
      <c r="J293" s="77">
        <v>1</v>
      </c>
      <c r="K293" s="69">
        <v>1</v>
      </c>
      <c r="L293" s="353" t="s">
        <v>704</v>
      </c>
      <c r="M293" s="446" t="s">
        <v>722</v>
      </c>
      <c r="N293" s="342"/>
      <c r="O293" s="342"/>
      <c r="P293" s="108"/>
      <c r="Q293" s="108"/>
      <c r="R293" s="108"/>
      <c r="S293" s="108"/>
      <c r="T293" s="108"/>
      <c r="U293" s="108"/>
      <c r="V293" s="108"/>
      <c r="W293" s="108"/>
      <c r="X293" s="108"/>
      <c r="Y293" s="108"/>
      <c r="Z293" s="108"/>
    </row>
    <row r="294" spans="1:26" ht="30" customHeight="1">
      <c r="A294" s="460"/>
      <c r="B294" s="458"/>
      <c r="C294" s="141">
        <v>3</v>
      </c>
      <c r="D294" s="719" t="s">
        <v>723</v>
      </c>
      <c r="E294" s="827"/>
      <c r="F294" s="829"/>
      <c r="G294" s="459">
        <v>42765</v>
      </c>
      <c r="H294" s="77" t="s">
        <v>206</v>
      </c>
      <c r="I294" s="77">
        <v>1</v>
      </c>
      <c r="J294" s="77">
        <v>1</v>
      </c>
      <c r="K294" s="69">
        <v>1</v>
      </c>
      <c r="L294" s="353" t="s">
        <v>704</v>
      </c>
      <c r="M294" s="446" t="s">
        <v>724</v>
      </c>
      <c r="N294" s="342"/>
      <c r="O294" s="342"/>
      <c r="P294" s="108"/>
      <c r="Q294" s="108"/>
      <c r="R294" s="108"/>
      <c r="S294" s="108"/>
      <c r="T294" s="108"/>
      <c r="U294" s="108"/>
      <c r="V294" s="108"/>
      <c r="W294" s="108"/>
      <c r="X294" s="108"/>
      <c r="Y294" s="108"/>
      <c r="Z294" s="108"/>
    </row>
    <row r="295" spans="1:26" ht="19.5" customHeight="1">
      <c r="A295" s="460"/>
      <c r="B295" s="458"/>
      <c r="C295" s="141"/>
      <c r="D295" s="812" t="s">
        <v>710</v>
      </c>
      <c r="E295" s="717"/>
      <c r="F295" s="718"/>
      <c r="G295" s="813"/>
      <c r="H295" s="718"/>
      <c r="I295" s="77">
        <f>SUM(I292:I294)</f>
        <v>3</v>
      </c>
      <c r="J295" s="77"/>
      <c r="K295" s="432">
        <f>SUM(K292:K294)</f>
        <v>3</v>
      </c>
      <c r="L295" s="353"/>
      <c r="M295" s="354"/>
      <c r="N295" s="342"/>
      <c r="O295" s="342"/>
      <c r="P295" s="108"/>
      <c r="Q295" s="108"/>
      <c r="R295" s="108"/>
      <c r="S295" s="108"/>
      <c r="T295" s="108"/>
      <c r="U295" s="108"/>
      <c r="V295" s="108"/>
      <c r="W295" s="108"/>
      <c r="X295" s="108"/>
      <c r="Y295" s="108"/>
      <c r="Z295" s="108"/>
    </row>
    <row r="296" spans="1:26" ht="19.5" customHeight="1">
      <c r="A296" s="460"/>
      <c r="B296" s="458"/>
      <c r="C296" s="807" t="s">
        <v>725</v>
      </c>
      <c r="D296" s="818"/>
      <c r="E296" s="818"/>
      <c r="F296" s="818"/>
      <c r="G296" s="808"/>
      <c r="H296" s="808"/>
      <c r="I296" s="808"/>
      <c r="J296" s="808"/>
      <c r="K296" s="809"/>
      <c r="L296" s="414"/>
      <c r="M296" s="467"/>
      <c r="N296" s="342"/>
      <c r="O296" s="342"/>
      <c r="P296" s="108"/>
      <c r="Q296" s="108"/>
      <c r="R296" s="108"/>
      <c r="S296" s="108"/>
      <c r="T296" s="108"/>
      <c r="U296" s="108"/>
      <c r="V296" s="108"/>
      <c r="W296" s="108"/>
      <c r="X296" s="108"/>
      <c r="Y296" s="108"/>
      <c r="Z296" s="108"/>
    </row>
    <row r="297" spans="1:26" ht="30" customHeight="1">
      <c r="A297" s="460"/>
      <c r="B297" s="458"/>
      <c r="C297" s="381">
        <v>1</v>
      </c>
      <c r="D297" s="819" t="s">
        <v>726</v>
      </c>
      <c r="E297" s="819"/>
      <c r="F297" s="820"/>
      <c r="G297" s="461">
        <v>42838</v>
      </c>
      <c r="H297" s="77" t="s">
        <v>206</v>
      </c>
      <c r="I297" s="77">
        <v>1</v>
      </c>
      <c r="J297" s="77">
        <v>1</v>
      </c>
      <c r="K297" s="69">
        <v>1</v>
      </c>
      <c r="L297" s="353" t="s">
        <v>704</v>
      </c>
      <c r="M297" s="446" t="s">
        <v>727</v>
      </c>
      <c r="N297" s="468"/>
      <c r="O297" s="342"/>
      <c r="P297" s="108"/>
      <c r="Q297" s="108"/>
      <c r="R297" s="108"/>
      <c r="S297" s="108"/>
      <c r="T297" s="108"/>
      <c r="U297" s="108"/>
      <c r="V297" s="108"/>
      <c r="W297" s="108"/>
      <c r="X297" s="108"/>
      <c r="Y297" s="108"/>
      <c r="Z297" s="108"/>
    </row>
    <row r="298" spans="1:26" ht="30" customHeight="1">
      <c r="A298" s="460"/>
      <c r="B298" s="458"/>
      <c r="C298" s="381">
        <v>2</v>
      </c>
      <c r="D298" s="800" t="s">
        <v>728</v>
      </c>
      <c r="E298" s="800"/>
      <c r="F298" s="822"/>
      <c r="G298" s="461">
        <v>42844</v>
      </c>
      <c r="H298" s="77" t="s">
        <v>206</v>
      </c>
      <c r="I298" s="77">
        <v>1</v>
      </c>
      <c r="J298" s="77">
        <v>1</v>
      </c>
      <c r="K298" s="69">
        <v>1</v>
      </c>
      <c r="L298" s="353" t="s">
        <v>704</v>
      </c>
      <c r="M298" s="446" t="s">
        <v>729</v>
      </c>
      <c r="N298" s="468"/>
      <c r="O298" s="342"/>
      <c r="P298" s="108"/>
      <c r="Q298" s="108"/>
      <c r="R298" s="108"/>
      <c r="S298" s="108"/>
      <c r="T298" s="108"/>
      <c r="U298" s="108"/>
      <c r="V298" s="108"/>
      <c r="W298" s="108"/>
      <c r="X298" s="108"/>
      <c r="Y298" s="108"/>
      <c r="Z298" s="108"/>
    </row>
    <row r="299" spans="1:26" ht="30" customHeight="1">
      <c r="A299" s="460"/>
      <c r="B299" s="458"/>
      <c r="C299" s="381">
        <v>3</v>
      </c>
      <c r="D299" s="724" t="s">
        <v>730</v>
      </c>
      <c r="E299" s="717"/>
      <c r="F299" s="718"/>
      <c r="G299" s="461">
        <v>42860</v>
      </c>
      <c r="H299" s="83" t="s">
        <v>206</v>
      </c>
      <c r="I299" s="83">
        <v>1</v>
      </c>
      <c r="J299" s="83">
        <v>1</v>
      </c>
      <c r="K299" s="79">
        <v>1</v>
      </c>
      <c r="L299" s="443" t="s">
        <v>704</v>
      </c>
      <c r="M299" s="469" t="s">
        <v>731</v>
      </c>
      <c r="N299" s="342"/>
      <c r="O299" s="342"/>
      <c r="P299" s="108"/>
      <c r="Q299" s="108"/>
      <c r="R299" s="108"/>
      <c r="S299" s="108"/>
      <c r="T299" s="108"/>
      <c r="U299" s="108"/>
      <c r="V299" s="108"/>
      <c r="W299" s="108"/>
      <c r="X299" s="108"/>
      <c r="Y299" s="108"/>
      <c r="Z299" s="108"/>
    </row>
    <row r="300" spans="1:26" ht="30" customHeight="1">
      <c r="A300" s="460"/>
      <c r="B300" s="458"/>
      <c r="C300" s="381">
        <v>4</v>
      </c>
      <c r="D300" s="719" t="s">
        <v>732</v>
      </c>
      <c r="E300" s="827"/>
      <c r="F300" s="829"/>
      <c r="G300" s="461">
        <v>42928</v>
      </c>
      <c r="H300" s="77" t="s">
        <v>206</v>
      </c>
      <c r="I300" s="77">
        <v>1</v>
      </c>
      <c r="J300" s="77">
        <v>1</v>
      </c>
      <c r="K300" s="69">
        <v>1</v>
      </c>
      <c r="L300" s="353" t="s">
        <v>704</v>
      </c>
      <c r="M300" s="446" t="s">
        <v>733</v>
      </c>
      <c r="N300" s="342"/>
      <c r="O300" s="342"/>
      <c r="P300" s="108"/>
      <c r="Q300" s="108"/>
      <c r="R300" s="108"/>
      <c r="S300" s="108"/>
      <c r="T300" s="108"/>
      <c r="U300" s="108"/>
      <c r="V300" s="108"/>
      <c r="W300" s="108"/>
      <c r="X300" s="108"/>
      <c r="Y300" s="108"/>
      <c r="Z300" s="108"/>
    </row>
    <row r="301" spans="1:26" ht="19.5" customHeight="1">
      <c r="A301" s="460"/>
      <c r="B301" s="458"/>
      <c r="C301" s="141"/>
      <c r="D301" s="812" t="s">
        <v>710</v>
      </c>
      <c r="E301" s="717"/>
      <c r="F301" s="718"/>
      <c r="G301" s="813"/>
      <c r="H301" s="718"/>
      <c r="I301" s="77">
        <f>SUM(I297:I300)</f>
        <v>4</v>
      </c>
      <c r="J301" s="77"/>
      <c r="K301" s="432">
        <f>SUM(K297:K300)</f>
        <v>4</v>
      </c>
      <c r="L301" s="353"/>
      <c r="M301" s="354"/>
      <c r="N301" s="342"/>
      <c r="O301" s="342"/>
      <c r="P301" s="108"/>
      <c r="Q301" s="108"/>
      <c r="R301" s="108"/>
      <c r="S301" s="108"/>
      <c r="T301" s="108"/>
      <c r="U301" s="108"/>
      <c r="V301" s="108"/>
      <c r="W301" s="108"/>
      <c r="X301" s="108"/>
      <c r="Y301" s="108"/>
      <c r="Z301" s="108"/>
    </row>
    <row r="302" spans="1:26" ht="19.5" customHeight="1">
      <c r="A302" s="460"/>
      <c r="B302" s="458"/>
      <c r="C302" s="807" t="s">
        <v>734</v>
      </c>
      <c r="D302" s="818"/>
      <c r="E302" s="818"/>
      <c r="F302" s="818"/>
      <c r="G302" s="808"/>
      <c r="H302" s="808"/>
      <c r="I302" s="808"/>
      <c r="J302" s="808"/>
      <c r="K302" s="809"/>
      <c r="L302" s="414"/>
      <c r="M302" s="467"/>
      <c r="N302" s="342"/>
      <c r="O302" s="342"/>
      <c r="P302" s="108"/>
      <c r="Q302" s="108"/>
      <c r="R302" s="108"/>
      <c r="S302" s="108"/>
      <c r="T302" s="108"/>
      <c r="U302" s="108"/>
      <c r="V302" s="108"/>
      <c r="W302" s="108"/>
      <c r="X302" s="108"/>
      <c r="Y302" s="108"/>
      <c r="Z302" s="108"/>
    </row>
    <row r="303" spans="1:26" ht="30" customHeight="1">
      <c r="A303" s="460"/>
      <c r="B303" s="458"/>
      <c r="C303" s="381">
        <v>1</v>
      </c>
      <c r="D303" s="819" t="s">
        <v>735</v>
      </c>
      <c r="E303" s="819"/>
      <c r="F303" s="820"/>
      <c r="G303" s="462">
        <v>43027</v>
      </c>
      <c r="H303" s="77" t="s">
        <v>206</v>
      </c>
      <c r="I303" s="77">
        <v>1</v>
      </c>
      <c r="J303" s="77">
        <v>1</v>
      </c>
      <c r="K303" s="69">
        <v>1</v>
      </c>
      <c r="L303" s="353" t="s">
        <v>704</v>
      </c>
      <c r="M303" s="446" t="s">
        <v>736</v>
      </c>
      <c r="N303" s="342"/>
      <c r="O303" s="342"/>
      <c r="P303" s="108"/>
      <c r="Q303" s="108"/>
      <c r="R303" s="108"/>
      <c r="S303" s="108"/>
      <c r="T303" s="108"/>
      <c r="U303" s="108"/>
      <c r="V303" s="108"/>
      <c r="W303" s="108"/>
      <c r="X303" s="108"/>
      <c r="Y303" s="108"/>
      <c r="Z303" s="108"/>
    </row>
    <row r="304" spans="1:26" ht="30" customHeight="1">
      <c r="A304" s="460"/>
      <c r="B304" s="458"/>
      <c r="C304" s="381">
        <v>2</v>
      </c>
      <c r="D304" s="800" t="s">
        <v>737</v>
      </c>
      <c r="E304" s="800"/>
      <c r="F304" s="822"/>
      <c r="G304" s="462">
        <v>43031</v>
      </c>
      <c r="H304" s="77" t="s">
        <v>206</v>
      </c>
      <c r="I304" s="77">
        <v>1</v>
      </c>
      <c r="J304" s="77">
        <v>1</v>
      </c>
      <c r="K304" s="69">
        <v>1</v>
      </c>
      <c r="L304" s="353" t="s">
        <v>704</v>
      </c>
      <c r="M304" s="446" t="s">
        <v>738</v>
      </c>
      <c r="N304" s="342"/>
      <c r="O304" s="342"/>
      <c r="P304" s="108"/>
      <c r="Q304" s="108"/>
      <c r="R304" s="108"/>
      <c r="S304" s="108"/>
      <c r="T304" s="108"/>
      <c r="U304" s="108"/>
      <c r="V304" s="108"/>
      <c r="W304" s="108"/>
      <c r="X304" s="108"/>
      <c r="Y304" s="108"/>
      <c r="Z304" s="108"/>
    </row>
    <row r="305" spans="1:26" ht="30" customHeight="1">
      <c r="A305" s="460"/>
      <c r="B305" s="458"/>
      <c r="C305" s="381">
        <v>3</v>
      </c>
      <c r="D305" s="724" t="s">
        <v>739</v>
      </c>
      <c r="E305" s="717"/>
      <c r="F305" s="718"/>
      <c r="G305" s="462">
        <v>43032</v>
      </c>
      <c r="H305" s="83" t="s">
        <v>206</v>
      </c>
      <c r="I305" s="83">
        <v>1</v>
      </c>
      <c r="J305" s="83">
        <v>1</v>
      </c>
      <c r="K305" s="79">
        <v>1</v>
      </c>
      <c r="L305" s="443" t="s">
        <v>704</v>
      </c>
      <c r="M305" s="469" t="s">
        <v>740</v>
      </c>
      <c r="N305" s="342"/>
      <c r="O305" s="342"/>
      <c r="P305" s="108"/>
      <c r="Q305" s="108"/>
      <c r="R305" s="108"/>
      <c r="S305" s="108"/>
      <c r="T305" s="108"/>
      <c r="U305" s="108"/>
      <c r="V305" s="108"/>
      <c r="W305" s="108"/>
      <c r="X305" s="108"/>
      <c r="Y305" s="108"/>
      <c r="Z305" s="108"/>
    </row>
    <row r="306" spans="1:26" ht="19.5" customHeight="1">
      <c r="A306" s="460"/>
      <c r="B306" s="458"/>
      <c r="C306" s="141"/>
      <c r="D306" s="812" t="s">
        <v>710</v>
      </c>
      <c r="E306" s="717"/>
      <c r="F306" s="718"/>
      <c r="G306" s="813"/>
      <c r="H306" s="718"/>
      <c r="I306" s="77">
        <f>SUM(I303:I305)</f>
        <v>3</v>
      </c>
      <c r="J306" s="77"/>
      <c r="K306" s="432">
        <f>SUM(K303:K305)</f>
        <v>3</v>
      </c>
      <c r="L306" s="353"/>
      <c r="M306" s="354"/>
      <c r="N306" s="342"/>
      <c r="O306" s="342"/>
      <c r="P306" s="108"/>
      <c r="Q306" s="108"/>
      <c r="R306" s="108"/>
      <c r="S306" s="108"/>
      <c r="T306" s="108"/>
      <c r="U306" s="108"/>
      <c r="V306" s="108"/>
      <c r="W306" s="108"/>
      <c r="X306" s="108"/>
      <c r="Y306" s="108"/>
      <c r="Z306" s="108"/>
    </row>
    <row r="307" spans="1:26" ht="19.5" customHeight="1">
      <c r="A307" s="460"/>
      <c r="B307" s="458"/>
      <c r="C307" s="766" t="s">
        <v>741</v>
      </c>
      <c r="D307" s="840"/>
      <c r="E307" s="840"/>
      <c r="F307" s="840"/>
      <c r="G307" s="843"/>
      <c r="H307" s="840"/>
      <c r="I307" s="840"/>
      <c r="J307" s="840"/>
      <c r="K307" s="840"/>
      <c r="L307" s="841"/>
      <c r="M307" s="354"/>
      <c r="N307" s="342"/>
      <c r="O307" s="342"/>
      <c r="P307" s="108"/>
      <c r="Q307" s="108"/>
      <c r="R307" s="108"/>
      <c r="S307" s="108"/>
      <c r="T307" s="108"/>
      <c r="U307" s="108"/>
      <c r="V307" s="108"/>
      <c r="W307" s="108"/>
      <c r="X307" s="108"/>
      <c r="Y307" s="108"/>
      <c r="Z307" s="108"/>
    </row>
    <row r="308" spans="1:26" ht="30" customHeight="1">
      <c r="A308" s="460"/>
      <c r="B308" s="458"/>
      <c r="C308" s="381">
        <v>1</v>
      </c>
      <c r="D308" s="842" t="s">
        <v>742</v>
      </c>
      <c r="E308" s="717"/>
      <c r="F308" s="717"/>
      <c r="G308" s="462">
        <v>43206</v>
      </c>
      <c r="H308" s="463" t="s">
        <v>206</v>
      </c>
      <c r="I308" s="83">
        <v>1</v>
      </c>
      <c r="J308" s="83">
        <v>1</v>
      </c>
      <c r="K308" s="79">
        <v>1</v>
      </c>
      <c r="L308" s="443" t="s">
        <v>704</v>
      </c>
      <c r="M308" s="469" t="s">
        <v>743</v>
      </c>
      <c r="N308" s="342"/>
      <c r="O308" s="342"/>
      <c r="P308" s="108"/>
      <c r="Q308" s="108"/>
      <c r="R308" s="108"/>
      <c r="S308" s="108"/>
      <c r="T308" s="108"/>
      <c r="U308" s="108"/>
      <c r="V308" s="108"/>
      <c r="W308" s="108"/>
      <c r="X308" s="108"/>
      <c r="Y308" s="108"/>
      <c r="Z308" s="108"/>
    </row>
    <row r="309" spans="1:26" ht="30" customHeight="1">
      <c r="A309" s="460"/>
      <c r="B309" s="458"/>
      <c r="C309" s="381">
        <v>2</v>
      </c>
      <c r="D309" s="842" t="s">
        <v>744</v>
      </c>
      <c r="E309" s="717"/>
      <c r="F309" s="717"/>
      <c r="G309" s="462">
        <v>43280</v>
      </c>
      <c r="H309" s="463" t="s">
        <v>206</v>
      </c>
      <c r="I309" s="83">
        <v>1</v>
      </c>
      <c r="J309" s="83">
        <v>1</v>
      </c>
      <c r="K309" s="79">
        <v>1</v>
      </c>
      <c r="L309" s="443" t="s">
        <v>704</v>
      </c>
      <c r="M309" s="470" t="s">
        <v>745</v>
      </c>
      <c r="N309" s="342"/>
      <c r="O309" s="342"/>
      <c r="P309" s="108"/>
      <c r="Q309" s="108"/>
      <c r="R309" s="108"/>
      <c r="S309" s="108"/>
      <c r="T309" s="108"/>
      <c r="U309" s="108"/>
      <c r="V309" s="108"/>
      <c r="W309" s="108"/>
      <c r="X309" s="108"/>
      <c r="Y309" s="108"/>
      <c r="Z309" s="108"/>
    </row>
    <row r="310" spans="1:26" ht="30" customHeight="1">
      <c r="A310" s="460"/>
      <c r="B310" s="458"/>
      <c r="C310" s="381">
        <v>3</v>
      </c>
      <c r="D310" s="842" t="s">
        <v>746</v>
      </c>
      <c r="E310" s="717"/>
      <c r="F310" s="717"/>
      <c r="G310" s="462">
        <v>43292</v>
      </c>
      <c r="H310" s="463" t="s">
        <v>206</v>
      </c>
      <c r="I310" s="83">
        <v>1</v>
      </c>
      <c r="J310" s="83">
        <v>1</v>
      </c>
      <c r="K310" s="79">
        <v>1</v>
      </c>
      <c r="L310" s="443" t="s">
        <v>704</v>
      </c>
      <c r="M310" s="469" t="s">
        <v>747</v>
      </c>
      <c r="N310" s="342"/>
      <c r="O310" s="342"/>
      <c r="P310" s="108"/>
      <c r="Q310" s="108"/>
      <c r="R310" s="108"/>
      <c r="S310" s="108"/>
      <c r="T310" s="108"/>
      <c r="U310" s="108"/>
      <c r="V310" s="108"/>
      <c r="W310" s="108"/>
      <c r="X310" s="108"/>
      <c r="Y310" s="108"/>
      <c r="Z310" s="108"/>
    </row>
    <row r="311" spans="1:26" ht="30" customHeight="1">
      <c r="A311" s="460"/>
      <c r="B311" s="458"/>
      <c r="C311" s="381">
        <v>4</v>
      </c>
      <c r="D311" s="842" t="s">
        <v>748</v>
      </c>
      <c r="E311" s="717"/>
      <c r="F311" s="717"/>
      <c r="G311" s="462">
        <v>43298</v>
      </c>
      <c r="H311" s="463" t="s">
        <v>206</v>
      </c>
      <c r="I311" s="83">
        <v>1</v>
      </c>
      <c r="J311" s="83">
        <v>1</v>
      </c>
      <c r="K311" s="79">
        <v>1</v>
      </c>
      <c r="L311" s="443" t="s">
        <v>704</v>
      </c>
      <c r="M311" s="469" t="s">
        <v>749</v>
      </c>
      <c r="N311" s="342"/>
      <c r="O311" s="342"/>
      <c r="P311" s="108"/>
      <c r="Q311" s="108"/>
      <c r="R311" s="108"/>
      <c r="S311" s="108"/>
      <c r="T311" s="108"/>
      <c r="U311" s="108"/>
      <c r="V311" s="108"/>
      <c r="W311" s="108"/>
      <c r="X311" s="108"/>
      <c r="Y311" s="108"/>
      <c r="Z311" s="108"/>
    </row>
    <row r="312" spans="1:26" ht="19.5" customHeight="1">
      <c r="A312" s="460"/>
      <c r="B312" s="458"/>
      <c r="C312" s="464"/>
      <c r="D312" s="812" t="s">
        <v>710</v>
      </c>
      <c r="E312" s="717"/>
      <c r="F312" s="718"/>
      <c r="G312" s="817"/>
      <c r="H312" s="718"/>
      <c r="I312" s="77">
        <f>SUM(I308:I311)</f>
        <v>4</v>
      </c>
      <c r="J312" s="77"/>
      <c r="K312" s="432">
        <f>SUM(K308:K311)</f>
        <v>4</v>
      </c>
      <c r="L312" s="353"/>
      <c r="M312" s="354"/>
      <c r="N312" s="342"/>
      <c r="O312" s="342"/>
      <c r="P312" s="108"/>
      <c r="Q312" s="108"/>
      <c r="R312" s="108"/>
      <c r="S312" s="108"/>
      <c r="T312" s="108"/>
      <c r="U312" s="108"/>
      <c r="V312" s="108"/>
      <c r="W312" s="108"/>
      <c r="X312" s="108"/>
      <c r="Y312" s="108"/>
      <c r="Z312" s="108"/>
    </row>
    <row r="313" spans="1:26" ht="19.5" customHeight="1">
      <c r="A313" s="460"/>
      <c r="B313" s="458"/>
      <c r="C313" s="757" t="s">
        <v>620</v>
      </c>
      <c r="D313" s="840"/>
      <c r="E313" s="840"/>
      <c r="F313" s="840"/>
      <c r="G313" s="840"/>
      <c r="H313" s="840"/>
      <c r="I313" s="840"/>
      <c r="J313" s="840"/>
      <c r="K313" s="840"/>
      <c r="L313" s="841"/>
      <c r="M313" s="354"/>
      <c r="N313" s="342"/>
      <c r="O313" s="342"/>
      <c r="P313" s="108"/>
      <c r="Q313" s="108"/>
      <c r="R313" s="108"/>
      <c r="S313" s="108"/>
      <c r="T313" s="108"/>
      <c r="U313" s="108"/>
      <c r="V313" s="108"/>
      <c r="W313" s="108"/>
      <c r="X313" s="108"/>
      <c r="Y313" s="108"/>
      <c r="Z313" s="108"/>
    </row>
    <row r="314" spans="1:26" ht="30" customHeight="1">
      <c r="A314" s="460"/>
      <c r="B314" s="458"/>
      <c r="C314" s="381">
        <v>1</v>
      </c>
      <c r="D314" s="800" t="s">
        <v>750</v>
      </c>
      <c r="E314" s="800"/>
      <c r="F314" s="822"/>
      <c r="G314" s="462">
        <v>43392</v>
      </c>
      <c r="H314" s="77" t="s">
        <v>206</v>
      </c>
      <c r="I314" s="77">
        <v>1</v>
      </c>
      <c r="J314" s="77">
        <v>1</v>
      </c>
      <c r="K314" s="69">
        <v>1</v>
      </c>
      <c r="L314" s="353" t="s">
        <v>704</v>
      </c>
      <c r="M314" s="446" t="s">
        <v>751</v>
      </c>
      <c r="N314" s="342"/>
      <c r="O314" s="342"/>
      <c r="P314" s="108"/>
      <c r="Q314" s="108"/>
      <c r="R314" s="108"/>
      <c r="S314" s="108"/>
      <c r="T314" s="108"/>
      <c r="U314" s="108"/>
      <c r="V314" s="108"/>
      <c r="W314" s="108"/>
      <c r="X314" s="108"/>
      <c r="Y314" s="108"/>
      <c r="Z314" s="108"/>
    </row>
    <row r="315" spans="1:26" ht="30" customHeight="1">
      <c r="A315" s="460"/>
      <c r="B315" s="458"/>
      <c r="C315" s="381">
        <v>2</v>
      </c>
      <c r="D315" s="800" t="s">
        <v>752</v>
      </c>
      <c r="E315" s="800"/>
      <c r="F315" s="822"/>
      <c r="G315" s="462">
        <v>43473</v>
      </c>
      <c r="H315" s="465" t="s">
        <v>206</v>
      </c>
      <c r="I315" s="77">
        <v>1</v>
      </c>
      <c r="J315" s="77">
        <v>1</v>
      </c>
      <c r="K315" s="69">
        <v>1</v>
      </c>
      <c r="L315" s="353" t="s">
        <v>704</v>
      </c>
      <c r="M315" s="446" t="s">
        <v>753</v>
      </c>
      <c r="N315" s="342"/>
      <c r="O315" s="342"/>
      <c r="P315" s="108"/>
      <c r="Q315" s="108"/>
      <c r="R315" s="108"/>
      <c r="S315" s="108"/>
      <c r="T315" s="108"/>
      <c r="U315" s="108"/>
      <c r="V315" s="108"/>
      <c r="W315" s="108"/>
      <c r="X315" s="108"/>
      <c r="Y315" s="108"/>
      <c r="Z315" s="108"/>
    </row>
    <row r="316" spans="1:26" ht="30" customHeight="1">
      <c r="A316" s="460"/>
      <c r="B316" s="458"/>
      <c r="C316" s="381">
        <v>3</v>
      </c>
      <c r="D316" s="800" t="s">
        <v>754</v>
      </c>
      <c r="E316" s="800"/>
      <c r="F316" s="822"/>
      <c r="G316" s="462">
        <v>43479</v>
      </c>
      <c r="H316" s="465" t="s">
        <v>206</v>
      </c>
      <c r="I316" s="77">
        <v>1</v>
      </c>
      <c r="J316" s="77">
        <v>1</v>
      </c>
      <c r="K316" s="69">
        <v>1</v>
      </c>
      <c r="L316" s="353" t="s">
        <v>704</v>
      </c>
      <c r="M316" s="446" t="s">
        <v>755</v>
      </c>
      <c r="N316" s="342"/>
      <c r="O316" s="342"/>
      <c r="P316" s="108"/>
      <c r="Q316" s="108"/>
      <c r="R316" s="108"/>
      <c r="S316" s="108"/>
      <c r="T316" s="108"/>
      <c r="U316" s="108"/>
      <c r="V316" s="108"/>
      <c r="W316" s="108"/>
      <c r="X316" s="108"/>
      <c r="Y316" s="108"/>
      <c r="Z316" s="108"/>
    </row>
    <row r="317" spans="1:26" ht="30" customHeight="1">
      <c r="A317" s="460"/>
      <c r="B317" s="458"/>
      <c r="C317" s="381">
        <v>4</v>
      </c>
      <c r="D317" s="800" t="s">
        <v>756</v>
      </c>
      <c r="E317" s="800"/>
      <c r="F317" s="822"/>
      <c r="G317" s="462">
        <v>43481</v>
      </c>
      <c r="H317" s="465" t="s">
        <v>206</v>
      </c>
      <c r="I317" s="77">
        <v>1</v>
      </c>
      <c r="J317" s="77">
        <v>1</v>
      </c>
      <c r="K317" s="69">
        <v>1</v>
      </c>
      <c r="L317" s="353" t="s">
        <v>704</v>
      </c>
      <c r="M317" s="446" t="s">
        <v>757</v>
      </c>
      <c r="N317" s="342"/>
      <c r="O317" s="342"/>
      <c r="P317" s="108"/>
      <c r="Q317" s="108"/>
      <c r="R317" s="108"/>
      <c r="S317" s="108"/>
      <c r="T317" s="108"/>
      <c r="U317" s="108"/>
      <c r="V317" s="108"/>
      <c r="W317" s="108"/>
      <c r="X317" s="108"/>
      <c r="Y317" s="108"/>
      <c r="Z317" s="108"/>
    </row>
    <row r="318" spans="1:26" ht="19.5" customHeight="1">
      <c r="A318" s="460"/>
      <c r="B318" s="458"/>
      <c r="C318" s="141"/>
      <c r="D318" s="812" t="s">
        <v>710</v>
      </c>
      <c r="E318" s="717"/>
      <c r="F318" s="718"/>
      <c r="G318" s="817"/>
      <c r="H318" s="718"/>
      <c r="I318" s="77">
        <f>SUM(I314:I317)</f>
        <v>4</v>
      </c>
      <c r="J318" s="77"/>
      <c r="K318" s="432">
        <f>SUM(K314:K317)</f>
        <v>4</v>
      </c>
      <c r="L318" s="353"/>
      <c r="M318" s="354"/>
      <c r="N318" s="342"/>
      <c r="O318" s="342"/>
      <c r="P318" s="108"/>
      <c r="Q318" s="108"/>
      <c r="R318" s="108"/>
      <c r="S318" s="108"/>
      <c r="T318" s="108"/>
      <c r="U318" s="108"/>
      <c r="V318" s="108"/>
      <c r="W318" s="108"/>
      <c r="X318" s="108"/>
      <c r="Y318" s="108"/>
      <c r="Z318" s="108"/>
    </row>
    <row r="319" spans="1:26" ht="19.5" customHeight="1">
      <c r="A319" s="460"/>
      <c r="B319" s="458"/>
      <c r="C319" s="757" t="s">
        <v>758</v>
      </c>
      <c r="D319" s="840"/>
      <c r="E319" s="840"/>
      <c r="F319" s="840"/>
      <c r="G319" s="840"/>
      <c r="H319" s="840"/>
      <c r="I319" s="840"/>
      <c r="J319" s="840"/>
      <c r="K319" s="840"/>
      <c r="L319" s="841"/>
      <c r="M319" s="354"/>
      <c r="N319" s="342"/>
      <c r="O319" s="342"/>
      <c r="P319" s="108"/>
      <c r="Q319" s="108"/>
      <c r="R319" s="108"/>
      <c r="S319" s="108"/>
      <c r="T319" s="108"/>
      <c r="U319" s="108"/>
      <c r="V319" s="108"/>
      <c r="W319" s="108"/>
      <c r="X319" s="108"/>
      <c r="Y319" s="108"/>
      <c r="Z319" s="108"/>
    </row>
    <row r="320" spans="1:26" ht="31.5" customHeight="1">
      <c r="A320" s="460"/>
      <c r="B320" s="458"/>
      <c r="C320" s="381">
        <v>1</v>
      </c>
      <c r="D320" s="724" t="s">
        <v>759</v>
      </c>
      <c r="E320" s="717"/>
      <c r="F320" s="717"/>
      <c r="G320" s="461">
        <v>43560</v>
      </c>
      <c r="H320" s="463" t="s">
        <v>206</v>
      </c>
      <c r="I320" s="83">
        <v>1</v>
      </c>
      <c r="J320" s="83">
        <v>1</v>
      </c>
      <c r="K320" s="79">
        <v>1</v>
      </c>
      <c r="L320" s="443" t="s">
        <v>704</v>
      </c>
      <c r="M320" s="469" t="s">
        <v>760</v>
      </c>
      <c r="N320" s="342"/>
      <c r="O320" s="342"/>
      <c r="P320" s="108"/>
      <c r="Q320" s="108"/>
      <c r="R320" s="108"/>
      <c r="S320" s="108"/>
      <c r="T320" s="108"/>
      <c r="U320" s="108"/>
      <c r="V320" s="108"/>
      <c r="W320" s="108"/>
      <c r="X320" s="108"/>
      <c r="Y320" s="108"/>
      <c r="Z320" s="108"/>
    </row>
    <row r="321" spans="1:26" ht="31.5" customHeight="1">
      <c r="A321" s="460"/>
      <c r="B321" s="458"/>
      <c r="C321" s="381">
        <v>2</v>
      </c>
      <c r="D321" s="724" t="s">
        <v>761</v>
      </c>
      <c r="E321" s="717"/>
      <c r="F321" s="718"/>
      <c r="G321" s="461">
        <v>43565</v>
      </c>
      <c r="H321" s="463" t="s">
        <v>206</v>
      </c>
      <c r="I321" s="83">
        <v>1</v>
      </c>
      <c r="J321" s="83">
        <v>1</v>
      </c>
      <c r="K321" s="79">
        <v>1</v>
      </c>
      <c r="L321" s="443" t="s">
        <v>704</v>
      </c>
      <c r="M321" s="476" t="s">
        <v>762</v>
      </c>
      <c r="N321" s="342"/>
      <c r="O321" s="342"/>
      <c r="P321" s="108"/>
      <c r="Q321" s="108"/>
      <c r="R321" s="108"/>
      <c r="S321" s="108"/>
      <c r="T321" s="108"/>
      <c r="U321" s="108"/>
      <c r="V321" s="108"/>
      <c r="W321" s="108"/>
      <c r="X321" s="108"/>
      <c r="Y321" s="108"/>
      <c r="Z321" s="108"/>
    </row>
    <row r="322" spans="1:26" ht="31.5" customHeight="1">
      <c r="A322" s="460"/>
      <c r="B322" s="458"/>
      <c r="C322" s="381">
        <v>3</v>
      </c>
      <c r="D322" s="724" t="s">
        <v>763</v>
      </c>
      <c r="E322" s="717"/>
      <c r="F322" s="718"/>
      <c r="G322" s="461">
        <v>43559</v>
      </c>
      <c r="H322" s="463" t="s">
        <v>206</v>
      </c>
      <c r="I322" s="83">
        <v>1</v>
      </c>
      <c r="J322" s="83">
        <v>1</v>
      </c>
      <c r="K322" s="79">
        <v>1</v>
      </c>
      <c r="L322" s="443" t="s">
        <v>704</v>
      </c>
      <c r="M322" s="469" t="s">
        <v>764</v>
      </c>
      <c r="N322" s="342"/>
      <c r="O322" s="342"/>
      <c r="P322" s="108"/>
      <c r="Q322" s="108"/>
      <c r="R322" s="108"/>
      <c r="S322" s="108"/>
      <c r="T322" s="108"/>
      <c r="U322" s="108"/>
      <c r="V322" s="108"/>
      <c r="W322" s="108"/>
      <c r="X322" s="108"/>
      <c r="Y322" s="108"/>
      <c r="Z322" s="108"/>
    </row>
    <row r="323" spans="1:26" ht="21" customHeight="1">
      <c r="A323" s="460"/>
      <c r="B323" s="458"/>
      <c r="C323" s="464"/>
      <c r="D323" s="812" t="s">
        <v>710</v>
      </c>
      <c r="E323" s="717"/>
      <c r="F323" s="718"/>
      <c r="G323" s="817"/>
      <c r="H323" s="718"/>
      <c r="I323" s="77">
        <f>SUM(I320:I322)</f>
        <v>3</v>
      </c>
      <c r="J323" s="77"/>
      <c r="K323" s="432">
        <f>SUM(K320:K322)</f>
        <v>3</v>
      </c>
      <c r="L323" s="353"/>
      <c r="M323" s="354"/>
      <c r="N323" s="342"/>
      <c r="O323" s="342"/>
      <c r="P323" s="108"/>
      <c r="Q323" s="108"/>
      <c r="R323" s="108"/>
      <c r="S323" s="108"/>
      <c r="T323" s="108"/>
      <c r="U323" s="108"/>
      <c r="V323" s="108"/>
      <c r="W323" s="108"/>
      <c r="X323" s="108"/>
      <c r="Y323" s="108"/>
      <c r="Z323" s="108"/>
    </row>
    <row r="324" spans="1:26" ht="19.5" customHeight="1">
      <c r="A324" s="460"/>
      <c r="B324" s="458"/>
      <c r="C324" s="807" t="s">
        <v>765</v>
      </c>
      <c r="D324" s="808"/>
      <c r="E324" s="808"/>
      <c r="F324" s="808"/>
      <c r="G324" s="808"/>
      <c r="H324" s="808"/>
      <c r="I324" s="808"/>
      <c r="J324" s="808"/>
      <c r="K324" s="809"/>
      <c r="L324" s="414"/>
      <c r="M324" s="467"/>
      <c r="N324" s="342"/>
      <c r="O324" s="477"/>
      <c r="P324" s="108"/>
      <c r="Q324" s="108"/>
      <c r="R324" s="108"/>
      <c r="S324" s="108"/>
      <c r="T324" s="108"/>
      <c r="U324" s="108"/>
      <c r="V324" s="108"/>
      <c r="W324" s="108"/>
      <c r="X324" s="108"/>
      <c r="Y324" s="108"/>
      <c r="Z324" s="108"/>
    </row>
    <row r="325" spans="1:26" ht="30" customHeight="1">
      <c r="A325" s="460"/>
      <c r="B325" s="458"/>
      <c r="C325" s="380">
        <v>1</v>
      </c>
      <c r="D325" s="810" t="s">
        <v>766</v>
      </c>
      <c r="E325" s="811"/>
      <c r="F325" s="811"/>
      <c r="G325" s="461">
        <v>44032</v>
      </c>
      <c r="H325" s="109" t="s">
        <v>206</v>
      </c>
      <c r="I325" s="109">
        <v>1</v>
      </c>
      <c r="J325" s="109">
        <v>1</v>
      </c>
      <c r="K325" s="381">
        <v>1</v>
      </c>
      <c r="L325" s="419" t="s">
        <v>704</v>
      </c>
      <c r="M325" s="478" t="s">
        <v>767</v>
      </c>
      <c r="N325" s="342"/>
      <c r="O325" s="477"/>
      <c r="P325" s="108"/>
      <c r="Q325" s="108"/>
      <c r="R325" s="108"/>
      <c r="S325" s="108"/>
      <c r="T325" s="108"/>
      <c r="U325" s="108"/>
      <c r="V325" s="108"/>
      <c r="W325" s="108"/>
      <c r="X325" s="108"/>
      <c r="Y325" s="108"/>
      <c r="Z325" s="108"/>
    </row>
    <row r="326" spans="1:26" ht="30" customHeight="1">
      <c r="A326" s="460"/>
      <c r="B326" s="458"/>
      <c r="C326" s="380">
        <v>2</v>
      </c>
      <c r="D326" s="810" t="s">
        <v>768</v>
      </c>
      <c r="E326" s="811"/>
      <c r="F326" s="811"/>
      <c r="G326" s="461">
        <v>44012</v>
      </c>
      <c r="H326" s="109" t="s">
        <v>206</v>
      </c>
      <c r="I326" s="109">
        <v>1</v>
      </c>
      <c r="J326" s="109">
        <v>1</v>
      </c>
      <c r="K326" s="381">
        <v>1</v>
      </c>
      <c r="L326" s="419" t="s">
        <v>704</v>
      </c>
      <c r="M326" s="478" t="s">
        <v>769</v>
      </c>
      <c r="N326" s="342"/>
      <c r="O326" s="477"/>
      <c r="P326" s="108"/>
      <c r="Q326" s="108"/>
      <c r="R326" s="108"/>
      <c r="S326" s="108"/>
      <c r="T326" s="108"/>
      <c r="U326" s="108"/>
      <c r="V326" s="108"/>
      <c r="W326" s="108"/>
      <c r="X326" s="108"/>
      <c r="Y326" s="108"/>
      <c r="Z326" s="108"/>
    </row>
    <row r="327" spans="1:26" ht="19.5" customHeight="1">
      <c r="A327" s="460"/>
      <c r="B327" s="458"/>
      <c r="C327" s="380"/>
      <c r="D327" s="803" t="s">
        <v>710</v>
      </c>
      <c r="E327" s="804"/>
      <c r="F327" s="804"/>
      <c r="G327" s="805"/>
      <c r="H327" s="804"/>
      <c r="I327" s="109">
        <f>SUM(I325:I326)</f>
        <v>2</v>
      </c>
      <c r="J327" s="109"/>
      <c r="K327" s="479">
        <f>SUM(K325:K326)</f>
        <v>2</v>
      </c>
      <c r="L327" s="419"/>
      <c r="M327" s="480"/>
      <c r="N327" s="342"/>
      <c r="O327" s="477"/>
      <c r="P327" s="108"/>
      <c r="Q327" s="108"/>
      <c r="R327" s="108"/>
      <c r="S327" s="108"/>
      <c r="T327" s="108"/>
      <c r="U327" s="108"/>
      <c r="V327" s="108"/>
      <c r="W327" s="108"/>
      <c r="X327" s="108"/>
      <c r="Y327" s="108"/>
      <c r="Z327" s="108"/>
    </row>
    <row r="328" spans="1:26" ht="19.5" customHeight="1">
      <c r="A328" s="460"/>
      <c r="B328" s="458"/>
      <c r="C328" s="807" t="s">
        <v>770</v>
      </c>
      <c r="D328" s="808"/>
      <c r="E328" s="808"/>
      <c r="F328" s="808"/>
      <c r="G328" s="808"/>
      <c r="H328" s="808"/>
      <c r="I328" s="808"/>
      <c r="J328" s="808"/>
      <c r="K328" s="809"/>
      <c r="L328" s="414"/>
      <c r="M328" s="467"/>
      <c r="N328" s="342"/>
      <c r="O328" s="477"/>
      <c r="P328" s="108"/>
      <c r="Q328" s="108"/>
      <c r="R328" s="108"/>
      <c r="S328" s="108"/>
      <c r="T328" s="108"/>
      <c r="U328" s="108"/>
      <c r="V328" s="108"/>
      <c r="W328" s="108"/>
      <c r="X328" s="108"/>
      <c r="Y328" s="108"/>
      <c r="Z328" s="108"/>
    </row>
    <row r="329" spans="1:26" ht="30" customHeight="1">
      <c r="A329" s="460"/>
      <c r="B329" s="458"/>
      <c r="C329" s="380">
        <v>1</v>
      </c>
      <c r="D329" s="810" t="s">
        <v>771</v>
      </c>
      <c r="E329" s="811"/>
      <c r="F329" s="811"/>
      <c r="G329" s="461">
        <v>44050</v>
      </c>
      <c r="H329" s="109" t="s">
        <v>206</v>
      </c>
      <c r="I329" s="109">
        <v>1</v>
      </c>
      <c r="J329" s="109">
        <v>1</v>
      </c>
      <c r="K329" s="381">
        <v>1</v>
      </c>
      <c r="L329" s="419" t="s">
        <v>704</v>
      </c>
      <c r="M329" s="478" t="s">
        <v>772</v>
      </c>
      <c r="N329" s="468"/>
      <c r="O329" s="477"/>
      <c r="P329" s="108"/>
      <c r="Q329" s="108"/>
      <c r="R329" s="108"/>
      <c r="S329" s="108"/>
      <c r="T329" s="108"/>
      <c r="U329" s="108"/>
      <c r="V329" s="108"/>
      <c r="W329" s="108"/>
      <c r="X329" s="108"/>
      <c r="Y329" s="108"/>
      <c r="Z329" s="108"/>
    </row>
    <row r="330" spans="1:26" ht="30" customHeight="1">
      <c r="A330" s="460"/>
      <c r="B330" s="458"/>
      <c r="C330" s="380">
        <v>2</v>
      </c>
      <c r="D330" s="810" t="s">
        <v>773</v>
      </c>
      <c r="E330" s="811"/>
      <c r="F330" s="811"/>
      <c r="G330" s="461">
        <v>44053</v>
      </c>
      <c r="H330" s="109" t="s">
        <v>206</v>
      </c>
      <c r="I330" s="109">
        <v>1</v>
      </c>
      <c r="J330" s="109">
        <v>1</v>
      </c>
      <c r="K330" s="381">
        <v>1</v>
      </c>
      <c r="L330" s="419" t="s">
        <v>704</v>
      </c>
      <c r="M330" s="478" t="s">
        <v>774</v>
      </c>
      <c r="N330" s="468"/>
      <c r="O330" s="477"/>
      <c r="P330" s="108"/>
      <c r="Q330" s="108"/>
      <c r="R330" s="108"/>
      <c r="S330" s="108"/>
      <c r="T330" s="108"/>
      <c r="U330" s="108"/>
      <c r="V330" s="108"/>
      <c r="W330" s="108"/>
      <c r="X330" s="108"/>
      <c r="Y330" s="108"/>
      <c r="Z330" s="108"/>
    </row>
    <row r="331" spans="1:26" ht="30" customHeight="1">
      <c r="A331" s="460"/>
      <c r="B331" s="458"/>
      <c r="C331" s="380">
        <v>3</v>
      </c>
      <c r="D331" s="810" t="s">
        <v>775</v>
      </c>
      <c r="E331" s="811"/>
      <c r="F331" s="811"/>
      <c r="G331" s="461">
        <v>44183</v>
      </c>
      <c r="H331" s="109" t="s">
        <v>206</v>
      </c>
      <c r="I331" s="109">
        <v>1</v>
      </c>
      <c r="J331" s="109">
        <v>1</v>
      </c>
      <c r="K331" s="381">
        <v>1</v>
      </c>
      <c r="L331" s="419" t="s">
        <v>704</v>
      </c>
      <c r="M331" s="478" t="s">
        <v>776</v>
      </c>
      <c r="N331" s="468"/>
      <c r="O331" s="477"/>
      <c r="P331" s="108"/>
      <c r="Q331" s="108"/>
      <c r="R331" s="108"/>
      <c r="S331" s="108"/>
      <c r="T331" s="108"/>
      <c r="U331" s="108"/>
      <c r="V331" s="108"/>
      <c r="W331" s="108"/>
      <c r="X331" s="108"/>
      <c r="Y331" s="108"/>
      <c r="Z331" s="108"/>
    </row>
    <row r="332" spans="1:26" ht="30" customHeight="1">
      <c r="A332" s="460"/>
      <c r="B332" s="458"/>
      <c r="C332" s="380">
        <v>4</v>
      </c>
      <c r="D332" s="810" t="s">
        <v>777</v>
      </c>
      <c r="E332" s="811"/>
      <c r="F332" s="811"/>
      <c r="G332" s="461">
        <v>44225</v>
      </c>
      <c r="H332" s="109" t="s">
        <v>206</v>
      </c>
      <c r="I332" s="109">
        <v>1</v>
      </c>
      <c r="J332" s="109">
        <v>1</v>
      </c>
      <c r="K332" s="381">
        <v>1</v>
      </c>
      <c r="L332" s="419" t="s">
        <v>704</v>
      </c>
      <c r="M332" s="478" t="s">
        <v>778</v>
      </c>
      <c r="N332" s="468"/>
      <c r="O332" s="477"/>
      <c r="P332" s="108"/>
      <c r="Q332" s="108"/>
      <c r="R332" s="108"/>
      <c r="S332" s="108"/>
      <c r="T332" s="108"/>
      <c r="U332" s="108"/>
      <c r="V332" s="108"/>
      <c r="W332" s="108"/>
      <c r="X332" s="108"/>
      <c r="Y332" s="108"/>
      <c r="Z332" s="108"/>
    </row>
    <row r="333" spans="1:26" ht="19.5" customHeight="1">
      <c r="A333" s="460"/>
      <c r="B333" s="458"/>
      <c r="C333" s="380"/>
      <c r="D333" s="803" t="s">
        <v>710</v>
      </c>
      <c r="E333" s="804"/>
      <c r="F333" s="804"/>
      <c r="G333" s="805"/>
      <c r="H333" s="804"/>
      <c r="I333" s="109">
        <f>SUM(I329:I332)</f>
        <v>4</v>
      </c>
      <c r="J333" s="109"/>
      <c r="K333" s="479">
        <f>SUM(K329:K332)</f>
        <v>4</v>
      </c>
      <c r="L333" s="419"/>
      <c r="M333" s="480"/>
      <c r="N333" s="468"/>
      <c r="O333" s="477"/>
      <c r="P333" s="108"/>
      <c r="Q333" s="108"/>
      <c r="R333" s="108"/>
      <c r="S333" s="108"/>
      <c r="T333" s="108"/>
      <c r="U333" s="108"/>
      <c r="V333" s="108"/>
      <c r="W333" s="108"/>
      <c r="X333" s="108"/>
      <c r="Y333" s="108"/>
      <c r="Z333" s="108"/>
    </row>
    <row r="334" spans="1:26" ht="19.5" customHeight="1">
      <c r="A334" s="460"/>
      <c r="B334" s="458"/>
      <c r="C334" s="807" t="s">
        <v>779</v>
      </c>
      <c r="D334" s="808"/>
      <c r="E334" s="808"/>
      <c r="F334" s="808"/>
      <c r="G334" s="808"/>
      <c r="H334" s="808"/>
      <c r="I334" s="808"/>
      <c r="J334" s="808"/>
      <c r="K334" s="809"/>
      <c r="L334" s="414"/>
      <c r="M334" s="467"/>
      <c r="N334" s="342"/>
      <c r="O334" s="477"/>
      <c r="P334" s="108"/>
      <c r="Q334" s="108"/>
      <c r="R334" s="108"/>
      <c r="S334" s="108"/>
      <c r="T334" s="108"/>
      <c r="U334" s="108"/>
      <c r="V334" s="108"/>
      <c r="W334" s="108"/>
      <c r="X334" s="108"/>
      <c r="Y334" s="108"/>
      <c r="Z334" s="108"/>
    </row>
    <row r="335" spans="1:26" ht="30" customHeight="1">
      <c r="A335" s="460"/>
      <c r="B335" s="458"/>
      <c r="C335" s="380">
        <v>1</v>
      </c>
      <c r="D335" s="810" t="s">
        <v>780</v>
      </c>
      <c r="E335" s="811"/>
      <c r="F335" s="811"/>
      <c r="G335" s="461">
        <v>44242</v>
      </c>
      <c r="H335" s="109" t="s">
        <v>206</v>
      </c>
      <c r="I335" s="109">
        <v>1</v>
      </c>
      <c r="J335" s="109">
        <v>1</v>
      </c>
      <c r="K335" s="381">
        <v>1</v>
      </c>
      <c r="L335" s="419" t="s">
        <v>704</v>
      </c>
      <c r="M335" s="478" t="s">
        <v>781</v>
      </c>
      <c r="N335" s="342"/>
      <c r="O335" s="477"/>
      <c r="P335" s="108"/>
      <c r="Q335" s="108"/>
      <c r="R335" s="108"/>
      <c r="S335" s="108"/>
      <c r="T335" s="108"/>
      <c r="U335" s="108"/>
      <c r="V335" s="108"/>
      <c r="W335" s="108"/>
      <c r="X335" s="108"/>
      <c r="Y335" s="108"/>
      <c r="Z335" s="108"/>
    </row>
    <row r="336" spans="1:26" ht="30" customHeight="1">
      <c r="A336" s="460"/>
      <c r="B336" s="458"/>
      <c r="C336" s="380">
        <v>2</v>
      </c>
      <c r="D336" s="810" t="s">
        <v>782</v>
      </c>
      <c r="E336" s="811"/>
      <c r="F336" s="811"/>
      <c r="G336" s="461">
        <v>44280</v>
      </c>
      <c r="H336" s="109" t="s">
        <v>206</v>
      </c>
      <c r="I336" s="109">
        <v>1</v>
      </c>
      <c r="J336" s="109">
        <v>1</v>
      </c>
      <c r="K336" s="381">
        <v>1</v>
      </c>
      <c r="L336" s="419" t="s">
        <v>704</v>
      </c>
      <c r="M336" s="478" t="s">
        <v>783</v>
      </c>
      <c r="N336" s="342"/>
      <c r="O336" s="477"/>
      <c r="P336" s="108"/>
      <c r="Q336" s="108"/>
      <c r="R336" s="108"/>
      <c r="S336" s="108"/>
      <c r="T336" s="108"/>
      <c r="U336" s="108"/>
      <c r="V336" s="108"/>
      <c r="W336" s="108"/>
      <c r="X336" s="108"/>
      <c r="Y336" s="108"/>
      <c r="Z336" s="108"/>
    </row>
    <row r="337" spans="1:26" ht="30" customHeight="1">
      <c r="A337" s="460"/>
      <c r="B337" s="458"/>
      <c r="C337" s="380">
        <v>3</v>
      </c>
      <c r="D337" s="810" t="s">
        <v>784</v>
      </c>
      <c r="E337" s="811"/>
      <c r="F337" s="811"/>
      <c r="G337" s="461">
        <v>44314</v>
      </c>
      <c r="H337" s="109" t="s">
        <v>206</v>
      </c>
      <c r="I337" s="109">
        <v>1</v>
      </c>
      <c r="J337" s="109">
        <v>1</v>
      </c>
      <c r="K337" s="381">
        <v>1</v>
      </c>
      <c r="L337" s="419" t="s">
        <v>704</v>
      </c>
      <c r="M337" s="478" t="s">
        <v>785</v>
      </c>
      <c r="N337" s="342"/>
      <c r="O337" s="477"/>
      <c r="P337" s="108"/>
      <c r="Q337" s="108"/>
      <c r="R337" s="108"/>
      <c r="S337" s="108"/>
      <c r="T337" s="108"/>
      <c r="U337" s="108"/>
      <c r="V337" s="108"/>
      <c r="W337" s="108"/>
      <c r="X337" s="108"/>
      <c r="Y337" s="108"/>
      <c r="Z337" s="108"/>
    </row>
    <row r="338" spans="1:26" ht="30" customHeight="1">
      <c r="A338" s="460"/>
      <c r="B338" s="458"/>
      <c r="C338" s="380">
        <v>4</v>
      </c>
      <c r="D338" s="810" t="s">
        <v>786</v>
      </c>
      <c r="E338" s="811"/>
      <c r="F338" s="811"/>
      <c r="G338" s="461">
        <v>44370</v>
      </c>
      <c r="H338" s="109" t="s">
        <v>206</v>
      </c>
      <c r="I338" s="109">
        <v>1</v>
      </c>
      <c r="J338" s="109">
        <v>1</v>
      </c>
      <c r="K338" s="381">
        <v>1</v>
      </c>
      <c r="L338" s="419" t="s">
        <v>704</v>
      </c>
      <c r="M338" s="478" t="s">
        <v>787</v>
      </c>
      <c r="N338" s="342"/>
      <c r="O338" s="477"/>
      <c r="P338" s="108"/>
      <c r="Q338" s="108"/>
      <c r="R338" s="108"/>
      <c r="S338" s="108"/>
      <c r="T338" s="108"/>
      <c r="U338" s="108"/>
      <c r="V338" s="108"/>
      <c r="W338" s="108"/>
      <c r="X338" s="108"/>
      <c r="Y338" s="108"/>
      <c r="Z338" s="108"/>
    </row>
    <row r="339" spans="1:26" ht="19.5" customHeight="1">
      <c r="A339" s="460"/>
      <c r="B339" s="458"/>
      <c r="C339" s="380"/>
      <c r="D339" s="803" t="s">
        <v>710</v>
      </c>
      <c r="E339" s="804"/>
      <c r="F339" s="804"/>
      <c r="G339" s="805"/>
      <c r="H339" s="804"/>
      <c r="I339" s="109">
        <f>SUM(I335:I338)</f>
        <v>4</v>
      </c>
      <c r="J339" s="109"/>
      <c r="K339" s="479">
        <f>SUM(K335:K338)</f>
        <v>4</v>
      </c>
      <c r="L339" s="419"/>
      <c r="M339" s="480"/>
      <c r="N339" s="342"/>
      <c r="O339" s="477"/>
      <c r="P339" s="108"/>
      <c r="Q339" s="108"/>
      <c r="R339" s="108"/>
      <c r="S339" s="108"/>
      <c r="T339" s="108"/>
      <c r="U339" s="108"/>
      <c r="V339" s="108"/>
      <c r="W339" s="108"/>
      <c r="X339" s="108"/>
      <c r="Y339" s="108"/>
      <c r="Z339" s="108"/>
    </row>
    <row r="340" spans="1:26" ht="19.5" customHeight="1">
      <c r="A340" s="460"/>
      <c r="B340" s="458"/>
      <c r="C340" s="807" t="s">
        <v>788</v>
      </c>
      <c r="D340" s="808"/>
      <c r="E340" s="808"/>
      <c r="F340" s="808"/>
      <c r="G340" s="808"/>
      <c r="H340" s="808"/>
      <c r="I340" s="808"/>
      <c r="J340" s="808"/>
      <c r="K340" s="809"/>
      <c r="L340" s="414"/>
      <c r="M340" s="467"/>
      <c r="N340" s="342"/>
      <c r="O340" s="477"/>
      <c r="P340" s="108"/>
      <c r="Q340" s="108"/>
      <c r="R340" s="108"/>
      <c r="S340" s="108"/>
      <c r="T340" s="108"/>
      <c r="U340" s="108"/>
      <c r="V340" s="108"/>
      <c r="W340" s="108"/>
      <c r="X340" s="108"/>
      <c r="Y340" s="108"/>
      <c r="Z340" s="108"/>
    </row>
    <row r="341" spans="1:26" ht="30" customHeight="1">
      <c r="A341" s="460"/>
      <c r="B341" s="458"/>
      <c r="C341" s="380">
        <v>1</v>
      </c>
      <c r="D341" s="810" t="s">
        <v>789</v>
      </c>
      <c r="E341" s="811"/>
      <c r="F341" s="811"/>
      <c r="G341" s="461">
        <v>44414</v>
      </c>
      <c r="H341" s="109" t="s">
        <v>206</v>
      </c>
      <c r="I341" s="109">
        <v>1</v>
      </c>
      <c r="J341" s="109">
        <v>0.5</v>
      </c>
      <c r="K341" s="381">
        <v>1</v>
      </c>
      <c r="L341" s="419" t="s">
        <v>704</v>
      </c>
      <c r="M341" s="481" t="s">
        <v>790</v>
      </c>
      <c r="N341" s="468"/>
      <c r="O341" s="477"/>
      <c r="P341" s="108"/>
      <c r="Q341" s="108"/>
      <c r="R341" s="108"/>
      <c r="S341" s="108"/>
      <c r="T341" s="108"/>
      <c r="U341" s="108"/>
      <c r="V341" s="108"/>
      <c r="W341" s="108"/>
      <c r="X341" s="108"/>
      <c r="Y341" s="108"/>
      <c r="Z341" s="108"/>
    </row>
    <row r="342" spans="1:26" ht="30" customHeight="1">
      <c r="A342" s="460"/>
      <c r="B342" s="458"/>
      <c r="C342" s="380">
        <v>2</v>
      </c>
      <c r="D342" s="810" t="s">
        <v>791</v>
      </c>
      <c r="E342" s="811"/>
      <c r="F342" s="811"/>
      <c r="G342" s="461">
        <v>44421</v>
      </c>
      <c r="H342" s="109" t="s">
        <v>206</v>
      </c>
      <c r="I342" s="109">
        <v>1</v>
      </c>
      <c r="J342" s="109">
        <v>0.5</v>
      </c>
      <c r="K342" s="381">
        <v>1</v>
      </c>
      <c r="L342" s="419" t="s">
        <v>704</v>
      </c>
      <c r="M342" s="478" t="s">
        <v>792</v>
      </c>
      <c r="N342" s="468"/>
      <c r="O342" s="477"/>
      <c r="P342" s="108"/>
      <c r="Q342" s="108"/>
      <c r="R342" s="108"/>
      <c r="S342" s="108"/>
      <c r="T342" s="108"/>
      <c r="U342" s="108"/>
      <c r="V342" s="108"/>
      <c r="W342" s="108"/>
      <c r="X342" s="108"/>
      <c r="Y342" s="108"/>
      <c r="Z342" s="108"/>
    </row>
    <row r="343" spans="1:26" ht="30" customHeight="1">
      <c r="A343" s="460"/>
      <c r="B343" s="458"/>
      <c r="C343" s="380">
        <v>3</v>
      </c>
      <c r="D343" s="810" t="s">
        <v>793</v>
      </c>
      <c r="E343" s="811"/>
      <c r="F343" s="811"/>
      <c r="G343" s="461">
        <v>44434</v>
      </c>
      <c r="H343" s="109" t="s">
        <v>206</v>
      </c>
      <c r="I343" s="109">
        <v>1</v>
      </c>
      <c r="J343" s="109">
        <v>0.5</v>
      </c>
      <c r="K343" s="381">
        <v>1</v>
      </c>
      <c r="L343" s="419" t="s">
        <v>704</v>
      </c>
      <c r="M343" s="482" t="s">
        <v>794</v>
      </c>
      <c r="N343" s="468"/>
      <c r="O343" s="477"/>
      <c r="P343" s="108"/>
      <c r="Q343" s="108"/>
      <c r="R343" s="108"/>
      <c r="S343" s="108"/>
      <c r="T343" s="108"/>
      <c r="U343" s="108"/>
      <c r="V343" s="108"/>
      <c r="W343" s="108"/>
      <c r="X343" s="108"/>
      <c r="Y343" s="108"/>
      <c r="Z343" s="108"/>
    </row>
    <row r="344" spans="1:26" ht="30" customHeight="1">
      <c r="A344" s="460"/>
      <c r="B344" s="458"/>
      <c r="C344" s="380">
        <v>4</v>
      </c>
      <c r="D344" s="810" t="s">
        <v>795</v>
      </c>
      <c r="E344" s="811"/>
      <c r="F344" s="811"/>
      <c r="G344" s="461">
        <v>44434</v>
      </c>
      <c r="H344" s="109" t="s">
        <v>206</v>
      </c>
      <c r="I344" s="109">
        <v>1</v>
      </c>
      <c r="J344" s="109">
        <v>0.5</v>
      </c>
      <c r="K344" s="381">
        <v>1</v>
      </c>
      <c r="L344" s="419" t="s">
        <v>704</v>
      </c>
      <c r="M344" s="483" t="s">
        <v>796</v>
      </c>
      <c r="N344" s="468"/>
      <c r="O344" s="477"/>
      <c r="P344" s="108"/>
      <c r="Q344" s="108"/>
      <c r="R344" s="108"/>
      <c r="S344" s="108"/>
      <c r="T344" s="108"/>
      <c r="U344" s="108"/>
      <c r="V344" s="108"/>
      <c r="W344" s="108"/>
      <c r="X344" s="108"/>
      <c r="Y344" s="108"/>
      <c r="Z344" s="108"/>
    </row>
    <row r="345" spans="1:26" ht="19.5" customHeight="1">
      <c r="A345" s="460"/>
      <c r="B345" s="458"/>
      <c r="C345" s="380"/>
      <c r="D345" s="803" t="s">
        <v>710</v>
      </c>
      <c r="E345" s="804"/>
      <c r="F345" s="804"/>
      <c r="G345" s="805"/>
      <c r="H345" s="804"/>
      <c r="I345" s="109">
        <f>SUM(I341:I344)</f>
        <v>4</v>
      </c>
      <c r="J345" s="109"/>
      <c r="K345" s="479">
        <f>SUM(K341:K344)</f>
        <v>4</v>
      </c>
      <c r="L345" s="419"/>
      <c r="M345" s="480"/>
      <c r="N345" s="468"/>
      <c r="O345" s="477"/>
      <c r="P345" s="108"/>
      <c r="Q345" s="108"/>
      <c r="R345" s="108"/>
      <c r="S345" s="108"/>
      <c r="T345" s="108"/>
      <c r="U345" s="108"/>
      <c r="V345" s="108"/>
      <c r="W345" s="108"/>
      <c r="X345" s="108"/>
      <c r="Y345" s="108"/>
      <c r="Z345" s="108"/>
    </row>
    <row r="346" spans="1:26" ht="19.5" customHeight="1">
      <c r="A346" s="460"/>
      <c r="B346" s="458"/>
      <c r="C346" s="807" t="s">
        <v>797</v>
      </c>
      <c r="D346" s="808"/>
      <c r="E346" s="808"/>
      <c r="F346" s="808"/>
      <c r="G346" s="808"/>
      <c r="H346" s="808"/>
      <c r="I346" s="808"/>
      <c r="J346" s="808"/>
      <c r="K346" s="809"/>
      <c r="L346" s="414"/>
      <c r="M346" s="467"/>
      <c r="N346" s="342"/>
      <c r="O346" s="477"/>
      <c r="P346" s="108"/>
      <c r="Q346" s="108"/>
      <c r="R346" s="108"/>
      <c r="S346" s="108"/>
      <c r="T346" s="108"/>
      <c r="U346" s="108"/>
      <c r="V346" s="108"/>
      <c r="W346" s="108"/>
      <c r="X346" s="108"/>
      <c r="Y346" s="108"/>
      <c r="Z346" s="108"/>
    </row>
    <row r="347" spans="1:26" ht="30" customHeight="1">
      <c r="A347" s="460"/>
      <c r="B347" s="458"/>
      <c r="C347" s="380">
        <v>1</v>
      </c>
      <c r="D347" s="810" t="s">
        <v>798</v>
      </c>
      <c r="E347" s="811"/>
      <c r="F347" s="811"/>
      <c r="G347" s="461">
        <v>44596</v>
      </c>
      <c r="H347" s="109" t="s">
        <v>206</v>
      </c>
      <c r="I347" s="109">
        <v>1</v>
      </c>
      <c r="J347" s="109">
        <v>0.5</v>
      </c>
      <c r="K347" s="381">
        <v>1</v>
      </c>
      <c r="L347" s="419" t="s">
        <v>704</v>
      </c>
      <c r="M347" s="478" t="s">
        <v>799</v>
      </c>
      <c r="N347" s="342"/>
      <c r="O347" s="477"/>
      <c r="P347" s="108"/>
      <c r="Q347" s="108"/>
      <c r="R347" s="108"/>
      <c r="S347" s="108"/>
      <c r="T347" s="108"/>
      <c r="U347" s="108"/>
      <c r="V347" s="108"/>
      <c r="W347" s="108"/>
      <c r="X347" s="108"/>
      <c r="Y347" s="108"/>
      <c r="Z347" s="108"/>
    </row>
    <row r="348" spans="1:26" ht="30" customHeight="1">
      <c r="A348" s="460"/>
      <c r="B348" s="458"/>
      <c r="C348" s="380">
        <v>2</v>
      </c>
      <c r="D348" s="810" t="s">
        <v>800</v>
      </c>
      <c r="E348" s="811"/>
      <c r="F348" s="811"/>
      <c r="G348" s="461">
        <v>44615</v>
      </c>
      <c r="H348" s="109" t="s">
        <v>206</v>
      </c>
      <c r="I348" s="109">
        <v>1</v>
      </c>
      <c r="J348" s="109">
        <v>0.5</v>
      </c>
      <c r="K348" s="381">
        <v>1</v>
      </c>
      <c r="L348" s="419" t="s">
        <v>704</v>
      </c>
      <c r="M348" s="478" t="s">
        <v>801</v>
      </c>
      <c r="N348" s="342"/>
      <c r="O348" s="477"/>
      <c r="P348" s="108"/>
      <c r="Q348" s="108"/>
      <c r="R348" s="108"/>
      <c r="S348" s="108"/>
      <c r="T348" s="108"/>
      <c r="U348" s="108"/>
      <c r="V348" s="108"/>
      <c r="W348" s="108"/>
      <c r="X348" s="108"/>
      <c r="Y348" s="108"/>
      <c r="Z348" s="108"/>
    </row>
    <row r="349" spans="1:26" ht="30" customHeight="1">
      <c r="A349" s="460"/>
      <c r="B349" s="458"/>
      <c r="C349" s="380">
        <v>3</v>
      </c>
      <c r="D349" s="810" t="s">
        <v>802</v>
      </c>
      <c r="E349" s="811"/>
      <c r="F349" s="811"/>
      <c r="G349" s="461">
        <v>44663</v>
      </c>
      <c r="H349" s="109" t="s">
        <v>206</v>
      </c>
      <c r="I349" s="109">
        <v>1</v>
      </c>
      <c r="J349" s="109">
        <v>0.5</v>
      </c>
      <c r="K349" s="381">
        <v>1</v>
      </c>
      <c r="L349" s="419" t="s">
        <v>704</v>
      </c>
      <c r="M349" s="478" t="s">
        <v>803</v>
      </c>
      <c r="N349" s="342"/>
      <c r="O349" s="477"/>
      <c r="P349" s="108"/>
      <c r="Q349" s="108"/>
      <c r="R349" s="108"/>
      <c r="S349" s="108"/>
      <c r="T349" s="108"/>
      <c r="U349" s="108"/>
      <c r="V349" s="108"/>
      <c r="W349" s="108"/>
      <c r="X349" s="108"/>
      <c r="Y349" s="108"/>
      <c r="Z349" s="108"/>
    </row>
    <row r="350" spans="1:26" ht="30" customHeight="1">
      <c r="A350" s="460"/>
      <c r="B350" s="458"/>
      <c r="C350" s="380">
        <v>4</v>
      </c>
      <c r="D350" s="810" t="s">
        <v>804</v>
      </c>
      <c r="E350" s="811"/>
      <c r="F350" s="811"/>
      <c r="G350" s="461">
        <v>44693</v>
      </c>
      <c r="H350" s="109" t="s">
        <v>206</v>
      </c>
      <c r="I350" s="109">
        <v>1</v>
      </c>
      <c r="J350" s="109">
        <v>0.5</v>
      </c>
      <c r="K350" s="381">
        <v>1</v>
      </c>
      <c r="L350" s="419" t="s">
        <v>704</v>
      </c>
      <c r="M350" s="478" t="s">
        <v>805</v>
      </c>
      <c r="N350" s="342"/>
      <c r="O350" s="477"/>
      <c r="P350" s="108"/>
      <c r="Q350" s="108"/>
      <c r="R350" s="108"/>
      <c r="S350" s="108"/>
      <c r="T350" s="108"/>
      <c r="U350" s="108"/>
      <c r="V350" s="108"/>
      <c r="W350" s="108"/>
      <c r="X350" s="108"/>
      <c r="Y350" s="108"/>
      <c r="Z350" s="108"/>
    </row>
    <row r="351" spans="1:26" ht="19.5" customHeight="1">
      <c r="A351" s="460"/>
      <c r="B351" s="458"/>
      <c r="C351" s="380"/>
      <c r="D351" s="803" t="s">
        <v>710</v>
      </c>
      <c r="E351" s="804"/>
      <c r="F351" s="804"/>
      <c r="G351" s="805"/>
      <c r="H351" s="804"/>
      <c r="I351" s="109">
        <f>SUM(I347:I350)</f>
        <v>4</v>
      </c>
      <c r="J351" s="109"/>
      <c r="K351" s="479">
        <f>SUM(K347:K350)</f>
        <v>4</v>
      </c>
      <c r="L351" s="419"/>
      <c r="M351" s="480"/>
      <c r="N351" s="342"/>
      <c r="O351" s="477"/>
      <c r="P351" s="108"/>
      <c r="Q351" s="108"/>
      <c r="R351" s="108"/>
      <c r="S351" s="108"/>
      <c r="T351" s="108"/>
      <c r="U351" s="108"/>
      <c r="V351" s="108"/>
      <c r="W351" s="108"/>
      <c r="X351" s="108"/>
      <c r="Y351" s="108"/>
      <c r="Z351" s="108"/>
    </row>
    <row r="352" spans="1:26" ht="19.5" customHeight="1">
      <c r="A352" s="455"/>
      <c r="B352" s="471"/>
      <c r="C352" s="806" t="s">
        <v>806</v>
      </c>
      <c r="D352" s="717"/>
      <c r="E352" s="717"/>
      <c r="F352" s="717"/>
      <c r="G352" s="717"/>
      <c r="H352" s="717"/>
      <c r="I352" s="717"/>
      <c r="J352" s="718"/>
      <c r="K352" s="449">
        <f>SUM(K358+K366+K376+K380+K384+K387+K395+K402+K406+K411+K417+K422+K426)</f>
        <v>23</v>
      </c>
      <c r="L352" s="450"/>
      <c r="M352" s="451"/>
      <c r="N352" s="230"/>
      <c r="O352" s="230"/>
      <c r="P352" s="484"/>
      <c r="Q352" s="484"/>
      <c r="R352" s="484"/>
      <c r="S352" s="484"/>
      <c r="T352" s="484"/>
      <c r="U352" s="484"/>
      <c r="V352" s="484"/>
      <c r="W352" s="484"/>
      <c r="X352" s="484"/>
      <c r="Y352" s="484"/>
      <c r="Z352" s="484"/>
    </row>
    <row r="353" spans="1:26" ht="19.5" customHeight="1">
      <c r="A353" s="457"/>
      <c r="B353" s="76"/>
      <c r="C353" s="757" t="s">
        <v>702</v>
      </c>
      <c r="D353" s="717"/>
      <c r="E353" s="717"/>
      <c r="F353" s="717"/>
      <c r="G353" s="717"/>
      <c r="H353" s="717"/>
      <c r="I353" s="717"/>
      <c r="J353" s="717"/>
      <c r="K353" s="718"/>
      <c r="L353" s="353"/>
      <c r="M353" s="354"/>
      <c r="N353" s="342"/>
      <c r="O353" s="342"/>
      <c r="P353" s="56"/>
      <c r="Q353" s="56"/>
      <c r="R353" s="56"/>
      <c r="S353" s="56"/>
      <c r="T353" s="56"/>
      <c r="U353" s="56"/>
      <c r="V353" s="56"/>
      <c r="W353" s="56"/>
      <c r="X353" s="56"/>
      <c r="Y353" s="56"/>
      <c r="Z353" s="56"/>
    </row>
    <row r="354" spans="1:26" ht="30.75" customHeight="1">
      <c r="A354" s="457"/>
      <c r="B354" s="76"/>
      <c r="C354" s="141">
        <v>1</v>
      </c>
      <c r="D354" s="724" t="s">
        <v>807</v>
      </c>
      <c r="E354" s="717"/>
      <c r="F354" s="718"/>
      <c r="G354" s="459">
        <v>42123</v>
      </c>
      <c r="H354" s="77" t="s">
        <v>207</v>
      </c>
      <c r="I354" s="77">
        <v>1</v>
      </c>
      <c r="J354" s="77">
        <v>0.5</v>
      </c>
      <c r="K354" s="485">
        <f>SUM(I354*J354)</f>
        <v>0.5</v>
      </c>
      <c r="L354" s="353" t="s">
        <v>704</v>
      </c>
      <c r="M354" s="446" t="s">
        <v>808</v>
      </c>
      <c r="N354" s="486"/>
      <c r="O354" s="486"/>
      <c r="P354" s="56"/>
      <c r="Q354" s="56"/>
      <c r="R354" s="56"/>
      <c r="S354" s="56"/>
      <c r="T354" s="56"/>
      <c r="U354" s="56"/>
      <c r="V354" s="56"/>
      <c r="W354" s="56"/>
      <c r="X354" s="56"/>
      <c r="Y354" s="56"/>
      <c r="Z354" s="56"/>
    </row>
    <row r="355" spans="1:26" ht="30" customHeight="1">
      <c r="A355" s="457"/>
      <c r="B355" s="76"/>
      <c r="C355" s="141">
        <v>2</v>
      </c>
      <c r="D355" s="719" t="s">
        <v>809</v>
      </c>
      <c r="E355" s="827"/>
      <c r="F355" s="829"/>
      <c r="G355" s="459">
        <v>42124</v>
      </c>
      <c r="H355" s="77" t="s">
        <v>207</v>
      </c>
      <c r="I355" s="77">
        <v>1</v>
      </c>
      <c r="J355" s="77">
        <v>0.5</v>
      </c>
      <c r="K355" s="485">
        <f>SUM(I355*J355)</f>
        <v>0.5</v>
      </c>
      <c r="L355" s="353" t="s">
        <v>704</v>
      </c>
      <c r="M355" s="446" t="s">
        <v>810</v>
      </c>
      <c r="N355" s="486"/>
      <c r="O355" s="486"/>
      <c r="P355" s="56"/>
      <c r="Q355" s="56"/>
      <c r="R355" s="56"/>
      <c r="S355" s="56"/>
      <c r="T355" s="56"/>
      <c r="U355" s="56"/>
      <c r="V355" s="56"/>
      <c r="W355" s="56"/>
      <c r="X355" s="56"/>
      <c r="Y355" s="56"/>
      <c r="Z355" s="56"/>
    </row>
    <row r="356" spans="1:26" ht="30" customHeight="1">
      <c r="A356" s="457"/>
      <c r="B356" s="76"/>
      <c r="C356" s="141">
        <v>3</v>
      </c>
      <c r="D356" s="719" t="s">
        <v>811</v>
      </c>
      <c r="E356" s="827"/>
      <c r="F356" s="829"/>
      <c r="G356" s="459">
        <v>42181</v>
      </c>
      <c r="H356" s="77" t="s">
        <v>207</v>
      </c>
      <c r="I356" s="77">
        <v>1</v>
      </c>
      <c r="J356" s="77">
        <v>0.5</v>
      </c>
      <c r="K356" s="485">
        <f>SUM(I356*J356)</f>
        <v>0.5</v>
      </c>
      <c r="L356" s="353" t="s">
        <v>704</v>
      </c>
      <c r="M356" s="446" t="s">
        <v>812</v>
      </c>
      <c r="N356" s="486"/>
      <c r="O356" s="486"/>
      <c r="P356" s="56"/>
      <c r="Q356" s="56"/>
      <c r="R356" s="56"/>
      <c r="S356" s="56"/>
      <c r="T356" s="56"/>
      <c r="U356" s="56"/>
      <c r="V356" s="56"/>
      <c r="W356" s="56"/>
      <c r="X356" s="56"/>
      <c r="Y356" s="56"/>
      <c r="Z356" s="56"/>
    </row>
    <row r="357" spans="1:26" ht="30" customHeight="1">
      <c r="A357" s="457"/>
      <c r="B357" s="76"/>
      <c r="C357" s="141">
        <v>4</v>
      </c>
      <c r="D357" s="724" t="s">
        <v>813</v>
      </c>
      <c r="E357" s="717"/>
      <c r="F357" s="718"/>
      <c r="G357" s="459">
        <v>42212</v>
      </c>
      <c r="H357" s="77" t="s">
        <v>207</v>
      </c>
      <c r="I357" s="77">
        <v>1</v>
      </c>
      <c r="J357" s="77">
        <v>0.5</v>
      </c>
      <c r="K357" s="485">
        <f>SUM(I357*J357)</f>
        <v>0.5</v>
      </c>
      <c r="L357" s="353" t="s">
        <v>704</v>
      </c>
      <c r="M357" s="446" t="s">
        <v>814</v>
      </c>
      <c r="N357" s="445"/>
      <c r="O357" s="445"/>
      <c r="P357" s="56"/>
      <c r="Q357" s="56"/>
      <c r="R357" s="56"/>
      <c r="S357" s="56"/>
      <c r="T357" s="56"/>
      <c r="U357" s="56"/>
      <c r="V357" s="56"/>
      <c r="W357" s="56"/>
      <c r="X357" s="56"/>
      <c r="Y357" s="56"/>
      <c r="Z357" s="56"/>
    </row>
    <row r="358" spans="1:26" ht="19.5" customHeight="1">
      <c r="A358" s="460"/>
      <c r="B358" s="458"/>
      <c r="C358" s="141"/>
      <c r="D358" s="812" t="s">
        <v>815</v>
      </c>
      <c r="E358" s="717"/>
      <c r="F358" s="718"/>
      <c r="G358" s="813"/>
      <c r="H358" s="718"/>
      <c r="I358" s="77">
        <f>SUM(I354:I357)</f>
        <v>4</v>
      </c>
      <c r="J358" s="77"/>
      <c r="K358" s="432">
        <f>SUM(K354:K357)</f>
        <v>2</v>
      </c>
      <c r="L358" s="353"/>
      <c r="M358" s="354"/>
      <c r="N358" s="342"/>
      <c r="O358" s="342"/>
      <c r="P358" s="108"/>
      <c r="Q358" s="108"/>
      <c r="R358" s="108"/>
      <c r="S358" s="108"/>
      <c r="T358" s="108"/>
      <c r="U358" s="108"/>
      <c r="V358" s="108"/>
      <c r="W358" s="108"/>
      <c r="X358" s="108"/>
      <c r="Y358" s="108"/>
      <c r="Z358" s="108"/>
    </row>
    <row r="359" spans="1:26" ht="16.5" customHeight="1">
      <c r="A359" s="460"/>
      <c r="B359" s="458"/>
      <c r="C359" s="833" t="s">
        <v>616</v>
      </c>
      <c r="D359" s="707"/>
      <c r="E359" s="707"/>
      <c r="F359" s="707"/>
      <c r="G359" s="707"/>
      <c r="H359" s="707"/>
      <c r="I359" s="707"/>
      <c r="J359" s="707"/>
      <c r="K359" s="707"/>
      <c r="L359" s="707"/>
      <c r="M359" s="713"/>
      <c r="N359" s="342"/>
      <c r="O359" s="342"/>
      <c r="P359" s="108"/>
      <c r="Q359" s="108"/>
      <c r="R359" s="108"/>
      <c r="S359" s="108"/>
      <c r="T359" s="108"/>
      <c r="U359" s="108"/>
      <c r="V359" s="108"/>
      <c r="W359" s="108"/>
      <c r="X359" s="108"/>
      <c r="Y359" s="108"/>
      <c r="Z359" s="108"/>
    </row>
    <row r="360" spans="1:26" ht="30" customHeight="1">
      <c r="A360" s="460"/>
      <c r="B360" s="458"/>
      <c r="C360" s="472">
        <v>1</v>
      </c>
      <c r="D360" s="834" t="s">
        <v>816</v>
      </c>
      <c r="E360" s="835"/>
      <c r="F360" s="835"/>
      <c r="G360" s="473">
        <v>42296</v>
      </c>
      <c r="H360" s="465" t="s">
        <v>207</v>
      </c>
      <c r="I360" s="77">
        <v>1</v>
      </c>
      <c r="J360" s="77">
        <v>0.5</v>
      </c>
      <c r="K360" s="485">
        <f t="shared" ref="K360:K365" si="24">SUM(I360*J360)</f>
        <v>0.5</v>
      </c>
      <c r="L360" s="353" t="s">
        <v>704</v>
      </c>
      <c r="M360" s="446" t="s">
        <v>817</v>
      </c>
      <c r="N360" s="468"/>
      <c r="O360" s="342"/>
      <c r="P360" s="108"/>
      <c r="Q360" s="108"/>
      <c r="R360" s="108"/>
      <c r="S360" s="108"/>
      <c r="T360" s="108"/>
      <c r="U360" s="108"/>
      <c r="V360" s="108"/>
      <c r="W360" s="108"/>
      <c r="X360" s="108"/>
      <c r="Y360" s="108"/>
      <c r="Z360" s="108"/>
    </row>
    <row r="361" spans="1:26" ht="30" customHeight="1">
      <c r="A361" s="460"/>
      <c r="B361" s="458"/>
      <c r="C361" s="472">
        <v>2</v>
      </c>
      <c r="D361" s="836" t="s">
        <v>818</v>
      </c>
      <c r="E361" s="837"/>
      <c r="F361" s="838"/>
      <c r="G361" s="473">
        <v>42275</v>
      </c>
      <c r="H361" s="465" t="s">
        <v>207</v>
      </c>
      <c r="I361" s="77">
        <v>1</v>
      </c>
      <c r="J361" s="77">
        <v>0.5</v>
      </c>
      <c r="K361" s="485">
        <f t="shared" si="24"/>
        <v>0.5</v>
      </c>
      <c r="L361" s="353" t="s">
        <v>704</v>
      </c>
      <c r="M361" s="446" t="s">
        <v>819</v>
      </c>
      <c r="N361" s="468"/>
      <c r="O361" s="342"/>
      <c r="P361" s="108"/>
      <c r="Q361" s="108"/>
      <c r="R361" s="108"/>
      <c r="S361" s="108"/>
      <c r="T361" s="108"/>
      <c r="U361" s="108"/>
      <c r="V361" s="108"/>
      <c r="W361" s="108"/>
      <c r="X361" s="108"/>
      <c r="Y361" s="108"/>
      <c r="Z361" s="108"/>
    </row>
    <row r="362" spans="1:26" ht="30" customHeight="1">
      <c r="A362" s="460"/>
      <c r="B362" s="458"/>
      <c r="C362" s="472">
        <v>3</v>
      </c>
      <c r="D362" s="836" t="s">
        <v>820</v>
      </c>
      <c r="E362" s="837"/>
      <c r="F362" s="838"/>
      <c r="G362" s="473">
        <v>42284</v>
      </c>
      <c r="H362" s="465" t="s">
        <v>207</v>
      </c>
      <c r="I362" s="77">
        <v>1</v>
      </c>
      <c r="J362" s="77">
        <v>0.5</v>
      </c>
      <c r="K362" s="485">
        <f t="shared" si="24"/>
        <v>0.5</v>
      </c>
      <c r="L362" s="353" t="s">
        <v>704</v>
      </c>
      <c r="M362" s="446" t="s">
        <v>821</v>
      </c>
      <c r="N362" s="468"/>
      <c r="O362" s="342"/>
      <c r="P362" s="108"/>
      <c r="Q362" s="108"/>
      <c r="R362" s="108"/>
      <c r="S362" s="108"/>
      <c r="T362" s="108"/>
      <c r="U362" s="108"/>
      <c r="V362" s="108"/>
      <c r="W362" s="108"/>
      <c r="X362" s="108"/>
      <c r="Y362" s="108"/>
      <c r="Z362" s="108"/>
    </row>
    <row r="363" spans="1:26" ht="30" customHeight="1">
      <c r="A363" s="460"/>
      <c r="B363" s="458"/>
      <c r="C363" s="472">
        <v>4</v>
      </c>
      <c r="D363" s="839" t="s">
        <v>822</v>
      </c>
      <c r="E363" s="835"/>
      <c r="F363" s="835"/>
      <c r="G363" s="473">
        <v>42303</v>
      </c>
      <c r="H363" s="77" t="s">
        <v>207</v>
      </c>
      <c r="I363" s="77">
        <v>1</v>
      </c>
      <c r="J363" s="77">
        <v>0.5</v>
      </c>
      <c r="K363" s="485">
        <f t="shared" si="24"/>
        <v>0.5</v>
      </c>
      <c r="L363" s="353" t="s">
        <v>704</v>
      </c>
      <c r="M363" s="446" t="s">
        <v>823</v>
      </c>
      <c r="N363" s="468"/>
      <c r="O363" s="342"/>
      <c r="P363" s="108"/>
      <c r="Q363" s="108"/>
      <c r="R363" s="108"/>
      <c r="S363" s="108"/>
      <c r="T363" s="108"/>
      <c r="U363" s="108"/>
      <c r="V363" s="108"/>
      <c r="W363" s="108"/>
      <c r="X363" s="108"/>
      <c r="Y363" s="108"/>
      <c r="Z363" s="108"/>
    </row>
    <row r="364" spans="1:26" ht="30" customHeight="1">
      <c r="A364" s="460"/>
      <c r="B364" s="458"/>
      <c r="C364" s="472">
        <v>5</v>
      </c>
      <c r="D364" s="830" t="s">
        <v>824</v>
      </c>
      <c r="E364" s="742"/>
      <c r="F364" s="715"/>
      <c r="G364" s="474">
        <v>42306</v>
      </c>
      <c r="H364" s="77" t="s">
        <v>207</v>
      </c>
      <c r="I364" s="77">
        <v>1</v>
      </c>
      <c r="J364" s="77">
        <v>0.5</v>
      </c>
      <c r="K364" s="485">
        <f t="shared" si="24"/>
        <v>0.5</v>
      </c>
      <c r="L364" s="443" t="s">
        <v>704</v>
      </c>
      <c r="M364" s="469" t="s">
        <v>825</v>
      </c>
      <c r="N364" s="445"/>
      <c r="O364" s="445"/>
      <c r="P364" s="108"/>
      <c r="Q364" s="108"/>
      <c r="R364" s="108"/>
      <c r="S364" s="108"/>
      <c r="T364" s="108"/>
      <c r="U364" s="108"/>
      <c r="V364" s="108"/>
      <c r="W364" s="108"/>
      <c r="X364" s="108"/>
      <c r="Y364" s="108"/>
      <c r="Z364" s="108"/>
    </row>
    <row r="365" spans="1:26" ht="30" customHeight="1">
      <c r="A365" s="460"/>
      <c r="B365" s="458"/>
      <c r="C365" s="472">
        <v>6</v>
      </c>
      <c r="D365" s="724" t="s">
        <v>826</v>
      </c>
      <c r="E365" s="717"/>
      <c r="F365" s="718"/>
      <c r="G365" s="459">
        <v>42394</v>
      </c>
      <c r="H365" s="77" t="s">
        <v>207</v>
      </c>
      <c r="I365" s="77">
        <v>1</v>
      </c>
      <c r="J365" s="77">
        <v>0.5</v>
      </c>
      <c r="K365" s="485">
        <f t="shared" si="24"/>
        <v>0.5</v>
      </c>
      <c r="L365" s="353" t="s">
        <v>704</v>
      </c>
      <c r="M365" s="446" t="s">
        <v>827</v>
      </c>
      <c r="N365" s="445"/>
      <c r="O365" s="445"/>
      <c r="P365" s="108"/>
      <c r="Q365" s="108"/>
      <c r="R365" s="108"/>
      <c r="S365" s="108"/>
      <c r="T365" s="108"/>
      <c r="U365" s="108"/>
      <c r="V365" s="108"/>
      <c r="W365" s="108"/>
      <c r="X365" s="108"/>
      <c r="Y365" s="108"/>
      <c r="Z365" s="108"/>
    </row>
    <row r="366" spans="1:26" ht="19.5" customHeight="1">
      <c r="A366" s="460"/>
      <c r="B366" s="458"/>
      <c r="C366" s="141"/>
      <c r="D366" s="812" t="s">
        <v>815</v>
      </c>
      <c r="E366" s="717"/>
      <c r="F366" s="718"/>
      <c r="G366" s="813"/>
      <c r="H366" s="718"/>
      <c r="I366" s="77">
        <f>SUM(I360:I365)</f>
        <v>6</v>
      </c>
      <c r="J366" s="77"/>
      <c r="K366" s="432">
        <f>SUM(K360:K365)</f>
        <v>3</v>
      </c>
      <c r="L366" s="353"/>
      <c r="M366" s="354"/>
      <c r="N366" s="342"/>
      <c r="O366" s="342"/>
      <c r="P366" s="108"/>
      <c r="Q366" s="108"/>
      <c r="R366" s="108"/>
      <c r="S366" s="108"/>
      <c r="T366" s="108"/>
      <c r="U366" s="108"/>
      <c r="V366" s="108"/>
      <c r="W366" s="108"/>
      <c r="X366" s="108"/>
      <c r="Y366" s="108"/>
      <c r="Z366" s="108"/>
    </row>
    <row r="367" spans="1:26" ht="19.5" customHeight="1">
      <c r="A367" s="460"/>
      <c r="B367" s="458"/>
      <c r="C367" s="831" t="s">
        <v>713</v>
      </c>
      <c r="D367" s="717"/>
      <c r="E367" s="717"/>
      <c r="F367" s="717"/>
      <c r="G367" s="707"/>
      <c r="H367" s="717"/>
      <c r="I367" s="717"/>
      <c r="J367" s="717"/>
      <c r="K367" s="718"/>
      <c r="L367" s="353"/>
      <c r="M367" s="354"/>
      <c r="N367" s="342"/>
      <c r="O367" s="477"/>
      <c r="P367" s="108"/>
      <c r="Q367" s="108"/>
      <c r="R367" s="108"/>
      <c r="S367" s="108"/>
      <c r="T367" s="108"/>
      <c r="U367" s="108"/>
      <c r="V367" s="108"/>
      <c r="W367" s="108"/>
      <c r="X367" s="108"/>
      <c r="Y367" s="108"/>
      <c r="Z367" s="108"/>
    </row>
    <row r="368" spans="1:26" ht="30" customHeight="1">
      <c r="A368" s="460"/>
      <c r="B368" s="458"/>
      <c r="C368" s="475">
        <v>1</v>
      </c>
      <c r="D368" s="832" t="s">
        <v>828</v>
      </c>
      <c r="E368" s="825"/>
      <c r="F368" s="825"/>
      <c r="G368" s="473">
        <v>42436</v>
      </c>
      <c r="H368" s="465" t="s">
        <v>207</v>
      </c>
      <c r="I368" s="77">
        <v>1</v>
      </c>
      <c r="J368" s="77">
        <v>0.5</v>
      </c>
      <c r="K368" s="485">
        <f>SUM(I368*J368)</f>
        <v>0.5</v>
      </c>
      <c r="L368" s="443" t="s">
        <v>704</v>
      </c>
      <c r="M368" s="469" t="s">
        <v>829</v>
      </c>
      <c r="N368" s="342"/>
      <c r="O368" s="477"/>
      <c r="P368" s="108"/>
      <c r="Q368" s="108"/>
      <c r="R368" s="108"/>
      <c r="S368" s="108"/>
      <c r="T368" s="108"/>
      <c r="U368" s="108"/>
      <c r="V368" s="108"/>
      <c r="W368" s="108"/>
      <c r="X368" s="108"/>
      <c r="Y368" s="108"/>
      <c r="Z368" s="108"/>
    </row>
    <row r="369" spans="1:26" ht="30" customHeight="1">
      <c r="A369" s="460"/>
      <c r="B369" s="458"/>
      <c r="C369" s="475">
        <v>2</v>
      </c>
      <c r="D369" s="826" t="s">
        <v>830</v>
      </c>
      <c r="E369" s="826"/>
      <c r="F369" s="826"/>
      <c r="G369" s="473">
        <v>42436</v>
      </c>
      <c r="H369" s="465" t="s">
        <v>207</v>
      </c>
      <c r="I369" s="77">
        <v>1</v>
      </c>
      <c r="J369" s="77">
        <v>0.5</v>
      </c>
      <c r="K369" s="485">
        <f t="shared" ref="K369:K375" si="25">SUM(I369*J369)</f>
        <v>0.5</v>
      </c>
      <c r="L369" s="443" t="s">
        <v>704</v>
      </c>
      <c r="M369" s="469" t="s">
        <v>831</v>
      </c>
      <c r="N369" s="342"/>
      <c r="O369" s="477"/>
      <c r="P369" s="108"/>
      <c r="Q369" s="108"/>
      <c r="R369" s="108"/>
      <c r="S369" s="108"/>
      <c r="T369" s="108"/>
      <c r="U369" s="108"/>
      <c r="V369" s="108"/>
      <c r="W369" s="108"/>
      <c r="X369" s="108"/>
      <c r="Y369" s="108"/>
      <c r="Z369" s="108"/>
    </row>
    <row r="370" spans="1:26" ht="30" customHeight="1">
      <c r="A370" s="460"/>
      <c r="B370" s="458"/>
      <c r="C370" s="475">
        <v>3</v>
      </c>
      <c r="D370" s="826" t="s">
        <v>832</v>
      </c>
      <c r="E370" s="826"/>
      <c r="F370" s="826"/>
      <c r="G370" s="473">
        <v>42489</v>
      </c>
      <c r="H370" s="465" t="s">
        <v>207</v>
      </c>
      <c r="I370" s="77">
        <v>1</v>
      </c>
      <c r="J370" s="77">
        <v>0.5</v>
      </c>
      <c r="K370" s="485">
        <f t="shared" si="25"/>
        <v>0.5</v>
      </c>
      <c r="L370" s="443" t="s">
        <v>704</v>
      </c>
      <c r="M370" s="469" t="s">
        <v>833</v>
      </c>
      <c r="N370" s="342"/>
      <c r="O370" s="477"/>
      <c r="P370" s="108"/>
      <c r="Q370" s="108"/>
      <c r="R370" s="108"/>
      <c r="S370" s="108"/>
      <c r="T370" s="108"/>
      <c r="U370" s="108"/>
      <c r="V370" s="108"/>
      <c r="W370" s="108"/>
      <c r="X370" s="108"/>
      <c r="Y370" s="108"/>
      <c r="Z370" s="108"/>
    </row>
    <row r="371" spans="1:26" ht="30" customHeight="1">
      <c r="A371" s="460"/>
      <c r="B371" s="458"/>
      <c r="C371" s="475">
        <v>4</v>
      </c>
      <c r="D371" s="832" t="s">
        <v>834</v>
      </c>
      <c r="E371" s="826"/>
      <c r="F371" s="826"/>
      <c r="G371" s="473">
        <v>42493</v>
      </c>
      <c r="H371" s="465" t="s">
        <v>207</v>
      </c>
      <c r="I371" s="77">
        <v>1</v>
      </c>
      <c r="J371" s="77">
        <v>0.5</v>
      </c>
      <c r="K371" s="485">
        <f t="shared" si="25"/>
        <v>0.5</v>
      </c>
      <c r="L371" s="443" t="s">
        <v>704</v>
      </c>
      <c r="M371" s="469" t="s">
        <v>835</v>
      </c>
      <c r="N371" s="342"/>
      <c r="O371" s="477"/>
      <c r="P371" s="108"/>
      <c r="Q371" s="108"/>
      <c r="R371" s="108"/>
      <c r="S371" s="108"/>
      <c r="T371" s="108"/>
      <c r="U371" s="108"/>
      <c r="V371" s="108"/>
      <c r="W371" s="108"/>
      <c r="X371" s="108"/>
      <c r="Y371" s="108"/>
      <c r="Z371" s="108"/>
    </row>
    <row r="372" spans="1:26" ht="30" customHeight="1">
      <c r="A372" s="460"/>
      <c r="B372" s="458"/>
      <c r="C372" s="475">
        <v>5</v>
      </c>
      <c r="D372" s="825" t="s">
        <v>836</v>
      </c>
      <c r="E372" s="826"/>
      <c r="F372" s="826"/>
      <c r="G372" s="473">
        <v>42541</v>
      </c>
      <c r="H372" s="465" t="s">
        <v>207</v>
      </c>
      <c r="I372" s="77">
        <v>1</v>
      </c>
      <c r="J372" s="77">
        <v>0.5</v>
      </c>
      <c r="K372" s="485">
        <f t="shared" si="25"/>
        <v>0.5</v>
      </c>
      <c r="L372" s="443" t="s">
        <v>704</v>
      </c>
      <c r="M372" s="469" t="s">
        <v>837</v>
      </c>
      <c r="N372" s="342"/>
      <c r="O372" s="477"/>
      <c r="P372" s="108"/>
      <c r="Q372" s="108"/>
      <c r="R372" s="108"/>
      <c r="S372" s="108"/>
      <c r="T372" s="108"/>
      <c r="U372" s="108"/>
      <c r="V372" s="108"/>
      <c r="W372" s="108"/>
      <c r="X372" s="108"/>
      <c r="Y372" s="108"/>
      <c r="Z372" s="108"/>
    </row>
    <row r="373" spans="1:26" ht="30" customHeight="1">
      <c r="A373" s="460"/>
      <c r="B373" s="458"/>
      <c r="C373" s="475">
        <v>6</v>
      </c>
      <c r="D373" s="825" t="s">
        <v>838</v>
      </c>
      <c r="E373" s="826"/>
      <c r="F373" s="826"/>
      <c r="G373" s="473">
        <v>42482</v>
      </c>
      <c r="H373" s="465" t="s">
        <v>207</v>
      </c>
      <c r="I373" s="77">
        <v>1</v>
      </c>
      <c r="J373" s="77">
        <v>0.5</v>
      </c>
      <c r="K373" s="485">
        <f t="shared" si="25"/>
        <v>0.5</v>
      </c>
      <c r="L373" s="443" t="s">
        <v>704</v>
      </c>
      <c r="M373" s="469" t="s">
        <v>839</v>
      </c>
      <c r="N373" s="342"/>
      <c r="O373" s="477"/>
      <c r="P373" s="108"/>
      <c r="Q373" s="108"/>
      <c r="R373" s="108"/>
      <c r="S373" s="108"/>
      <c r="T373" s="108"/>
      <c r="U373" s="108"/>
      <c r="V373" s="108"/>
      <c r="W373" s="108"/>
      <c r="X373" s="108"/>
      <c r="Y373" s="108"/>
      <c r="Z373" s="108"/>
    </row>
    <row r="374" spans="1:26" ht="30" customHeight="1">
      <c r="A374" s="460"/>
      <c r="B374" s="458"/>
      <c r="C374" s="475">
        <v>7</v>
      </c>
      <c r="D374" s="724" t="s">
        <v>840</v>
      </c>
      <c r="E374" s="717"/>
      <c r="F374" s="717"/>
      <c r="G374" s="473">
        <v>42488</v>
      </c>
      <c r="H374" s="465" t="s">
        <v>207</v>
      </c>
      <c r="I374" s="77">
        <v>1</v>
      </c>
      <c r="J374" s="77">
        <v>0.5</v>
      </c>
      <c r="K374" s="485">
        <f t="shared" si="25"/>
        <v>0.5</v>
      </c>
      <c r="L374" s="443" t="s">
        <v>704</v>
      </c>
      <c r="M374" s="469" t="s">
        <v>841</v>
      </c>
      <c r="N374" s="342"/>
      <c r="O374" s="477"/>
      <c r="P374" s="108"/>
      <c r="Q374" s="108"/>
      <c r="R374" s="108"/>
      <c r="S374" s="108"/>
      <c r="T374" s="108"/>
      <c r="U374" s="108"/>
      <c r="V374" s="108"/>
      <c r="W374" s="108"/>
      <c r="X374" s="108"/>
      <c r="Y374" s="108"/>
      <c r="Z374" s="108"/>
    </row>
    <row r="375" spans="1:26" ht="30" customHeight="1">
      <c r="A375" s="460"/>
      <c r="B375" s="458"/>
      <c r="C375" s="475">
        <v>8</v>
      </c>
      <c r="D375" s="719" t="s">
        <v>842</v>
      </c>
      <c r="E375" s="827"/>
      <c r="F375" s="827"/>
      <c r="G375" s="473">
        <v>42516</v>
      </c>
      <c r="H375" s="465" t="s">
        <v>207</v>
      </c>
      <c r="I375" s="77">
        <v>1</v>
      </c>
      <c r="J375" s="77">
        <v>0.5</v>
      </c>
      <c r="K375" s="485">
        <f t="shared" si="25"/>
        <v>0.5</v>
      </c>
      <c r="L375" s="443" t="s">
        <v>704</v>
      </c>
      <c r="M375" s="469" t="s">
        <v>843</v>
      </c>
      <c r="N375" s="342"/>
      <c r="O375" s="477"/>
      <c r="P375" s="108"/>
      <c r="Q375" s="108"/>
      <c r="R375" s="108"/>
      <c r="S375" s="108"/>
      <c r="T375" s="108"/>
      <c r="U375" s="108"/>
      <c r="V375" s="108"/>
      <c r="W375" s="108"/>
      <c r="X375" s="108"/>
      <c r="Y375" s="108"/>
      <c r="Z375" s="108"/>
    </row>
    <row r="376" spans="1:26" ht="19.5" customHeight="1">
      <c r="A376" s="460"/>
      <c r="B376" s="458"/>
      <c r="C376" s="141"/>
      <c r="D376" s="812" t="s">
        <v>815</v>
      </c>
      <c r="E376" s="717"/>
      <c r="F376" s="718"/>
      <c r="G376" s="817"/>
      <c r="H376" s="718"/>
      <c r="I376" s="77">
        <f>SUM(I368:I375)</f>
        <v>8</v>
      </c>
      <c r="J376" s="77"/>
      <c r="K376" s="432">
        <f>SUM(K368:K375)</f>
        <v>4</v>
      </c>
      <c r="L376" s="353"/>
      <c r="M376" s="354"/>
      <c r="N376" s="342"/>
      <c r="O376" s="477"/>
      <c r="P376" s="108"/>
      <c r="Q376" s="108"/>
      <c r="R376" s="108"/>
      <c r="S376" s="108"/>
      <c r="T376" s="108"/>
      <c r="U376" s="108"/>
      <c r="V376" s="108"/>
      <c r="W376" s="108"/>
      <c r="X376" s="108"/>
      <c r="Y376" s="108"/>
      <c r="Z376" s="108"/>
    </row>
    <row r="377" spans="1:26" ht="19.5" customHeight="1">
      <c r="A377" s="460"/>
      <c r="B377" s="458"/>
      <c r="C377" s="807" t="s">
        <v>718</v>
      </c>
      <c r="D377" s="818"/>
      <c r="E377" s="818"/>
      <c r="F377" s="818"/>
      <c r="G377" s="818"/>
      <c r="H377" s="818"/>
      <c r="I377" s="818"/>
      <c r="J377" s="818"/>
      <c r="K377" s="828"/>
      <c r="L377" s="353"/>
      <c r="M377" s="354"/>
      <c r="N377" s="342"/>
      <c r="O377" s="477"/>
      <c r="P377" s="108"/>
      <c r="Q377" s="108"/>
      <c r="R377" s="108"/>
      <c r="S377" s="108"/>
      <c r="T377" s="108"/>
      <c r="U377" s="108"/>
      <c r="V377" s="108"/>
      <c r="W377" s="108"/>
      <c r="X377" s="108"/>
      <c r="Y377" s="108"/>
      <c r="Z377" s="108"/>
    </row>
    <row r="378" spans="1:26" ht="30" customHeight="1">
      <c r="A378" s="460"/>
      <c r="B378" s="458"/>
      <c r="C378" s="141">
        <v>1</v>
      </c>
      <c r="D378" s="724" t="s">
        <v>844</v>
      </c>
      <c r="E378" s="717"/>
      <c r="F378" s="718"/>
      <c r="G378" s="459">
        <v>42667</v>
      </c>
      <c r="H378" s="465" t="s">
        <v>207</v>
      </c>
      <c r="I378" s="77">
        <v>1</v>
      </c>
      <c r="J378" s="77">
        <v>0.5</v>
      </c>
      <c r="K378" s="485">
        <f>SUM(I378*J378)</f>
        <v>0.5</v>
      </c>
      <c r="L378" s="443" t="s">
        <v>704</v>
      </c>
      <c r="M378" s="469" t="s">
        <v>845</v>
      </c>
      <c r="N378" s="342"/>
      <c r="O378" s="477"/>
      <c r="P378" s="108"/>
      <c r="Q378" s="108"/>
      <c r="R378" s="108"/>
      <c r="S378" s="108"/>
      <c r="T378" s="108"/>
      <c r="U378" s="108"/>
      <c r="V378" s="108"/>
      <c r="W378" s="108"/>
      <c r="X378" s="108"/>
      <c r="Y378" s="108"/>
      <c r="Z378" s="108"/>
    </row>
    <row r="379" spans="1:26" ht="30" customHeight="1">
      <c r="A379" s="460"/>
      <c r="B379" s="458"/>
      <c r="C379" s="141">
        <v>2</v>
      </c>
      <c r="D379" s="719" t="s">
        <v>846</v>
      </c>
      <c r="E379" s="827"/>
      <c r="F379" s="829"/>
      <c r="G379" s="459">
        <v>42755</v>
      </c>
      <c r="H379" s="465" t="s">
        <v>207</v>
      </c>
      <c r="I379" s="77">
        <v>1</v>
      </c>
      <c r="J379" s="77">
        <v>0.5</v>
      </c>
      <c r="K379" s="485">
        <f>SUM(I379*J379)</f>
        <v>0.5</v>
      </c>
      <c r="L379" s="443" t="s">
        <v>704</v>
      </c>
      <c r="M379" s="469" t="s">
        <v>847</v>
      </c>
      <c r="N379" s="342"/>
      <c r="O379" s="477"/>
      <c r="P379" s="108"/>
      <c r="Q379" s="108"/>
      <c r="R379" s="108"/>
      <c r="S379" s="108"/>
      <c r="T379" s="108"/>
      <c r="U379" s="108"/>
      <c r="V379" s="108"/>
      <c r="W379" s="108"/>
      <c r="X379" s="108"/>
      <c r="Y379" s="108"/>
      <c r="Z379" s="108"/>
    </row>
    <row r="380" spans="1:26" ht="19.5" customHeight="1">
      <c r="A380" s="460"/>
      <c r="B380" s="458"/>
      <c r="C380" s="141"/>
      <c r="D380" s="812" t="s">
        <v>815</v>
      </c>
      <c r="E380" s="717"/>
      <c r="F380" s="718"/>
      <c r="G380" s="813"/>
      <c r="H380" s="718"/>
      <c r="I380" s="77">
        <f>SUM(I378:I379)</f>
        <v>2</v>
      </c>
      <c r="J380" s="77"/>
      <c r="K380" s="432">
        <f>SUM(K378:K379)</f>
        <v>1</v>
      </c>
      <c r="L380" s="353"/>
      <c r="M380" s="354"/>
      <c r="N380" s="342"/>
      <c r="O380" s="477"/>
      <c r="P380" s="108"/>
      <c r="Q380" s="108"/>
      <c r="R380" s="108"/>
      <c r="S380" s="108"/>
      <c r="T380" s="108"/>
      <c r="U380" s="108"/>
      <c r="V380" s="108"/>
      <c r="W380" s="108"/>
      <c r="X380" s="108"/>
      <c r="Y380" s="108"/>
      <c r="Z380" s="108"/>
    </row>
    <row r="381" spans="1:26" ht="19.5" customHeight="1">
      <c r="A381" s="460"/>
      <c r="B381" s="458"/>
      <c r="C381" s="807" t="s">
        <v>725</v>
      </c>
      <c r="D381" s="818"/>
      <c r="E381" s="818"/>
      <c r="F381" s="818"/>
      <c r="G381" s="808"/>
      <c r="H381" s="808"/>
      <c r="I381" s="808"/>
      <c r="J381" s="808"/>
      <c r="K381" s="809"/>
      <c r="L381" s="414"/>
      <c r="M381" s="467"/>
      <c r="N381" s="342"/>
      <c r="O381" s="477"/>
      <c r="P381" s="108"/>
      <c r="Q381" s="108"/>
      <c r="R381" s="108"/>
      <c r="S381" s="108"/>
      <c r="T381" s="108"/>
      <c r="U381" s="108"/>
      <c r="V381" s="108"/>
      <c r="W381" s="108"/>
      <c r="X381" s="108"/>
      <c r="Y381" s="108"/>
      <c r="Z381" s="108"/>
    </row>
    <row r="382" spans="1:26" ht="30" customHeight="1">
      <c r="A382" s="460"/>
      <c r="B382" s="458"/>
      <c r="C382" s="381">
        <v>1</v>
      </c>
      <c r="D382" s="819" t="s">
        <v>848</v>
      </c>
      <c r="E382" s="819"/>
      <c r="F382" s="820"/>
      <c r="G382" s="459">
        <v>42844</v>
      </c>
      <c r="H382" s="465" t="s">
        <v>207</v>
      </c>
      <c r="I382" s="77">
        <v>1</v>
      </c>
      <c r="J382" s="77">
        <v>0.5</v>
      </c>
      <c r="K382" s="485">
        <f>SUM(I382*J382)</f>
        <v>0.5</v>
      </c>
      <c r="L382" s="443" t="s">
        <v>704</v>
      </c>
      <c r="M382" s="469" t="s">
        <v>849</v>
      </c>
      <c r="N382" s="342"/>
      <c r="O382" s="477"/>
      <c r="P382" s="108"/>
      <c r="Q382" s="108"/>
      <c r="R382" s="108"/>
      <c r="S382" s="108"/>
      <c r="T382" s="108"/>
      <c r="U382" s="108"/>
      <c r="V382" s="108"/>
      <c r="W382" s="108"/>
      <c r="X382" s="108"/>
      <c r="Y382" s="108"/>
      <c r="Z382" s="108"/>
    </row>
    <row r="383" spans="1:26" ht="30" customHeight="1">
      <c r="A383" s="460"/>
      <c r="B383" s="458"/>
      <c r="C383" s="381">
        <v>2</v>
      </c>
      <c r="D383" s="800" t="s">
        <v>850</v>
      </c>
      <c r="E383" s="800"/>
      <c r="F383" s="822"/>
      <c r="G383" s="459">
        <v>42858</v>
      </c>
      <c r="H383" s="465" t="s">
        <v>207</v>
      </c>
      <c r="I383" s="77">
        <v>1</v>
      </c>
      <c r="J383" s="77">
        <v>0.5</v>
      </c>
      <c r="K383" s="485">
        <f>SUM(I383*J383)</f>
        <v>0.5</v>
      </c>
      <c r="L383" s="443" t="s">
        <v>704</v>
      </c>
      <c r="M383" s="469" t="s">
        <v>851</v>
      </c>
      <c r="N383" s="342"/>
      <c r="O383" s="477"/>
      <c r="P383" s="108"/>
      <c r="Q383" s="108"/>
      <c r="R383" s="108"/>
      <c r="S383" s="108"/>
      <c r="T383" s="108"/>
      <c r="U383" s="108"/>
      <c r="V383" s="108"/>
      <c r="W383" s="108"/>
      <c r="X383" s="108"/>
      <c r="Y383" s="108"/>
      <c r="Z383" s="108"/>
    </row>
    <row r="384" spans="1:26" ht="19.5" customHeight="1">
      <c r="A384" s="460"/>
      <c r="B384" s="458"/>
      <c r="C384" s="141"/>
      <c r="D384" s="812" t="s">
        <v>815</v>
      </c>
      <c r="E384" s="717"/>
      <c r="F384" s="718"/>
      <c r="G384" s="813"/>
      <c r="H384" s="718"/>
      <c r="I384" s="77">
        <f>SUM(I382:I383)</f>
        <v>2</v>
      </c>
      <c r="J384" s="77"/>
      <c r="K384" s="432">
        <f>SUM(K382:K383)</f>
        <v>1</v>
      </c>
      <c r="L384" s="353"/>
      <c r="M384" s="354"/>
      <c r="N384" s="342"/>
      <c r="O384" s="477"/>
      <c r="P384" s="108"/>
      <c r="Q384" s="108"/>
      <c r="R384" s="108"/>
      <c r="S384" s="108"/>
      <c r="T384" s="108"/>
      <c r="U384" s="108"/>
      <c r="V384" s="108"/>
      <c r="W384" s="108"/>
      <c r="X384" s="108"/>
      <c r="Y384" s="108"/>
      <c r="Z384" s="108"/>
    </row>
    <row r="385" spans="1:26" ht="19.5" customHeight="1">
      <c r="A385" s="460"/>
      <c r="B385" s="458"/>
      <c r="C385" s="807" t="s">
        <v>852</v>
      </c>
      <c r="D385" s="818"/>
      <c r="E385" s="818"/>
      <c r="F385" s="818"/>
      <c r="G385" s="808"/>
      <c r="H385" s="808"/>
      <c r="I385" s="808"/>
      <c r="J385" s="808"/>
      <c r="K385" s="809"/>
      <c r="L385" s="414"/>
      <c r="M385" s="467"/>
      <c r="N385" s="342"/>
      <c r="O385" s="477"/>
      <c r="P385" s="108"/>
      <c r="Q385" s="108"/>
      <c r="R385" s="108"/>
      <c r="S385" s="108"/>
      <c r="T385" s="108"/>
      <c r="U385" s="108"/>
      <c r="V385" s="108"/>
      <c r="W385" s="108"/>
      <c r="X385" s="108"/>
      <c r="Y385" s="108"/>
      <c r="Z385" s="108"/>
    </row>
    <row r="386" spans="1:26" ht="28.5" customHeight="1">
      <c r="A386" s="460"/>
      <c r="B386" s="458"/>
      <c r="C386" s="385">
        <v>1</v>
      </c>
      <c r="D386" s="823" t="s">
        <v>853</v>
      </c>
      <c r="E386" s="823"/>
      <c r="F386" s="824"/>
      <c r="G386" s="487">
        <v>43027</v>
      </c>
      <c r="H386" s="389" t="s">
        <v>207</v>
      </c>
      <c r="I386" s="84">
        <v>1</v>
      </c>
      <c r="J386" s="84">
        <v>0.5</v>
      </c>
      <c r="K386" s="496">
        <f>SUM(I386*J386)</f>
        <v>0.5</v>
      </c>
      <c r="L386" s="419" t="s">
        <v>704</v>
      </c>
      <c r="M386" s="497" t="s">
        <v>854</v>
      </c>
      <c r="N386" s="342"/>
      <c r="O386" s="477"/>
      <c r="P386" s="108"/>
      <c r="Q386" s="108"/>
      <c r="R386" s="108"/>
      <c r="S386" s="108"/>
      <c r="T386" s="108"/>
      <c r="U386" s="108"/>
      <c r="V386" s="108"/>
      <c r="W386" s="108"/>
      <c r="X386" s="108"/>
      <c r="Y386" s="108"/>
      <c r="Z386" s="108"/>
    </row>
    <row r="387" spans="1:26" ht="19.5" customHeight="1">
      <c r="A387" s="460"/>
      <c r="B387" s="458"/>
      <c r="C387" s="464"/>
      <c r="D387" s="816" t="s">
        <v>815</v>
      </c>
      <c r="E387" s="742"/>
      <c r="F387" s="715"/>
      <c r="G387" s="817"/>
      <c r="H387" s="715"/>
      <c r="I387" s="83">
        <f>SUM(I386:I386)</f>
        <v>1</v>
      </c>
      <c r="J387" s="83"/>
      <c r="K387" s="448">
        <f>SUM(K386:K386)</f>
        <v>0.5</v>
      </c>
      <c r="L387" s="443"/>
      <c r="M387" s="498"/>
      <c r="N387" s="342"/>
      <c r="O387" s="477"/>
      <c r="P387" s="108"/>
      <c r="Q387" s="108"/>
      <c r="R387" s="108"/>
      <c r="S387" s="108"/>
      <c r="T387" s="108"/>
      <c r="U387" s="108"/>
      <c r="V387" s="108"/>
      <c r="W387" s="108"/>
      <c r="X387" s="108"/>
      <c r="Y387" s="108"/>
      <c r="Z387" s="108"/>
    </row>
    <row r="388" spans="1:26" ht="19.5" customHeight="1">
      <c r="A388" s="460"/>
      <c r="B388" s="458"/>
      <c r="C388" s="807" t="s">
        <v>741</v>
      </c>
      <c r="D388" s="818"/>
      <c r="E388" s="818"/>
      <c r="F388" s="818"/>
      <c r="G388" s="808"/>
      <c r="H388" s="808"/>
      <c r="I388" s="808"/>
      <c r="J388" s="808"/>
      <c r="K388" s="809"/>
      <c r="L388" s="414"/>
      <c r="M388" s="467"/>
      <c r="N388" s="342"/>
      <c r="O388" s="477"/>
      <c r="P388" s="108"/>
      <c r="Q388" s="108"/>
      <c r="R388" s="108"/>
      <c r="S388" s="108"/>
      <c r="T388" s="108"/>
      <c r="U388" s="108"/>
      <c r="V388" s="108"/>
      <c r="W388" s="108"/>
      <c r="X388" s="108"/>
      <c r="Y388" s="108"/>
      <c r="Z388" s="108"/>
    </row>
    <row r="389" spans="1:26" ht="30" customHeight="1">
      <c r="A389" s="460"/>
      <c r="B389" s="458"/>
      <c r="C389" s="381">
        <v>1</v>
      </c>
      <c r="D389" s="819" t="s">
        <v>855</v>
      </c>
      <c r="E389" s="819"/>
      <c r="F389" s="820"/>
      <c r="G389" s="459">
        <v>43207</v>
      </c>
      <c r="H389" s="465" t="s">
        <v>207</v>
      </c>
      <c r="I389" s="77">
        <v>1</v>
      </c>
      <c r="J389" s="77">
        <v>0.5</v>
      </c>
      <c r="K389" s="400">
        <f t="shared" ref="K389:K394" si="26">SUM(I389*J389)</f>
        <v>0.5</v>
      </c>
      <c r="L389" s="419" t="s">
        <v>704</v>
      </c>
      <c r="M389" s="482" t="s">
        <v>856</v>
      </c>
      <c r="N389" s="468"/>
      <c r="O389" s="477"/>
      <c r="P389" s="108"/>
      <c r="Q389" s="108"/>
      <c r="R389" s="108"/>
      <c r="S389" s="108"/>
      <c r="T389" s="108"/>
      <c r="U389" s="108"/>
      <c r="V389" s="108"/>
      <c r="W389" s="108"/>
      <c r="X389" s="108"/>
      <c r="Y389" s="108"/>
      <c r="Z389" s="108"/>
    </row>
    <row r="390" spans="1:26" ht="30" customHeight="1">
      <c r="A390" s="460"/>
      <c r="B390" s="458"/>
      <c r="C390" s="381">
        <v>2</v>
      </c>
      <c r="D390" s="819" t="s">
        <v>857</v>
      </c>
      <c r="E390" s="819"/>
      <c r="F390" s="820"/>
      <c r="G390" s="459">
        <v>43215</v>
      </c>
      <c r="H390" s="465" t="s">
        <v>207</v>
      </c>
      <c r="I390" s="77">
        <v>1</v>
      </c>
      <c r="J390" s="77">
        <v>0.5</v>
      </c>
      <c r="K390" s="485">
        <f t="shared" si="26"/>
        <v>0.5</v>
      </c>
      <c r="L390" s="443" t="s">
        <v>704</v>
      </c>
      <c r="M390" s="469" t="s">
        <v>858</v>
      </c>
      <c r="N390" s="342"/>
      <c r="O390" s="477"/>
      <c r="P390" s="108"/>
      <c r="Q390" s="108"/>
      <c r="R390" s="108"/>
      <c r="S390" s="108"/>
      <c r="T390" s="108"/>
      <c r="U390" s="108"/>
      <c r="V390" s="108"/>
      <c r="W390" s="108"/>
      <c r="X390" s="108"/>
      <c r="Y390" s="108"/>
      <c r="Z390" s="108"/>
    </row>
    <row r="391" spans="1:26" ht="30" customHeight="1">
      <c r="A391" s="460"/>
      <c r="B391" s="458"/>
      <c r="C391" s="381">
        <v>3</v>
      </c>
      <c r="D391" s="782" t="s">
        <v>859</v>
      </c>
      <c r="E391" s="783"/>
      <c r="F391" s="821"/>
      <c r="G391" s="459">
        <v>43284</v>
      </c>
      <c r="H391" s="465" t="s">
        <v>207</v>
      </c>
      <c r="I391" s="77">
        <v>1</v>
      </c>
      <c r="J391" s="77">
        <v>0.5</v>
      </c>
      <c r="K391" s="485">
        <f t="shared" si="26"/>
        <v>0.5</v>
      </c>
      <c r="L391" s="443" t="s">
        <v>704</v>
      </c>
      <c r="M391" s="469" t="s">
        <v>860</v>
      </c>
      <c r="N391" s="342"/>
      <c r="O391" s="477"/>
      <c r="P391" s="108"/>
      <c r="Q391" s="108"/>
      <c r="R391" s="108"/>
      <c r="S391" s="108"/>
      <c r="T391" s="108"/>
      <c r="U391" s="108"/>
      <c r="V391" s="108"/>
      <c r="W391" s="108"/>
      <c r="X391" s="108"/>
      <c r="Y391" s="108"/>
      <c r="Z391" s="108"/>
    </row>
    <row r="392" spans="1:26" ht="30" customHeight="1">
      <c r="A392" s="460"/>
      <c r="B392" s="458"/>
      <c r="C392" s="381">
        <v>4</v>
      </c>
      <c r="D392" s="800" t="s">
        <v>861</v>
      </c>
      <c r="E392" s="800"/>
      <c r="F392" s="822"/>
      <c r="G392" s="459">
        <v>43291</v>
      </c>
      <c r="H392" s="465" t="s">
        <v>207</v>
      </c>
      <c r="I392" s="77">
        <v>1</v>
      </c>
      <c r="J392" s="77">
        <v>0.5</v>
      </c>
      <c r="K392" s="485">
        <f t="shared" si="26"/>
        <v>0.5</v>
      </c>
      <c r="L392" s="443" t="s">
        <v>704</v>
      </c>
      <c r="M392" s="476" t="s">
        <v>862</v>
      </c>
      <c r="N392" s="342"/>
      <c r="O392" s="477"/>
      <c r="P392" s="108"/>
      <c r="Q392" s="108"/>
      <c r="R392" s="108"/>
      <c r="S392" s="108"/>
      <c r="T392" s="108"/>
      <c r="U392" s="108"/>
      <c r="V392" s="108"/>
      <c r="W392" s="108"/>
      <c r="X392" s="108"/>
      <c r="Y392" s="108"/>
      <c r="Z392" s="108"/>
    </row>
    <row r="393" spans="1:26" ht="26.1" customHeight="1">
      <c r="A393" s="460"/>
      <c r="B393" s="458"/>
      <c r="C393" s="381">
        <v>5</v>
      </c>
      <c r="D393" s="814" t="s">
        <v>863</v>
      </c>
      <c r="E393" s="814"/>
      <c r="F393" s="815"/>
      <c r="G393" s="461">
        <v>43292</v>
      </c>
      <c r="H393" s="109" t="s">
        <v>207</v>
      </c>
      <c r="I393" s="109">
        <v>1</v>
      </c>
      <c r="J393" s="109">
        <v>0.5</v>
      </c>
      <c r="K393" s="381">
        <f t="shared" si="26"/>
        <v>0.5</v>
      </c>
      <c r="L393" s="419" t="s">
        <v>704</v>
      </c>
      <c r="M393" s="483" t="s">
        <v>864</v>
      </c>
      <c r="N393" s="468"/>
      <c r="O393" s="477"/>
      <c r="P393" s="108"/>
      <c r="Q393" s="108"/>
      <c r="R393" s="108"/>
      <c r="S393" s="108"/>
      <c r="T393" s="108"/>
      <c r="U393" s="108"/>
      <c r="V393" s="108"/>
      <c r="W393" s="108"/>
      <c r="X393" s="108"/>
      <c r="Y393" s="108"/>
      <c r="Z393" s="108"/>
    </row>
    <row r="394" spans="1:26" ht="24.95" customHeight="1">
      <c r="A394" s="460"/>
      <c r="B394" s="458"/>
      <c r="C394" s="381">
        <v>6</v>
      </c>
      <c r="D394" s="814" t="s">
        <v>865</v>
      </c>
      <c r="E394" s="814"/>
      <c r="F394" s="815"/>
      <c r="G394" s="461">
        <v>43294</v>
      </c>
      <c r="H394" s="109" t="s">
        <v>207</v>
      </c>
      <c r="I394" s="109">
        <v>1</v>
      </c>
      <c r="J394" s="109">
        <v>0.5</v>
      </c>
      <c r="K394" s="381">
        <f t="shared" si="26"/>
        <v>0.5</v>
      </c>
      <c r="L394" s="419" t="s">
        <v>704</v>
      </c>
      <c r="M394" s="483" t="s">
        <v>866</v>
      </c>
      <c r="N394" s="468"/>
      <c r="O394" s="477"/>
      <c r="P394" s="108"/>
      <c r="Q394" s="108"/>
      <c r="R394" s="108"/>
      <c r="S394" s="108"/>
      <c r="T394" s="108"/>
      <c r="U394" s="108"/>
      <c r="V394" s="108"/>
      <c r="W394" s="108"/>
      <c r="X394" s="108"/>
      <c r="Y394" s="108"/>
      <c r="Z394" s="108"/>
    </row>
    <row r="395" spans="1:26" ht="19.5" customHeight="1">
      <c r="A395" s="460"/>
      <c r="B395" s="458"/>
      <c r="C395" s="141"/>
      <c r="D395" s="812" t="s">
        <v>815</v>
      </c>
      <c r="E395" s="717"/>
      <c r="F395" s="718"/>
      <c r="G395" s="813"/>
      <c r="H395" s="718"/>
      <c r="I395" s="77">
        <f>SUM(I389:I392)</f>
        <v>4</v>
      </c>
      <c r="J395" s="77"/>
      <c r="K395" s="499">
        <f>SUM(K389:K394)</f>
        <v>3</v>
      </c>
      <c r="L395" s="353"/>
      <c r="M395" s="354"/>
      <c r="N395" s="342"/>
      <c r="O395" s="477"/>
      <c r="P395" s="108"/>
      <c r="Q395" s="108"/>
      <c r="R395" s="108"/>
      <c r="S395" s="108"/>
      <c r="T395" s="108"/>
      <c r="U395" s="108"/>
      <c r="V395" s="108"/>
      <c r="W395" s="108"/>
      <c r="X395" s="108"/>
      <c r="Y395" s="108"/>
      <c r="Z395" s="108"/>
    </row>
    <row r="396" spans="1:26" ht="19.5" customHeight="1">
      <c r="A396" s="460"/>
      <c r="B396" s="458"/>
      <c r="C396" s="807" t="s">
        <v>620</v>
      </c>
      <c r="D396" s="808"/>
      <c r="E396" s="808"/>
      <c r="F396" s="808"/>
      <c r="G396" s="808"/>
      <c r="H396" s="808"/>
      <c r="I396" s="808"/>
      <c r="J396" s="808"/>
      <c r="K396" s="809"/>
      <c r="L396" s="414"/>
      <c r="M396" s="467"/>
      <c r="N396" s="342"/>
      <c r="O396" s="477"/>
      <c r="P396" s="108"/>
      <c r="Q396" s="108"/>
      <c r="R396" s="108"/>
      <c r="S396" s="108"/>
      <c r="T396" s="108"/>
      <c r="U396" s="108"/>
      <c r="V396" s="108"/>
      <c r="W396" s="108"/>
      <c r="X396" s="108"/>
      <c r="Y396" s="108"/>
      <c r="Z396" s="108"/>
    </row>
    <row r="397" spans="1:26" ht="30" customHeight="1">
      <c r="A397" s="460"/>
      <c r="B397" s="458"/>
      <c r="C397" s="380">
        <v>1</v>
      </c>
      <c r="D397" s="810" t="s">
        <v>867</v>
      </c>
      <c r="E397" s="811"/>
      <c r="F397" s="811"/>
      <c r="G397" s="461">
        <v>43391</v>
      </c>
      <c r="H397" s="109" t="s">
        <v>207</v>
      </c>
      <c r="I397" s="109">
        <v>1</v>
      </c>
      <c r="J397" s="109">
        <v>0.5</v>
      </c>
      <c r="K397" s="381">
        <f>SUM(I397*J397)</f>
        <v>0.5</v>
      </c>
      <c r="L397" s="419" t="s">
        <v>704</v>
      </c>
      <c r="M397" s="483" t="s">
        <v>868</v>
      </c>
      <c r="N397" s="468"/>
      <c r="O397" s="477"/>
      <c r="P397" s="108"/>
      <c r="Q397" s="108"/>
      <c r="R397" s="108"/>
      <c r="S397" s="108"/>
      <c r="T397" s="108"/>
      <c r="U397" s="108"/>
      <c r="V397" s="108"/>
      <c r="W397" s="108"/>
      <c r="X397" s="108"/>
      <c r="Y397" s="108"/>
      <c r="Z397" s="108"/>
    </row>
    <row r="398" spans="1:26" ht="30" customHeight="1">
      <c r="A398" s="460"/>
      <c r="B398" s="458"/>
      <c r="C398" s="380">
        <v>2</v>
      </c>
      <c r="D398" s="810" t="s">
        <v>869</v>
      </c>
      <c r="E398" s="811"/>
      <c r="F398" s="811"/>
      <c r="G398" s="461">
        <v>43446</v>
      </c>
      <c r="H398" s="109" t="s">
        <v>207</v>
      </c>
      <c r="I398" s="109">
        <v>1</v>
      </c>
      <c r="J398" s="109">
        <v>0.5</v>
      </c>
      <c r="K398" s="381">
        <f>SUM(I398*J398)</f>
        <v>0.5</v>
      </c>
      <c r="L398" s="419" t="s">
        <v>704</v>
      </c>
      <c r="M398" s="483" t="s">
        <v>870</v>
      </c>
      <c r="N398" s="468"/>
      <c r="O398" s="477"/>
      <c r="P398" s="108"/>
      <c r="Q398" s="108"/>
      <c r="R398" s="108"/>
      <c r="S398" s="108"/>
      <c r="T398" s="108"/>
      <c r="U398" s="108"/>
      <c r="V398" s="108"/>
      <c r="W398" s="108"/>
      <c r="X398" s="108"/>
      <c r="Y398" s="108"/>
      <c r="Z398" s="108"/>
    </row>
    <row r="399" spans="1:26" ht="24" customHeight="1">
      <c r="A399" s="460"/>
      <c r="B399" s="458"/>
      <c r="C399" s="380">
        <v>3</v>
      </c>
      <c r="D399" s="783" t="s">
        <v>871</v>
      </c>
      <c r="E399" s="783"/>
      <c r="F399" s="810"/>
      <c r="G399" s="461">
        <v>43476</v>
      </c>
      <c r="H399" s="109" t="s">
        <v>207</v>
      </c>
      <c r="I399" s="109">
        <v>1</v>
      </c>
      <c r="J399" s="109">
        <v>0.5</v>
      </c>
      <c r="K399" s="381">
        <f>SUM(I399*J399)</f>
        <v>0.5</v>
      </c>
      <c r="L399" s="419" t="s">
        <v>704</v>
      </c>
      <c r="M399" s="483" t="s">
        <v>872</v>
      </c>
      <c r="N399" s="468"/>
      <c r="O399" s="477"/>
      <c r="P399" s="108"/>
      <c r="Q399" s="108"/>
      <c r="R399" s="108"/>
      <c r="S399" s="108"/>
      <c r="T399" s="108"/>
      <c r="U399" s="108"/>
      <c r="V399" s="108"/>
      <c r="W399" s="108"/>
      <c r="X399" s="108"/>
      <c r="Y399" s="108"/>
      <c r="Z399" s="108"/>
    </row>
    <row r="400" spans="1:26" ht="24.95" customHeight="1">
      <c r="A400" s="460"/>
      <c r="B400" s="458"/>
      <c r="C400" s="380">
        <v>4</v>
      </c>
      <c r="D400" s="814" t="s">
        <v>873</v>
      </c>
      <c r="E400" s="814"/>
      <c r="F400" s="815"/>
      <c r="G400" s="461">
        <v>43482</v>
      </c>
      <c r="H400" s="109" t="s">
        <v>207</v>
      </c>
      <c r="I400" s="109">
        <v>1</v>
      </c>
      <c r="J400" s="109">
        <v>0.5</v>
      </c>
      <c r="K400" s="381">
        <f>SUM(I400*J400)</f>
        <v>0.5</v>
      </c>
      <c r="L400" s="419" t="s">
        <v>704</v>
      </c>
      <c r="M400" s="483" t="s">
        <v>874</v>
      </c>
      <c r="N400" s="468"/>
      <c r="O400" s="477"/>
      <c r="P400" s="108"/>
      <c r="Q400" s="108"/>
      <c r="R400" s="108"/>
      <c r="S400" s="108"/>
      <c r="T400" s="108"/>
      <c r="U400" s="108"/>
      <c r="V400" s="108"/>
      <c r="W400" s="108"/>
      <c r="X400" s="108"/>
      <c r="Y400" s="108"/>
      <c r="Z400" s="108"/>
    </row>
    <row r="401" spans="1:26" ht="26.1" customHeight="1">
      <c r="A401" s="460"/>
      <c r="B401" s="458"/>
      <c r="C401" s="380">
        <v>5</v>
      </c>
      <c r="D401" s="814" t="s">
        <v>875</v>
      </c>
      <c r="E401" s="814"/>
      <c r="F401" s="815"/>
      <c r="G401" s="461">
        <v>43486</v>
      </c>
      <c r="H401" s="109" t="s">
        <v>207</v>
      </c>
      <c r="I401" s="109">
        <v>1</v>
      </c>
      <c r="J401" s="109">
        <v>0.5</v>
      </c>
      <c r="K401" s="381">
        <f>SUM(I401*J401)</f>
        <v>0.5</v>
      </c>
      <c r="L401" s="419" t="s">
        <v>704</v>
      </c>
      <c r="M401" s="483" t="s">
        <v>876</v>
      </c>
      <c r="N401" s="468"/>
      <c r="O401" s="477"/>
      <c r="P401" s="108"/>
      <c r="Q401" s="108"/>
      <c r="R401" s="108"/>
      <c r="S401" s="108"/>
      <c r="T401" s="108"/>
      <c r="U401" s="108"/>
      <c r="V401" s="108"/>
      <c r="W401" s="108"/>
      <c r="X401" s="108"/>
      <c r="Y401" s="108"/>
      <c r="Z401" s="108"/>
    </row>
    <row r="402" spans="1:26" ht="19.5" customHeight="1">
      <c r="A402" s="460"/>
      <c r="B402" s="458"/>
      <c r="C402" s="380"/>
      <c r="D402" s="803" t="s">
        <v>815</v>
      </c>
      <c r="E402" s="804"/>
      <c r="F402" s="804"/>
      <c r="G402" s="805"/>
      <c r="H402" s="804"/>
      <c r="I402" s="109">
        <f>SUM(I397:I398)</f>
        <v>2</v>
      </c>
      <c r="J402" s="109"/>
      <c r="K402" s="500">
        <f>SUM(K397:K401)</f>
        <v>2.5</v>
      </c>
      <c r="L402" s="419"/>
      <c r="M402" s="480"/>
      <c r="N402" s="468"/>
      <c r="O402" s="477"/>
      <c r="P402" s="108"/>
      <c r="Q402" s="108"/>
      <c r="R402" s="108"/>
      <c r="S402" s="108"/>
      <c r="T402" s="108"/>
      <c r="U402" s="108"/>
      <c r="V402" s="108"/>
      <c r="W402" s="108"/>
      <c r="X402" s="108"/>
      <c r="Y402" s="108"/>
      <c r="Z402" s="108"/>
    </row>
    <row r="403" spans="1:26" ht="19.5" customHeight="1">
      <c r="A403" s="460"/>
      <c r="B403" s="458"/>
      <c r="C403" s="807" t="s">
        <v>877</v>
      </c>
      <c r="D403" s="808"/>
      <c r="E403" s="808"/>
      <c r="F403" s="808"/>
      <c r="G403" s="808"/>
      <c r="H403" s="808"/>
      <c r="I403" s="808"/>
      <c r="J403" s="808"/>
      <c r="K403" s="809"/>
      <c r="L403" s="414"/>
      <c r="M403" s="467"/>
      <c r="N403" s="342"/>
      <c r="O403" s="477"/>
      <c r="P403" s="108"/>
      <c r="Q403" s="108"/>
      <c r="R403" s="108"/>
      <c r="S403" s="108"/>
      <c r="T403" s="108"/>
      <c r="U403" s="108"/>
      <c r="V403" s="108"/>
      <c r="W403" s="108"/>
      <c r="X403" s="108"/>
      <c r="Y403" s="108"/>
      <c r="Z403" s="108"/>
    </row>
    <row r="404" spans="1:26" ht="30" customHeight="1">
      <c r="A404" s="460"/>
      <c r="B404" s="458"/>
      <c r="C404" s="380">
        <v>1</v>
      </c>
      <c r="D404" s="810" t="s">
        <v>878</v>
      </c>
      <c r="E404" s="811"/>
      <c r="F404" s="811"/>
      <c r="G404" s="461">
        <v>44025</v>
      </c>
      <c r="H404" s="109" t="s">
        <v>207</v>
      </c>
      <c r="I404" s="109">
        <v>1</v>
      </c>
      <c r="J404" s="109">
        <v>0.5</v>
      </c>
      <c r="K404" s="381">
        <f>SUM(I404*J404)</f>
        <v>0.5</v>
      </c>
      <c r="L404" s="419" t="s">
        <v>704</v>
      </c>
      <c r="M404" s="478" t="s">
        <v>879</v>
      </c>
      <c r="N404" s="342"/>
      <c r="O404" s="477"/>
      <c r="P404" s="108"/>
      <c r="Q404" s="108"/>
      <c r="R404" s="108"/>
      <c r="S404" s="108"/>
      <c r="T404" s="108"/>
      <c r="U404" s="108"/>
      <c r="V404" s="108"/>
      <c r="W404" s="108"/>
      <c r="X404" s="108"/>
      <c r="Y404" s="108"/>
      <c r="Z404" s="108"/>
    </row>
    <row r="405" spans="1:26" ht="30" customHeight="1">
      <c r="A405" s="460"/>
      <c r="B405" s="458"/>
      <c r="C405" s="380">
        <v>2</v>
      </c>
      <c r="D405" s="810" t="s">
        <v>880</v>
      </c>
      <c r="E405" s="811"/>
      <c r="F405" s="811"/>
      <c r="G405" s="461">
        <v>43986</v>
      </c>
      <c r="H405" s="109" t="s">
        <v>207</v>
      </c>
      <c r="I405" s="109">
        <v>1</v>
      </c>
      <c r="J405" s="109">
        <v>0.5</v>
      </c>
      <c r="K405" s="381">
        <f>SUM(I405*J405)</f>
        <v>0.5</v>
      </c>
      <c r="L405" s="419" t="s">
        <v>704</v>
      </c>
      <c r="M405" s="483" t="s">
        <v>881</v>
      </c>
      <c r="N405" s="342"/>
      <c r="O405" s="477"/>
      <c r="P405" s="108"/>
      <c r="Q405" s="108"/>
      <c r="R405" s="108"/>
      <c r="S405" s="108"/>
      <c r="T405" s="108"/>
      <c r="U405" s="108"/>
      <c r="V405" s="108"/>
      <c r="W405" s="108"/>
      <c r="X405" s="108"/>
      <c r="Y405" s="108"/>
      <c r="Z405" s="108"/>
    </row>
    <row r="406" spans="1:26" ht="19.5" customHeight="1">
      <c r="A406" s="460"/>
      <c r="B406" s="458"/>
      <c r="C406" s="380"/>
      <c r="D406" s="803" t="s">
        <v>710</v>
      </c>
      <c r="E406" s="804"/>
      <c r="F406" s="804"/>
      <c r="G406" s="805"/>
      <c r="H406" s="804"/>
      <c r="I406" s="109">
        <f>SUM(I404:I405)</f>
        <v>2</v>
      </c>
      <c r="J406" s="109"/>
      <c r="K406" s="479">
        <f>SUM(K404:K405)</f>
        <v>1</v>
      </c>
      <c r="L406" s="419"/>
      <c r="M406" s="480"/>
      <c r="N406" s="342"/>
      <c r="O406" s="477"/>
      <c r="P406" s="108"/>
      <c r="Q406" s="108"/>
      <c r="R406" s="108"/>
      <c r="S406" s="108"/>
      <c r="T406" s="108"/>
      <c r="U406" s="108"/>
      <c r="V406" s="108"/>
      <c r="W406" s="108"/>
      <c r="X406" s="108"/>
      <c r="Y406" s="108"/>
      <c r="Z406" s="108"/>
    </row>
    <row r="407" spans="1:26" ht="19.5" customHeight="1">
      <c r="A407" s="460"/>
      <c r="B407" s="458"/>
      <c r="C407" s="807" t="s">
        <v>882</v>
      </c>
      <c r="D407" s="808"/>
      <c r="E407" s="808"/>
      <c r="F407" s="808"/>
      <c r="G407" s="808"/>
      <c r="H407" s="808"/>
      <c r="I407" s="808"/>
      <c r="J407" s="808"/>
      <c r="K407" s="809"/>
      <c r="L407" s="414"/>
      <c r="M407" s="467"/>
      <c r="N407" s="342"/>
      <c r="O407" s="477"/>
      <c r="P407" s="108"/>
      <c r="Q407" s="108"/>
      <c r="R407" s="108"/>
      <c r="S407" s="108"/>
      <c r="T407" s="108"/>
      <c r="U407" s="108"/>
      <c r="V407" s="108"/>
      <c r="W407" s="108"/>
      <c r="X407" s="108"/>
      <c r="Y407" s="108"/>
      <c r="Z407" s="108"/>
    </row>
    <row r="408" spans="1:26" ht="30" customHeight="1">
      <c r="A408" s="460"/>
      <c r="B408" s="458"/>
      <c r="C408" s="380">
        <v>1</v>
      </c>
      <c r="D408" s="810" t="s">
        <v>883</v>
      </c>
      <c r="E408" s="811"/>
      <c r="F408" s="811"/>
      <c r="G408" s="461">
        <v>44050</v>
      </c>
      <c r="H408" s="109" t="s">
        <v>207</v>
      </c>
      <c r="I408" s="109">
        <v>1</v>
      </c>
      <c r="J408" s="109">
        <v>0.5</v>
      </c>
      <c r="K408" s="381">
        <f>SUM(I408*J408)</f>
        <v>0.5</v>
      </c>
      <c r="L408" s="419" t="s">
        <v>704</v>
      </c>
      <c r="M408" s="478" t="s">
        <v>884</v>
      </c>
      <c r="N408" s="468"/>
      <c r="O408" s="477"/>
      <c r="P408" s="108"/>
      <c r="Q408" s="108"/>
      <c r="R408" s="108"/>
      <c r="S408" s="108"/>
      <c r="T408" s="108"/>
      <c r="U408" s="108"/>
      <c r="V408" s="108"/>
      <c r="W408" s="108"/>
      <c r="X408" s="108"/>
      <c r="Y408" s="108"/>
      <c r="Z408" s="108"/>
    </row>
    <row r="409" spans="1:26" ht="30" customHeight="1">
      <c r="A409" s="460"/>
      <c r="B409" s="458"/>
      <c r="C409" s="380">
        <v>2</v>
      </c>
      <c r="D409" s="810" t="s">
        <v>885</v>
      </c>
      <c r="E409" s="811"/>
      <c r="F409" s="811"/>
      <c r="G409" s="461">
        <v>44155</v>
      </c>
      <c r="H409" s="109" t="s">
        <v>207</v>
      </c>
      <c r="I409" s="109">
        <v>1</v>
      </c>
      <c r="J409" s="109">
        <v>0.5</v>
      </c>
      <c r="K409" s="381">
        <f>SUM(I409*J409)</f>
        <v>0.5</v>
      </c>
      <c r="L409" s="419" t="s">
        <v>704</v>
      </c>
      <c r="M409" s="483" t="s">
        <v>886</v>
      </c>
      <c r="N409" s="468"/>
      <c r="O409" s="477"/>
      <c r="P409" s="108"/>
      <c r="Q409" s="108"/>
      <c r="R409" s="108"/>
      <c r="S409" s="108"/>
      <c r="T409" s="108"/>
      <c r="U409" s="108"/>
      <c r="V409" s="108"/>
      <c r="W409" s="108"/>
      <c r="X409" s="108"/>
      <c r="Y409" s="108"/>
      <c r="Z409" s="108"/>
    </row>
    <row r="410" spans="1:26" ht="30" customHeight="1">
      <c r="A410" s="460"/>
      <c r="B410" s="458"/>
      <c r="C410" s="380">
        <v>3</v>
      </c>
      <c r="D410" s="810" t="s">
        <v>887</v>
      </c>
      <c r="E410" s="811"/>
      <c r="F410" s="811"/>
      <c r="G410" s="461">
        <v>44155</v>
      </c>
      <c r="H410" s="109" t="s">
        <v>207</v>
      </c>
      <c r="I410" s="109">
        <v>1</v>
      </c>
      <c r="J410" s="109">
        <v>0.5</v>
      </c>
      <c r="K410" s="381">
        <f t="shared" ref="K410" si="27">SUM(I410*J410)</f>
        <v>0.5</v>
      </c>
      <c r="L410" s="419" t="s">
        <v>704</v>
      </c>
      <c r="M410" s="483" t="s">
        <v>888</v>
      </c>
      <c r="N410" s="468"/>
      <c r="O410" s="477"/>
      <c r="P410" s="108"/>
      <c r="Q410" s="108"/>
      <c r="R410" s="108"/>
      <c r="S410" s="108"/>
      <c r="T410" s="108"/>
      <c r="U410" s="108"/>
      <c r="V410" s="108"/>
      <c r="W410" s="108"/>
      <c r="X410" s="108"/>
      <c r="Y410" s="108"/>
      <c r="Z410" s="108"/>
    </row>
    <row r="411" spans="1:26" ht="19.5" customHeight="1">
      <c r="A411" s="460"/>
      <c r="B411" s="458"/>
      <c r="C411" s="380"/>
      <c r="D411" s="803" t="s">
        <v>815</v>
      </c>
      <c r="E411" s="804"/>
      <c r="F411" s="804"/>
      <c r="G411" s="805"/>
      <c r="H411" s="804"/>
      <c r="I411" s="109">
        <f>SUM(I408:I410)</f>
        <v>3</v>
      </c>
      <c r="J411" s="109"/>
      <c r="K411" s="479">
        <f>SUM(K408:K410)</f>
        <v>1.5</v>
      </c>
      <c r="L411" s="419"/>
      <c r="M411" s="480"/>
      <c r="N411" s="468"/>
      <c r="O411" s="477"/>
      <c r="P411" s="108"/>
      <c r="Q411" s="108"/>
      <c r="R411" s="108"/>
      <c r="S411" s="108"/>
      <c r="T411" s="108"/>
      <c r="U411" s="108"/>
      <c r="V411" s="108"/>
      <c r="W411" s="108"/>
      <c r="X411" s="108"/>
      <c r="Y411" s="108"/>
      <c r="Z411" s="108"/>
    </row>
    <row r="412" spans="1:26" ht="19.5" customHeight="1">
      <c r="A412" s="460"/>
      <c r="B412" s="458"/>
      <c r="C412" s="807" t="s">
        <v>889</v>
      </c>
      <c r="D412" s="808"/>
      <c r="E412" s="808"/>
      <c r="F412" s="808"/>
      <c r="G412" s="808"/>
      <c r="H412" s="808"/>
      <c r="I412" s="808"/>
      <c r="J412" s="808"/>
      <c r="K412" s="809"/>
      <c r="L412" s="414"/>
      <c r="M412" s="467"/>
      <c r="N412" s="342"/>
      <c r="O412" s="477"/>
      <c r="P412" s="108"/>
      <c r="Q412" s="108"/>
      <c r="R412" s="108"/>
      <c r="S412" s="108"/>
      <c r="T412" s="108"/>
      <c r="U412" s="108"/>
      <c r="V412" s="108"/>
      <c r="W412" s="108"/>
      <c r="X412" s="108"/>
      <c r="Y412" s="108"/>
      <c r="Z412" s="108"/>
    </row>
    <row r="413" spans="1:26" ht="30" customHeight="1">
      <c r="A413" s="460"/>
      <c r="B413" s="458"/>
      <c r="C413" s="380">
        <v>1</v>
      </c>
      <c r="D413" s="810" t="s">
        <v>890</v>
      </c>
      <c r="E413" s="811"/>
      <c r="F413" s="811"/>
      <c r="G413" s="461">
        <v>44238</v>
      </c>
      <c r="H413" s="109" t="s">
        <v>207</v>
      </c>
      <c r="I413" s="109">
        <v>1</v>
      </c>
      <c r="J413" s="109">
        <v>0.5</v>
      </c>
      <c r="K413" s="381">
        <f>SUM(I413*J413)</f>
        <v>0.5</v>
      </c>
      <c r="L413" s="419" t="s">
        <v>704</v>
      </c>
      <c r="M413" s="478" t="s">
        <v>891</v>
      </c>
      <c r="N413" s="342"/>
      <c r="O413" s="477"/>
      <c r="P413" s="108"/>
      <c r="Q413" s="108"/>
      <c r="R413" s="108"/>
      <c r="S413" s="108"/>
      <c r="T413" s="108"/>
      <c r="U413" s="108"/>
      <c r="V413" s="108"/>
      <c r="W413" s="108"/>
      <c r="X413" s="108"/>
      <c r="Y413" s="108"/>
      <c r="Z413" s="108"/>
    </row>
    <row r="414" spans="1:26" ht="30" customHeight="1">
      <c r="A414" s="460"/>
      <c r="B414" s="458"/>
      <c r="C414" s="380">
        <v>2</v>
      </c>
      <c r="D414" s="810" t="s">
        <v>892</v>
      </c>
      <c r="E414" s="811"/>
      <c r="F414" s="811"/>
      <c r="G414" s="461">
        <v>44316</v>
      </c>
      <c r="H414" s="109" t="s">
        <v>207</v>
      </c>
      <c r="I414" s="109">
        <v>1</v>
      </c>
      <c r="J414" s="109">
        <v>0.5</v>
      </c>
      <c r="K414" s="381">
        <f>SUM(I414*J414)</f>
        <v>0.5</v>
      </c>
      <c r="L414" s="419" t="s">
        <v>704</v>
      </c>
      <c r="M414" s="483" t="s">
        <v>893</v>
      </c>
      <c r="N414" s="342"/>
      <c r="O414" s="477"/>
      <c r="P414" s="108"/>
      <c r="Q414" s="108"/>
      <c r="R414" s="108"/>
      <c r="S414" s="108"/>
      <c r="T414" s="108"/>
      <c r="U414" s="108"/>
      <c r="V414" s="108"/>
      <c r="W414" s="108"/>
      <c r="X414" s="108"/>
      <c r="Y414" s="108"/>
      <c r="Z414" s="108"/>
    </row>
    <row r="415" spans="1:26" ht="30" customHeight="1">
      <c r="A415" s="460"/>
      <c r="B415" s="458"/>
      <c r="C415" s="380">
        <v>3</v>
      </c>
      <c r="D415" s="810" t="s">
        <v>894</v>
      </c>
      <c r="E415" s="811"/>
      <c r="F415" s="811"/>
      <c r="G415" s="461">
        <v>44361</v>
      </c>
      <c r="H415" s="109" t="s">
        <v>207</v>
      </c>
      <c r="I415" s="109">
        <v>1</v>
      </c>
      <c r="J415" s="109">
        <v>0.5</v>
      </c>
      <c r="K415" s="381">
        <f>SUM(I415*J415)</f>
        <v>0.5</v>
      </c>
      <c r="L415" s="419" t="s">
        <v>704</v>
      </c>
      <c r="M415" s="483" t="s">
        <v>895</v>
      </c>
      <c r="N415" s="342"/>
      <c r="O415" s="477"/>
      <c r="P415" s="108"/>
      <c r="Q415" s="108"/>
      <c r="R415" s="108"/>
      <c r="S415" s="108"/>
      <c r="T415" s="108"/>
      <c r="U415" s="108"/>
      <c r="V415" s="108"/>
      <c r="W415" s="108"/>
      <c r="X415" s="108"/>
      <c r="Y415" s="108"/>
      <c r="Z415" s="108"/>
    </row>
    <row r="416" spans="1:26" ht="30" customHeight="1">
      <c r="A416" s="460"/>
      <c r="B416" s="458"/>
      <c r="C416" s="380">
        <v>4</v>
      </c>
      <c r="D416" s="810" t="s">
        <v>896</v>
      </c>
      <c r="E416" s="811"/>
      <c r="F416" s="811"/>
      <c r="G416" s="461">
        <v>44362</v>
      </c>
      <c r="H416" s="109" t="s">
        <v>207</v>
      </c>
      <c r="I416" s="109">
        <v>1</v>
      </c>
      <c r="J416" s="109">
        <v>0.5</v>
      </c>
      <c r="K416" s="381">
        <f>SUM(I416*J416)</f>
        <v>0.5</v>
      </c>
      <c r="L416" s="419" t="s">
        <v>704</v>
      </c>
      <c r="M416" s="483" t="s">
        <v>897</v>
      </c>
      <c r="N416" s="342"/>
      <c r="O416" s="477"/>
      <c r="P416" s="108"/>
      <c r="Q416" s="108"/>
      <c r="R416" s="108"/>
      <c r="S416" s="108"/>
      <c r="T416" s="108"/>
      <c r="U416" s="108"/>
      <c r="V416" s="108"/>
      <c r="W416" s="108"/>
      <c r="X416" s="108"/>
      <c r="Y416" s="108"/>
      <c r="Z416" s="108"/>
    </row>
    <row r="417" spans="1:26" ht="19.5" customHeight="1">
      <c r="A417" s="460"/>
      <c r="B417" s="458"/>
      <c r="C417" s="380"/>
      <c r="D417" s="803" t="s">
        <v>815</v>
      </c>
      <c r="E417" s="804"/>
      <c r="F417" s="804"/>
      <c r="G417" s="805"/>
      <c r="H417" s="804"/>
      <c r="I417" s="109">
        <f>SUM(I413:I416)</f>
        <v>4</v>
      </c>
      <c r="J417" s="109"/>
      <c r="K417" s="479">
        <f>SUM(K415:K416)</f>
        <v>1</v>
      </c>
      <c r="L417" s="419"/>
      <c r="M417" s="480"/>
      <c r="N417" s="342"/>
      <c r="O417" s="477"/>
      <c r="P417" s="108"/>
      <c r="Q417" s="108"/>
      <c r="R417" s="108"/>
      <c r="S417" s="108"/>
      <c r="T417" s="108"/>
      <c r="U417" s="108"/>
      <c r="V417" s="108"/>
      <c r="W417" s="108"/>
      <c r="X417" s="108"/>
      <c r="Y417" s="108"/>
      <c r="Z417" s="108"/>
    </row>
    <row r="418" spans="1:26" ht="19.5" customHeight="1">
      <c r="A418" s="460"/>
      <c r="B418" s="458"/>
      <c r="C418" s="807" t="s">
        <v>898</v>
      </c>
      <c r="D418" s="808"/>
      <c r="E418" s="808"/>
      <c r="F418" s="808"/>
      <c r="G418" s="808"/>
      <c r="H418" s="808"/>
      <c r="I418" s="808"/>
      <c r="J418" s="808"/>
      <c r="K418" s="809"/>
      <c r="L418" s="414"/>
      <c r="M418" s="467"/>
      <c r="N418" s="342"/>
      <c r="O418" s="477"/>
      <c r="P418" s="108"/>
      <c r="Q418" s="108"/>
      <c r="R418" s="108"/>
      <c r="S418" s="108"/>
      <c r="T418" s="108"/>
      <c r="U418" s="108"/>
      <c r="V418" s="108"/>
      <c r="W418" s="108"/>
      <c r="X418" s="108"/>
      <c r="Y418" s="108"/>
      <c r="Z418" s="108"/>
    </row>
    <row r="419" spans="1:26" ht="30" customHeight="1">
      <c r="A419" s="460"/>
      <c r="B419" s="458"/>
      <c r="C419" s="380">
        <v>1</v>
      </c>
      <c r="D419" s="810" t="s">
        <v>899</v>
      </c>
      <c r="E419" s="811"/>
      <c r="F419" s="811"/>
      <c r="G419" s="461">
        <v>44410</v>
      </c>
      <c r="H419" s="109" t="s">
        <v>207</v>
      </c>
      <c r="I419" s="109">
        <v>1</v>
      </c>
      <c r="J419" s="109">
        <v>0.5</v>
      </c>
      <c r="K419" s="381">
        <f>SUM(I419*J419)</f>
        <v>0.5</v>
      </c>
      <c r="L419" s="419" t="s">
        <v>704</v>
      </c>
      <c r="M419" s="478" t="s">
        <v>900</v>
      </c>
      <c r="N419" s="468"/>
      <c r="O419" s="477"/>
      <c r="P419" s="108"/>
      <c r="Q419" s="108"/>
      <c r="R419" s="108"/>
      <c r="S419" s="108"/>
      <c r="T419" s="108"/>
      <c r="U419" s="108"/>
      <c r="V419" s="108"/>
      <c r="W419" s="108"/>
      <c r="X419" s="108"/>
      <c r="Y419" s="108"/>
      <c r="Z419" s="108"/>
    </row>
    <row r="420" spans="1:26" ht="30" customHeight="1">
      <c r="A420" s="460"/>
      <c r="B420" s="458"/>
      <c r="C420" s="380">
        <v>2</v>
      </c>
      <c r="D420" s="810" t="s">
        <v>901</v>
      </c>
      <c r="E420" s="811"/>
      <c r="F420" s="811"/>
      <c r="G420" s="461">
        <v>44427</v>
      </c>
      <c r="H420" s="109" t="s">
        <v>207</v>
      </c>
      <c r="I420" s="109">
        <v>1</v>
      </c>
      <c r="J420" s="109">
        <v>0.5</v>
      </c>
      <c r="K420" s="381">
        <f>SUM(I420*J420)</f>
        <v>0.5</v>
      </c>
      <c r="L420" s="419" t="s">
        <v>704</v>
      </c>
      <c r="M420" s="483" t="s">
        <v>902</v>
      </c>
      <c r="N420" s="468"/>
      <c r="O420" s="477"/>
      <c r="P420" s="108"/>
      <c r="Q420" s="108"/>
      <c r="R420" s="108"/>
      <c r="S420" s="108"/>
      <c r="T420" s="108"/>
      <c r="U420" s="108"/>
      <c r="V420" s="108"/>
      <c r="W420" s="108"/>
      <c r="X420" s="108"/>
      <c r="Y420" s="108"/>
      <c r="Z420" s="108"/>
    </row>
    <row r="421" spans="1:26" ht="30" customHeight="1">
      <c r="A421" s="460"/>
      <c r="B421" s="458"/>
      <c r="C421" s="380">
        <v>3</v>
      </c>
      <c r="D421" s="810" t="s">
        <v>903</v>
      </c>
      <c r="E421" s="811"/>
      <c r="F421" s="811"/>
      <c r="G421" s="461">
        <v>44581</v>
      </c>
      <c r="H421" s="109" t="s">
        <v>207</v>
      </c>
      <c r="I421" s="109">
        <v>1</v>
      </c>
      <c r="J421" s="109">
        <v>0.5</v>
      </c>
      <c r="K421" s="381">
        <f t="shared" ref="K421" si="28">SUM(I421*J421)</f>
        <v>0.5</v>
      </c>
      <c r="L421" s="419" t="s">
        <v>704</v>
      </c>
      <c r="M421" s="483" t="s">
        <v>904</v>
      </c>
      <c r="N421" s="468"/>
      <c r="O421" s="477"/>
      <c r="P421" s="108"/>
      <c r="Q421" s="108"/>
      <c r="R421" s="108"/>
      <c r="S421" s="108"/>
      <c r="T421" s="108"/>
      <c r="U421" s="108"/>
      <c r="V421" s="108"/>
      <c r="W421" s="108"/>
      <c r="X421" s="108"/>
      <c r="Y421" s="108"/>
      <c r="Z421" s="108"/>
    </row>
    <row r="422" spans="1:26" ht="19.5" customHeight="1">
      <c r="A422" s="460"/>
      <c r="B422" s="458"/>
      <c r="C422" s="380"/>
      <c r="D422" s="803" t="s">
        <v>815</v>
      </c>
      <c r="E422" s="804"/>
      <c r="F422" s="804"/>
      <c r="G422" s="805"/>
      <c r="H422" s="804"/>
      <c r="I422" s="109">
        <f>SUM(I419:I421)</f>
        <v>3</v>
      </c>
      <c r="J422" s="109"/>
      <c r="K422" s="479">
        <f>SUM(K419:K421)</f>
        <v>1.5</v>
      </c>
      <c r="L422" s="419"/>
      <c r="M422" s="480"/>
      <c r="N422" s="468"/>
      <c r="O422" s="477"/>
      <c r="P422" s="108"/>
      <c r="Q422" s="108"/>
      <c r="R422" s="108"/>
      <c r="S422" s="108"/>
      <c r="T422" s="108"/>
      <c r="U422" s="108"/>
      <c r="V422" s="108"/>
      <c r="W422" s="108"/>
      <c r="X422" s="108"/>
      <c r="Y422" s="108"/>
      <c r="Z422" s="108"/>
    </row>
    <row r="423" spans="1:26" ht="19.5" customHeight="1">
      <c r="A423" s="460"/>
      <c r="B423" s="458"/>
      <c r="C423" s="807" t="s">
        <v>905</v>
      </c>
      <c r="D423" s="808"/>
      <c r="E423" s="808"/>
      <c r="F423" s="808"/>
      <c r="G423" s="808"/>
      <c r="H423" s="808"/>
      <c r="I423" s="808"/>
      <c r="J423" s="808"/>
      <c r="K423" s="809"/>
      <c r="L423" s="414"/>
      <c r="M423" s="467"/>
      <c r="N423" s="342"/>
      <c r="O423" s="477"/>
      <c r="P423" s="108"/>
      <c r="Q423" s="108"/>
      <c r="R423" s="108"/>
      <c r="S423" s="108"/>
      <c r="T423" s="108"/>
      <c r="U423" s="108"/>
      <c r="V423" s="108"/>
      <c r="W423" s="108"/>
      <c r="X423" s="108"/>
      <c r="Y423" s="108"/>
      <c r="Z423" s="108"/>
    </row>
    <row r="424" spans="1:26" ht="30" customHeight="1">
      <c r="A424" s="460"/>
      <c r="B424" s="458"/>
      <c r="C424" s="380">
        <v>1</v>
      </c>
      <c r="D424" s="810" t="s">
        <v>906</v>
      </c>
      <c r="E424" s="811"/>
      <c r="F424" s="811"/>
      <c r="G424" s="461">
        <v>44606</v>
      </c>
      <c r="H424" s="109" t="s">
        <v>207</v>
      </c>
      <c r="I424" s="109">
        <v>1</v>
      </c>
      <c r="J424" s="109">
        <v>0.5</v>
      </c>
      <c r="K424" s="381">
        <f>SUM(I424*J424)</f>
        <v>0.5</v>
      </c>
      <c r="L424" s="419" t="s">
        <v>704</v>
      </c>
      <c r="M424" s="478" t="s">
        <v>907</v>
      </c>
      <c r="N424" s="342"/>
      <c r="O424" s="477"/>
      <c r="P424" s="108"/>
      <c r="Q424" s="108"/>
      <c r="R424" s="108"/>
      <c r="S424" s="108"/>
      <c r="T424" s="108"/>
      <c r="U424" s="108"/>
      <c r="V424" s="108"/>
      <c r="W424" s="108"/>
      <c r="X424" s="108"/>
      <c r="Y424" s="108"/>
      <c r="Z424" s="108"/>
    </row>
    <row r="425" spans="1:26" ht="30" customHeight="1">
      <c r="A425" s="460"/>
      <c r="B425" s="458"/>
      <c r="C425" s="380">
        <v>2</v>
      </c>
      <c r="D425" s="810" t="s">
        <v>908</v>
      </c>
      <c r="E425" s="811"/>
      <c r="F425" s="811"/>
      <c r="G425" s="461">
        <v>44672</v>
      </c>
      <c r="H425" s="109" t="s">
        <v>207</v>
      </c>
      <c r="I425" s="109">
        <v>1</v>
      </c>
      <c r="J425" s="109">
        <v>0.5</v>
      </c>
      <c r="K425" s="381">
        <f t="shared" ref="K425" si="29">SUM(I425*J425)</f>
        <v>0.5</v>
      </c>
      <c r="L425" s="419" t="s">
        <v>704</v>
      </c>
      <c r="M425" s="483" t="s">
        <v>909</v>
      </c>
      <c r="N425" s="342"/>
      <c r="O425" s="477"/>
      <c r="P425" s="108"/>
      <c r="Q425" s="108"/>
      <c r="R425" s="108"/>
      <c r="S425" s="108"/>
      <c r="T425" s="108"/>
      <c r="U425" s="108"/>
      <c r="V425" s="108"/>
      <c r="W425" s="108"/>
      <c r="X425" s="108"/>
      <c r="Y425" s="108"/>
      <c r="Z425" s="108"/>
    </row>
    <row r="426" spans="1:26" ht="19.5" customHeight="1">
      <c r="A426" s="460"/>
      <c r="B426" s="458"/>
      <c r="C426" s="380"/>
      <c r="D426" s="803" t="s">
        <v>815</v>
      </c>
      <c r="E426" s="804"/>
      <c r="F426" s="804"/>
      <c r="G426" s="805"/>
      <c r="H426" s="804"/>
      <c r="I426" s="109">
        <f>SUM(I424:I425)</f>
        <v>2</v>
      </c>
      <c r="J426" s="109"/>
      <c r="K426" s="479">
        <f>SUM(K424:K425)</f>
        <v>1</v>
      </c>
      <c r="L426" s="419"/>
      <c r="M426" s="480"/>
      <c r="N426" s="342"/>
      <c r="O426" s="477"/>
      <c r="P426" s="108"/>
      <c r="Q426" s="108"/>
      <c r="R426" s="108"/>
      <c r="S426" s="108"/>
      <c r="T426" s="108"/>
      <c r="U426" s="108"/>
      <c r="V426" s="108"/>
      <c r="W426" s="108"/>
      <c r="X426" s="108"/>
      <c r="Y426" s="108"/>
      <c r="Z426" s="108"/>
    </row>
    <row r="427" spans="1:26" ht="21" customHeight="1">
      <c r="A427" s="488"/>
      <c r="B427" s="60" t="s">
        <v>208</v>
      </c>
      <c r="C427" s="797" t="s">
        <v>209</v>
      </c>
      <c r="D427" s="717"/>
      <c r="E427" s="717"/>
      <c r="F427" s="717"/>
      <c r="G427" s="717"/>
      <c r="H427" s="717"/>
      <c r="I427" s="717"/>
      <c r="J427" s="718"/>
      <c r="K427" s="249">
        <f>K430+K441+K432+K433+K435+K437+K439+K441+K442</f>
        <v>18</v>
      </c>
      <c r="L427" s="353"/>
      <c r="M427" s="354"/>
      <c r="N427" s="342"/>
      <c r="O427" s="95" t="s">
        <v>408</v>
      </c>
      <c r="P427" s="108"/>
      <c r="Q427" s="108"/>
      <c r="R427" s="108"/>
      <c r="S427" s="108"/>
      <c r="T427" s="108"/>
      <c r="U427" s="108"/>
      <c r="V427" s="108"/>
      <c r="W427" s="108"/>
      <c r="X427" s="108"/>
      <c r="Y427" s="108"/>
      <c r="Z427" s="108"/>
    </row>
    <row r="428" spans="1:26" ht="19.5" customHeight="1">
      <c r="A428" s="489"/>
      <c r="B428" s="406"/>
      <c r="C428" s="806" t="s">
        <v>910</v>
      </c>
      <c r="D428" s="717"/>
      <c r="E428" s="717"/>
      <c r="F428" s="718"/>
      <c r="G428" s="449"/>
      <c r="H428" s="89"/>
      <c r="I428" s="501"/>
      <c r="J428" s="501"/>
      <c r="K428" s="501"/>
      <c r="L428" s="353"/>
      <c r="M428" s="354"/>
      <c r="N428" s="342"/>
      <c r="O428" s="342"/>
      <c r="P428" s="444"/>
      <c r="Q428" s="444"/>
      <c r="R428" s="444"/>
      <c r="S428" s="444"/>
      <c r="T428" s="444"/>
      <c r="U428" s="444"/>
      <c r="V428" s="444"/>
      <c r="W428" s="444"/>
      <c r="X428" s="444"/>
      <c r="Y428" s="444"/>
      <c r="Z428" s="444"/>
    </row>
    <row r="429" spans="1:26" ht="21.75" customHeight="1">
      <c r="A429" s="65"/>
      <c r="B429" s="76"/>
      <c r="C429" s="802" t="s">
        <v>911</v>
      </c>
      <c r="D429" s="717"/>
      <c r="E429" s="717"/>
      <c r="F429" s="717"/>
      <c r="G429" s="717"/>
      <c r="H429" s="717"/>
      <c r="I429" s="717"/>
      <c r="J429" s="717"/>
      <c r="K429" s="717"/>
      <c r="L429" s="717"/>
      <c r="M429" s="718"/>
      <c r="N429" s="412"/>
      <c r="O429" s="412"/>
      <c r="P429" s="56"/>
      <c r="Q429" s="56"/>
      <c r="R429" s="56"/>
      <c r="S429" s="56"/>
      <c r="T429" s="56"/>
      <c r="U429" s="56"/>
      <c r="V429" s="56"/>
      <c r="W429" s="56"/>
      <c r="X429" s="56"/>
      <c r="Y429" s="56"/>
      <c r="Z429" s="56"/>
    </row>
    <row r="430" spans="1:26" ht="30" customHeight="1">
      <c r="A430" s="65"/>
      <c r="B430" s="76"/>
      <c r="C430" s="141">
        <v>1</v>
      </c>
      <c r="D430" s="724" t="s">
        <v>912</v>
      </c>
      <c r="E430" s="717"/>
      <c r="F430" s="718"/>
      <c r="G430" s="490">
        <v>42248</v>
      </c>
      <c r="H430" s="491" t="s">
        <v>913</v>
      </c>
      <c r="I430" s="491">
        <v>1</v>
      </c>
      <c r="J430" s="491">
        <v>2</v>
      </c>
      <c r="K430" s="491">
        <v>2</v>
      </c>
      <c r="L430" s="356" t="s">
        <v>914</v>
      </c>
      <c r="M430" s="357" t="s">
        <v>915</v>
      </c>
      <c r="N430" s="502"/>
      <c r="O430" s="502"/>
      <c r="P430" s="108"/>
      <c r="Q430" s="108"/>
      <c r="R430" s="108"/>
      <c r="S430" s="108"/>
      <c r="T430" s="108"/>
      <c r="U430" s="108"/>
      <c r="V430" s="108"/>
      <c r="W430" s="108"/>
      <c r="X430" s="108"/>
      <c r="Y430" s="108"/>
      <c r="Z430" s="108"/>
    </row>
    <row r="431" spans="1:26" ht="30" customHeight="1">
      <c r="A431" s="65"/>
      <c r="B431" s="76"/>
      <c r="C431" s="802" t="s">
        <v>916</v>
      </c>
      <c r="D431" s="717"/>
      <c r="E431" s="717"/>
      <c r="F431" s="717"/>
      <c r="G431" s="717"/>
      <c r="H431" s="717"/>
      <c r="I431" s="717"/>
      <c r="J431" s="717"/>
      <c r="K431" s="717"/>
      <c r="L431" s="717"/>
      <c r="M431" s="718"/>
      <c r="N431" s="486"/>
      <c r="O431" s="486"/>
      <c r="P431" s="108"/>
      <c r="Q431" s="108"/>
      <c r="R431" s="108"/>
      <c r="S431" s="108"/>
      <c r="T431" s="108"/>
      <c r="U431" s="108"/>
      <c r="V431" s="108"/>
      <c r="W431" s="108"/>
      <c r="X431" s="108"/>
      <c r="Y431" s="108"/>
      <c r="Z431" s="108"/>
    </row>
    <row r="432" spans="1:26" ht="30" customHeight="1">
      <c r="A432" s="65"/>
      <c r="B432" s="76"/>
      <c r="C432" s="141">
        <v>1</v>
      </c>
      <c r="D432" s="724" t="s">
        <v>917</v>
      </c>
      <c r="E432" s="717"/>
      <c r="F432" s="718"/>
      <c r="G432" s="490">
        <v>42604</v>
      </c>
      <c r="H432" s="491" t="s">
        <v>913</v>
      </c>
      <c r="I432" s="491">
        <v>1</v>
      </c>
      <c r="J432" s="503">
        <v>2</v>
      </c>
      <c r="K432" s="503">
        <v>2</v>
      </c>
      <c r="L432" s="356" t="s">
        <v>918</v>
      </c>
      <c r="M432" s="374" t="s">
        <v>919</v>
      </c>
      <c r="N432" s="486"/>
      <c r="O432" s="486"/>
      <c r="P432" s="108"/>
      <c r="Q432" s="108"/>
      <c r="R432" s="108"/>
      <c r="S432" s="108"/>
      <c r="T432" s="108"/>
      <c r="U432" s="108"/>
      <c r="V432" s="108"/>
      <c r="W432" s="108"/>
      <c r="X432" s="108"/>
      <c r="Y432" s="108"/>
      <c r="Z432" s="108"/>
    </row>
    <row r="433" spans="1:26" ht="30" customHeight="1">
      <c r="A433" s="65"/>
      <c r="B433" s="76"/>
      <c r="C433" s="141">
        <v>2</v>
      </c>
      <c r="D433" s="724" t="s">
        <v>920</v>
      </c>
      <c r="E433" s="717"/>
      <c r="F433" s="718"/>
      <c r="G433" s="490">
        <v>42831</v>
      </c>
      <c r="H433" s="491" t="s">
        <v>913</v>
      </c>
      <c r="I433" s="491">
        <v>1</v>
      </c>
      <c r="J433" s="503">
        <v>2</v>
      </c>
      <c r="K433" s="503">
        <v>2</v>
      </c>
      <c r="L433" s="356" t="s">
        <v>921</v>
      </c>
      <c r="M433" s="374" t="s">
        <v>922</v>
      </c>
      <c r="N433" s="486"/>
      <c r="O433" s="486"/>
      <c r="P433" s="108"/>
      <c r="Q433" s="108"/>
      <c r="R433" s="108"/>
      <c r="S433" s="108"/>
      <c r="T433" s="108"/>
      <c r="U433" s="108"/>
      <c r="V433" s="108"/>
      <c r="W433" s="108"/>
      <c r="X433" s="108"/>
      <c r="Y433" s="108"/>
      <c r="Z433" s="108"/>
    </row>
    <row r="434" spans="1:26" ht="19.5" customHeight="1">
      <c r="A434" s="65"/>
      <c r="B434" s="76"/>
      <c r="C434" s="802" t="s">
        <v>923</v>
      </c>
      <c r="D434" s="717"/>
      <c r="E434" s="717"/>
      <c r="F434" s="717"/>
      <c r="G434" s="717"/>
      <c r="H434" s="717"/>
      <c r="I434" s="717"/>
      <c r="J434" s="717"/>
      <c r="K434" s="717"/>
      <c r="L434" s="717"/>
      <c r="M434" s="718"/>
      <c r="N434" s="412"/>
      <c r="O434" s="412"/>
      <c r="P434" s="108"/>
      <c r="Q434" s="108"/>
      <c r="R434" s="108"/>
      <c r="S434" s="108"/>
      <c r="T434" s="108"/>
      <c r="U434" s="108"/>
      <c r="V434" s="108"/>
      <c r="W434" s="108"/>
      <c r="X434" s="108"/>
      <c r="Y434" s="108"/>
      <c r="Z434" s="108"/>
    </row>
    <row r="435" spans="1:26" ht="30" customHeight="1">
      <c r="A435" s="65"/>
      <c r="B435" s="76"/>
      <c r="C435" s="141">
        <v>1</v>
      </c>
      <c r="D435" s="724" t="s">
        <v>917</v>
      </c>
      <c r="E435" s="717"/>
      <c r="F435" s="718"/>
      <c r="G435" s="490">
        <v>42950</v>
      </c>
      <c r="H435" s="491" t="s">
        <v>913</v>
      </c>
      <c r="I435" s="491">
        <v>1</v>
      </c>
      <c r="J435" s="491">
        <v>2</v>
      </c>
      <c r="K435" s="491">
        <v>2</v>
      </c>
      <c r="L435" s="356" t="s">
        <v>924</v>
      </c>
      <c r="M435" s="374" t="s">
        <v>925</v>
      </c>
      <c r="N435" s="502"/>
      <c r="O435" s="502"/>
      <c r="P435" s="108"/>
      <c r="Q435" s="108"/>
      <c r="R435" s="108"/>
      <c r="S435" s="108"/>
      <c r="T435" s="108"/>
      <c r="U435" s="108"/>
      <c r="V435" s="108"/>
      <c r="W435" s="108"/>
      <c r="X435" s="108"/>
      <c r="Y435" s="108"/>
      <c r="Z435" s="108"/>
    </row>
    <row r="436" spans="1:26" ht="19.5" customHeight="1">
      <c r="A436" s="65"/>
      <c r="B436" s="76"/>
      <c r="C436" s="802" t="s">
        <v>926</v>
      </c>
      <c r="D436" s="717"/>
      <c r="E436" s="717"/>
      <c r="F436" s="717"/>
      <c r="G436" s="717"/>
      <c r="H436" s="717"/>
      <c r="I436" s="717"/>
      <c r="J436" s="717"/>
      <c r="K436" s="717"/>
      <c r="L436" s="717"/>
      <c r="M436" s="718"/>
      <c r="N436" s="412"/>
      <c r="O436" s="412"/>
      <c r="P436" s="108"/>
      <c r="Q436" s="108"/>
      <c r="R436" s="108"/>
      <c r="S436" s="108"/>
      <c r="T436" s="108"/>
      <c r="U436" s="108"/>
      <c r="V436" s="108"/>
      <c r="W436" s="108"/>
      <c r="X436" s="108"/>
      <c r="Y436" s="108"/>
      <c r="Z436" s="108"/>
    </row>
    <row r="437" spans="1:26" ht="30" customHeight="1">
      <c r="A437" s="65"/>
      <c r="B437" s="76"/>
      <c r="C437" s="141">
        <v>1</v>
      </c>
      <c r="D437" s="724" t="s">
        <v>917</v>
      </c>
      <c r="E437" s="717"/>
      <c r="F437" s="718"/>
      <c r="G437" s="490">
        <v>43320</v>
      </c>
      <c r="H437" s="491" t="s">
        <v>913</v>
      </c>
      <c r="I437" s="491">
        <v>1</v>
      </c>
      <c r="J437" s="491">
        <v>2</v>
      </c>
      <c r="K437" s="491">
        <v>2</v>
      </c>
      <c r="L437" s="356" t="s">
        <v>927</v>
      </c>
      <c r="M437" s="374" t="s">
        <v>928</v>
      </c>
      <c r="N437" s="502"/>
      <c r="O437" s="502"/>
      <c r="P437" s="108"/>
      <c r="Q437" s="108"/>
      <c r="R437" s="108"/>
      <c r="S437" s="108"/>
      <c r="T437" s="108"/>
      <c r="U437" s="108"/>
      <c r="V437" s="108"/>
      <c r="W437" s="108"/>
      <c r="X437" s="108"/>
      <c r="Y437" s="108"/>
      <c r="Z437" s="108"/>
    </row>
    <row r="438" spans="1:26" ht="19.5" customHeight="1">
      <c r="A438" s="65"/>
      <c r="B438" s="76"/>
      <c r="C438" s="802" t="s">
        <v>929</v>
      </c>
      <c r="D438" s="717"/>
      <c r="E438" s="717"/>
      <c r="F438" s="717"/>
      <c r="G438" s="717"/>
      <c r="H438" s="717"/>
      <c r="I438" s="717"/>
      <c r="J438" s="717"/>
      <c r="K438" s="717"/>
      <c r="L438" s="717"/>
      <c r="M438" s="718"/>
      <c r="N438" s="412"/>
      <c r="O438" s="412"/>
      <c r="P438" s="108"/>
      <c r="Q438" s="108"/>
      <c r="R438" s="108"/>
      <c r="S438" s="108"/>
      <c r="T438" s="108"/>
      <c r="U438" s="108"/>
      <c r="V438" s="108"/>
      <c r="W438" s="108"/>
      <c r="X438" s="108"/>
      <c r="Y438" s="108"/>
      <c r="Z438" s="108"/>
    </row>
    <row r="439" spans="1:26" ht="30" customHeight="1">
      <c r="A439" s="65"/>
      <c r="B439" s="76"/>
      <c r="C439" s="141">
        <v>1</v>
      </c>
      <c r="D439" s="724" t="s">
        <v>917</v>
      </c>
      <c r="E439" s="717"/>
      <c r="F439" s="718"/>
      <c r="G439" s="490">
        <v>43678</v>
      </c>
      <c r="H439" s="491" t="s">
        <v>913</v>
      </c>
      <c r="I439" s="491">
        <v>1</v>
      </c>
      <c r="J439" s="491">
        <v>2</v>
      </c>
      <c r="K439" s="491">
        <v>2</v>
      </c>
      <c r="L439" s="356" t="s">
        <v>930</v>
      </c>
      <c r="M439" s="374" t="s">
        <v>931</v>
      </c>
      <c r="N439" s="502"/>
      <c r="O439" s="502"/>
      <c r="P439" s="108"/>
      <c r="Q439" s="108"/>
      <c r="R439" s="108"/>
      <c r="S439" s="108"/>
      <c r="T439" s="108"/>
      <c r="U439" s="108"/>
      <c r="V439" s="108"/>
      <c r="W439" s="108"/>
      <c r="X439" s="108"/>
      <c r="Y439" s="108"/>
      <c r="Z439" s="108"/>
    </row>
    <row r="440" spans="1:26" ht="19.5" customHeight="1">
      <c r="A440" s="65"/>
      <c r="B440" s="76"/>
      <c r="C440" s="802" t="s">
        <v>932</v>
      </c>
      <c r="D440" s="717"/>
      <c r="E440" s="717"/>
      <c r="F440" s="717"/>
      <c r="G440" s="717"/>
      <c r="H440" s="717"/>
      <c r="I440" s="717"/>
      <c r="J440" s="717"/>
      <c r="K440" s="717"/>
      <c r="L440" s="717"/>
      <c r="M440" s="718"/>
      <c r="N440" s="412"/>
      <c r="O440" s="412"/>
      <c r="P440" s="108"/>
      <c r="Q440" s="108"/>
      <c r="R440" s="108"/>
      <c r="S440" s="108"/>
      <c r="T440" s="108"/>
      <c r="U440" s="108"/>
      <c r="V440" s="108"/>
      <c r="W440" s="108"/>
      <c r="X440" s="108"/>
      <c r="Y440" s="108"/>
      <c r="Z440" s="108"/>
    </row>
    <row r="441" spans="1:26" ht="30" customHeight="1">
      <c r="A441" s="65"/>
      <c r="B441" s="76"/>
      <c r="C441" s="141">
        <v>1</v>
      </c>
      <c r="D441" s="724" t="s">
        <v>917</v>
      </c>
      <c r="E441" s="717"/>
      <c r="F441" s="718"/>
      <c r="G441" s="490">
        <v>44061</v>
      </c>
      <c r="H441" s="491" t="s">
        <v>913</v>
      </c>
      <c r="I441" s="491">
        <v>1</v>
      </c>
      <c r="J441" s="491">
        <v>2</v>
      </c>
      <c r="K441" s="491">
        <v>2</v>
      </c>
      <c r="L441" s="356" t="s">
        <v>933</v>
      </c>
      <c r="M441" s="374" t="s">
        <v>934</v>
      </c>
      <c r="N441" s="502"/>
      <c r="O441" s="502"/>
      <c r="P441" s="108"/>
      <c r="Q441" s="108"/>
      <c r="R441" s="108"/>
      <c r="S441" s="108"/>
      <c r="T441" s="108"/>
      <c r="U441" s="108"/>
      <c r="V441" s="108"/>
      <c r="W441" s="108"/>
      <c r="X441" s="108"/>
      <c r="Y441" s="108"/>
      <c r="Z441" s="108"/>
    </row>
    <row r="442" spans="1:26" ht="30" customHeight="1">
      <c r="A442" s="492"/>
      <c r="B442" s="263"/>
      <c r="C442" s="141">
        <v>2</v>
      </c>
      <c r="D442" s="724" t="s">
        <v>917</v>
      </c>
      <c r="E442" s="717"/>
      <c r="F442" s="718"/>
      <c r="G442" s="490">
        <v>44253</v>
      </c>
      <c r="H442" s="491" t="s">
        <v>913</v>
      </c>
      <c r="I442" s="491">
        <v>1</v>
      </c>
      <c r="J442" s="491">
        <v>2</v>
      </c>
      <c r="K442" s="491">
        <v>2</v>
      </c>
      <c r="L442" s="356" t="s">
        <v>935</v>
      </c>
      <c r="M442" s="504" t="s">
        <v>936</v>
      </c>
      <c r="N442" s="505"/>
      <c r="O442" s="506"/>
      <c r="P442" s="108"/>
      <c r="Q442" s="108"/>
      <c r="R442" s="108"/>
      <c r="S442" s="108"/>
      <c r="T442" s="108"/>
      <c r="U442" s="108"/>
      <c r="V442" s="108"/>
      <c r="W442" s="108"/>
      <c r="X442" s="108"/>
      <c r="Y442" s="108"/>
      <c r="Z442" s="108"/>
    </row>
    <row r="443" spans="1:26" ht="19.5" customHeight="1">
      <c r="A443" s="488"/>
      <c r="B443" s="493" t="s">
        <v>211</v>
      </c>
      <c r="C443" s="797" t="s">
        <v>212</v>
      </c>
      <c r="D443" s="717"/>
      <c r="E443" s="717"/>
      <c r="F443" s="717"/>
      <c r="G443" s="717"/>
      <c r="H443" s="717"/>
      <c r="I443" s="717"/>
      <c r="J443" s="718"/>
      <c r="K443" s="249">
        <v>0</v>
      </c>
      <c r="L443" s="450"/>
      <c r="M443" s="451"/>
      <c r="N443" s="230"/>
      <c r="O443" s="95" t="s">
        <v>408</v>
      </c>
      <c r="P443" s="108"/>
      <c r="Q443" s="108"/>
      <c r="R443" s="108"/>
      <c r="S443" s="108"/>
      <c r="T443" s="108"/>
      <c r="U443" s="108"/>
      <c r="V443" s="108"/>
      <c r="W443" s="108"/>
      <c r="X443" s="108"/>
      <c r="Y443" s="108"/>
      <c r="Z443" s="108"/>
    </row>
    <row r="444" spans="1:26" ht="19.5" customHeight="1">
      <c r="A444" s="488"/>
      <c r="B444" s="222" t="s">
        <v>214</v>
      </c>
      <c r="C444" s="797" t="s">
        <v>215</v>
      </c>
      <c r="D444" s="717"/>
      <c r="E444" s="717"/>
      <c r="F444" s="717"/>
      <c r="G444" s="717"/>
      <c r="H444" s="717"/>
      <c r="I444" s="717"/>
      <c r="J444" s="718"/>
      <c r="K444" s="249">
        <v>0</v>
      </c>
      <c r="L444" s="507"/>
      <c r="M444" s="508"/>
      <c r="N444" s="509"/>
      <c r="O444" s="95" t="s">
        <v>408</v>
      </c>
      <c r="P444" s="108"/>
      <c r="Q444" s="108"/>
      <c r="R444" s="108"/>
      <c r="S444" s="108"/>
      <c r="T444" s="108"/>
      <c r="U444" s="108"/>
      <c r="V444" s="108"/>
      <c r="W444" s="108"/>
      <c r="X444" s="108"/>
      <c r="Y444" s="108"/>
      <c r="Z444" s="108"/>
    </row>
    <row r="445" spans="1:26" ht="19.5" customHeight="1">
      <c r="A445" s="494"/>
      <c r="B445" s="222" t="s">
        <v>178</v>
      </c>
      <c r="C445" s="797" t="s">
        <v>218</v>
      </c>
      <c r="D445" s="717"/>
      <c r="E445" s="717"/>
      <c r="F445" s="717"/>
      <c r="G445" s="717"/>
      <c r="H445" s="717"/>
      <c r="I445" s="717"/>
      <c r="J445" s="718"/>
      <c r="K445" s="249">
        <v>0</v>
      </c>
      <c r="L445" s="353"/>
      <c r="M445" s="354"/>
      <c r="N445" s="342"/>
      <c r="O445" s="95" t="s">
        <v>408</v>
      </c>
      <c r="P445" s="108"/>
      <c r="Q445" s="108"/>
      <c r="R445" s="108"/>
      <c r="S445" s="108"/>
      <c r="T445" s="108"/>
      <c r="U445" s="108"/>
      <c r="V445" s="108"/>
      <c r="W445" s="108"/>
      <c r="X445" s="108"/>
      <c r="Y445" s="108"/>
      <c r="Z445" s="108"/>
    </row>
    <row r="446" spans="1:26" ht="19.5" customHeight="1">
      <c r="A446" s="494"/>
      <c r="B446" s="170" t="s">
        <v>220</v>
      </c>
      <c r="C446" s="797" t="s">
        <v>221</v>
      </c>
      <c r="D446" s="717"/>
      <c r="E446" s="717"/>
      <c r="F446" s="717"/>
      <c r="G446" s="717"/>
      <c r="H446" s="717"/>
      <c r="I446" s="717"/>
      <c r="J446" s="718"/>
      <c r="K446" s="249">
        <f>SUM(K454:K458)</f>
        <v>30</v>
      </c>
      <c r="L446" s="450"/>
      <c r="M446" s="451"/>
      <c r="N446" s="230"/>
      <c r="O446" s="95" t="s">
        <v>408</v>
      </c>
      <c r="P446" s="108"/>
      <c r="Q446" s="108"/>
      <c r="R446" s="108"/>
      <c r="S446" s="108"/>
      <c r="T446" s="108"/>
      <c r="U446" s="108"/>
      <c r="V446" s="108"/>
      <c r="W446" s="108"/>
      <c r="X446" s="108"/>
      <c r="Y446" s="108"/>
      <c r="Z446" s="108"/>
    </row>
    <row r="447" spans="1:26" ht="19.5" customHeight="1">
      <c r="A447" s="439"/>
      <c r="B447" s="76"/>
      <c r="C447" s="77">
        <v>1</v>
      </c>
      <c r="D447" s="719" t="s">
        <v>222</v>
      </c>
      <c r="E447" s="717"/>
      <c r="F447" s="718"/>
      <c r="G447" s="64"/>
      <c r="H447" s="77"/>
      <c r="I447" s="91"/>
      <c r="J447" s="92"/>
      <c r="K447" s="92"/>
      <c r="L447" s="353"/>
      <c r="M447" s="354"/>
      <c r="N447" s="342"/>
      <c r="O447" s="342"/>
      <c r="P447" s="108"/>
      <c r="Q447" s="108"/>
      <c r="R447" s="108"/>
      <c r="S447" s="108"/>
      <c r="T447" s="108"/>
      <c r="U447" s="108"/>
      <c r="V447" s="108"/>
      <c r="W447" s="108"/>
      <c r="X447" s="108"/>
      <c r="Y447" s="108"/>
      <c r="Z447" s="108"/>
    </row>
    <row r="448" spans="1:26" ht="19.5" customHeight="1">
      <c r="A448" s="439"/>
      <c r="B448" s="495"/>
      <c r="C448" s="465">
        <v>2</v>
      </c>
      <c r="D448" s="719" t="s">
        <v>223</v>
      </c>
      <c r="E448" s="717"/>
      <c r="F448" s="718"/>
      <c r="G448" s="64"/>
      <c r="H448" s="77"/>
      <c r="I448" s="91"/>
      <c r="J448" s="92"/>
      <c r="K448" s="92"/>
      <c r="L448" s="353"/>
      <c r="M448" s="354"/>
      <c r="N448" s="342"/>
      <c r="O448" s="342"/>
      <c r="P448" s="108"/>
      <c r="Q448" s="108"/>
      <c r="R448" s="108"/>
      <c r="S448" s="108"/>
      <c r="T448" s="108"/>
      <c r="U448" s="108"/>
      <c r="V448" s="108"/>
      <c r="W448" s="108"/>
      <c r="X448" s="108"/>
      <c r="Y448" s="108"/>
      <c r="Z448" s="108"/>
    </row>
    <row r="449" spans="1:26" ht="29.25" customHeight="1">
      <c r="A449" s="510"/>
      <c r="B449" s="76"/>
      <c r="C449" s="465">
        <v>3</v>
      </c>
      <c r="D449" s="719" t="s">
        <v>224</v>
      </c>
      <c r="E449" s="717"/>
      <c r="F449" s="718"/>
      <c r="G449" s="64"/>
      <c r="H449" s="77"/>
      <c r="I449" s="91"/>
      <c r="J449" s="92"/>
      <c r="K449" s="92"/>
      <c r="L449" s="353"/>
      <c r="M449" s="354"/>
      <c r="N449" s="342"/>
      <c r="O449" s="342"/>
      <c r="P449" s="108"/>
      <c r="Q449" s="108"/>
      <c r="R449" s="108"/>
      <c r="S449" s="108"/>
      <c r="T449" s="108"/>
      <c r="U449" s="108"/>
      <c r="V449" s="108"/>
      <c r="W449" s="108"/>
      <c r="X449" s="108"/>
      <c r="Y449" s="108"/>
      <c r="Z449" s="108"/>
    </row>
    <row r="450" spans="1:26" ht="35.25" customHeight="1">
      <c r="A450" s="65"/>
      <c r="B450" s="76"/>
      <c r="C450" s="77">
        <v>4</v>
      </c>
      <c r="D450" s="719" t="s">
        <v>225</v>
      </c>
      <c r="E450" s="717"/>
      <c r="F450" s="718"/>
      <c r="G450" s="64"/>
      <c r="H450" s="77"/>
      <c r="I450" s="91"/>
      <c r="J450" s="92"/>
      <c r="K450" s="92"/>
      <c r="L450" s="353"/>
      <c r="M450" s="354"/>
      <c r="N450" s="342"/>
      <c r="O450" s="342"/>
      <c r="P450" s="108"/>
      <c r="Q450" s="108"/>
      <c r="R450" s="108"/>
      <c r="S450" s="108"/>
      <c r="T450" s="108"/>
      <c r="U450" s="108"/>
      <c r="V450" s="108"/>
      <c r="W450" s="108"/>
      <c r="X450" s="108"/>
      <c r="Y450" s="108"/>
      <c r="Z450" s="108"/>
    </row>
    <row r="451" spans="1:26" ht="19.5" customHeight="1">
      <c r="A451" s="65"/>
      <c r="B451" s="511"/>
      <c r="C451" s="77">
        <v>5</v>
      </c>
      <c r="D451" s="719" t="s">
        <v>226</v>
      </c>
      <c r="E451" s="717"/>
      <c r="F451" s="718"/>
      <c r="G451" s="64"/>
      <c r="H451" s="77"/>
      <c r="I451" s="91"/>
      <c r="J451" s="92"/>
      <c r="K451" s="92"/>
      <c r="L451" s="353"/>
      <c r="M451" s="354"/>
      <c r="N451" s="342"/>
      <c r="O451" s="342"/>
      <c r="P451" s="108"/>
      <c r="Q451" s="108"/>
      <c r="R451" s="108"/>
      <c r="S451" s="108"/>
      <c r="T451" s="108"/>
      <c r="U451" s="108"/>
      <c r="V451" s="108"/>
      <c r="W451" s="108"/>
      <c r="X451" s="108"/>
      <c r="Y451" s="108"/>
      <c r="Z451" s="108"/>
    </row>
    <row r="452" spans="1:26" ht="44.25" customHeight="1">
      <c r="A452" s="510"/>
      <c r="B452" s="76"/>
      <c r="C452" s="77">
        <v>6</v>
      </c>
      <c r="D452" s="719" t="s">
        <v>227</v>
      </c>
      <c r="E452" s="717"/>
      <c r="F452" s="718"/>
      <c r="G452" s="64"/>
      <c r="H452" s="77"/>
      <c r="I452" s="91"/>
      <c r="J452" s="92"/>
      <c r="K452" s="92"/>
      <c r="L452" s="353"/>
      <c r="M452" s="354"/>
      <c r="N452" s="342"/>
      <c r="O452" s="342"/>
      <c r="P452" s="108"/>
      <c r="Q452" s="108"/>
      <c r="R452" s="108"/>
      <c r="S452" s="108"/>
      <c r="T452" s="108"/>
      <c r="U452" s="108"/>
      <c r="V452" s="108"/>
      <c r="W452" s="108"/>
      <c r="X452" s="108"/>
      <c r="Y452" s="108"/>
      <c r="Z452" s="108"/>
    </row>
    <row r="453" spans="1:26" ht="59.25" customHeight="1">
      <c r="A453" s="307"/>
      <c r="B453" s="83"/>
      <c r="C453" s="485">
        <v>7</v>
      </c>
      <c r="D453" s="799" t="s">
        <v>937</v>
      </c>
      <c r="E453" s="717"/>
      <c r="F453" s="718"/>
      <c r="G453" s="512"/>
      <c r="H453" s="485"/>
      <c r="I453" s="361"/>
      <c r="J453" s="522"/>
      <c r="K453" s="523"/>
      <c r="L453" s="443"/>
      <c r="M453" s="498"/>
      <c r="N453" s="477"/>
      <c r="O453" s="477"/>
      <c r="P453" s="108"/>
      <c r="Q453" s="108"/>
      <c r="R453" s="108"/>
      <c r="S453" s="108"/>
      <c r="T453" s="108"/>
      <c r="U453" s="108"/>
      <c r="V453" s="108"/>
      <c r="W453" s="108"/>
      <c r="X453" s="108"/>
      <c r="Y453" s="108"/>
      <c r="Z453" s="108"/>
    </row>
    <row r="454" spans="1:26" ht="39.950000000000003" customHeight="1">
      <c r="A454" s="307"/>
      <c r="B454" s="76"/>
      <c r="C454" s="513"/>
      <c r="D454" s="799" t="s">
        <v>938</v>
      </c>
      <c r="E454" s="800"/>
      <c r="F454" s="801"/>
      <c r="G454" s="514" t="s">
        <v>939</v>
      </c>
      <c r="H454" s="117" t="s">
        <v>940</v>
      </c>
      <c r="I454" s="102">
        <v>2</v>
      </c>
      <c r="J454" s="79">
        <v>3</v>
      </c>
      <c r="K454" s="79">
        <f>SUM(I454*J454)</f>
        <v>6</v>
      </c>
      <c r="L454" s="351" t="s">
        <v>941</v>
      </c>
      <c r="M454" s="431" t="s">
        <v>942</v>
      </c>
      <c r="N454" s="524"/>
      <c r="O454" s="524"/>
      <c r="P454" s="108"/>
      <c r="Q454" s="108"/>
      <c r="R454" s="108"/>
      <c r="S454" s="108"/>
      <c r="T454" s="108"/>
      <c r="U454" s="108"/>
      <c r="V454" s="108"/>
      <c r="W454" s="108"/>
      <c r="X454" s="108"/>
      <c r="Y454" s="108"/>
      <c r="Z454" s="108"/>
    </row>
    <row r="455" spans="1:26" ht="39.950000000000003" customHeight="1">
      <c r="A455" s="307"/>
      <c r="B455" s="76"/>
      <c r="C455" s="513"/>
      <c r="D455" s="799" t="s">
        <v>938</v>
      </c>
      <c r="E455" s="800"/>
      <c r="F455" s="801"/>
      <c r="G455" s="514" t="s">
        <v>943</v>
      </c>
      <c r="H455" s="117" t="s">
        <v>940</v>
      </c>
      <c r="I455" s="102">
        <v>2</v>
      </c>
      <c r="J455" s="79">
        <v>3</v>
      </c>
      <c r="K455" s="79">
        <f>SUM(I455*J455)</f>
        <v>6</v>
      </c>
      <c r="L455" s="351" t="s">
        <v>941</v>
      </c>
      <c r="M455" s="431" t="s">
        <v>942</v>
      </c>
      <c r="N455" s="524"/>
      <c r="O455" s="524"/>
      <c r="P455" s="108"/>
      <c r="Q455" s="108"/>
      <c r="R455" s="108"/>
      <c r="S455" s="108"/>
      <c r="T455" s="108"/>
      <c r="U455" s="108"/>
      <c r="V455" s="108"/>
      <c r="W455" s="108"/>
      <c r="X455" s="108"/>
      <c r="Y455" s="108"/>
      <c r="Z455" s="108"/>
    </row>
    <row r="456" spans="1:26" ht="39.950000000000003" customHeight="1">
      <c r="A456" s="307"/>
      <c r="B456" s="76"/>
      <c r="C456" s="513"/>
      <c r="D456" s="799" t="s">
        <v>938</v>
      </c>
      <c r="E456" s="800"/>
      <c r="F456" s="801"/>
      <c r="G456" s="514" t="s">
        <v>944</v>
      </c>
      <c r="H456" s="117" t="s">
        <v>940</v>
      </c>
      <c r="I456" s="102">
        <v>2</v>
      </c>
      <c r="J456" s="79">
        <v>3</v>
      </c>
      <c r="K456" s="79">
        <f>SUM(I456*J456)</f>
        <v>6</v>
      </c>
      <c r="L456" s="351" t="s">
        <v>941</v>
      </c>
      <c r="M456" s="431" t="s">
        <v>942</v>
      </c>
      <c r="N456" s="524"/>
      <c r="O456" s="524"/>
      <c r="P456" s="108"/>
      <c r="Q456" s="108"/>
      <c r="R456" s="108"/>
      <c r="S456" s="108"/>
      <c r="T456" s="108"/>
      <c r="U456" s="108"/>
      <c r="V456" s="108"/>
      <c r="W456" s="108"/>
      <c r="X456" s="108"/>
      <c r="Y456" s="108"/>
      <c r="Z456" s="108"/>
    </row>
    <row r="457" spans="1:26" ht="39.950000000000003" customHeight="1">
      <c r="A457" s="307"/>
      <c r="B457" s="76"/>
      <c r="C457" s="513"/>
      <c r="D457" s="799" t="s">
        <v>938</v>
      </c>
      <c r="E457" s="800"/>
      <c r="F457" s="801"/>
      <c r="G457" s="514" t="s">
        <v>945</v>
      </c>
      <c r="H457" s="117" t="s">
        <v>940</v>
      </c>
      <c r="I457" s="102">
        <v>2</v>
      </c>
      <c r="J457" s="79">
        <v>3</v>
      </c>
      <c r="K457" s="79">
        <f>SUM(I457*J457)</f>
        <v>6</v>
      </c>
      <c r="L457" s="351" t="s">
        <v>941</v>
      </c>
      <c r="M457" s="431" t="s">
        <v>942</v>
      </c>
      <c r="N457" s="524"/>
      <c r="O457" s="524"/>
      <c r="P457" s="108"/>
      <c r="Q457" s="108"/>
      <c r="R457" s="108"/>
      <c r="S457" s="108"/>
      <c r="T457" s="108"/>
      <c r="U457" s="108"/>
      <c r="V457" s="108"/>
      <c r="W457" s="108"/>
      <c r="X457" s="108"/>
      <c r="Y457" s="108"/>
      <c r="Z457" s="108"/>
    </row>
    <row r="458" spans="1:26" ht="30" customHeight="1">
      <c r="A458" s="307"/>
      <c r="B458" s="76"/>
      <c r="C458" s="513"/>
      <c r="D458" s="799" t="s">
        <v>946</v>
      </c>
      <c r="E458" s="800"/>
      <c r="F458" s="801"/>
      <c r="G458" s="515" t="s">
        <v>947</v>
      </c>
      <c r="H458" s="117" t="s">
        <v>940</v>
      </c>
      <c r="I458" s="102">
        <v>2</v>
      </c>
      <c r="J458" s="79">
        <v>3</v>
      </c>
      <c r="K458" s="79">
        <f>SUM(I458*J458)</f>
        <v>6</v>
      </c>
      <c r="L458" s="351" t="s">
        <v>948</v>
      </c>
      <c r="M458" s="426" t="s">
        <v>949</v>
      </c>
      <c r="N458" s="524"/>
      <c r="O458" s="524"/>
      <c r="P458" s="108"/>
      <c r="Q458" s="108"/>
      <c r="R458" s="108"/>
      <c r="S458" s="108"/>
      <c r="T458" s="108"/>
      <c r="U458" s="108"/>
      <c r="V458" s="108"/>
      <c r="W458" s="108"/>
      <c r="X458" s="108"/>
      <c r="Y458" s="108"/>
      <c r="Z458" s="108"/>
    </row>
    <row r="459" spans="1:26" ht="21" customHeight="1">
      <c r="A459" s="516"/>
      <c r="B459" s="222" t="s">
        <v>230</v>
      </c>
      <c r="C459" s="797" t="s">
        <v>231</v>
      </c>
      <c r="D459" s="717"/>
      <c r="E459" s="717"/>
      <c r="F459" s="717"/>
      <c r="G459" s="717"/>
      <c r="H459" s="717"/>
      <c r="I459" s="717"/>
      <c r="J459" s="718"/>
      <c r="K459" s="249">
        <v>0</v>
      </c>
      <c r="L459" s="353"/>
      <c r="M459" s="354"/>
      <c r="N459" s="342"/>
      <c r="O459" s="95" t="s">
        <v>408</v>
      </c>
      <c r="P459" s="108"/>
      <c r="Q459" s="108"/>
      <c r="R459" s="108"/>
      <c r="S459" s="108"/>
      <c r="T459" s="108"/>
      <c r="U459" s="108"/>
      <c r="V459" s="108"/>
      <c r="W459" s="108"/>
      <c r="X459" s="108"/>
      <c r="Y459" s="108"/>
      <c r="Z459" s="108"/>
    </row>
    <row r="460" spans="1:26" ht="19.5" customHeight="1">
      <c r="A460" s="517"/>
      <c r="B460" s="76"/>
      <c r="C460" s="465">
        <v>1</v>
      </c>
      <c r="D460" s="719" t="s">
        <v>232</v>
      </c>
      <c r="E460" s="717"/>
      <c r="F460" s="718"/>
      <c r="G460" s="64"/>
      <c r="H460" s="77"/>
      <c r="I460" s="91"/>
      <c r="J460" s="92"/>
      <c r="K460" s="92"/>
      <c r="L460" s="353"/>
      <c r="M460" s="354"/>
      <c r="N460" s="342"/>
      <c r="O460" s="342"/>
      <c r="P460" s="108"/>
      <c r="Q460" s="108"/>
      <c r="R460" s="108"/>
      <c r="S460" s="108"/>
      <c r="T460" s="108"/>
      <c r="U460" s="108"/>
      <c r="V460" s="108"/>
      <c r="W460" s="108"/>
      <c r="X460" s="108"/>
      <c r="Y460" s="108"/>
      <c r="Z460" s="108"/>
    </row>
    <row r="461" spans="1:26" ht="19.5" customHeight="1">
      <c r="A461" s="56"/>
      <c r="B461" s="518"/>
      <c r="C461" s="77">
        <v>2</v>
      </c>
      <c r="D461" s="719" t="s">
        <v>233</v>
      </c>
      <c r="E461" s="717"/>
      <c r="F461" s="718"/>
      <c r="G461" s="64"/>
      <c r="H461" s="77"/>
      <c r="I461" s="91"/>
      <c r="J461" s="92"/>
      <c r="K461" s="191"/>
      <c r="L461" s="414"/>
      <c r="M461" s="467"/>
      <c r="N461" s="525"/>
      <c r="O461" s="525"/>
      <c r="P461" s="108"/>
      <c r="Q461" s="108"/>
      <c r="R461" s="108"/>
      <c r="S461" s="108"/>
      <c r="T461" s="108"/>
      <c r="U461" s="108"/>
      <c r="V461" s="108"/>
      <c r="W461" s="108"/>
      <c r="X461" s="108"/>
      <c r="Y461" s="108"/>
      <c r="Z461" s="108"/>
    </row>
    <row r="462" spans="1:26" ht="19.5" customHeight="1">
      <c r="A462" s="519"/>
      <c r="B462" s="222" t="s">
        <v>234</v>
      </c>
      <c r="C462" s="797" t="s">
        <v>235</v>
      </c>
      <c r="D462" s="717"/>
      <c r="E462" s="717"/>
      <c r="F462" s="717"/>
      <c r="G462" s="717"/>
      <c r="H462" s="717"/>
      <c r="I462" s="717"/>
      <c r="J462" s="718"/>
      <c r="K462" s="249">
        <v>0</v>
      </c>
      <c r="L462" s="353"/>
      <c r="M462" s="354"/>
      <c r="N462" s="342"/>
      <c r="O462" s="95" t="s">
        <v>408</v>
      </c>
      <c r="P462" s="108"/>
      <c r="Q462" s="108"/>
      <c r="R462" s="108"/>
      <c r="S462" s="108"/>
      <c r="T462" s="108"/>
      <c r="U462" s="108"/>
      <c r="V462" s="108"/>
      <c r="W462" s="108"/>
      <c r="X462" s="108"/>
      <c r="Y462" s="108"/>
      <c r="Z462" s="108"/>
    </row>
    <row r="463" spans="1:26" ht="19.5" customHeight="1">
      <c r="A463" s="56"/>
      <c r="B463" s="76"/>
      <c r="C463" s="77">
        <v>1</v>
      </c>
      <c r="D463" s="719" t="s">
        <v>236</v>
      </c>
      <c r="E463" s="717"/>
      <c r="F463" s="718"/>
      <c r="G463" s="204"/>
      <c r="H463" s="77"/>
      <c r="I463" s="91"/>
      <c r="J463" s="92"/>
      <c r="K463" s="92"/>
      <c r="L463" s="353"/>
      <c r="M463" s="354"/>
      <c r="N463" s="342"/>
      <c r="O463" s="342"/>
      <c r="P463" s="108"/>
      <c r="Q463" s="108"/>
      <c r="R463" s="108"/>
      <c r="S463" s="108"/>
      <c r="T463" s="108"/>
      <c r="U463" s="108"/>
      <c r="V463" s="108"/>
      <c r="W463" s="108"/>
      <c r="X463" s="108"/>
      <c r="Y463" s="108"/>
      <c r="Z463" s="108"/>
    </row>
    <row r="464" spans="1:26" ht="19.5" customHeight="1">
      <c r="A464" s="56"/>
      <c r="B464" s="518"/>
      <c r="C464" s="465">
        <v>2</v>
      </c>
      <c r="D464" s="719" t="s">
        <v>237</v>
      </c>
      <c r="E464" s="717"/>
      <c r="F464" s="718"/>
      <c r="G464" s="204"/>
      <c r="H464" s="77"/>
      <c r="I464" s="91"/>
      <c r="J464" s="92"/>
      <c r="K464" s="207"/>
      <c r="L464" s="526"/>
      <c r="M464" s="527"/>
      <c r="N464" s="528"/>
      <c r="O464" s="528"/>
      <c r="P464" s="108"/>
      <c r="Q464" s="108"/>
      <c r="R464" s="108"/>
      <c r="S464" s="108"/>
      <c r="T464" s="108"/>
      <c r="U464" s="108"/>
      <c r="V464" s="108"/>
      <c r="W464" s="108"/>
      <c r="X464" s="108"/>
      <c r="Y464" s="108"/>
      <c r="Z464" s="108"/>
    </row>
    <row r="465" spans="1:26" ht="19.5" customHeight="1">
      <c r="A465" s="519"/>
      <c r="B465" s="222" t="s">
        <v>238</v>
      </c>
      <c r="C465" s="798" t="s">
        <v>239</v>
      </c>
      <c r="D465" s="717"/>
      <c r="E465" s="717"/>
      <c r="F465" s="717"/>
      <c r="G465" s="717"/>
      <c r="H465" s="717"/>
      <c r="I465" s="717"/>
      <c r="J465" s="718"/>
      <c r="K465" s="249">
        <v>0</v>
      </c>
      <c r="L465" s="526"/>
      <c r="M465" s="527"/>
      <c r="N465" s="528"/>
      <c r="O465" s="95" t="s">
        <v>408</v>
      </c>
      <c r="P465" s="108"/>
      <c r="Q465" s="108"/>
      <c r="R465" s="108"/>
      <c r="S465" s="108"/>
      <c r="T465" s="108"/>
      <c r="U465" s="108"/>
      <c r="V465" s="108"/>
      <c r="W465" s="108"/>
      <c r="X465" s="108"/>
      <c r="Y465" s="108"/>
      <c r="Z465" s="108"/>
    </row>
    <row r="466" spans="1:26" ht="19.5" customHeight="1">
      <c r="A466" s="56"/>
      <c r="B466" s="76"/>
      <c r="C466" s="690" t="s">
        <v>153</v>
      </c>
      <c r="D466" s="763" t="s">
        <v>240</v>
      </c>
      <c r="E466" s="717"/>
      <c r="F466" s="718"/>
      <c r="G466" s="203"/>
      <c r="H466" s="83"/>
      <c r="I466" s="102"/>
      <c r="J466" s="207"/>
      <c r="K466" s="207"/>
      <c r="L466" s="526"/>
      <c r="M466" s="527"/>
      <c r="N466" s="528"/>
      <c r="O466" s="528"/>
      <c r="P466" s="108"/>
      <c r="Q466" s="108"/>
      <c r="R466" s="108"/>
      <c r="S466" s="108"/>
      <c r="T466" s="108"/>
      <c r="U466" s="108"/>
      <c r="V466" s="108"/>
      <c r="W466" s="108"/>
      <c r="X466" s="108"/>
      <c r="Y466" s="108"/>
      <c r="Z466" s="108"/>
    </row>
    <row r="467" spans="1:26" ht="19.5" customHeight="1">
      <c r="A467" s="56"/>
      <c r="B467" s="222"/>
      <c r="C467" s="690" t="s">
        <v>155</v>
      </c>
      <c r="D467" s="763" t="s">
        <v>241</v>
      </c>
      <c r="E467" s="717"/>
      <c r="F467" s="718"/>
      <c r="G467" s="203"/>
      <c r="H467" s="83"/>
      <c r="I467" s="102"/>
      <c r="J467" s="207"/>
      <c r="K467" s="188"/>
      <c r="L467" s="507"/>
      <c r="M467" s="508"/>
      <c r="N467" s="509"/>
      <c r="O467" s="509"/>
      <c r="P467" s="108"/>
      <c r="Q467" s="108"/>
      <c r="R467" s="108"/>
      <c r="S467" s="108"/>
      <c r="T467" s="108"/>
      <c r="U467" s="108"/>
      <c r="V467" s="108"/>
      <c r="W467" s="108"/>
      <c r="X467" s="108"/>
      <c r="Y467" s="108"/>
      <c r="Z467" s="108"/>
    </row>
    <row r="468" spans="1:26" ht="19.5" customHeight="1">
      <c r="A468" s="56"/>
      <c r="B468" s="76"/>
      <c r="C468" s="688" t="s">
        <v>157</v>
      </c>
      <c r="D468" s="763" t="s">
        <v>242</v>
      </c>
      <c r="E468" s="717"/>
      <c r="F468" s="718"/>
      <c r="G468" s="64"/>
      <c r="H468" s="77"/>
      <c r="I468" s="91"/>
      <c r="J468" s="188"/>
      <c r="K468" s="188"/>
      <c r="L468" s="507"/>
      <c r="M468" s="508"/>
      <c r="N468" s="509"/>
      <c r="O468" s="509"/>
      <c r="P468" s="108"/>
      <c r="Q468" s="108"/>
      <c r="R468" s="108"/>
      <c r="S468" s="108"/>
      <c r="T468" s="108"/>
      <c r="U468" s="108"/>
      <c r="V468" s="108"/>
      <c r="W468" s="108"/>
      <c r="X468" s="108"/>
      <c r="Y468" s="108"/>
      <c r="Z468" s="108"/>
    </row>
    <row r="469" spans="1:26" ht="19.5" customHeight="1">
      <c r="A469" s="56"/>
      <c r="B469" s="76"/>
      <c r="C469" s="688" t="s">
        <v>159</v>
      </c>
      <c r="D469" s="763" t="s">
        <v>243</v>
      </c>
      <c r="E469" s="717"/>
      <c r="F469" s="718"/>
      <c r="G469" s="64"/>
      <c r="H469" s="77"/>
      <c r="I469" s="91"/>
      <c r="J469" s="188"/>
      <c r="K469" s="188"/>
      <c r="L469" s="507"/>
      <c r="M469" s="508"/>
      <c r="N469" s="509"/>
      <c r="O469" s="509"/>
      <c r="P469" s="108"/>
      <c r="Q469" s="108"/>
      <c r="R469" s="108"/>
      <c r="S469" s="108"/>
      <c r="T469" s="108"/>
      <c r="U469" s="108"/>
      <c r="V469" s="108"/>
      <c r="W469" s="108"/>
      <c r="X469" s="108"/>
      <c r="Y469" s="108"/>
      <c r="Z469" s="108"/>
    </row>
    <row r="470" spans="1:26" ht="19.5" customHeight="1">
      <c r="A470" s="56"/>
      <c r="B470" s="169"/>
      <c r="C470" s="688" t="s">
        <v>161</v>
      </c>
      <c r="D470" s="763" t="s">
        <v>244</v>
      </c>
      <c r="E470" s="717"/>
      <c r="F470" s="718"/>
      <c r="G470" s="64"/>
      <c r="H470" s="77"/>
      <c r="I470" s="91"/>
      <c r="J470" s="188"/>
      <c r="K470" s="188"/>
      <c r="L470" s="507"/>
      <c r="M470" s="508"/>
      <c r="N470" s="509"/>
      <c r="O470" s="509"/>
      <c r="P470" s="108"/>
      <c r="Q470" s="108"/>
      <c r="R470" s="108"/>
      <c r="S470" s="108"/>
      <c r="T470" s="108"/>
      <c r="U470" s="108"/>
      <c r="V470" s="108"/>
      <c r="W470" s="108"/>
      <c r="X470" s="108"/>
      <c r="Y470" s="108"/>
      <c r="Z470" s="108"/>
    </row>
    <row r="471" spans="1:26" ht="19.5" customHeight="1">
      <c r="A471" s="56"/>
      <c r="B471" s="65"/>
      <c r="C471" s="688" t="s">
        <v>163</v>
      </c>
      <c r="D471" s="763" t="s">
        <v>245</v>
      </c>
      <c r="E471" s="717"/>
      <c r="F471" s="718"/>
      <c r="G471" s="64"/>
      <c r="H471" s="77"/>
      <c r="I471" s="91"/>
      <c r="J471" s="188"/>
      <c r="K471" s="188"/>
      <c r="L471" s="507"/>
      <c r="M471" s="508"/>
      <c r="N471" s="509"/>
      <c r="O471" s="509"/>
      <c r="P471" s="108"/>
      <c r="Q471" s="108"/>
      <c r="R471" s="108"/>
      <c r="S471" s="108"/>
      <c r="T471" s="108"/>
      <c r="U471" s="108"/>
      <c r="V471" s="108"/>
      <c r="W471" s="108"/>
      <c r="X471" s="108"/>
      <c r="Y471" s="108"/>
      <c r="Z471" s="108"/>
    </row>
    <row r="472" spans="1:26" ht="19.5" customHeight="1">
      <c r="A472" s="108"/>
      <c r="B472" s="65"/>
      <c r="C472" s="688" t="s">
        <v>165</v>
      </c>
      <c r="D472" s="763" t="s">
        <v>246</v>
      </c>
      <c r="E472" s="717"/>
      <c r="F472" s="718"/>
      <c r="G472" s="64"/>
      <c r="H472" s="77"/>
      <c r="I472" s="91"/>
      <c r="J472" s="188"/>
      <c r="K472" s="157"/>
      <c r="L472" s="353"/>
      <c r="M472" s="354"/>
      <c r="N472" s="342"/>
      <c r="O472" s="342"/>
      <c r="P472" s="108"/>
      <c r="Q472" s="108"/>
      <c r="R472" s="108"/>
      <c r="S472" s="108"/>
      <c r="T472" s="108"/>
      <c r="U472" s="108"/>
      <c r="V472" s="108"/>
      <c r="W472" s="108"/>
      <c r="X472" s="108"/>
      <c r="Y472" s="108"/>
      <c r="Z472" s="108"/>
    </row>
    <row r="473" spans="1:26" ht="19.5" customHeight="1">
      <c r="A473" s="108"/>
      <c r="B473" s="148"/>
      <c r="C473" s="748" t="s">
        <v>950</v>
      </c>
      <c r="D473" s="717"/>
      <c r="E473" s="717"/>
      <c r="F473" s="717"/>
      <c r="G473" s="717"/>
      <c r="H473" s="717"/>
      <c r="I473" s="717"/>
      <c r="J473" s="718"/>
      <c r="K473" s="93">
        <f>K27</f>
        <v>326.64</v>
      </c>
      <c r="L473" s="353"/>
      <c r="M473" s="354"/>
      <c r="N473" s="342">
        <f>SUM(N22:N472)</f>
        <v>0</v>
      </c>
      <c r="O473" s="342"/>
      <c r="P473" s="108"/>
      <c r="Q473" s="108"/>
      <c r="R473" s="108"/>
      <c r="S473" s="108"/>
      <c r="T473" s="108"/>
      <c r="U473" s="108"/>
      <c r="V473" s="108"/>
      <c r="W473" s="108"/>
      <c r="X473" s="108"/>
      <c r="Y473" s="108"/>
      <c r="Z473" s="108"/>
    </row>
    <row r="474" spans="1:26" ht="19.5" customHeight="1">
      <c r="A474" s="108"/>
      <c r="B474" s="520"/>
      <c r="C474" s="86"/>
      <c r="D474" s="86"/>
      <c r="E474" s="56"/>
      <c r="F474" s="56"/>
      <c r="G474" s="86"/>
      <c r="H474" s="85"/>
      <c r="I474" s="108"/>
      <c r="J474" s="86"/>
      <c r="K474" s="529"/>
      <c r="L474" s="530"/>
      <c r="M474" s="530"/>
      <c r="N474" s="531"/>
      <c r="O474" s="531"/>
      <c r="P474" s="108"/>
      <c r="Q474" s="108"/>
      <c r="R474" s="108"/>
      <c r="S474" s="108"/>
      <c r="T474" s="108"/>
      <c r="U474" s="108"/>
      <c r="V474" s="108"/>
      <c r="W474" s="108"/>
      <c r="X474" s="108"/>
      <c r="Y474" s="108"/>
      <c r="Z474" s="108"/>
    </row>
    <row r="475" spans="1:26" ht="19.5" customHeight="1">
      <c r="A475" s="108"/>
      <c r="B475" s="56"/>
      <c r="C475" s="56" t="s">
        <v>951</v>
      </c>
      <c r="D475" s="521"/>
      <c r="E475" s="521"/>
      <c r="F475" s="521"/>
      <c r="G475" s="85"/>
      <c r="H475" s="85"/>
      <c r="I475" s="529"/>
      <c r="J475" s="529"/>
      <c r="K475" s="86"/>
      <c r="L475" s="160"/>
      <c r="M475" s="160"/>
      <c r="N475" s="338"/>
      <c r="O475" s="338"/>
      <c r="P475" s="108"/>
      <c r="Q475" s="108"/>
      <c r="R475" s="108"/>
      <c r="S475" s="108"/>
      <c r="T475" s="108"/>
      <c r="U475" s="108"/>
      <c r="V475" s="108"/>
      <c r="W475" s="108"/>
      <c r="X475" s="108"/>
      <c r="Y475" s="108"/>
      <c r="Z475" s="108"/>
    </row>
    <row r="476" spans="1:26" ht="19.5" customHeight="1">
      <c r="A476" s="108"/>
      <c r="B476" s="56"/>
      <c r="C476" s="521"/>
      <c r="D476" s="521"/>
      <c r="E476" s="521"/>
      <c r="F476" s="521"/>
      <c r="G476" s="85"/>
      <c r="H476" s="85"/>
      <c r="I476" s="108" t="s">
        <v>952</v>
      </c>
      <c r="J476" s="86"/>
      <c r="K476" s="86"/>
      <c r="L476" s="160"/>
      <c r="M476" s="160"/>
      <c r="N476" s="338"/>
      <c r="O476" s="338"/>
      <c r="P476" s="108"/>
      <c r="Q476" s="108"/>
      <c r="R476" s="108"/>
      <c r="S476" s="108"/>
      <c r="T476" s="108"/>
      <c r="U476" s="108"/>
      <c r="V476" s="108"/>
      <c r="W476" s="108"/>
      <c r="X476" s="108"/>
      <c r="Y476" s="108"/>
      <c r="Z476" s="108"/>
    </row>
    <row r="477" spans="1:26" ht="19.5" customHeight="1">
      <c r="A477" s="108"/>
      <c r="B477" s="56"/>
      <c r="C477" s="86"/>
      <c r="D477" s="86"/>
      <c r="E477" s="56"/>
      <c r="F477" s="56"/>
      <c r="G477" s="86"/>
      <c r="H477" s="85"/>
      <c r="I477" s="108" t="s">
        <v>358</v>
      </c>
      <c r="J477" s="86"/>
      <c r="K477" s="57"/>
      <c r="L477" s="161"/>
      <c r="M477" s="161"/>
      <c r="N477" s="338"/>
      <c r="O477" s="338"/>
      <c r="P477" s="108"/>
      <c r="Q477" s="108"/>
      <c r="R477" s="108"/>
      <c r="S477" s="108"/>
      <c r="T477" s="108"/>
      <c r="U477" s="108"/>
      <c r="V477" s="108"/>
      <c r="W477" s="108"/>
      <c r="X477" s="108"/>
      <c r="Y477" s="108"/>
      <c r="Z477" s="108"/>
    </row>
    <row r="478" spans="1:26" ht="19.5" customHeight="1">
      <c r="A478" s="108"/>
      <c r="B478" s="56"/>
      <c r="C478" s="86"/>
      <c r="D478" s="86"/>
      <c r="E478" s="56"/>
      <c r="F478" s="56"/>
      <c r="G478" s="86"/>
      <c r="H478" s="85"/>
      <c r="I478" s="108" t="s">
        <v>359</v>
      </c>
      <c r="J478" s="57"/>
      <c r="K478" s="57"/>
      <c r="L478" s="161"/>
      <c r="M478" s="161"/>
      <c r="N478" s="338"/>
      <c r="O478" s="338"/>
      <c r="P478" s="108"/>
      <c r="Q478" s="108"/>
      <c r="R478" s="108"/>
      <c r="S478" s="108"/>
      <c r="T478" s="108"/>
      <c r="U478" s="108"/>
      <c r="V478" s="108"/>
      <c r="W478" s="108"/>
      <c r="X478" s="108"/>
      <c r="Y478" s="108"/>
      <c r="Z478" s="108"/>
    </row>
    <row r="479" spans="1:26" ht="19.5" customHeight="1">
      <c r="A479" s="108"/>
      <c r="B479" s="56"/>
      <c r="C479" s="86"/>
      <c r="D479" s="86"/>
      <c r="E479" s="56"/>
      <c r="F479" s="56"/>
      <c r="G479" s="86"/>
      <c r="H479" s="85"/>
      <c r="I479" s="108"/>
      <c r="J479" s="57"/>
      <c r="K479" s="86"/>
      <c r="L479" s="160"/>
      <c r="M479" s="160"/>
      <c r="N479" s="338"/>
      <c r="O479" s="338"/>
      <c r="P479" s="108"/>
      <c r="Q479" s="108"/>
      <c r="R479" s="108"/>
      <c r="S479" s="108"/>
      <c r="T479" s="108"/>
      <c r="U479" s="108"/>
      <c r="V479" s="108"/>
      <c r="W479" s="108"/>
      <c r="X479" s="108"/>
      <c r="Y479" s="108"/>
      <c r="Z479" s="108"/>
    </row>
    <row r="480" spans="1:26" ht="19.5" customHeight="1">
      <c r="A480" s="108"/>
      <c r="B480" s="56"/>
      <c r="C480" s="86"/>
      <c r="D480" s="86"/>
      <c r="E480" s="56"/>
      <c r="F480" s="56"/>
      <c r="G480" s="86"/>
      <c r="H480" s="85"/>
      <c r="I480" s="108"/>
      <c r="J480" s="57"/>
      <c r="K480" s="86"/>
      <c r="L480" s="160"/>
      <c r="M480" s="160"/>
      <c r="N480" s="338"/>
      <c r="O480" s="338"/>
      <c r="P480" s="108"/>
      <c r="Q480" s="108"/>
      <c r="R480" s="108"/>
      <c r="S480" s="108"/>
      <c r="T480" s="108"/>
      <c r="U480" s="108"/>
      <c r="V480" s="108"/>
      <c r="W480" s="108"/>
      <c r="X480" s="108"/>
      <c r="Y480" s="108"/>
      <c r="Z480" s="108"/>
    </row>
    <row r="481" spans="1:26" ht="19.5" customHeight="1">
      <c r="A481" s="108"/>
      <c r="B481" s="56"/>
      <c r="C481" s="86"/>
      <c r="D481" s="86"/>
      <c r="E481" s="56"/>
      <c r="F481" s="56"/>
      <c r="G481" s="86"/>
      <c r="H481" s="85"/>
      <c r="I481" s="108"/>
      <c r="J481" s="86"/>
      <c r="K481" s="59"/>
      <c r="L481" s="163"/>
      <c r="M481" s="163"/>
      <c r="N481" s="338"/>
      <c r="O481" s="338"/>
      <c r="P481" s="108"/>
      <c r="Q481" s="108"/>
      <c r="R481" s="108"/>
      <c r="S481" s="108"/>
      <c r="T481" s="108"/>
      <c r="U481" s="108"/>
      <c r="V481" s="108"/>
      <c r="W481" s="108"/>
      <c r="X481" s="108"/>
      <c r="Y481" s="108"/>
      <c r="Z481" s="108"/>
    </row>
    <row r="482" spans="1:26" ht="19.5" customHeight="1">
      <c r="A482" s="108"/>
      <c r="B482" s="56"/>
      <c r="C482" s="86"/>
      <c r="D482" s="86"/>
      <c r="E482" s="56"/>
      <c r="F482" s="56"/>
      <c r="G482" s="86"/>
      <c r="H482" s="85"/>
      <c r="I482" s="164" t="s">
        <v>360</v>
      </c>
      <c r="J482" s="59"/>
      <c r="K482" s="108"/>
      <c r="L482" s="165"/>
      <c r="M482" s="165"/>
      <c r="N482" s="532"/>
      <c r="O482" s="532"/>
      <c r="P482" s="108"/>
      <c r="Q482" s="108"/>
      <c r="R482" s="108"/>
      <c r="S482" s="108"/>
      <c r="T482" s="108"/>
      <c r="U482" s="108"/>
      <c r="V482" s="108"/>
      <c r="W482" s="108"/>
      <c r="X482" s="108"/>
      <c r="Y482" s="108"/>
      <c r="Z482" s="108"/>
    </row>
    <row r="483" spans="1:26" ht="19.5" customHeight="1">
      <c r="A483" s="108"/>
      <c r="B483" s="56"/>
      <c r="C483" s="108"/>
      <c r="D483" s="108"/>
      <c r="E483" s="108"/>
      <c r="F483" s="108"/>
      <c r="G483" s="346"/>
      <c r="H483" s="346"/>
      <c r="I483" s="108" t="s">
        <v>361</v>
      </c>
      <c r="J483" s="108"/>
      <c r="K483" s="108"/>
      <c r="L483" s="165"/>
      <c r="M483" s="165"/>
      <c r="N483" s="532"/>
      <c r="O483" s="532"/>
      <c r="P483" s="108"/>
      <c r="Q483" s="108"/>
      <c r="R483" s="108"/>
      <c r="S483" s="108"/>
      <c r="T483" s="108"/>
      <c r="U483" s="108"/>
      <c r="V483" s="108"/>
      <c r="W483" s="108"/>
      <c r="X483" s="108"/>
      <c r="Y483" s="108"/>
      <c r="Z483" s="108"/>
    </row>
    <row r="484" spans="1:26" ht="19.5" customHeight="1">
      <c r="A484" s="108"/>
      <c r="B484" s="56"/>
      <c r="C484" s="108"/>
      <c r="D484" s="108"/>
      <c r="E484" s="108"/>
      <c r="F484" s="108"/>
      <c r="G484" s="346"/>
      <c r="H484" s="346"/>
      <c r="I484" s="108"/>
      <c r="J484" s="108"/>
      <c r="K484" s="108"/>
      <c r="L484" s="165"/>
      <c r="M484" s="165"/>
      <c r="N484" s="532"/>
      <c r="O484" s="532"/>
      <c r="P484" s="108"/>
      <c r="Q484" s="108"/>
      <c r="R484" s="108"/>
      <c r="S484" s="108"/>
      <c r="T484" s="108"/>
      <c r="U484" s="108"/>
      <c r="V484" s="108"/>
      <c r="W484" s="108"/>
      <c r="X484" s="108"/>
      <c r="Y484" s="108"/>
      <c r="Z484" s="108"/>
    </row>
    <row r="485" spans="1:26" ht="19.5" customHeight="1">
      <c r="A485" s="108"/>
      <c r="B485" s="56"/>
      <c r="C485" s="108"/>
      <c r="D485" s="108"/>
      <c r="E485" s="108"/>
      <c r="F485" s="108"/>
      <c r="G485" s="346"/>
      <c r="H485" s="346"/>
      <c r="I485" s="108"/>
      <c r="J485" s="108"/>
      <c r="K485" s="108"/>
      <c r="L485" s="165"/>
      <c r="M485" s="165"/>
      <c r="N485" s="532"/>
      <c r="O485" s="532"/>
      <c r="P485" s="108"/>
      <c r="Q485" s="108"/>
      <c r="R485" s="108"/>
      <c r="S485" s="108"/>
      <c r="T485" s="108"/>
      <c r="U485" s="108"/>
      <c r="V485" s="108"/>
      <c r="W485" s="108"/>
      <c r="X485" s="108"/>
      <c r="Y485" s="108"/>
      <c r="Z485" s="108"/>
    </row>
    <row r="486" spans="1:26" ht="19.5" customHeight="1">
      <c r="A486" s="108"/>
      <c r="B486" s="56"/>
      <c r="C486" s="108"/>
      <c r="D486" s="108"/>
      <c r="E486" s="108"/>
      <c r="F486" s="108"/>
      <c r="G486" s="346"/>
      <c r="H486" s="346"/>
      <c r="I486" s="108"/>
      <c r="J486" s="108"/>
      <c r="K486" s="108"/>
      <c r="L486" s="165"/>
      <c r="M486" s="165"/>
      <c r="N486" s="532"/>
      <c r="O486" s="532"/>
      <c r="P486" s="108"/>
      <c r="Q486" s="108"/>
      <c r="R486" s="108"/>
      <c r="S486" s="108"/>
      <c r="T486" s="108"/>
      <c r="U486" s="108"/>
      <c r="V486" s="108"/>
      <c r="W486" s="108"/>
      <c r="X486" s="108"/>
      <c r="Y486" s="108"/>
      <c r="Z486" s="108"/>
    </row>
    <row r="487" spans="1:26" ht="19.5" customHeight="1">
      <c r="A487" s="108"/>
      <c r="B487" s="56"/>
      <c r="C487" s="108"/>
      <c r="D487" s="108"/>
      <c r="E487" s="108"/>
      <c r="F487" s="108"/>
      <c r="G487" s="346"/>
      <c r="H487" s="346"/>
      <c r="I487" s="108"/>
      <c r="J487" s="108"/>
      <c r="K487" s="108"/>
      <c r="L487" s="165"/>
      <c r="M487" s="165"/>
      <c r="N487" s="532"/>
      <c r="O487" s="532"/>
      <c r="P487" s="108"/>
      <c r="Q487" s="108"/>
      <c r="R487" s="108"/>
      <c r="S487" s="108"/>
      <c r="T487" s="108"/>
      <c r="U487" s="108"/>
      <c r="V487" s="108"/>
      <c r="W487" s="108"/>
      <c r="X487" s="108"/>
      <c r="Y487" s="108"/>
      <c r="Z487" s="108"/>
    </row>
    <row r="488" spans="1:26" ht="19.5" customHeight="1">
      <c r="A488" s="108"/>
      <c r="B488" s="108"/>
      <c r="C488" s="108"/>
      <c r="D488" s="108"/>
      <c r="E488" s="108"/>
      <c r="F488" s="108"/>
      <c r="G488" s="346"/>
      <c r="H488" s="346"/>
      <c r="I488" s="108"/>
      <c r="J488" s="108"/>
      <c r="K488" s="108"/>
      <c r="L488" s="165"/>
      <c r="M488" s="165"/>
      <c r="N488" s="532"/>
      <c r="O488" s="532"/>
      <c r="P488" s="108"/>
      <c r="Q488" s="108"/>
      <c r="R488" s="108"/>
      <c r="S488" s="108"/>
      <c r="T488" s="108"/>
      <c r="U488" s="108"/>
      <c r="V488" s="108"/>
      <c r="W488" s="108"/>
      <c r="X488" s="108"/>
      <c r="Y488" s="108"/>
      <c r="Z488" s="108"/>
    </row>
    <row r="489" spans="1:26" ht="19.5" customHeight="1">
      <c r="A489" s="108"/>
      <c r="B489" s="108"/>
      <c r="C489" s="108"/>
      <c r="D489" s="108"/>
      <c r="E489" s="108"/>
      <c r="F489" s="108"/>
      <c r="G489" s="346"/>
      <c r="H489" s="346"/>
      <c r="I489" s="108"/>
      <c r="J489" s="108"/>
      <c r="K489" s="108"/>
      <c r="L489" s="165"/>
      <c r="M489" s="165"/>
      <c r="N489" s="532"/>
      <c r="O489" s="532"/>
      <c r="P489" s="108"/>
      <c r="Q489" s="108"/>
      <c r="R489" s="108"/>
      <c r="S489" s="108"/>
      <c r="T489" s="108"/>
      <c r="U489" s="108"/>
      <c r="V489" s="108"/>
      <c r="W489" s="108"/>
      <c r="X489" s="108"/>
      <c r="Y489" s="108"/>
      <c r="Z489" s="108"/>
    </row>
    <row r="490" spans="1:26" ht="19.5" customHeight="1">
      <c r="A490" s="108"/>
      <c r="B490" s="108"/>
      <c r="C490" s="108"/>
      <c r="D490" s="108"/>
      <c r="E490" s="108"/>
      <c r="F490" s="108"/>
      <c r="G490" s="346"/>
      <c r="H490" s="346"/>
      <c r="I490" s="108"/>
      <c r="J490" s="108"/>
      <c r="K490" s="108"/>
      <c r="L490" s="165"/>
      <c r="M490" s="165"/>
      <c r="N490" s="532"/>
      <c r="O490" s="532"/>
      <c r="P490" s="108"/>
      <c r="Q490" s="108"/>
      <c r="R490" s="108"/>
      <c r="S490" s="108"/>
      <c r="T490" s="108"/>
      <c r="U490" s="108"/>
      <c r="V490" s="108"/>
      <c r="W490" s="108"/>
      <c r="X490" s="108"/>
      <c r="Y490" s="108"/>
      <c r="Z490" s="108"/>
    </row>
    <row r="491" spans="1:26" ht="19.5" customHeight="1">
      <c r="A491" s="108"/>
      <c r="B491" s="108"/>
      <c r="C491" s="108"/>
      <c r="D491" s="108"/>
      <c r="E491" s="108"/>
      <c r="F491" s="108"/>
      <c r="G491" s="346"/>
      <c r="H491" s="346"/>
      <c r="I491" s="108"/>
      <c r="J491" s="108"/>
      <c r="K491" s="108"/>
      <c r="L491" s="165"/>
      <c r="M491" s="165"/>
      <c r="N491" s="532"/>
      <c r="O491" s="532"/>
      <c r="P491" s="108"/>
      <c r="Q491" s="108"/>
      <c r="R491" s="108"/>
      <c r="S491" s="108"/>
      <c r="T491" s="108"/>
      <c r="U491" s="108"/>
      <c r="V491" s="108"/>
      <c r="W491" s="108"/>
      <c r="X491" s="108"/>
      <c r="Y491" s="108"/>
      <c r="Z491" s="108"/>
    </row>
    <row r="492" spans="1:26" ht="19.5" customHeight="1">
      <c r="A492" s="108"/>
      <c r="B492" s="108"/>
      <c r="C492" s="108"/>
      <c r="D492" s="108"/>
      <c r="E492" s="108"/>
      <c r="F492" s="108"/>
      <c r="G492" s="346"/>
      <c r="H492" s="346"/>
      <c r="I492" s="108"/>
      <c r="J492" s="108"/>
      <c r="K492" s="108"/>
      <c r="L492" s="165"/>
      <c r="M492" s="165"/>
      <c r="N492" s="532"/>
      <c r="O492" s="532"/>
      <c r="P492" s="108"/>
      <c r="Q492" s="108"/>
      <c r="R492" s="108"/>
      <c r="S492" s="108"/>
      <c r="T492" s="108"/>
      <c r="U492" s="108"/>
      <c r="V492" s="108"/>
      <c r="W492" s="108"/>
      <c r="X492" s="108"/>
      <c r="Y492" s="108"/>
      <c r="Z492" s="108"/>
    </row>
    <row r="493" spans="1:26" ht="19.5" customHeight="1">
      <c r="A493" s="108"/>
      <c r="B493" s="108"/>
      <c r="C493" s="108"/>
      <c r="D493" s="108"/>
      <c r="E493" s="108"/>
      <c r="F493" s="108"/>
      <c r="G493" s="346"/>
      <c r="H493" s="346"/>
      <c r="I493" s="108"/>
      <c r="J493" s="108"/>
      <c r="K493" s="108"/>
      <c r="L493" s="165"/>
      <c r="M493" s="165"/>
      <c r="N493" s="532"/>
      <c r="O493" s="532"/>
      <c r="P493" s="108"/>
      <c r="Q493" s="108"/>
      <c r="R493" s="108"/>
      <c r="S493" s="108"/>
      <c r="T493" s="108"/>
      <c r="U493" s="108"/>
      <c r="V493" s="108"/>
      <c r="W493" s="108"/>
      <c r="X493" s="108"/>
      <c r="Y493" s="108"/>
      <c r="Z493" s="108"/>
    </row>
    <row r="494" spans="1:26" ht="19.5" customHeight="1">
      <c r="A494" s="108"/>
      <c r="B494" s="108"/>
      <c r="C494" s="108"/>
      <c r="D494" s="108"/>
      <c r="E494" s="108"/>
      <c r="F494" s="108"/>
      <c r="G494" s="346"/>
      <c r="H494" s="346"/>
      <c r="I494" s="108"/>
      <c r="J494" s="108"/>
      <c r="K494" s="108"/>
      <c r="L494" s="165"/>
      <c r="M494" s="165"/>
      <c r="N494" s="532"/>
      <c r="O494" s="532"/>
      <c r="P494" s="108"/>
      <c r="Q494" s="108"/>
      <c r="R494" s="108"/>
      <c r="S494" s="108"/>
      <c r="T494" s="108"/>
      <c r="U494" s="108"/>
      <c r="V494" s="108"/>
      <c r="W494" s="108"/>
      <c r="X494" s="108"/>
      <c r="Y494" s="108"/>
      <c r="Z494" s="108"/>
    </row>
    <row r="495" spans="1:26" ht="19.5" customHeight="1">
      <c r="A495" s="108"/>
      <c r="B495" s="108"/>
      <c r="C495" s="108"/>
      <c r="D495" s="108"/>
      <c r="E495" s="108"/>
      <c r="F495" s="108"/>
      <c r="G495" s="346"/>
      <c r="H495" s="346"/>
      <c r="I495" s="108"/>
      <c r="J495" s="108"/>
      <c r="K495" s="108"/>
      <c r="L495" s="165"/>
      <c r="M495" s="165"/>
      <c r="N495" s="532"/>
      <c r="O495" s="532"/>
      <c r="P495" s="108"/>
      <c r="Q495" s="108"/>
      <c r="R495" s="108"/>
      <c r="S495" s="108"/>
      <c r="T495" s="108"/>
      <c r="U495" s="108"/>
      <c r="V495" s="108"/>
      <c r="W495" s="108"/>
      <c r="X495" s="108"/>
      <c r="Y495" s="108"/>
      <c r="Z495" s="108"/>
    </row>
    <row r="496" spans="1:26" ht="19.5" customHeight="1">
      <c r="A496" s="108"/>
      <c r="B496" s="108"/>
      <c r="C496" s="108"/>
      <c r="D496" s="108"/>
      <c r="E496" s="108"/>
      <c r="F496" s="108"/>
      <c r="G496" s="346"/>
      <c r="H496" s="346"/>
      <c r="I496" s="108"/>
      <c r="J496" s="108"/>
      <c r="K496" s="108"/>
      <c r="L496" s="165"/>
      <c r="M496" s="165"/>
      <c r="N496" s="532"/>
      <c r="O496" s="532"/>
      <c r="P496" s="108"/>
      <c r="Q496" s="108"/>
      <c r="R496" s="108"/>
      <c r="S496" s="108"/>
      <c r="T496" s="108"/>
      <c r="U496" s="108"/>
      <c r="V496" s="108"/>
      <c r="W496" s="108"/>
      <c r="X496" s="108"/>
      <c r="Y496" s="108"/>
      <c r="Z496" s="108"/>
    </row>
    <row r="497" spans="1:26" ht="19.5" customHeight="1">
      <c r="A497" s="108"/>
      <c r="B497" s="108"/>
      <c r="C497" s="108"/>
      <c r="D497" s="108"/>
      <c r="E497" s="108"/>
      <c r="F497" s="108"/>
      <c r="G497" s="346"/>
      <c r="H497" s="346"/>
      <c r="I497" s="108"/>
      <c r="J497" s="108"/>
      <c r="K497" s="108"/>
      <c r="L497" s="165"/>
      <c r="M497" s="165"/>
      <c r="N497" s="532"/>
      <c r="O497" s="532"/>
      <c r="P497" s="108"/>
      <c r="Q497" s="108"/>
      <c r="R497" s="108"/>
      <c r="S497" s="108"/>
      <c r="T497" s="108"/>
      <c r="U497" s="108"/>
      <c r="V497" s="108"/>
      <c r="W497" s="108"/>
      <c r="X497" s="108"/>
      <c r="Y497" s="108"/>
      <c r="Z497" s="108"/>
    </row>
    <row r="498" spans="1:26" ht="19.5" customHeight="1">
      <c r="A498" s="108"/>
      <c r="B498" s="108"/>
      <c r="C498" s="108"/>
      <c r="D498" s="108"/>
      <c r="E498" s="108"/>
      <c r="F498" s="108"/>
      <c r="G498" s="346"/>
      <c r="H498" s="346"/>
      <c r="I498" s="108"/>
      <c r="J498" s="108"/>
      <c r="K498" s="108"/>
      <c r="L498" s="165"/>
      <c r="M498" s="165"/>
      <c r="N498" s="532"/>
      <c r="O498" s="532"/>
      <c r="P498" s="108"/>
      <c r="Q498" s="108"/>
      <c r="R498" s="108"/>
      <c r="S498" s="108"/>
      <c r="T498" s="108"/>
      <c r="U498" s="108"/>
      <c r="V498" s="108"/>
      <c r="W498" s="108"/>
      <c r="X498" s="108"/>
      <c r="Y498" s="108"/>
      <c r="Z498" s="108"/>
    </row>
    <row r="499" spans="1:26" ht="19.5" customHeight="1">
      <c r="A499" s="108"/>
      <c r="B499" s="108"/>
      <c r="C499" s="108"/>
      <c r="D499" s="108"/>
      <c r="E499" s="108"/>
      <c r="F499" s="108"/>
      <c r="G499" s="346"/>
      <c r="H499" s="346"/>
      <c r="I499" s="108"/>
      <c r="J499" s="108"/>
      <c r="K499" s="108"/>
      <c r="L499" s="165"/>
      <c r="M499" s="165"/>
      <c r="N499" s="532"/>
      <c r="O499" s="532"/>
      <c r="P499" s="108"/>
      <c r="Q499" s="108"/>
      <c r="R499" s="108"/>
      <c r="S499" s="108"/>
      <c r="T499" s="108"/>
      <c r="U499" s="108"/>
      <c r="V499" s="108"/>
      <c r="W499" s="108"/>
      <c r="X499" s="108"/>
      <c r="Y499" s="108"/>
      <c r="Z499" s="108"/>
    </row>
    <row r="500" spans="1:26" ht="19.5" customHeight="1">
      <c r="A500" s="108"/>
      <c r="B500" s="108"/>
      <c r="C500" s="108"/>
      <c r="D500" s="108"/>
      <c r="E500" s="108"/>
      <c r="F500" s="108"/>
      <c r="G500" s="346"/>
      <c r="H500" s="346"/>
      <c r="I500" s="108"/>
      <c r="J500" s="108"/>
      <c r="K500" s="108"/>
      <c r="L500" s="165"/>
      <c r="M500" s="165"/>
      <c r="N500" s="532"/>
      <c r="O500" s="532"/>
      <c r="P500" s="108"/>
      <c r="Q500" s="108"/>
      <c r="R500" s="108"/>
      <c r="S500" s="108"/>
      <c r="T500" s="108"/>
      <c r="U500" s="108"/>
      <c r="V500" s="108"/>
      <c r="W500" s="108"/>
      <c r="X500" s="108"/>
      <c r="Y500" s="108"/>
      <c r="Z500" s="108"/>
    </row>
    <row r="501" spans="1:26" ht="19.5" customHeight="1">
      <c r="A501" s="108"/>
      <c r="B501" s="108"/>
      <c r="C501" s="108"/>
      <c r="D501" s="108"/>
      <c r="E501" s="108"/>
      <c r="F501" s="108"/>
      <c r="G501" s="346"/>
      <c r="H501" s="346"/>
      <c r="I501" s="108"/>
      <c r="J501" s="108"/>
      <c r="K501" s="108"/>
      <c r="L501" s="165"/>
      <c r="M501" s="165"/>
      <c r="N501" s="532"/>
      <c r="O501" s="532"/>
      <c r="P501" s="108"/>
      <c r="Q501" s="108"/>
      <c r="R501" s="108"/>
      <c r="S501" s="108"/>
      <c r="T501" s="108"/>
      <c r="U501" s="108"/>
      <c r="V501" s="108"/>
      <c r="W501" s="108"/>
      <c r="X501" s="108"/>
      <c r="Y501" s="108"/>
      <c r="Z501" s="108"/>
    </row>
    <row r="502" spans="1:26" ht="19.5" customHeight="1">
      <c r="A502" s="108"/>
      <c r="B502" s="108"/>
      <c r="C502" s="108"/>
      <c r="D502" s="108"/>
      <c r="E502" s="108"/>
      <c r="F502" s="108"/>
      <c r="G502" s="346"/>
      <c r="H502" s="346"/>
      <c r="I502" s="108"/>
      <c r="J502" s="108"/>
      <c r="K502" s="108"/>
      <c r="L502" s="165"/>
      <c r="M502" s="165"/>
      <c r="N502" s="532"/>
      <c r="O502" s="532"/>
      <c r="P502" s="108"/>
      <c r="Q502" s="108"/>
      <c r="R502" s="108"/>
      <c r="S502" s="108"/>
      <c r="T502" s="108"/>
      <c r="U502" s="108"/>
      <c r="V502" s="108"/>
      <c r="W502" s="108"/>
      <c r="X502" s="108"/>
      <c r="Y502" s="108"/>
      <c r="Z502" s="108"/>
    </row>
    <row r="503" spans="1:26" ht="19.5" customHeight="1">
      <c r="A503" s="108"/>
      <c r="B503" s="108"/>
      <c r="C503" s="108"/>
      <c r="D503" s="108"/>
      <c r="E503" s="108"/>
      <c r="F503" s="108"/>
      <c r="G503" s="346"/>
      <c r="H503" s="346"/>
      <c r="I503" s="108"/>
      <c r="J503" s="108"/>
      <c r="K503" s="108"/>
      <c r="L503" s="165"/>
      <c r="M503" s="165"/>
      <c r="N503" s="532"/>
      <c r="O503" s="532"/>
      <c r="P503" s="108"/>
      <c r="Q503" s="108"/>
      <c r="R503" s="108"/>
      <c r="S503" s="108"/>
      <c r="T503" s="108"/>
      <c r="U503" s="108"/>
      <c r="V503" s="108"/>
      <c r="W503" s="108"/>
      <c r="X503" s="108"/>
      <c r="Y503" s="108"/>
      <c r="Z503" s="108"/>
    </row>
    <row r="504" spans="1:26" ht="19.5" customHeight="1">
      <c r="A504" s="108"/>
      <c r="B504" s="108"/>
      <c r="C504" s="108"/>
      <c r="D504" s="108"/>
      <c r="E504" s="108"/>
      <c r="F504" s="108"/>
      <c r="G504" s="346"/>
      <c r="H504" s="346"/>
      <c r="I504" s="108"/>
      <c r="J504" s="108"/>
      <c r="K504" s="108"/>
      <c r="L504" s="165"/>
      <c r="M504" s="165"/>
      <c r="N504" s="532"/>
      <c r="O504" s="532"/>
      <c r="P504" s="108"/>
      <c r="Q504" s="108"/>
      <c r="R504" s="108"/>
      <c r="S504" s="108"/>
      <c r="T504" s="108"/>
      <c r="U504" s="108"/>
      <c r="V504" s="108"/>
      <c r="W504" s="108"/>
      <c r="X504" s="108"/>
      <c r="Y504" s="108"/>
      <c r="Z504" s="108"/>
    </row>
    <row r="505" spans="1:26" ht="19.5" customHeight="1">
      <c r="A505" s="108"/>
      <c r="B505" s="108"/>
      <c r="C505" s="108"/>
      <c r="D505" s="108"/>
      <c r="E505" s="108"/>
      <c r="F505" s="108"/>
      <c r="G505" s="346"/>
      <c r="H505" s="346"/>
      <c r="I505" s="108"/>
      <c r="J505" s="108"/>
      <c r="K505" s="108"/>
      <c r="L505" s="165"/>
      <c r="M505" s="165"/>
      <c r="N505" s="532"/>
      <c r="O505" s="532"/>
      <c r="P505" s="108"/>
      <c r="Q505" s="108"/>
      <c r="R505" s="108"/>
      <c r="S505" s="108"/>
      <c r="T505" s="108"/>
      <c r="U505" s="108"/>
      <c r="V505" s="108"/>
      <c r="W505" s="108"/>
      <c r="X505" s="108"/>
      <c r="Y505" s="108"/>
      <c r="Z505" s="108"/>
    </row>
    <row r="506" spans="1:26" ht="19.5" customHeight="1">
      <c r="A506" s="108"/>
      <c r="B506" s="108"/>
      <c r="C506" s="108"/>
      <c r="D506" s="108"/>
      <c r="E506" s="108"/>
      <c r="F506" s="108"/>
      <c r="G506" s="346"/>
      <c r="H506" s="346"/>
      <c r="I506" s="108"/>
      <c r="J506" s="108"/>
      <c r="K506" s="108"/>
      <c r="L506" s="165"/>
      <c r="M506" s="165"/>
      <c r="N506" s="532"/>
      <c r="O506" s="532"/>
      <c r="P506" s="108"/>
      <c r="Q506" s="108"/>
      <c r="R506" s="108"/>
      <c r="S506" s="108"/>
      <c r="T506" s="108"/>
      <c r="U506" s="108"/>
      <c r="V506" s="108"/>
      <c r="W506" s="108"/>
      <c r="X506" s="108"/>
      <c r="Y506" s="108"/>
      <c r="Z506" s="108"/>
    </row>
    <row r="507" spans="1:26" ht="19.5" customHeight="1">
      <c r="A507" s="108"/>
      <c r="B507" s="108"/>
      <c r="C507" s="108"/>
      <c r="D507" s="108"/>
      <c r="E507" s="108"/>
      <c r="F507" s="108"/>
      <c r="G507" s="346"/>
      <c r="H507" s="346"/>
      <c r="I507" s="108"/>
      <c r="J507" s="108"/>
      <c r="K507" s="108"/>
      <c r="L507" s="165"/>
      <c r="M507" s="165"/>
      <c r="N507" s="532"/>
      <c r="O507" s="532"/>
      <c r="P507" s="108"/>
      <c r="Q507" s="108"/>
      <c r="R507" s="108"/>
      <c r="S507" s="108"/>
      <c r="T507" s="108"/>
      <c r="U507" s="108"/>
      <c r="V507" s="108"/>
      <c r="W507" s="108"/>
      <c r="X507" s="108"/>
      <c r="Y507" s="108"/>
      <c r="Z507" s="108"/>
    </row>
    <row r="508" spans="1:26" ht="19.5" customHeight="1">
      <c r="A508" s="108"/>
      <c r="B508" s="108"/>
      <c r="C508" s="108"/>
      <c r="D508" s="108"/>
      <c r="E508" s="108"/>
      <c r="F508" s="108"/>
      <c r="G508" s="346"/>
      <c r="H508" s="346"/>
      <c r="I508" s="108"/>
      <c r="J508" s="108"/>
      <c r="K508" s="108"/>
      <c r="L508" s="165"/>
      <c r="M508" s="165"/>
      <c r="N508" s="532"/>
      <c r="O508" s="532"/>
      <c r="P508" s="108"/>
      <c r="Q508" s="108"/>
      <c r="R508" s="108"/>
      <c r="S508" s="108"/>
      <c r="T508" s="108"/>
      <c r="U508" s="108"/>
      <c r="V508" s="108"/>
      <c r="W508" s="108"/>
      <c r="X508" s="108"/>
      <c r="Y508" s="108"/>
      <c r="Z508" s="108"/>
    </row>
    <row r="509" spans="1:26" ht="19.5" customHeight="1">
      <c r="A509" s="108"/>
      <c r="B509" s="108"/>
      <c r="C509" s="108"/>
      <c r="D509" s="108"/>
      <c r="E509" s="108"/>
      <c r="F509" s="108"/>
      <c r="G509" s="346"/>
      <c r="H509" s="346"/>
      <c r="I509" s="108"/>
      <c r="J509" s="108"/>
      <c r="K509" s="108"/>
      <c r="L509" s="165"/>
      <c r="M509" s="165"/>
      <c r="N509" s="532"/>
      <c r="O509" s="532"/>
      <c r="P509" s="108"/>
      <c r="Q509" s="108"/>
      <c r="R509" s="108"/>
      <c r="S509" s="108"/>
      <c r="T509" s="108"/>
      <c r="U509" s="108"/>
      <c r="V509" s="108"/>
      <c r="W509" s="108"/>
      <c r="X509" s="108"/>
      <c r="Y509" s="108"/>
      <c r="Z509" s="108"/>
    </row>
    <row r="510" spans="1:26" ht="19.5" customHeight="1">
      <c r="A510" s="108"/>
      <c r="B510" s="108"/>
      <c r="C510" s="108"/>
      <c r="D510" s="108"/>
      <c r="E510" s="108"/>
      <c r="F510" s="108"/>
      <c r="G510" s="346"/>
      <c r="H510" s="346"/>
      <c r="I510" s="108"/>
      <c r="J510" s="108"/>
      <c r="K510" s="108"/>
      <c r="L510" s="165"/>
      <c r="M510" s="165"/>
      <c r="N510" s="532"/>
      <c r="O510" s="532"/>
      <c r="P510" s="108"/>
      <c r="Q510" s="108"/>
      <c r="R510" s="108"/>
      <c r="S510" s="108"/>
      <c r="T510" s="108"/>
      <c r="U510" s="108"/>
      <c r="V510" s="108"/>
      <c r="W510" s="108"/>
      <c r="X510" s="108"/>
      <c r="Y510" s="108"/>
      <c r="Z510" s="108"/>
    </row>
    <row r="511" spans="1:26" ht="19.5" customHeight="1">
      <c r="A511" s="108"/>
      <c r="B511" s="108"/>
      <c r="C511" s="108"/>
      <c r="D511" s="108"/>
      <c r="E511" s="108"/>
      <c r="F511" s="108"/>
      <c r="G511" s="346"/>
      <c r="H511" s="346"/>
      <c r="I511" s="108"/>
      <c r="J511" s="108"/>
      <c r="K511" s="108"/>
      <c r="L511" s="165"/>
      <c r="M511" s="165"/>
      <c r="N511" s="532"/>
      <c r="O511" s="532"/>
      <c r="P511" s="108"/>
      <c r="Q511" s="108"/>
      <c r="R511" s="108"/>
      <c r="S511" s="108"/>
      <c r="T511" s="108"/>
      <c r="U511" s="108"/>
      <c r="V511" s="108"/>
      <c r="W511" s="108"/>
      <c r="X511" s="108"/>
      <c r="Y511" s="108"/>
      <c r="Z511" s="108"/>
    </row>
    <row r="512" spans="1:26" ht="19.5" customHeight="1">
      <c r="A512" s="108"/>
      <c r="B512" s="108"/>
      <c r="C512" s="108"/>
      <c r="D512" s="108"/>
      <c r="E512" s="108"/>
      <c r="F512" s="108"/>
      <c r="G512" s="346"/>
      <c r="H512" s="346"/>
      <c r="I512" s="108"/>
      <c r="J512" s="108"/>
      <c r="K512" s="108"/>
      <c r="L512" s="165"/>
      <c r="M512" s="165"/>
      <c r="N512" s="532"/>
      <c r="O512" s="532"/>
      <c r="P512" s="108"/>
      <c r="Q512" s="108"/>
      <c r="R512" s="108"/>
      <c r="S512" s="108"/>
      <c r="T512" s="108"/>
      <c r="U512" s="108"/>
      <c r="V512" s="108"/>
      <c r="W512" s="108"/>
      <c r="X512" s="108"/>
      <c r="Y512" s="108"/>
      <c r="Z512" s="108"/>
    </row>
    <row r="513" spans="1:26" ht="19.5" customHeight="1">
      <c r="A513" s="108"/>
      <c r="B513" s="108"/>
      <c r="C513" s="108"/>
      <c r="D513" s="108"/>
      <c r="E513" s="108"/>
      <c r="F513" s="108"/>
      <c r="G513" s="346"/>
      <c r="H513" s="346"/>
      <c r="I513" s="108"/>
      <c r="J513" s="108"/>
      <c r="K513" s="108"/>
      <c r="L513" s="165"/>
      <c r="M513" s="165"/>
      <c r="N513" s="532"/>
      <c r="O513" s="532"/>
      <c r="P513" s="108"/>
      <c r="Q513" s="108"/>
      <c r="R513" s="108"/>
      <c r="S513" s="108"/>
      <c r="T513" s="108"/>
      <c r="U513" s="108"/>
      <c r="V513" s="108"/>
      <c r="W513" s="108"/>
      <c r="X513" s="108"/>
      <c r="Y513" s="108"/>
      <c r="Z513" s="108"/>
    </row>
    <row r="514" spans="1:26" ht="19.5" customHeight="1">
      <c r="A514" s="108"/>
      <c r="B514" s="108"/>
      <c r="C514" s="108"/>
      <c r="D514" s="108"/>
      <c r="E514" s="108"/>
      <c r="F514" s="108"/>
      <c r="G514" s="346"/>
      <c r="H514" s="346"/>
      <c r="I514" s="108"/>
      <c r="J514" s="108"/>
      <c r="K514" s="108"/>
      <c r="L514" s="165"/>
      <c r="M514" s="165"/>
      <c r="N514" s="532"/>
      <c r="O514" s="532"/>
      <c r="P514" s="108"/>
      <c r="Q514" s="108"/>
      <c r="R514" s="108"/>
      <c r="S514" s="108"/>
      <c r="T514" s="108"/>
      <c r="U514" s="108"/>
      <c r="V514" s="108"/>
      <c r="W514" s="108"/>
      <c r="X514" s="108"/>
      <c r="Y514" s="108"/>
      <c r="Z514" s="108"/>
    </row>
    <row r="515" spans="1:26" ht="19.5" customHeight="1">
      <c r="A515" s="108"/>
      <c r="B515" s="108"/>
      <c r="C515" s="108"/>
      <c r="D515" s="108"/>
      <c r="E515" s="108"/>
      <c r="F515" s="108"/>
      <c r="G515" s="346"/>
      <c r="H515" s="346"/>
      <c r="I515" s="108"/>
      <c r="J515" s="108"/>
      <c r="K515" s="108"/>
      <c r="L515" s="165"/>
      <c r="M515" s="165"/>
      <c r="N515" s="532"/>
      <c r="O515" s="532"/>
      <c r="P515" s="108"/>
      <c r="Q515" s="108"/>
      <c r="R515" s="108"/>
      <c r="S515" s="108"/>
      <c r="T515" s="108"/>
      <c r="U515" s="108"/>
      <c r="V515" s="108"/>
      <c r="W515" s="108"/>
      <c r="X515" s="108"/>
      <c r="Y515" s="108"/>
      <c r="Z515" s="108"/>
    </row>
    <row r="516" spans="1:26" ht="19.5" customHeight="1">
      <c r="A516" s="108"/>
      <c r="B516" s="108"/>
      <c r="C516" s="108"/>
      <c r="D516" s="108"/>
      <c r="E516" s="108"/>
      <c r="F516" s="108"/>
      <c r="G516" s="346"/>
      <c r="H516" s="346"/>
      <c r="I516" s="108"/>
      <c r="J516" s="108"/>
      <c r="K516" s="108"/>
      <c r="L516" s="165"/>
      <c r="M516" s="165"/>
      <c r="N516" s="532"/>
      <c r="O516" s="532"/>
      <c r="P516" s="108"/>
      <c r="Q516" s="108"/>
      <c r="R516" s="108"/>
      <c r="S516" s="108"/>
      <c r="T516" s="108"/>
      <c r="U516" s="108"/>
      <c r="V516" s="108"/>
      <c r="W516" s="108"/>
      <c r="X516" s="108"/>
      <c r="Y516" s="108"/>
      <c r="Z516" s="108"/>
    </row>
    <row r="517" spans="1:26" ht="19.5" customHeight="1">
      <c r="A517" s="108"/>
      <c r="B517" s="108"/>
      <c r="C517" s="108"/>
      <c r="D517" s="108"/>
      <c r="E517" s="108"/>
      <c r="F517" s="108"/>
      <c r="G517" s="346"/>
      <c r="H517" s="346"/>
      <c r="I517" s="108"/>
      <c r="J517" s="108"/>
      <c r="K517" s="108"/>
      <c r="L517" s="165"/>
      <c r="M517" s="165"/>
      <c r="N517" s="532"/>
      <c r="O517" s="532"/>
      <c r="P517" s="108"/>
      <c r="Q517" s="108"/>
      <c r="R517" s="108"/>
      <c r="S517" s="108"/>
      <c r="T517" s="108"/>
      <c r="U517" s="108"/>
      <c r="V517" s="108"/>
      <c r="W517" s="108"/>
      <c r="X517" s="108"/>
      <c r="Y517" s="108"/>
      <c r="Z517" s="108"/>
    </row>
    <row r="518" spans="1:26" ht="19.5" customHeight="1">
      <c r="A518" s="108"/>
      <c r="B518" s="108"/>
      <c r="C518" s="108"/>
      <c r="D518" s="108"/>
      <c r="E518" s="108"/>
      <c r="F518" s="108"/>
      <c r="G518" s="346"/>
      <c r="H518" s="346"/>
      <c r="I518" s="108"/>
      <c r="J518" s="108"/>
      <c r="K518" s="108"/>
      <c r="L518" s="165"/>
      <c r="M518" s="165"/>
      <c r="N518" s="532"/>
      <c r="O518" s="532"/>
      <c r="P518" s="108"/>
      <c r="Q518" s="108"/>
      <c r="R518" s="108"/>
      <c r="S518" s="108"/>
      <c r="T518" s="108"/>
      <c r="U518" s="108"/>
      <c r="V518" s="108"/>
      <c r="W518" s="108"/>
      <c r="X518" s="108"/>
      <c r="Y518" s="108"/>
      <c r="Z518" s="108"/>
    </row>
    <row r="519" spans="1:26" ht="19.5" customHeight="1">
      <c r="A519" s="108"/>
      <c r="B519" s="108"/>
      <c r="C519" s="108"/>
      <c r="D519" s="108"/>
      <c r="E519" s="108"/>
      <c r="F519" s="108"/>
      <c r="G519" s="346"/>
      <c r="H519" s="346"/>
      <c r="I519" s="108"/>
      <c r="J519" s="108"/>
      <c r="K519" s="108"/>
      <c r="L519" s="165"/>
      <c r="M519" s="165"/>
      <c r="N519" s="532"/>
      <c r="O519" s="532"/>
      <c r="P519" s="108"/>
      <c r="Q519" s="108"/>
      <c r="R519" s="108"/>
      <c r="S519" s="108"/>
      <c r="T519" s="108"/>
      <c r="U519" s="108"/>
      <c r="V519" s="108"/>
      <c r="W519" s="108"/>
      <c r="X519" s="108"/>
      <c r="Y519" s="108"/>
      <c r="Z519" s="108"/>
    </row>
    <row r="520" spans="1:26" ht="19.5" customHeight="1">
      <c r="A520" s="108"/>
      <c r="B520" s="108"/>
      <c r="C520" s="108"/>
      <c r="D520" s="108"/>
      <c r="E520" s="108"/>
      <c r="F520" s="108"/>
      <c r="G520" s="346"/>
      <c r="H520" s="346"/>
      <c r="I520" s="108"/>
      <c r="J520" s="108"/>
      <c r="K520" s="108"/>
      <c r="L520" s="165"/>
      <c r="M520" s="165"/>
      <c r="N520" s="532"/>
      <c r="O520" s="532"/>
      <c r="P520" s="108"/>
      <c r="Q520" s="108"/>
      <c r="R520" s="108"/>
      <c r="S520" s="108"/>
      <c r="T520" s="108"/>
      <c r="U520" s="108"/>
      <c r="V520" s="108"/>
      <c r="W520" s="108"/>
      <c r="X520" s="108"/>
      <c r="Y520" s="108"/>
      <c r="Z520" s="108"/>
    </row>
    <row r="521" spans="1:26" ht="19.5" customHeight="1">
      <c r="A521" s="108"/>
      <c r="B521" s="108"/>
      <c r="C521" s="108"/>
      <c r="D521" s="108"/>
      <c r="E521" s="108"/>
      <c r="F521" s="108"/>
      <c r="G521" s="346"/>
      <c r="H521" s="346"/>
      <c r="I521" s="108"/>
      <c r="J521" s="108"/>
      <c r="K521" s="108"/>
      <c r="L521" s="165"/>
      <c r="M521" s="165"/>
      <c r="N521" s="532"/>
      <c r="O521" s="532"/>
      <c r="P521" s="108"/>
      <c r="Q521" s="108"/>
      <c r="R521" s="108"/>
      <c r="S521" s="108"/>
      <c r="T521" s="108"/>
      <c r="U521" s="108"/>
      <c r="V521" s="108"/>
      <c r="W521" s="108"/>
      <c r="X521" s="108"/>
      <c r="Y521" s="108"/>
      <c r="Z521" s="108"/>
    </row>
    <row r="522" spans="1:26" ht="19.5" customHeight="1">
      <c r="A522" s="108"/>
      <c r="B522" s="108"/>
      <c r="C522" s="108"/>
      <c r="D522" s="108"/>
      <c r="E522" s="108"/>
      <c r="F522" s="108"/>
      <c r="G522" s="346"/>
      <c r="H522" s="346"/>
      <c r="I522" s="108"/>
      <c r="J522" s="108"/>
      <c r="K522" s="108"/>
      <c r="L522" s="165"/>
      <c r="M522" s="165"/>
      <c r="N522" s="532"/>
      <c r="O522" s="532"/>
      <c r="P522" s="108"/>
      <c r="Q522" s="108"/>
      <c r="R522" s="108"/>
      <c r="S522" s="108"/>
      <c r="T522" s="108"/>
      <c r="U522" s="108"/>
      <c r="V522" s="108"/>
      <c r="W522" s="108"/>
      <c r="X522" s="108"/>
      <c r="Y522" s="108"/>
      <c r="Z522" s="108"/>
    </row>
    <row r="523" spans="1:26" ht="19.5" customHeight="1">
      <c r="A523" s="108"/>
      <c r="B523" s="108"/>
      <c r="C523" s="108"/>
      <c r="D523" s="108"/>
      <c r="E523" s="108"/>
      <c r="F523" s="108"/>
      <c r="G523" s="346"/>
      <c r="H523" s="346"/>
      <c r="I523" s="108"/>
      <c r="J523" s="108"/>
      <c r="K523" s="108"/>
      <c r="L523" s="165"/>
      <c r="M523" s="165"/>
      <c r="N523" s="532"/>
      <c r="O523" s="532"/>
      <c r="P523" s="108"/>
      <c r="Q523" s="108"/>
      <c r="R523" s="108"/>
      <c r="S523" s="108"/>
      <c r="T523" s="108"/>
      <c r="U523" s="108"/>
      <c r="V523" s="108"/>
      <c r="W523" s="108"/>
      <c r="X523" s="108"/>
      <c r="Y523" s="108"/>
      <c r="Z523" s="108"/>
    </row>
    <row r="524" spans="1:26" ht="19.5" customHeight="1">
      <c r="A524" s="108"/>
      <c r="B524" s="108"/>
      <c r="C524" s="108"/>
      <c r="D524" s="108"/>
      <c r="E524" s="108"/>
      <c r="F524" s="108"/>
      <c r="G524" s="346"/>
      <c r="H524" s="346"/>
      <c r="I524" s="108"/>
      <c r="J524" s="108"/>
      <c r="K524" s="108"/>
      <c r="L524" s="165"/>
      <c r="M524" s="165"/>
      <c r="N524" s="532"/>
      <c r="O524" s="532"/>
      <c r="P524" s="108"/>
      <c r="Q524" s="108"/>
      <c r="R524" s="108"/>
      <c r="S524" s="108"/>
      <c r="T524" s="108"/>
      <c r="U524" s="108"/>
      <c r="V524" s="108"/>
      <c r="W524" s="108"/>
      <c r="X524" s="108"/>
      <c r="Y524" s="108"/>
      <c r="Z524" s="108"/>
    </row>
    <row r="525" spans="1:26" ht="19.5" customHeight="1">
      <c r="A525" s="108"/>
      <c r="B525" s="108"/>
      <c r="C525" s="108"/>
      <c r="D525" s="108"/>
      <c r="E525" s="108"/>
      <c r="F525" s="108"/>
      <c r="G525" s="346"/>
      <c r="H525" s="346"/>
      <c r="I525" s="108"/>
      <c r="J525" s="108"/>
      <c r="K525" s="108"/>
      <c r="L525" s="165"/>
      <c r="M525" s="165"/>
      <c r="N525" s="532"/>
      <c r="O525" s="532"/>
      <c r="P525" s="108"/>
      <c r="Q525" s="108"/>
      <c r="R525" s="108"/>
      <c r="S525" s="108"/>
      <c r="T525" s="108"/>
      <c r="U525" s="108"/>
      <c r="V525" s="108"/>
      <c r="W525" s="108"/>
      <c r="X525" s="108"/>
      <c r="Y525" s="108"/>
      <c r="Z525" s="108"/>
    </row>
    <row r="526" spans="1:26" ht="19.5" customHeight="1">
      <c r="A526" s="108"/>
      <c r="B526" s="108"/>
      <c r="C526" s="108"/>
      <c r="D526" s="108"/>
      <c r="E526" s="108"/>
      <c r="F526" s="108"/>
      <c r="G526" s="346"/>
      <c r="H526" s="346"/>
      <c r="I526" s="108"/>
      <c r="J526" s="108"/>
      <c r="K526" s="108"/>
      <c r="L526" s="165"/>
      <c r="M526" s="165"/>
      <c r="N526" s="532"/>
      <c r="O526" s="532"/>
      <c r="P526" s="108"/>
      <c r="Q526" s="108"/>
      <c r="R526" s="108"/>
      <c r="S526" s="108"/>
      <c r="T526" s="108"/>
      <c r="U526" s="108"/>
      <c r="V526" s="108"/>
      <c r="W526" s="108"/>
      <c r="X526" s="108"/>
      <c r="Y526" s="108"/>
      <c r="Z526" s="108"/>
    </row>
    <row r="527" spans="1:26" ht="19.5" customHeight="1">
      <c r="A527" s="108"/>
      <c r="B527" s="108"/>
      <c r="C527" s="108"/>
      <c r="D527" s="108"/>
      <c r="E527" s="108"/>
      <c r="F527" s="108"/>
      <c r="G527" s="346"/>
      <c r="H527" s="346"/>
      <c r="I527" s="108"/>
      <c r="J527" s="108"/>
      <c r="K527" s="108"/>
      <c r="L527" s="165"/>
      <c r="M527" s="165"/>
      <c r="N527" s="532"/>
      <c r="O527" s="532"/>
      <c r="P527" s="108"/>
      <c r="Q527" s="108"/>
      <c r="R527" s="108"/>
      <c r="S527" s="108"/>
      <c r="T527" s="108"/>
      <c r="U527" s="108"/>
      <c r="V527" s="108"/>
      <c r="W527" s="108"/>
      <c r="X527" s="108"/>
      <c r="Y527" s="108"/>
      <c r="Z527" s="108"/>
    </row>
    <row r="528" spans="1:26" ht="19.5" customHeight="1">
      <c r="A528" s="108"/>
      <c r="B528" s="108"/>
      <c r="C528" s="108"/>
      <c r="D528" s="108"/>
      <c r="E528" s="108"/>
      <c r="F528" s="108"/>
      <c r="G528" s="346"/>
      <c r="H528" s="346"/>
      <c r="I528" s="108"/>
      <c r="J528" s="108"/>
      <c r="K528" s="108"/>
      <c r="L528" s="165"/>
      <c r="M528" s="165"/>
      <c r="N528" s="532"/>
      <c r="O528" s="532"/>
      <c r="P528" s="108"/>
      <c r="Q528" s="108"/>
      <c r="R528" s="108"/>
      <c r="S528" s="108"/>
      <c r="T528" s="108"/>
      <c r="U528" s="108"/>
      <c r="V528" s="108"/>
      <c r="W528" s="108"/>
      <c r="X528" s="108"/>
      <c r="Y528" s="108"/>
      <c r="Z528" s="108"/>
    </row>
    <row r="529" spans="1:26" ht="19.5" customHeight="1">
      <c r="A529" s="108"/>
      <c r="B529" s="108"/>
      <c r="C529" s="108"/>
      <c r="D529" s="108"/>
      <c r="E529" s="108"/>
      <c r="F529" s="108"/>
      <c r="G529" s="346"/>
      <c r="H529" s="346"/>
      <c r="I529" s="108"/>
      <c r="J529" s="108"/>
      <c r="K529" s="108"/>
      <c r="L529" s="165"/>
      <c r="M529" s="165"/>
      <c r="N529" s="532"/>
      <c r="O529" s="532"/>
      <c r="P529" s="108"/>
      <c r="Q529" s="108"/>
      <c r="R529" s="108"/>
      <c r="S529" s="108"/>
      <c r="T529" s="108"/>
      <c r="U529" s="108"/>
      <c r="V529" s="108"/>
      <c r="W529" s="108"/>
      <c r="X529" s="108"/>
      <c r="Y529" s="108"/>
      <c r="Z529" s="108"/>
    </row>
    <row r="530" spans="1:26" ht="19.5" customHeight="1">
      <c r="A530" s="108"/>
      <c r="B530" s="108"/>
      <c r="C530" s="108"/>
      <c r="D530" s="108"/>
      <c r="E530" s="108"/>
      <c r="F530" s="108"/>
      <c r="G530" s="346"/>
      <c r="H530" s="346"/>
      <c r="I530" s="108"/>
      <c r="J530" s="108"/>
      <c r="K530" s="108"/>
      <c r="L530" s="165"/>
      <c r="M530" s="165"/>
      <c r="N530" s="532"/>
      <c r="O530" s="532"/>
      <c r="P530" s="108"/>
      <c r="Q530" s="108"/>
      <c r="R530" s="108"/>
      <c r="S530" s="108"/>
      <c r="T530" s="108"/>
      <c r="U530" s="108"/>
      <c r="V530" s="108"/>
      <c r="W530" s="108"/>
      <c r="X530" s="108"/>
      <c r="Y530" s="108"/>
      <c r="Z530" s="108"/>
    </row>
    <row r="531" spans="1:26" ht="19.5" customHeight="1">
      <c r="A531" s="108"/>
      <c r="B531" s="108"/>
      <c r="C531" s="108"/>
      <c r="D531" s="108"/>
      <c r="E531" s="108"/>
      <c r="F531" s="108"/>
      <c r="G531" s="346"/>
      <c r="H531" s="346"/>
      <c r="I531" s="108"/>
      <c r="J531" s="108"/>
      <c r="K531" s="108"/>
      <c r="L531" s="165"/>
      <c r="M531" s="165"/>
      <c r="N531" s="532"/>
      <c r="O531" s="532"/>
      <c r="P531" s="108"/>
      <c r="Q531" s="108"/>
      <c r="R531" s="108"/>
      <c r="S531" s="108"/>
      <c r="T531" s="108"/>
      <c r="U531" s="108"/>
      <c r="V531" s="108"/>
      <c r="W531" s="108"/>
      <c r="X531" s="108"/>
      <c r="Y531" s="108"/>
      <c r="Z531" s="108"/>
    </row>
    <row r="532" spans="1:26" ht="19.5" customHeight="1">
      <c r="A532" s="108"/>
      <c r="B532" s="108"/>
      <c r="C532" s="108"/>
      <c r="D532" s="108"/>
      <c r="E532" s="108"/>
      <c r="F532" s="108"/>
      <c r="G532" s="346"/>
      <c r="H532" s="346"/>
      <c r="I532" s="108"/>
      <c r="J532" s="108"/>
      <c r="K532" s="108"/>
      <c r="L532" s="165"/>
      <c r="M532" s="165"/>
      <c r="N532" s="532"/>
      <c r="O532" s="532"/>
      <c r="P532" s="108"/>
      <c r="Q532" s="108"/>
      <c r="R532" s="108"/>
      <c r="S532" s="108"/>
      <c r="T532" s="108"/>
      <c r="U532" s="108"/>
      <c r="V532" s="108"/>
      <c r="W532" s="108"/>
      <c r="X532" s="108"/>
      <c r="Y532" s="108"/>
      <c r="Z532" s="108"/>
    </row>
    <row r="533" spans="1:26" ht="19.5" customHeight="1">
      <c r="A533" s="108"/>
      <c r="B533" s="108"/>
      <c r="C533" s="108"/>
      <c r="D533" s="108"/>
      <c r="E533" s="108"/>
      <c r="F533" s="108"/>
      <c r="G533" s="346"/>
      <c r="H533" s="346"/>
      <c r="I533" s="108"/>
      <c r="J533" s="108"/>
      <c r="K533" s="108"/>
      <c r="L533" s="165"/>
      <c r="M533" s="165"/>
      <c r="N533" s="532"/>
      <c r="O533" s="532"/>
      <c r="P533" s="108"/>
      <c r="Q533" s="108"/>
      <c r="R533" s="108"/>
      <c r="S533" s="108"/>
      <c r="T533" s="108"/>
      <c r="U533" s="108"/>
      <c r="V533" s="108"/>
      <c r="W533" s="108"/>
      <c r="X533" s="108"/>
      <c r="Y533" s="108"/>
      <c r="Z533" s="108"/>
    </row>
    <row r="534" spans="1:26" ht="19.5" customHeight="1">
      <c r="A534" s="108"/>
      <c r="B534" s="108"/>
      <c r="C534" s="108"/>
      <c r="D534" s="108"/>
      <c r="E534" s="108"/>
      <c r="F534" s="108"/>
      <c r="G534" s="346"/>
      <c r="H534" s="346"/>
      <c r="I534" s="108"/>
      <c r="J534" s="108"/>
      <c r="K534" s="108"/>
      <c r="L534" s="165"/>
      <c r="M534" s="165"/>
      <c r="N534" s="532"/>
      <c r="O534" s="532"/>
      <c r="P534" s="108"/>
      <c r="Q534" s="108"/>
      <c r="R534" s="108"/>
      <c r="S534" s="108"/>
      <c r="T534" s="108"/>
      <c r="U534" s="108"/>
      <c r="V534" s="108"/>
      <c r="W534" s="108"/>
      <c r="X534" s="108"/>
      <c r="Y534" s="108"/>
      <c r="Z534" s="108"/>
    </row>
    <row r="535" spans="1:26" ht="19.5" customHeight="1">
      <c r="A535" s="108"/>
      <c r="B535" s="108"/>
      <c r="C535" s="108"/>
      <c r="D535" s="108"/>
      <c r="E535" s="108"/>
      <c r="F535" s="108"/>
      <c r="G535" s="346"/>
      <c r="H535" s="346"/>
      <c r="I535" s="108"/>
      <c r="J535" s="108"/>
      <c r="K535" s="108"/>
      <c r="L535" s="165"/>
      <c r="M535" s="165"/>
      <c r="N535" s="532"/>
      <c r="O535" s="532"/>
      <c r="P535" s="108"/>
      <c r="Q535" s="108"/>
      <c r="R535" s="108"/>
      <c r="S535" s="108"/>
      <c r="T535" s="108"/>
      <c r="U535" s="108"/>
      <c r="V535" s="108"/>
      <c r="W535" s="108"/>
      <c r="X535" s="108"/>
      <c r="Y535" s="108"/>
      <c r="Z535" s="108"/>
    </row>
    <row r="536" spans="1:26" ht="19.5" customHeight="1">
      <c r="A536" s="108"/>
      <c r="B536" s="108"/>
      <c r="C536" s="108"/>
      <c r="D536" s="108"/>
      <c r="E536" s="108"/>
      <c r="F536" s="108"/>
      <c r="G536" s="346"/>
      <c r="H536" s="346"/>
      <c r="I536" s="108"/>
      <c r="J536" s="108"/>
      <c r="K536" s="108"/>
      <c r="L536" s="165"/>
      <c r="M536" s="165"/>
      <c r="N536" s="532"/>
      <c r="O536" s="532"/>
      <c r="P536" s="108"/>
      <c r="Q536" s="108"/>
      <c r="R536" s="108"/>
      <c r="S536" s="108"/>
      <c r="T536" s="108"/>
      <c r="U536" s="108"/>
      <c r="V536" s="108"/>
      <c r="W536" s="108"/>
      <c r="X536" s="108"/>
      <c r="Y536" s="108"/>
      <c r="Z536" s="108"/>
    </row>
    <row r="537" spans="1:26" ht="19.5" customHeight="1">
      <c r="A537" s="108"/>
      <c r="B537" s="108"/>
      <c r="C537" s="108"/>
      <c r="D537" s="108"/>
      <c r="E537" s="108"/>
      <c r="F537" s="108"/>
      <c r="G537" s="346"/>
      <c r="H537" s="346"/>
      <c r="I537" s="108"/>
      <c r="J537" s="108"/>
      <c r="K537" s="108"/>
      <c r="L537" s="165"/>
      <c r="M537" s="165"/>
      <c r="N537" s="532"/>
      <c r="O537" s="532"/>
      <c r="P537" s="108"/>
      <c r="Q537" s="108"/>
      <c r="R537" s="108"/>
      <c r="S537" s="108"/>
      <c r="T537" s="108"/>
      <c r="U537" s="108"/>
      <c r="V537" s="108"/>
      <c r="W537" s="108"/>
      <c r="X537" s="108"/>
      <c r="Y537" s="108"/>
      <c r="Z537" s="108"/>
    </row>
    <row r="538" spans="1:26" ht="19.5" customHeight="1">
      <c r="A538" s="108"/>
      <c r="B538" s="108"/>
      <c r="C538" s="108"/>
      <c r="D538" s="108"/>
      <c r="E538" s="108"/>
      <c r="F538" s="108"/>
      <c r="G538" s="346"/>
      <c r="H538" s="346"/>
      <c r="I538" s="108"/>
      <c r="J538" s="108"/>
      <c r="K538" s="108"/>
      <c r="L538" s="165"/>
      <c r="M538" s="165"/>
      <c r="N538" s="532"/>
      <c r="O538" s="532"/>
      <c r="P538" s="108"/>
      <c r="Q538" s="108"/>
      <c r="R538" s="108"/>
      <c r="S538" s="108"/>
      <c r="T538" s="108"/>
      <c r="U538" s="108"/>
      <c r="V538" s="108"/>
      <c r="W538" s="108"/>
      <c r="X538" s="108"/>
      <c r="Y538" s="108"/>
      <c r="Z538" s="108"/>
    </row>
    <row r="539" spans="1:26" ht="19.5" customHeight="1">
      <c r="A539" s="108"/>
      <c r="B539" s="108"/>
      <c r="C539" s="108"/>
      <c r="D539" s="108"/>
      <c r="E539" s="108"/>
      <c r="F539" s="108"/>
      <c r="G539" s="346"/>
      <c r="H539" s="346"/>
      <c r="I539" s="108"/>
      <c r="J539" s="108"/>
      <c r="K539" s="108"/>
      <c r="L539" s="165"/>
      <c r="M539" s="165"/>
      <c r="N539" s="532"/>
      <c r="O539" s="532"/>
      <c r="P539" s="108"/>
      <c r="Q539" s="108"/>
      <c r="R539" s="108"/>
      <c r="S539" s="108"/>
      <c r="T539" s="108"/>
      <c r="U539" s="108"/>
      <c r="V539" s="108"/>
      <c r="W539" s="108"/>
      <c r="X539" s="108"/>
      <c r="Y539" s="108"/>
      <c r="Z539" s="108"/>
    </row>
    <row r="540" spans="1:26" ht="19.5" customHeight="1">
      <c r="A540" s="108"/>
      <c r="B540" s="108"/>
      <c r="C540" s="108"/>
      <c r="D540" s="108"/>
      <c r="E540" s="108"/>
      <c r="F540" s="108"/>
      <c r="G540" s="346"/>
      <c r="H540" s="346"/>
      <c r="I540" s="108"/>
      <c r="J540" s="108"/>
      <c r="K540" s="108"/>
      <c r="L540" s="165"/>
      <c r="M540" s="165"/>
      <c r="N540" s="532"/>
      <c r="O540" s="532"/>
      <c r="P540" s="108"/>
      <c r="Q540" s="108"/>
      <c r="R540" s="108"/>
      <c r="S540" s="108"/>
      <c r="T540" s="108"/>
      <c r="U540" s="108"/>
      <c r="V540" s="108"/>
      <c r="W540" s="108"/>
      <c r="X540" s="108"/>
      <c r="Y540" s="108"/>
      <c r="Z540" s="108"/>
    </row>
    <row r="541" spans="1:26" ht="19.5" customHeight="1">
      <c r="A541" s="108"/>
      <c r="B541" s="108"/>
      <c r="C541" s="108"/>
      <c r="D541" s="108"/>
      <c r="E541" s="108"/>
      <c r="F541" s="108"/>
      <c r="G541" s="346"/>
      <c r="H541" s="346"/>
      <c r="I541" s="108"/>
      <c r="J541" s="108"/>
      <c r="K541" s="108"/>
      <c r="L541" s="165"/>
      <c r="M541" s="165"/>
      <c r="N541" s="532"/>
      <c r="O541" s="532"/>
      <c r="P541" s="108"/>
      <c r="Q541" s="108"/>
      <c r="R541" s="108"/>
      <c r="S541" s="108"/>
      <c r="T541" s="108"/>
      <c r="U541" s="108"/>
      <c r="V541" s="108"/>
      <c r="W541" s="108"/>
      <c r="X541" s="108"/>
      <c r="Y541" s="108"/>
      <c r="Z541" s="108"/>
    </row>
    <row r="542" spans="1:26" ht="19.5" customHeight="1">
      <c r="A542" s="108"/>
      <c r="B542" s="108"/>
      <c r="C542" s="108"/>
      <c r="D542" s="108"/>
      <c r="E542" s="108"/>
      <c r="F542" s="108"/>
      <c r="G542" s="346"/>
      <c r="H542" s="346"/>
      <c r="I542" s="108"/>
      <c r="J542" s="108"/>
      <c r="K542" s="108"/>
      <c r="L542" s="165"/>
      <c r="M542" s="165"/>
      <c r="N542" s="532"/>
      <c r="O542" s="532"/>
      <c r="P542" s="108"/>
      <c r="Q542" s="108"/>
      <c r="R542" s="108"/>
      <c r="S542" s="108"/>
      <c r="T542" s="108"/>
      <c r="U542" s="108"/>
      <c r="V542" s="108"/>
      <c r="W542" s="108"/>
      <c r="X542" s="108"/>
      <c r="Y542" s="108"/>
      <c r="Z542" s="108"/>
    </row>
    <row r="543" spans="1:26" ht="19.5" customHeight="1">
      <c r="A543" s="108"/>
      <c r="B543" s="108"/>
      <c r="C543" s="108"/>
      <c r="D543" s="108"/>
      <c r="E543" s="108"/>
      <c r="F543" s="108"/>
      <c r="G543" s="346"/>
      <c r="H543" s="346"/>
      <c r="I543" s="108"/>
      <c r="J543" s="108"/>
      <c r="K543" s="108"/>
      <c r="L543" s="165"/>
      <c r="M543" s="165"/>
      <c r="N543" s="532"/>
      <c r="O543" s="532"/>
      <c r="P543" s="108"/>
      <c r="Q543" s="108"/>
      <c r="R543" s="108"/>
      <c r="S543" s="108"/>
      <c r="T543" s="108"/>
      <c r="U543" s="108"/>
      <c r="V543" s="108"/>
      <c r="W543" s="108"/>
      <c r="X543" s="108"/>
      <c r="Y543" s="108"/>
      <c r="Z543" s="108"/>
    </row>
    <row r="544" spans="1:26" ht="19.5" customHeight="1">
      <c r="A544" s="108"/>
      <c r="B544" s="108"/>
      <c r="C544" s="108"/>
      <c r="D544" s="108"/>
      <c r="E544" s="108"/>
      <c r="F544" s="108"/>
      <c r="G544" s="346"/>
      <c r="H544" s="346"/>
      <c r="I544" s="108"/>
      <c r="J544" s="108"/>
      <c r="K544" s="108"/>
      <c r="L544" s="165"/>
      <c r="M544" s="165"/>
      <c r="N544" s="532"/>
      <c r="O544" s="532"/>
      <c r="P544" s="108"/>
      <c r="Q544" s="108"/>
      <c r="R544" s="108"/>
      <c r="S544" s="108"/>
      <c r="T544" s="108"/>
      <c r="U544" s="108"/>
      <c r="V544" s="108"/>
      <c r="W544" s="108"/>
      <c r="X544" s="108"/>
      <c r="Y544" s="108"/>
      <c r="Z544" s="108"/>
    </row>
    <row r="545" spans="1:26" ht="19.5" customHeight="1">
      <c r="A545" s="108"/>
      <c r="B545" s="108"/>
      <c r="C545" s="108"/>
      <c r="D545" s="108"/>
      <c r="E545" s="108"/>
      <c r="F545" s="108"/>
      <c r="G545" s="346"/>
      <c r="H545" s="346"/>
      <c r="I545" s="108"/>
      <c r="J545" s="108"/>
      <c r="K545" s="108"/>
      <c r="L545" s="165"/>
      <c r="M545" s="165"/>
      <c r="N545" s="532"/>
      <c r="O545" s="532"/>
      <c r="P545" s="108"/>
      <c r="Q545" s="108"/>
      <c r="R545" s="108"/>
      <c r="S545" s="108"/>
      <c r="T545" s="108"/>
      <c r="U545" s="108"/>
      <c r="V545" s="108"/>
      <c r="W545" s="108"/>
      <c r="X545" s="108"/>
      <c r="Y545" s="108"/>
      <c r="Z545" s="108"/>
    </row>
    <row r="546" spans="1:26" ht="19.5" customHeight="1">
      <c r="A546" s="108"/>
      <c r="B546" s="108"/>
      <c r="C546" s="108"/>
      <c r="D546" s="108"/>
      <c r="E546" s="108"/>
      <c r="F546" s="108"/>
      <c r="G546" s="346"/>
      <c r="H546" s="346"/>
      <c r="I546" s="108"/>
      <c r="J546" s="108"/>
      <c r="K546" s="108"/>
      <c r="L546" s="165"/>
      <c r="M546" s="165"/>
      <c r="N546" s="532"/>
      <c r="O546" s="532"/>
      <c r="P546" s="108"/>
      <c r="Q546" s="108"/>
      <c r="R546" s="108"/>
      <c r="S546" s="108"/>
      <c r="T546" s="108"/>
      <c r="U546" s="108"/>
      <c r="V546" s="108"/>
      <c r="W546" s="108"/>
      <c r="X546" s="108"/>
      <c r="Y546" s="108"/>
      <c r="Z546" s="108"/>
    </row>
    <row r="547" spans="1:26" ht="19.5" customHeight="1">
      <c r="A547" s="108"/>
      <c r="B547" s="108"/>
      <c r="C547" s="108"/>
      <c r="D547" s="108"/>
      <c r="E547" s="108"/>
      <c r="F547" s="108"/>
      <c r="G547" s="346"/>
      <c r="H547" s="346"/>
      <c r="I547" s="108"/>
      <c r="J547" s="108"/>
      <c r="K547" s="108"/>
      <c r="L547" s="165"/>
      <c r="M547" s="165"/>
      <c r="N547" s="532"/>
      <c r="O547" s="532"/>
      <c r="P547" s="108"/>
      <c r="Q547" s="108"/>
      <c r="R547" s="108"/>
      <c r="S547" s="108"/>
      <c r="T547" s="108"/>
      <c r="U547" s="108"/>
      <c r="V547" s="108"/>
      <c r="W547" s="108"/>
      <c r="X547" s="108"/>
      <c r="Y547" s="108"/>
      <c r="Z547" s="108"/>
    </row>
    <row r="548" spans="1:26" ht="19.5" customHeight="1">
      <c r="A548" s="108"/>
      <c r="B548" s="108"/>
      <c r="C548" s="108"/>
      <c r="D548" s="108"/>
      <c r="E548" s="108"/>
      <c r="F548" s="108"/>
      <c r="G548" s="346"/>
      <c r="H548" s="346"/>
      <c r="I548" s="108"/>
      <c r="J548" s="108"/>
      <c r="K548" s="108"/>
      <c r="L548" s="165"/>
      <c r="M548" s="165"/>
      <c r="N548" s="532"/>
      <c r="O548" s="532"/>
      <c r="P548" s="108"/>
      <c r="Q548" s="108"/>
      <c r="R548" s="108"/>
      <c r="S548" s="108"/>
      <c r="T548" s="108"/>
      <c r="U548" s="108"/>
      <c r="V548" s="108"/>
      <c r="W548" s="108"/>
      <c r="X548" s="108"/>
      <c r="Y548" s="108"/>
      <c r="Z548" s="108"/>
    </row>
    <row r="549" spans="1:26" ht="19.5" customHeight="1">
      <c r="A549" s="108"/>
      <c r="B549" s="108"/>
      <c r="C549" s="108"/>
      <c r="D549" s="108"/>
      <c r="E549" s="108"/>
      <c r="F549" s="108"/>
      <c r="G549" s="346"/>
      <c r="H549" s="346"/>
      <c r="I549" s="108"/>
      <c r="J549" s="108"/>
      <c r="K549" s="108"/>
      <c r="L549" s="165"/>
      <c r="M549" s="165"/>
      <c r="N549" s="532"/>
      <c r="O549" s="532"/>
      <c r="P549" s="108"/>
      <c r="Q549" s="108"/>
      <c r="R549" s="108"/>
      <c r="S549" s="108"/>
      <c r="T549" s="108"/>
      <c r="U549" s="108"/>
      <c r="V549" s="108"/>
      <c r="W549" s="108"/>
      <c r="X549" s="108"/>
      <c r="Y549" s="108"/>
      <c r="Z549" s="108"/>
    </row>
    <row r="550" spans="1:26" ht="19.5" customHeight="1">
      <c r="A550" s="108"/>
      <c r="B550" s="108"/>
      <c r="C550" s="108"/>
      <c r="D550" s="108"/>
      <c r="E550" s="108"/>
      <c r="F550" s="108"/>
      <c r="G550" s="346"/>
      <c r="H550" s="346"/>
      <c r="I550" s="108"/>
      <c r="J550" s="108"/>
      <c r="K550" s="108"/>
      <c r="L550" s="165"/>
      <c r="M550" s="165"/>
      <c r="N550" s="532"/>
      <c r="O550" s="532"/>
      <c r="P550" s="108"/>
      <c r="Q550" s="108"/>
      <c r="R550" s="108"/>
      <c r="S550" s="108"/>
      <c r="T550" s="108"/>
      <c r="U550" s="108"/>
      <c r="V550" s="108"/>
      <c r="W550" s="108"/>
      <c r="X550" s="108"/>
      <c r="Y550" s="108"/>
      <c r="Z550" s="108"/>
    </row>
    <row r="551" spans="1:26" ht="19.5" customHeight="1">
      <c r="A551" s="108"/>
      <c r="B551" s="108"/>
      <c r="C551" s="108"/>
      <c r="D551" s="108"/>
      <c r="E551" s="108"/>
      <c r="F551" s="108"/>
      <c r="G551" s="346"/>
      <c r="H551" s="346"/>
      <c r="I551" s="108"/>
      <c r="J551" s="108"/>
      <c r="K551" s="108"/>
      <c r="L551" s="165"/>
      <c r="M551" s="165"/>
      <c r="N551" s="532"/>
      <c r="O551" s="532"/>
      <c r="P551" s="108"/>
      <c r="Q551" s="108"/>
      <c r="R551" s="108"/>
      <c r="S551" s="108"/>
      <c r="T551" s="108"/>
      <c r="U551" s="108"/>
      <c r="V551" s="108"/>
      <c r="W551" s="108"/>
      <c r="X551" s="108"/>
      <c r="Y551" s="108"/>
      <c r="Z551" s="108"/>
    </row>
    <row r="552" spans="1:26" ht="19.5" customHeight="1">
      <c r="A552" s="108"/>
      <c r="B552" s="108"/>
      <c r="C552" s="108"/>
      <c r="D552" s="108"/>
      <c r="E552" s="108"/>
      <c r="F552" s="108"/>
      <c r="G552" s="346"/>
      <c r="H552" s="346"/>
      <c r="I552" s="108"/>
      <c r="J552" s="108"/>
      <c r="K552" s="108"/>
      <c r="L552" s="165"/>
      <c r="M552" s="165"/>
      <c r="N552" s="532"/>
      <c r="O552" s="532"/>
      <c r="P552" s="108"/>
      <c r="Q552" s="108"/>
      <c r="R552" s="108"/>
      <c r="S552" s="108"/>
      <c r="T552" s="108"/>
      <c r="U552" s="108"/>
      <c r="V552" s="108"/>
      <c r="W552" s="108"/>
      <c r="X552" s="108"/>
      <c r="Y552" s="108"/>
      <c r="Z552" s="108"/>
    </row>
    <row r="553" spans="1:26" ht="19.5" customHeight="1">
      <c r="A553" s="108"/>
      <c r="B553" s="108"/>
      <c r="C553" s="108"/>
      <c r="D553" s="108"/>
      <c r="E553" s="108"/>
      <c r="F553" s="108"/>
      <c r="G553" s="346"/>
      <c r="H553" s="346"/>
      <c r="I553" s="108"/>
      <c r="J553" s="108"/>
      <c r="K553" s="108"/>
      <c r="L553" s="165"/>
      <c r="M553" s="165"/>
      <c r="N553" s="532"/>
      <c r="O553" s="532"/>
      <c r="P553" s="108"/>
      <c r="Q553" s="108"/>
      <c r="R553" s="108"/>
      <c r="S553" s="108"/>
      <c r="T553" s="108"/>
      <c r="U553" s="108"/>
      <c r="V553" s="108"/>
      <c r="W553" s="108"/>
      <c r="X553" s="108"/>
      <c r="Y553" s="108"/>
      <c r="Z553" s="108"/>
    </row>
    <row r="554" spans="1:26" ht="19.5" customHeight="1">
      <c r="A554" s="108"/>
      <c r="B554" s="108"/>
      <c r="C554" s="108"/>
      <c r="D554" s="108"/>
      <c r="E554" s="108"/>
      <c r="F554" s="108"/>
      <c r="G554" s="346"/>
      <c r="H554" s="346"/>
      <c r="I554" s="108"/>
      <c r="J554" s="108"/>
      <c r="K554" s="108"/>
      <c r="L554" s="165"/>
      <c r="M554" s="165"/>
      <c r="N554" s="532"/>
      <c r="O554" s="532"/>
      <c r="P554" s="108"/>
      <c r="Q554" s="108"/>
      <c r="R554" s="108"/>
      <c r="S554" s="108"/>
      <c r="T554" s="108"/>
      <c r="U554" s="108"/>
      <c r="V554" s="108"/>
      <c r="W554" s="108"/>
      <c r="X554" s="108"/>
      <c r="Y554" s="108"/>
      <c r="Z554" s="108"/>
    </row>
    <row r="555" spans="1:26" ht="19.5" customHeight="1">
      <c r="A555" s="108"/>
      <c r="B555" s="108"/>
      <c r="C555" s="108"/>
      <c r="D555" s="108"/>
      <c r="E555" s="108"/>
      <c r="F555" s="108"/>
      <c r="G555" s="346"/>
      <c r="H555" s="346"/>
      <c r="I555" s="108"/>
      <c r="J555" s="108"/>
      <c r="K555" s="108"/>
      <c r="L555" s="165"/>
      <c r="M555" s="165"/>
      <c r="N555" s="532"/>
      <c r="O555" s="532"/>
      <c r="P555" s="108"/>
      <c r="Q555" s="108"/>
      <c r="R555" s="108"/>
      <c r="S555" s="108"/>
      <c r="T555" s="108"/>
      <c r="U555" s="108"/>
      <c r="V555" s="108"/>
      <c r="W555" s="108"/>
      <c r="X555" s="108"/>
      <c r="Y555" s="108"/>
      <c r="Z555" s="108"/>
    </row>
    <row r="556" spans="1:26" ht="19.5" customHeight="1">
      <c r="A556" s="108"/>
      <c r="B556" s="108"/>
      <c r="C556" s="108"/>
      <c r="D556" s="108"/>
      <c r="E556" s="108"/>
      <c r="F556" s="108"/>
      <c r="G556" s="346"/>
      <c r="H556" s="346"/>
      <c r="I556" s="108"/>
      <c r="J556" s="108"/>
      <c r="K556" s="108"/>
      <c r="L556" s="165"/>
      <c r="M556" s="165"/>
      <c r="N556" s="532"/>
      <c r="O556" s="532"/>
      <c r="P556" s="108"/>
      <c r="Q556" s="108"/>
      <c r="R556" s="108"/>
      <c r="S556" s="108"/>
      <c r="T556" s="108"/>
      <c r="U556" s="108"/>
      <c r="V556" s="108"/>
      <c r="W556" s="108"/>
      <c r="X556" s="108"/>
      <c r="Y556" s="108"/>
      <c r="Z556" s="108"/>
    </row>
    <row r="557" spans="1:26" ht="19.5" customHeight="1">
      <c r="A557" s="108"/>
      <c r="B557" s="108"/>
      <c r="C557" s="108"/>
      <c r="D557" s="108"/>
      <c r="E557" s="108"/>
      <c r="F557" s="108"/>
      <c r="G557" s="346"/>
      <c r="H557" s="346"/>
      <c r="I557" s="108"/>
      <c r="J557" s="108"/>
      <c r="K557" s="108"/>
      <c r="L557" s="165"/>
      <c r="M557" s="165"/>
      <c r="N557" s="532"/>
      <c r="O557" s="532"/>
      <c r="P557" s="108"/>
      <c r="Q557" s="108"/>
      <c r="R557" s="108"/>
      <c r="S557" s="108"/>
      <c r="T557" s="108"/>
      <c r="U557" s="108"/>
      <c r="V557" s="108"/>
      <c r="W557" s="108"/>
      <c r="X557" s="108"/>
      <c r="Y557" s="108"/>
      <c r="Z557" s="108"/>
    </row>
    <row r="558" spans="1:26" ht="19.5" customHeight="1">
      <c r="A558" s="108"/>
      <c r="B558" s="108"/>
      <c r="C558" s="108"/>
      <c r="D558" s="108"/>
      <c r="E558" s="108"/>
      <c r="F558" s="108"/>
      <c r="G558" s="346"/>
      <c r="H558" s="346"/>
      <c r="I558" s="108"/>
      <c r="J558" s="108"/>
      <c r="K558" s="108"/>
      <c r="L558" s="165"/>
      <c r="M558" s="165"/>
      <c r="N558" s="532"/>
      <c r="O558" s="532"/>
      <c r="P558" s="108"/>
      <c r="Q558" s="108"/>
      <c r="R558" s="108"/>
      <c r="S558" s="108"/>
      <c r="T558" s="108"/>
      <c r="U558" s="108"/>
      <c r="V558" s="108"/>
      <c r="W558" s="108"/>
      <c r="X558" s="108"/>
      <c r="Y558" s="108"/>
      <c r="Z558" s="108"/>
    </row>
    <row r="559" spans="1:26" ht="19.5" customHeight="1">
      <c r="A559" s="108"/>
      <c r="B559" s="108"/>
      <c r="C559" s="108"/>
      <c r="D559" s="108"/>
      <c r="E559" s="108"/>
      <c r="F559" s="108"/>
      <c r="G559" s="346"/>
      <c r="H559" s="346"/>
      <c r="I559" s="108"/>
      <c r="J559" s="108"/>
      <c r="K559" s="108"/>
      <c r="L559" s="165"/>
      <c r="M559" s="165"/>
      <c r="N559" s="532"/>
      <c r="O559" s="532"/>
      <c r="P559" s="108"/>
      <c r="Q559" s="108"/>
      <c r="R559" s="108"/>
      <c r="S559" s="108"/>
      <c r="T559" s="108"/>
      <c r="U559" s="108"/>
      <c r="V559" s="108"/>
      <c r="W559" s="108"/>
      <c r="X559" s="108"/>
      <c r="Y559" s="108"/>
      <c r="Z559" s="108"/>
    </row>
    <row r="560" spans="1:26" ht="19.5" customHeight="1">
      <c r="A560" s="108"/>
      <c r="B560" s="108"/>
      <c r="C560" s="108"/>
      <c r="D560" s="108"/>
      <c r="E560" s="108"/>
      <c r="F560" s="108"/>
      <c r="G560" s="533"/>
      <c r="H560" s="346"/>
      <c r="I560" s="108"/>
      <c r="J560" s="108"/>
      <c r="K560" s="108"/>
      <c r="L560" s="534"/>
      <c r="M560" s="534"/>
      <c r="N560" s="532"/>
      <c r="O560" s="532"/>
      <c r="P560" s="108"/>
      <c r="Q560" s="108"/>
      <c r="R560" s="108"/>
      <c r="S560" s="108"/>
      <c r="T560" s="108"/>
      <c r="U560" s="108"/>
      <c r="V560" s="108"/>
      <c r="W560" s="108"/>
      <c r="X560" s="108"/>
      <c r="Y560" s="108"/>
      <c r="Z560" s="108"/>
    </row>
    <row r="561" spans="1:26" ht="19.5" customHeight="1">
      <c r="A561" s="108"/>
      <c r="B561" s="108"/>
      <c r="C561" s="108"/>
      <c r="D561" s="108"/>
      <c r="E561" s="108"/>
      <c r="F561" s="108"/>
      <c r="G561" s="533"/>
      <c r="H561" s="346"/>
      <c r="I561" s="108"/>
      <c r="J561" s="108"/>
      <c r="K561" s="108"/>
      <c r="L561" s="534"/>
      <c r="M561" s="534"/>
      <c r="N561" s="532"/>
      <c r="O561" s="532"/>
      <c r="P561" s="108"/>
      <c r="Q561" s="108"/>
      <c r="R561" s="108"/>
      <c r="S561" s="108"/>
      <c r="T561" s="108"/>
      <c r="U561" s="108"/>
      <c r="V561" s="108"/>
      <c r="W561" s="108"/>
      <c r="X561" s="108"/>
      <c r="Y561" s="108"/>
      <c r="Z561" s="108"/>
    </row>
    <row r="562" spans="1:26" ht="19.5" customHeight="1">
      <c r="A562" s="108"/>
      <c r="B562" s="108"/>
      <c r="C562" s="108"/>
      <c r="D562" s="108"/>
      <c r="E562" s="108"/>
      <c r="F562" s="108"/>
      <c r="G562" s="533"/>
      <c r="H562" s="346"/>
      <c r="I562" s="108"/>
      <c r="J562" s="108"/>
      <c r="K562" s="108"/>
      <c r="L562" s="534"/>
      <c r="M562" s="534"/>
      <c r="N562" s="532"/>
      <c r="O562" s="532"/>
      <c r="P562" s="108"/>
      <c r="Q562" s="108"/>
      <c r="R562" s="108"/>
      <c r="S562" s="108"/>
      <c r="T562" s="108"/>
      <c r="U562" s="108"/>
      <c r="V562" s="108"/>
      <c r="W562" s="108"/>
      <c r="X562" s="108"/>
      <c r="Y562" s="108"/>
      <c r="Z562" s="108"/>
    </row>
    <row r="563" spans="1:26" ht="19.5" customHeight="1">
      <c r="A563" s="108"/>
      <c r="B563" s="108"/>
      <c r="C563" s="108"/>
      <c r="D563" s="108"/>
      <c r="E563" s="108"/>
      <c r="F563" s="108"/>
      <c r="G563" s="533"/>
      <c r="H563" s="346"/>
      <c r="I563" s="108"/>
      <c r="J563" s="108"/>
      <c r="K563" s="108"/>
      <c r="L563" s="534"/>
      <c r="M563" s="534"/>
      <c r="N563" s="532"/>
      <c r="O563" s="532"/>
      <c r="P563" s="108"/>
      <c r="Q563" s="108"/>
      <c r="R563" s="108"/>
      <c r="S563" s="108"/>
      <c r="T563" s="108"/>
      <c r="U563" s="108"/>
      <c r="V563" s="108"/>
      <c r="W563" s="108"/>
      <c r="X563" s="108"/>
      <c r="Y563" s="108"/>
      <c r="Z563" s="108"/>
    </row>
    <row r="564" spans="1:26" ht="19.5" customHeight="1">
      <c r="A564" s="108"/>
      <c r="B564" s="108"/>
      <c r="C564" s="108"/>
      <c r="D564" s="108"/>
      <c r="E564" s="108"/>
      <c r="F564" s="108"/>
      <c r="G564" s="533"/>
      <c r="H564" s="346"/>
      <c r="I564" s="108"/>
      <c r="J564" s="108"/>
      <c r="K564" s="108"/>
      <c r="L564" s="534"/>
      <c r="M564" s="534"/>
      <c r="N564" s="532"/>
      <c r="O564" s="532"/>
      <c r="P564" s="108"/>
      <c r="Q564" s="108"/>
      <c r="R564" s="108"/>
      <c r="S564" s="108"/>
      <c r="T564" s="108"/>
      <c r="U564" s="108"/>
      <c r="V564" s="108"/>
      <c r="W564" s="108"/>
      <c r="X564" s="108"/>
      <c r="Y564" s="108"/>
      <c r="Z564" s="108"/>
    </row>
    <row r="565" spans="1:26" ht="19.5" customHeight="1">
      <c r="A565" s="108"/>
      <c r="B565" s="108"/>
      <c r="C565" s="108"/>
      <c r="D565" s="108"/>
      <c r="E565" s="108"/>
      <c r="F565" s="108"/>
      <c r="G565" s="533"/>
      <c r="H565" s="346"/>
      <c r="I565" s="108"/>
      <c r="J565" s="108"/>
      <c r="K565" s="108"/>
      <c r="L565" s="534"/>
      <c r="M565" s="534"/>
      <c r="N565" s="532"/>
      <c r="O565" s="532"/>
      <c r="P565" s="108"/>
      <c r="Q565" s="108"/>
      <c r="R565" s="108"/>
      <c r="S565" s="108"/>
      <c r="T565" s="108"/>
      <c r="U565" s="108"/>
      <c r="V565" s="108"/>
      <c r="W565" s="108"/>
      <c r="X565" s="108"/>
      <c r="Y565" s="108"/>
      <c r="Z565" s="108"/>
    </row>
    <row r="566" spans="1:26" ht="19.5" customHeight="1">
      <c r="A566" s="108"/>
      <c r="B566" s="108"/>
      <c r="C566" s="108"/>
      <c r="D566" s="108"/>
      <c r="E566" s="108"/>
      <c r="F566" s="108"/>
      <c r="G566" s="533"/>
      <c r="H566" s="346"/>
      <c r="I566" s="108"/>
      <c r="J566" s="108"/>
      <c r="K566" s="108"/>
      <c r="L566" s="534"/>
      <c r="M566" s="534"/>
      <c r="N566" s="532"/>
      <c r="O566" s="532"/>
      <c r="P566" s="108"/>
      <c r="Q566" s="108"/>
      <c r="R566" s="108"/>
      <c r="S566" s="108"/>
      <c r="T566" s="108"/>
      <c r="U566" s="108"/>
      <c r="V566" s="108"/>
      <c r="W566" s="108"/>
      <c r="X566" s="108"/>
      <c r="Y566" s="108"/>
      <c r="Z566" s="108"/>
    </row>
    <row r="567" spans="1:26" ht="19.5" customHeight="1">
      <c r="A567" s="108"/>
      <c r="B567" s="108"/>
      <c r="C567" s="108"/>
      <c r="D567" s="108"/>
      <c r="E567" s="108"/>
      <c r="F567" s="108"/>
      <c r="G567" s="533"/>
      <c r="H567" s="346"/>
      <c r="I567" s="108"/>
      <c r="J567" s="108"/>
      <c r="K567" s="108"/>
      <c r="L567" s="534"/>
      <c r="M567" s="534"/>
      <c r="N567" s="532"/>
      <c r="O567" s="532"/>
      <c r="P567" s="108"/>
      <c r="Q567" s="108"/>
      <c r="R567" s="108"/>
      <c r="S567" s="108"/>
      <c r="T567" s="108"/>
      <c r="U567" s="108"/>
      <c r="V567" s="108"/>
      <c r="W567" s="108"/>
      <c r="X567" s="108"/>
      <c r="Y567" s="108"/>
      <c r="Z567" s="108"/>
    </row>
    <row r="568" spans="1:26" ht="19.5" customHeight="1">
      <c r="A568" s="108"/>
      <c r="B568" s="108"/>
      <c r="C568" s="108"/>
      <c r="D568" s="108"/>
      <c r="E568" s="108"/>
      <c r="F568" s="108"/>
      <c r="G568" s="533"/>
      <c r="H568" s="346"/>
      <c r="I568" s="108"/>
      <c r="J568" s="108"/>
      <c r="K568" s="108"/>
      <c r="L568" s="534"/>
      <c r="M568" s="534"/>
      <c r="N568" s="532"/>
      <c r="O568" s="532"/>
      <c r="P568" s="108"/>
      <c r="Q568" s="108"/>
      <c r="R568" s="108"/>
      <c r="S568" s="108"/>
      <c r="T568" s="108"/>
      <c r="U568" s="108"/>
      <c r="V568" s="108"/>
      <c r="W568" s="108"/>
      <c r="X568" s="108"/>
      <c r="Y568" s="108"/>
      <c r="Z568" s="108"/>
    </row>
    <row r="569" spans="1:26" ht="19.5" customHeight="1">
      <c r="A569" s="108"/>
      <c r="B569" s="108"/>
      <c r="C569" s="108"/>
      <c r="D569" s="108"/>
      <c r="E569" s="108"/>
      <c r="F569" s="108"/>
      <c r="G569" s="533"/>
      <c r="H569" s="346"/>
      <c r="I569" s="108"/>
      <c r="J569" s="108"/>
      <c r="K569" s="108"/>
      <c r="L569" s="534"/>
      <c r="M569" s="534"/>
      <c r="N569" s="532"/>
      <c r="O569" s="532"/>
      <c r="P569" s="108"/>
      <c r="Q569" s="108"/>
      <c r="R569" s="108"/>
      <c r="S569" s="108"/>
      <c r="T569" s="108"/>
      <c r="U569" s="108"/>
      <c r="V569" s="108"/>
      <c r="W569" s="108"/>
      <c r="X569" s="108"/>
      <c r="Y569" s="108"/>
      <c r="Z569" s="108"/>
    </row>
    <row r="570" spans="1:26" ht="19.5" customHeight="1">
      <c r="A570" s="108"/>
      <c r="B570" s="108"/>
      <c r="C570" s="108"/>
      <c r="D570" s="108"/>
      <c r="E570" s="108"/>
      <c r="F570" s="108"/>
      <c r="G570" s="533"/>
      <c r="H570" s="346"/>
      <c r="I570" s="108"/>
      <c r="J570" s="108"/>
      <c r="K570" s="108"/>
      <c r="L570" s="534"/>
      <c r="M570" s="534"/>
      <c r="N570" s="532"/>
      <c r="O570" s="532"/>
      <c r="P570" s="108"/>
      <c r="Q570" s="108"/>
      <c r="R570" s="108"/>
      <c r="S570" s="108"/>
      <c r="T570" s="108"/>
      <c r="U570" s="108"/>
      <c r="V570" s="108"/>
      <c r="W570" s="108"/>
      <c r="X570" s="108"/>
      <c r="Y570" s="108"/>
      <c r="Z570" s="108"/>
    </row>
    <row r="571" spans="1:26" ht="19.5" customHeight="1">
      <c r="A571" s="108"/>
      <c r="B571" s="108"/>
      <c r="C571" s="108"/>
      <c r="D571" s="108"/>
      <c r="E571" s="108"/>
      <c r="F571" s="108"/>
      <c r="G571" s="533"/>
      <c r="H571" s="346"/>
      <c r="I571" s="108"/>
      <c r="J571" s="108"/>
      <c r="K571" s="108"/>
      <c r="L571" s="534"/>
      <c r="M571" s="534"/>
      <c r="N571" s="532"/>
      <c r="O571" s="532"/>
      <c r="P571" s="108"/>
      <c r="Q571" s="108"/>
      <c r="R571" s="108"/>
      <c r="S571" s="108"/>
      <c r="T571" s="108"/>
      <c r="U571" s="108"/>
      <c r="V571" s="108"/>
      <c r="W571" s="108"/>
      <c r="X571" s="108"/>
      <c r="Y571" s="108"/>
      <c r="Z571" s="108"/>
    </row>
    <row r="572" spans="1:26" ht="19.5" customHeight="1">
      <c r="A572" s="108"/>
      <c r="B572" s="108"/>
      <c r="C572" s="108"/>
      <c r="D572" s="108"/>
      <c r="E572" s="108"/>
      <c r="F572" s="108"/>
      <c r="G572" s="533"/>
      <c r="H572" s="346"/>
      <c r="I572" s="108"/>
      <c r="J572" s="108"/>
      <c r="K572" s="108"/>
      <c r="L572" s="534"/>
      <c r="M572" s="534"/>
      <c r="N572" s="532"/>
      <c r="O572" s="532"/>
      <c r="P572" s="108"/>
      <c r="Q572" s="108"/>
      <c r="R572" s="108"/>
      <c r="S572" s="108"/>
      <c r="T572" s="108"/>
      <c r="U572" s="108"/>
      <c r="V572" s="108"/>
      <c r="W572" s="108"/>
      <c r="X572" s="108"/>
      <c r="Y572" s="108"/>
      <c r="Z572" s="108"/>
    </row>
    <row r="573" spans="1:26" ht="19.5" customHeight="1">
      <c r="A573" s="108"/>
      <c r="B573" s="108"/>
      <c r="C573" s="108"/>
      <c r="D573" s="108"/>
      <c r="E573" s="108"/>
      <c r="F573" s="108"/>
      <c r="G573" s="533"/>
      <c r="H573" s="346"/>
      <c r="I573" s="108"/>
      <c r="J573" s="108"/>
      <c r="K573" s="108"/>
      <c r="L573" s="534"/>
      <c r="M573" s="534"/>
      <c r="N573" s="532"/>
      <c r="O573" s="532"/>
      <c r="P573" s="108"/>
      <c r="Q573" s="108"/>
      <c r="R573" s="108"/>
      <c r="S573" s="108"/>
      <c r="T573" s="108"/>
      <c r="U573" s="108"/>
      <c r="V573" s="108"/>
      <c r="W573" s="108"/>
      <c r="X573" s="108"/>
      <c r="Y573" s="108"/>
      <c r="Z573" s="108"/>
    </row>
    <row r="574" spans="1:26" ht="19.5" customHeight="1">
      <c r="A574" s="108"/>
      <c r="B574" s="108"/>
      <c r="C574" s="108"/>
      <c r="D574" s="108"/>
      <c r="E574" s="108"/>
      <c r="F574" s="108"/>
      <c r="G574" s="533"/>
      <c r="H574" s="346"/>
      <c r="I574" s="108"/>
      <c r="J574" s="108"/>
      <c r="K574" s="108"/>
      <c r="L574" s="534"/>
      <c r="M574" s="534"/>
      <c r="N574" s="532"/>
      <c r="O574" s="532"/>
      <c r="P574" s="108"/>
      <c r="Q574" s="108"/>
      <c r="R574" s="108"/>
      <c r="S574" s="108"/>
      <c r="T574" s="108"/>
      <c r="U574" s="108"/>
      <c r="V574" s="108"/>
      <c r="W574" s="108"/>
      <c r="X574" s="108"/>
      <c r="Y574" s="108"/>
      <c r="Z574" s="108"/>
    </row>
    <row r="575" spans="1:26" ht="19.5" customHeight="1">
      <c r="A575" s="108"/>
      <c r="B575" s="108"/>
      <c r="C575" s="108"/>
      <c r="D575" s="108"/>
      <c r="E575" s="108"/>
      <c r="F575" s="108"/>
      <c r="G575" s="533"/>
      <c r="H575" s="346"/>
      <c r="I575" s="108"/>
      <c r="J575" s="108"/>
      <c r="K575" s="108"/>
      <c r="L575" s="534"/>
      <c r="M575" s="534"/>
      <c r="N575" s="532"/>
      <c r="O575" s="532"/>
      <c r="P575" s="108"/>
      <c r="Q575" s="108"/>
      <c r="R575" s="108"/>
      <c r="S575" s="108"/>
      <c r="T575" s="108"/>
      <c r="U575" s="108"/>
      <c r="V575" s="108"/>
      <c r="W575" s="108"/>
      <c r="X575" s="108"/>
      <c r="Y575" s="108"/>
      <c r="Z575" s="108"/>
    </row>
    <row r="576" spans="1:26" ht="19.5" customHeight="1">
      <c r="A576" s="108"/>
      <c r="B576" s="108"/>
      <c r="C576" s="108"/>
      <c r="D576" s="108"/>
      <c r="E576" s="108"/>
      <c r="F576" s="108"/>
      <c r="G576" s="533"/>
      <c r="H576" s="346"/>
      <c r="I576" s="108"/>
      <c r="J576" s="108"/>
      <c r="K576" s="108"/>
      <c r="L576" s="534"/>
      <c r="M576" s="534"/>
      <c r="N576" s="532"/>
      <c r="O576" s="532"/>
      <c r="P576" s="108"/>
      <c r="Q576" s="108"/>
      <c r="R576" s="108"/>
      <c r="S576" s="108"/>
      <c r="T576" s="108"/>
      <c r="U576" s="108"/>
      <c r="V576" s="108"/>
      <c r="W576" s="108"/>
      <c r="X576" s="108"/>
      <c r="Y576" s="108"/>
      <c r="Z576" s="108"/>
    </row>
    <row r="577" spans="1:26" ht="19.5" customHeight="1">
      <c r="A577" s="108"/>
      <c r="B577" s="108"/>
      <c r="C577" s="108"/>
      <c r="D577" s="108"/>
      <c r="E577" s="108"/>
      <c r="F577" s="108"/>
      <c r="G577" s="533"/>
      <c r="H577" s="346"/>
      <c r="I577" s="108"/>
      <c r="J577" s="108"/>
      <c r="K577" s="108"/>
      <c r="L577" s="534"/>
      <c r="M577" s="534"/>
      <c r="N577" s="532"/>
      <c r="O577" s="532"/>
      <c r="P577" s="108"/>
      <c r="Q577" s="108"/>
      <c r="R577" s="108"/>
      <c r="S577" s="108"/>
      <c r="T577" s="108"/>
      <c r="U577" s="108"/>
      <c r="V577" s="108"/>
      <c r="W577" s="108"/>
      <c r="X577" s="108"/>
      <c r="Y577" s="108"/>
      <c r="Z577" s="108"/>
    </row>
    <row r="578" spans="1:26" ht="19.5" customHeight="1">
      <c r="A578" s="108"/>
      <c r="B578" s="108"/>
      <c r="C578" s="108"/>
      <c r="D578" s="108"/>
      <c r="E578" s="108"/>
      <c r="F578" s="108"/>
      <c r="G578" s="533"/>
      <c r="H578" s="346"/>
      <c r="I578" s="108"/>
      <c r="J578" s="108"/>
      <c r="K578" s="108"/>
      <c r="L578" s="534"/>
      <c r="M578" s="534"/>
      <c r="N578" s="532"/>
      <c r="O578" s="532"/>
      <c r="P578" s="108"/>
      <c r="Q578" s="108"/>
      <c r="R578" s="108"/>
      <c r="S578" s="108"/>
      <c r="T578" s="108"/>
      <c r="U578" s="108"/>
      <c r="V578" s="108"/>
      <c r="W578" s="108"/>
      <c r="X578" s="108"/>
      <c r="Y578" s="108"/>
      <c r="Z578" s="108"/>
    </row>
    <row r="579" spans="1:26" ht="19.5" customHeight="1">
      <c r="A579" s="108"/>
      <c r="B579" s="108"/>
      <c r="C579" s="108"/>
      <c r="D579" s="108"/>
      <c r="E579" s="108"/>
      <c r="F579" s="108"/>
      <c r="G579" s="533"/>
      <c r="H579" s="346"/>
      <c r="I579" s="108"/>
      <c r="J579" s="108"/>
      <c r="K579" s="108"/>
      <c r="L579" s="534"/>
      <c r="M579" s="534"/>
      <c r="N579" s="532"/>
      <c r="O579" s="532"/>
      <c r="P579" s="108"/>
      <c r="Q579" s="108"/>
      <c r="R579" s="108"/>
      <c r="S579" s="108"/>
      <c r="T579" s="108"/>
      <c r="U579" s="108"/>
      <c r="V579" s="108"/>
      <c r="W579" s="108"/>
      <c r="X579" s="108"/>
      <c r="Y579" s="108"/>
      <c r="Z579" s="108"/>
    </row>
    <row r="580" spans="1:26" ht="19.5" customHeight="1">
      <c r="A580" s="108"/>
      <c r="B580" s="108"/>
      <c r="C580" s="108"/>
      <c r="D580" s="108"/>
      <c r="E580" s="108"/>
      <c r="F580" s="108"/>
      <c r="G580" s="533"/>
      <c r="H580" s="346"/>
      <c r="I580" s="108"/>
      <c r="J580" s="108"/>
      <c r="K580" s="108"/>
      <c r="L580" s="534"/>
      <c r="M580" s="534"/>
      <c r="N580" s="532"/>
      <c r="O580" s="532"/>
      <c r="P580" s="108"/>
      <c r="Q580" s="108"/>
      <c r="R580" s="108"/>
      <c r="S580" s="108"/>
      <c r="T580" s="108"/>
      <c r="U580" s="108"/>
      <c r="V580" s="108"/>
      <c r="W580" s="108"/>
      <c r="X580" s="108"/>
      <c r="Y580" s="108"/>
      <c r="Z580" s="108"/>
    </row>
    <row r="581" spans="1:26" ht="19.5" customHeight="1">
      <c r="A581" s="108"/>
      <c r="B581" s="108"/>
      <c r="C581" s="108"/>
      <c r="D581" s="108"/>
      <c r="E581" s="108"/>
      <c r="F581" s="108"/>
      <c r="G581" s="533"/>
      <c r="H581" s="346"/>
      <c r="I581" s="108"/>
      <c r="J581" s="108"/>
      <c r="K581" s="108"/>
      <c r="L581" s="534"/>
      <c r="M581" s="534"/>
      <c r="N581" s="532"/>
      <c r="O581" s="532"/>
      <c r="P581" s="108"/>
      <c r="Q581" s="108"/>
      <c r="R581" s="108"/>
      <c r="S581" s="108"/>
      <c r="T581" s="108"/>
      <c r="U581" s="108"/>
      <c r="V581" s="108"/>
      <c r="W581" s="108"/>
      <c r="X581" s="108"/>
      <c r="Y581" s="108"/>
      <c r="Z581" s="108"/>
    </row>
    <row r="582" spans="1:26" ht="19.5" customHeight="1">
      <c r="A582" s="108"/>
      <c r="B582" s="108"/>
      <c r="C582" s="108"/>
      <c r="D582" s="108"/>
      <c r="E582" s="108"/>
      <c r="F582" s="108"/>
      <c r="G582" s="533"/>
      <c r="H582" s="346"/>
      <c r="I582" s="108"/>
      <c r="J582" s="108"/>
      <c r="K582" s="108"/>
      <c r="L582" s="534"/>
      <c r="M582" s="534"/>
      <c r="N582" s="532"/>
      <c r="O582" s="532"/>
      <c r="P582" s="108"/>
      <c r="Q582" s="108"/>
      <c r="R582" s="108"/>
      <c r="S582" s="108"/>
      <c r="T582" s="108"/>
      <c r="U582" s="108"/>
      <c r="V582" s="108"/>
      <c r="W582" s="108"/>
      <c r="X582" s="108"/>
      <c r="Y582" s="108"/>
      <c r="Z582" s="108"/>
    </row>
    <row r="583" spans="1:26" ht="19.5" customHeight="1">
      <c r="A583" s="108"/>
      <c r="B583" s="108"/>
      <c r="C583" s="108"/>
      <c r="D583" s="108"/>
      <c r="E583" s="108"/>
      <c r="F583" s="108"/>
      <c r="G583" s="533"/>
      <c r="H583" s="346"/>
      <c r="I583" s="108"/>
      <c r="J583" s="108"/>
      <c r="K583" s="108"/>
      <c r="L583" s="534"/>
      <c r="M583" s="534"/>
      <c r="N583" s="532"/>
      <c r="O583" s="532"/>
      <c r="P583" s="108"/>
      <c r="Q583" s="108"/>
      <c r="R583" s="108"/>
      <c r="S583" s="108"/>
      <c r="T583" s="108"/>
      <c r="U583" s="108"/>
      <c r="V583" s="108"/>
      <c r="W583" s="108"/>
      <c r="X583" s="108"/>
      <c r="Y583" s="108"/>
      <c r="Z583" s="108"/>
    </row>
    <row r="584" spans="1:26" ht="19.5" customHeight="1">
      <c r="A584" s="108"/>
      <c r="B584" s="108"/>
      <c r="C584" s="108"/>
      <c r="D584" s="108"/>
      <c r="E584" s="108"/>
      <c r="F584" s="108"/>
      <c r="G584" s="533"/>
      <c r="H584" s="346"/>
      <c r="I584" s="108"/>
      <c r="J584" s="108"/>
      <c r="K584" s="108"/>
      <c r="L584" s="534"/>
      <c r="M584" s="534"/>
      <c r="N584" s="532"/>
      <c r="O584" s="532"/>
      <c r="P584" s="108"/>
      <c r="Q584" s="108"/>
      <c r="R584" s="108"/>
      <c r="S584" s="108"/>
      <c r="T584" s="108"/>
      <c r="U584" s="108"/>
      <c r="V584" s="108"/>
      <c r="W584" s="108"/>
      <c r="X584" s="108"/>
      <c r="Y584" s="108"/>
      <c r="Z584" s="108"/>
    </row>
    <row r="585" spans="1:26" ht="19.5" customHeight="1">
      <c r="A585" s="108"/>
      <c r="B585" s="108"/>
      <c r="C585" s="108"/>
      <c r="D585" s="108"/>
      <c r="E585" s="108"/>
      <c r="F585" s="108"/>
      <c r="G585" s="533"/>
      <c r="H585" s="346"/>
      <c r="I585" s="108"/>
      <c r="J585" s="108"/>
      <c r="K585" s="108"/>
      <c r="L585" s="534"/>
      <c r="M585" s="534"/>
      <c r="N585" s="532"/>
      <c r="O585" s="532"/>
      <c r="P585" s="108"/>
      <c r="Q585" s="108"/>
      <c r="R585" s="108"/>
      <c r="S585" s="108"/>
      <c r="T585" s="108"/>
      <c r="U585" s="108"/>
      <c r="V585" s="108"/>
      <c r="W585" s="108"/>
      <c r="X585" s="108"/>
      <c r="Y585" s="108"/>
      <c r="Z585" s="108"/>
    </row>
    <row r="586" spans="1:26" ht="19.5" customHeight="1">
      <c r="A586" s="108"/>
      <c r="B586" s="108"/>
      <c r="C586" s="108"/>
      <c r="D586" s="108"/>
      <c r="E586" s="108"/>
      <c r="F586" s="108"/>
      <c r="G586" s="533"/>
      <c r="H586" s="346"/>
      <c r="I586" s="108"/>
      <c r="J586" s="108"/>
      <c r="K586" s="108"/>
      <c r="L586" s="534"/>
      <c r="M586" s="534"/>
      <c r="N586" s="532"/>
      <c r="O586" s="532"/>
      <c r="P586" s="108"/>
      <c r="Q586" s="108"/>
      <c r="R586" s="108"/>
      <c r="S586" s="108"/>
      <c r="T586" s="108"/>
      <c r="U586" s="108"/>
      <c r="V586" s="108"/>
      <c r="W586" s="108"/>
      <c r="X586" s="108"/>
      <c r="Y586" s="108"/>
      <c r="Z586" s="108"/>
    </row>
    <row r="587" spans="1:26" ht="19.5" customHeight="1">
      <c r="A587" s="108"/>
      <c r="B587" s="108"/>
      <c r="C587" s="108"/>
      <c r="D587" s="108"/>
      <c r="E587" s="108"/>
      <c r="F587" s="108"/>
      <c r="G587" s="533"/>
      <c r="H587" s="346"/>
      <c r="I587" s="108"/>
      <c r="J587" s="108"/>
      <c r="K587" s="108"/>
      <c r="L587" s="534"/>
      <c r="M587" s="534"/>
      <c r="N587" s="532"/>
      <c r="O587" s="532"/>
      <c r="P587" s="108"/>
      <c r="Q587" s="108"/>
      <c r="R587" s="108"/>
      <c r="S587" s="108"/>
      <c r="T587" s="108"/>
      <c r="U587" s="108"/>
      <c r="V587" s="108"/>
      <c r="W587" s="108"/>
      <c r="X587" s="108"/>
      <c r="Y587" s="108"/>
      <c r="Z587" s="108"/>
    </row>
    <row r="588" spans="1:26" ht="19.5" customHeight="1">
      <c r="A588" s="108"/>
      <c r="B588" s="108"/>
      <c r="C588" s="108"/>
      <c r="D588" s="108"/>
      <c r="E588" s="108"/>
      <c r="F588" s="108"/>
      <c r="G588" s="533"/>
      <c r="H588" s="346"/>
      <c r="I588" s="108"/>
      <c r="J588" s="108"/>
      <c r="K588" s="108"/>
      <c r="L588" s="534"/>
      <c r="M588" s="534"/>
      <c r="N588" s="532"/>
      <c r="O588" s="532"/>
      <c r="P588" s="108"/>
      <c r="Q588" s="108"/>
      <c r="R588" s="108"/>
      <c r="S588" s="108"/>
      <c r="T588" s="108"/>
      <c r="U588" s="108"/>
      <c r="V588" s="108"/>
      <c r="W588" s="108"/>
      <c r="X588" s="108"/>
      <c r="Y588" s="108"/>
      <c r="Z588" s="108"/>
    </row>
    <row r="589" spans="1:26" ht="19.5" customHeight="1">
      <c r="A589" s="108"/>
      <c r="B589" s="108"/>
      <c r="C589" s="108"/>
      <c r="D589" s="108"/>
      <c r="E589" s="108"/>
      <c r="F589" s="108"/>
      <c r="G589" s="533"/>
      <c r="H589" s="346"/>
      <c r="I589" s="108"/>
      <c r="J589" s="108"/>
      <c r="K589" s="108"/>
      <c r="L589" s="534"/>
      <c r="M589" s="534"/>
      <c r="N589" s="532"/>
      <c r="O589" s="532"/>
      <c r="P589" s="108"/>
      <c r="Q589" s="108"/>
      <c r="R589" s="108"/>
      <c r="S589" s="108"/>
      <c r="T589" s="108"/>
      <c r="U589" s="108"/>
      <c r="V589" s="108"/>
      <c r="W589" s="108"/>
      <c r="X589" s="108"/>
      <c r="Y589" s="108"/>
      <c r="Z589" s="108"/>
    </row>
    <row r="590" spans="1:26" ht="19.5" customHeight="1">
      <c r="A590" s="108"/>
      <c r="B590" s="108"/>
      <c r="C590" s="108"/>
      <c r="D590" s="108"/>
      <c r="E590" s="108"/>
      <c r="F590" s="108"/>
      <c r="G590" s="533"/>
      <c r="H590" s="346"/>
      <c r="I590" s="108"/>
      <c r="J590" s="108"/>
      <c r="K590" s="108"/>
      <c r="L590" s="534"/>
      <c r="M590" s="534"/>
      <c r="N590" s="532"/>
      <c r="O590" s="532"/>
      <c r="P590" s="108"/>
      <c r="Q590" s="108"/>
      <c r="R590" s="108"/>
      <c r="S590" s="108"/>
      <c r="T590" s="108"/>
      <c r="U590" s="108"/>
      <c r="V590" s="108"/>
      <c r="W590" s="108"/>
      <c r="X590" s="108"/>
      <c r="Y590" s="108"/>
      <c r="Z590" s="108"/>
    </row>
    <row r="591" spans="1:26" ht="19.5" customHeight="1">
      <c r="A591" s="108"/>
      <c r="B591" s="108"/>
      <c r="C591" s="108"/>
      <c r="D591" s="108"/>
      <c r="E591" s="108"/>
      <c r="F591" s="108"/>
      <c r="G591" s="533"/>
      <c r="H591" s="346"/>
      <c r="I591" s="108"/>
      <c r="J591" s="108"/>
      <c r="K591" s="108"/>
      <c r="L591" s="534"/>
      <c r="M591" s="534"/>
      <c r="N591" s="532"/>
      <c r="O591" s="532"/>
      <c r="P591" s="108"/>
      <c r="Q591" s="108"/>
      <c r="R591" s="108"/>
      <c r="S591" s="108"/>
      <c r="T591" s="108"/>
      <c r="U591" s="108"/>
      <c r="V591" s="108"/>
      <c r="W591" s="108"/>
      <c r="X591" s="108"/>
      <c r="Y591" s="108"/>
      <c r="Z591" s="108"/>
    </row>
    <row r="592" spans="1:26" ht="19.5" customHeight="1">
      <c r="A592" s="108"/>
      <c r="B592" s="108"/>
      <c r="C592" s="108"/>
      <c r="D592" s="108"/>
      <c r="E592" s="108"/>
      <c r="F592" s="108"/>
      <c r="G592" s="533"/>
      <c r="H592" s="346"/>
      <c r="I592" s="108"/>
      <c r="J592" s="108"/>
      <c r="K592" s="108"/>
      <c r="L592" s="534"/>
      <c r="M592" s="534"/>
      <c r="N592" s="532"/>
      <c r="O592" s="532"/>
      <c r="P592" s="108"/>
      <c r="Q592" s="108"/>
      <c r="R592" s="108"/>
      <c r="S592" s="108"/>
      <c r="T592" s="108"/>
      <c r="U592" s="108"/>
      <c r="V592" s="108"/>
      <c r="W592" s="108"/>
      <c r="X592" s="108"/>
      <c r="Y592" s="108"/>
      <c r="Z592" s="108"/>
    </row>
    <row r="593" spans="1:26" ht="19.5" customHeight="1">
      <c r="A593" s="108"/>
      <c r="B593" s="108"/>
      <c r="C593" s="108"/>
      <c r="D593" s="108"/>
      <c r="E593" s="108"/>
      <c r="F593" s="108"/>
      <c r="G593" s="533"/>
      <c r="H593" s="346"/>
      <c r="I593" s="108"/>
      <c r="J593" s="108"/>
      <c r="K593" s="108"/>
      <c r="L593" s="534"/>
      <c r="M593" s="534"/>
      <c r="N593" s="532"/>
      <c r="O593" s="532"/>
      <c r="P593" s="108"/>
      <c r="Q593" s="108"/>
      <c r="R593" s="108"/>
      <c r="S593" s="108"/>
      <c r="T593" s="108"/>
      <c r="U593" s="108"/>
      <c r="V593" s="108"/>
      <c r="W593" s="108"/>
      <c r="X593" s="108"/>
      <c r="Y593" s="108"/>
      <c r="Z593" s="108"/>
    </row>
    <row r="594" spans="1:26" ht="19.5" customHeight="1">
      <c r="A594" s="108"/>
      <c r="B594" s="108"/>
      <c r="C594" s="108"/>
      <c r="D594" s="108"/>
      <c r="E594" s="108"/>
      <c r="F594" s="108"/>
      <c r="G594" s="533"/>
      <c r="H594" s="346"/>
      <c r="I594" s="108"/>
      <c r="J594" s="108"/>
      <c r="K594" s="108"/>
      <c r="L594" s="534"/>
      <c r="M594" s="534"/>
      <c r="N594" s="532"/>
      <c r="O594" s="532"/>
      <c r="P594" s="108"/>
      <c r="Q594" s="108"/>
      <c r="R594" s="108"/>
      <c r="S594" s="108"/>
      <c r="T594" s="108"/>
      <c r="U594" s="108"/>
      <c r="V594" s="108"/>
      <c r="W594" s="108"/>
      <c r="X594" s="108"/>
      <c r="Y594" s="108"/>
      <c r="Z594" s="108"/>
    </row>
    <row r="595" spans="1:26" ht="19.5" customHeight="1">
      <c r="A595" s="108"/>
      <c r="B595" s="108"/>
      <c r="C595" s="108"/>
      <c r="D595" s="108"/>
      <c r="E595" s="108"/>
      <c r="F595" s="108"/>
      <c r="G595" s="533"/>
      <c r="H595" s="346"/>
      <c r="I595" s="108"/>
      <c r="J595" s="108"/>
      <c r="K595" s="108"/>
      <c r="L595" s="534"/>
      <c r="M595" s="534"/>
      <c r="N595" s="532"/>
      <c r="O595" s="532"/>
      <c r="P595" s="108"/>
      <c r="Q595" s="108"/>
      <c r="R595" s="108"/>
      <c r="S595" s="108"/>
      <c r="T595" s="108"/>
      <c r="U595" s="108"/>
      <c r="V595" s="108"/>
      <c r="W595" s="108"/>
      <c r="X595" s="108"/>
      <c r="Y595" s="108"/>
      <c r="Z595" s="108"/>
    </row>
    <row r="596" spans="1:26" ht="19.5" customHeight="1">
      <c r="A596" s="108"/>
      <c r="B596" s="108"/>
      <c r="C596" s="108"/>
      <c r="D596" s="108"/>
      <c r="E596" s="108"/>
      <c r="F596" s="108"/>
      <c r="G596" s="533"/>
      <c r="H596" s="346"/>
      <c r="I596" s="108"/>
      <c r="J596" s="108"/>
      <c r="K596" s="108"/>
      <c r="L596" s="534"/>
      <c r="M596" s="534"/>
      <c r="N596" s="532"/>
      <c r="O596" s="532"/>
      <c r="P596" s="108"/>
      <c r="Q596" s="108"/>
      <c r="R596" s="108"/>
      <c r="S596" s="108"/>
      <c r="T596" s="108"/>
      <c r="U596" s="108"/>
      <c r="V596" s="108"/>
      <c r="W596" s="108"/>
      <c r="X596" s="108"/>
      <c r="Y596" s="108"/>
      <c r="Z596" s="108"/>
    </row>
    <row r="597" spans="1:26" ht="19.5" customHeight="1">
      <c r="A597" s="108"/>
      <c r="B597" s="108"/>
      <c r="C597" s="108"/>
      <c r="D597" s="108"/>
      <c r="E597" s="108"/>
      <c r="F597" s="108"/>
      <c r="G597" s="533"/>
      <c r="H597" s="346"/>
      <c r="I597" s="108"/>
      <c r="J597" s="108"/>
      <c r="K597" s="108"/>
      <c r="L597" s="534"/>
      <c r="M597" s="534"/>
      <c r="N597" s="532"/>
      <c r="O597" s="532"/>
      <c r="P597" s="108"/>
      <c r="Q597" s="108"/>
      <c r="R597" s="108"/>
      <c r="S597" s="108"/>
      <c r="T597" s="108"/>
      <c r="U597" s="108"/>
      <c r="V597" s="108"/>
      <c r="W597" s="108"/>
      <c r="X597" s="108"/>
      <c r="Y597" s="108"/>
      <c r="Z597" s="108"/>
    </row>
    <row r="598" spans="1:26" ht="19.5" customHeight="1">
      <c r="A598" s="108"/>
      <c r="B598" s="108"/>
      <c r="C598" s="108"/>
      <c r="D598" s="108"/>
      <c r="E598" s="108"/>
      <c r="F598" s="108"/>
      <c r="G598" s="533"/>
      <c r="H598" s="346"/>
      <c r="I598" s="108"/>
      <c r="J598" s="108"/>
      <c r="K598" s="108"/>
      <c r="L598" s="534"/>
      <c r="M598" s="534"/>
      <c r="N598" s="532"/>
      <c r="O598" s="532"/>
      <c r="P598" s="108"/>
      <c r="Q598" s="108"/>
      <c r="R598" s="108"/>
      <c r="S598" s="108"/>
      <c r="T598" s="108"/>
      <c r="U598" s="108"/>
      <c r="V598" s="108"/>
      <c r="W598" s="108"/>
      <c r="X598" s="108"/>
      <c r="Y598" s="108"/>
      <c r="Z598" s="108"/>
    </row>
    <row r="599" spans="1:26" ht="19.5" customHeight="1">
      <c r="A599" s="108"/>
      <c r="B599" s="108"/>
      <c r="C599" s="108"/>
      <c r="D599" s="108"/>
      <c r="E599" s="108"/>
      <c r="F599" s="108"/>
      <c r="G599" s="533"/>
      <c r="H599" s="346"/>
      <c r="I599" s="108"/>
      <c r="J599" s="108"/>
      <c r="K599" s="108"/>
      <c r="L599" s="534"/>
      <c r="M599" s="534"/>
      <c r="N599" s="532"/>
      <c r="O599" s="532"/>
      <c r="P599" s="108"/>
      <c r="Q599" s="108"/>
      <c r="R599" s="108"/>
      <c r="S599" s="108"/>
      <c r="T599" s="108"/>
      <c r="U599" s="108"/>
      <c r="V599" s="108"/>
      <c r="W599" s="108"/>
      <c r="X599" s="108"/>
      <c r="Y599" s="108"/>
      <c r="Z599" s="108"/>
    </row>
    <row r="600" spans="1:26" ht="19.5" customHeight="1">
      <c r="A600" s="108"/>
      <c r="B600" s="108"/>
      <c r="C600" s="108"/>
      <c r="D600" s="108"/>
      <c r="E600" s="108"/>
      <c r="F600" s="108"/>
      <c r="G600" s="533"/>
      <c r="H600" s="346"/>
      <c r="I600" s="108"/>
      <c r="J600" s="108"/>
      <c r="K600" s="108"/>
      <c r="L600" s="534"/>
      <c r="M600" s="534"/>
      <c r="N600" s="532"/>
      <c r="O600" s="532"/>
      <c r="P600" s="108"/>
      <c r="Q600" s="108"/>
      <c r="R600" s="108"/>
      <c r="S600" s="108"/>
      <c r="T600" s="108"/>
      <c r="U600" s="108"/>
      <c r="V600" s="108"/>
      <c r="W600" s="108"/>
      <c r="X600" s="108"/>
      <c r="Y600" s="108"/>
      <c r="Z600" s="108"/>
    </row>
    <row r="601" spans="1:26" ht="19.5" customHeight="1">
      <c r="A601" s="108"/>
      <c r="B601" s="108"/>
      <c r="C601" s="108"/>
      <c r="D601" s="108"/>
      <c r="E601" s="108"/>
      <c r="F601" s="108"/>
      <c r="G601" s="533"/>
      <c r="H601" s="346"/>
      <c r="I601" s="108"/>
      <c r="J601" s="108"/>
      <c r="K601" s="108"/>
      <c r="L601" s="534"/>
      <c r="M601" s="534"/>
      <c r="N601" s="532"/>
      <c r="O601" s="532"/>
      <c r="P601" s="108"/>
      <c r="Q601" s="108"/>
      <c r="R601" s="108"/>
      <c r="S601" s="108"/>
      <c r="T601" s="108"/>
      <c r="U601" s="108"/>
      <c r="V601" s="108"/>
      <c r="W601" s="108"/>
      <c r="X601" s="108"/>
      <c r="Y601" s="108"/>
      <c r="Z601" s="108"/>
    </row>
    <row r="602" spans="1:26" ht="19.5" customHeight="1">
      <c r="A602" s="108"/>
      <c r="B602" s="108"/>
      <c r="C602" s="108"/>
      <c r="D602" s="108"/>
      <c r="E602" s="108"/>
      <c r="F602" s="108"/>
      <c r="G602" s="533"/>
      <c r="H602" s="346"/>
      <c r="I602" s="108"/>
      <c r="J602" s="108"/>
      <c r="K602" s="108"/>
      <c r="L602" s="534"/>
      <c r="M602" s="534"/>
      <c r="N602" s="532"/>
      <c r="O602" s="532"/>
      <c r="P602" s="108"/>
      <c r="Q602" s="108"/>
      <c r="R602" s="108"/>
      <c r="S602" s="108"/>
      <c r="T602" s="108"/>
      <c r="U602" s="108"/>
      <c r="V602" s="108"/>
      <c r="W602" s="108"/>
      <c r="X602" s="108"/>
      <c r="Y602" s="108"/>
      <c r="Z602" s="108"/>
    </row>
    <row r="603" spans="1:26" ht="19.5" customHeight="1">
      <c r="A603" s="108"/>
      <c r="B603" s="108"/>
      <c r="C603" s="108"/>
      <c r="D603" s="108"/>
      <c r="E603" s="108"/>
      <c r="F603" s="108"/>
      <c r="G603" s="533"/>
      <c r="H603" s="346"/>
      <c r="I603" s="108"/>
      <c r="J603" s="108"/>
      <c r="K603" s="108"/>
      <c r="L603" s="534"/>
      <c r="M603" s="534"/>
      <c r="N603" s="532"/>
      <c r="O603" s="532"/>
      <c r="P603" s="108"/>
      <c r="Q603" s="108"/>
      <c r="R603" s="108"/>
      <c r="S603" s="108"/>
      <c r="T603" s="108"/>
      <c r="U603" s="108"/>
      <c r="V603" s="108"/>
      <c r="W603" s="108"/>
      <c r="X603" s="108"/>
      <c r="Y603" s="108"/>
      <c r="Z603" s="108"/>
    </row>
    <row r="604" spans="1:26" ht="19.5" customHeight="1">
      <c r="A604" s="108"/>
      <c r="B604" s="108"/>
      <c r="C604" s="108"/>
      <c r="D604" s="108"/>
      <c r="E604" s="108"/>
      <c r="F604" s="108"/>
      <c r="G604" s="533"/>
      <c r="H604" s="346"/>
      <c r="I604" s="108"/>
      <c r="J604" s="108"/>
      <c r="K604" s="108"/>
      <c r="L604" s="534"/>
      <c r="M604" s="534"/>
      <c r="N604" s="532"/>
      <c r="O604" s="532"/>
      <c r="P604" s="108"/>
      <c r="Q604" s="108"/>
      <c r="R604" s="108"/>
      <c r="S604" s="108"/>
      <c r="T604" s="108"/>
      <c r="U604" s="108"/>
      <c r="V604" s="108"/>
      <c r="W604" s="108"/>
      <c r="X604" s="108"/>
      <c r="Y604" s="108"/>
      <c r="Z604" s="108"/>
    </row>
    <row r="605" spans="1:26" ht="19.5" customHeight="1">
      <c r="A605" s="108"/>
      <c r="B605" s="108"/>
      <c r="C605" s="108"/>
      <c r="D605" s="108"/>
      <c r="E605" s="108"/>
      <c r="F605" s="108"/>
      <c r="G605" s="533"/>
      <c r="H605" s="346"/>
      <c r="I605" s="108"/>
      <c r="J605" s="108"/>
      <c r="K605" s="108"/>
      <c r="L605" s="534"/>
      <c r="M605" s="534"/>
      <c r="N605" s="532"/>
      <c r="O605" s="532"/>
      <c r="P605" s="108"/>
      <c r="Q605" s="108"/>
      <c r="R605" s="108"/>
      <c r="S605" s="108"/>
      <c r="T605" s="108"/>
      <c r="U605" s="108"/>
      <c r="V605" s="108"/>
      <c r="W605" s="108"/>
      <c r="X605" s="108"/>
      <c r="Y605" s="108"/>
      <c r="Z605" s="108"/>
    </row>
    <row r="606" spans="1:26" ht="19.5" customHeight="1">
      <c r="A606" s="108"/>
      <c r="B606" s="108"/>
      <c r="C606" s="108"/>
      <c r="D606" s="108"/>
      <c r="E606" s="108"/>
      <c r="F606" s="108"/>
      <c r="G606" s="533"/>
      <c r="H606" s="346"/>
      <c r="I606" s="108"/>
      <c r="J606" s="108"/>
      <c r="K606" s="108"/>
      <c r="L606" s="534"/>
      <c r="M606" s="534"/>
      <c r="N606" s="532"/>
      <c r="O606" s="532"/>
      <c r="P606" s="108"/>
      <c r="Q606" s="108"/>
      <c r="R606" s="108"/>
      <c r="S606" s="108"/>
      <c r="T606" s="108"/>
      <c r="U606" s="108"/>
      <c r="V606" s="108"/>
      <c r="W606" s="108"/>
      <c r="X606" s="108"/>
      <c r="Y606" s="108"/>
      <c r="Z606" s="108"/>
    </row>
    <row r="607" spans="1:26" ht="19.5" customHeight="1">
      <c r="A607" s="108"/>
      <c r="B607" s="108"/>
      <c r="C607" s="108"/>
      <c r="D607" s="108"/>
      <c r="E607" s="108"/>
      <c r="F607" s="108"/>
      <c r="G607" s="533"/>
      <c r="H607" s="346"/>
      <c r="I607" s="108"/>
      <c r="J607" s="108"/>
      <c r="K607" s="108"/>
      <c r="L607" s="534"/>
      <c r="M607" s="534"/>
      <c r="N607" s="532"/>
      <c r="O607" s="532"/>
      <c r="P607" s="108"/>
      <c r="Q607" s="108"/>
      <c r="R607" s="108"/>
      <c r="S607" s="108"/>
      <c r="T607" s="108"/>
      <c r="U607" s="108"/>
      <c r="V607" s="108"/>
      <c r="W607" s="108"/>
      <c r="X607" s="108"/>
      <c r="Y607" s="108"/>
      <c r="Z607" s="108"/>
    </row>
    <row r="608" spans="1:26" ht="19.5" customHeight="1">
      <c r="A608" s="108"/>
      <c r="B608" s="108"/>
      <c r="C608" s="108"/>
      <c r="D608" s="108"/>
      <c r="E608" s="108"/>
      <c r="F608" s="108"/>
      <c r="G608" s="533"/>
      <c r="H608" s="346"/>
      <c r="I608" s="108"/>
      <c r="J608" s="108"/>
      <c r="K608" s="108"/>
      <c r="L608" s="534"/>
      <c r="M608" s="534"/>
      <c r="N608" s="532"/>
      <c r="O608" s="532"/>
      <c r="P608" s="108"/>
      <c r="Q608" s="108"/>
      <c r="R608" s="108"/>
      <c r="S608" s="108"/>
      <c r="T608" s="108"/>
      <c r="U608" s="108"/>
      <c r="V608" s="108"/>
      <c r="W608" s="108"/>
      <c r="X608" s="108"/>
      <c r="Y608" s="108"/>
      <c r="Z608" s="108"/>
    </row>
    <row r="609" spans="1:26" ht="19.5" customHeight="1">
      <c r="A609" s="108"/>
      <c r="B609" s="108"/>
      <c r="C609" s="108"/>
      <c r="D609" s="108"/>
      <c r="E609" s="108"/>
      <c r="F609" s="108"/>
      <c r="G609" s="533"/>
      <c r="H609" s="346"/>
      <c r="I609" s="108"/>
      <c r="J609" s="108"/>
      <c r="K609" s="108"/>
      <c r="L609" s="534"/>
      <c r="M609" s="534"/>
      <c r="N609" s="532"/>
      <c r="O609" s="532"/>
      <c r="P609" s="108"/>
      <c r="Q609" s="108"/>
      <c r="R609" s="108"/>
      <c r="S609" s="108"/>
      <c r="T609" s="108"/>
      <c r="U609" s="108"/>
      <c r="V609" s="108"/>
      <c r="W609" s="108"/>
      <c r="X609" s="108"/>
      <c r="Y609" s="108"/>
      <c r="Z609" s="108"/>
    </row>
    <row r="610" spans="1:26" ht="19.5" customHeight="1">
      <c r="A610" s="108"/>
      <c r="B610" s="108"/>
      <c r="C610" s="108"/>
      <c r="D610" s="108"/>
      <c r="E610" s="108"/>
      <c r="F610" s="108"/>
      <c r="G610" s="533"/>
      <c r="H610" s="346"/>
      <c r="I610" s="108"/>
      <c r="J610" s="108"/>
      <c r="K610" s="108"/>
      <c r="L610" s="534"/>
      <c r="M610" s="534"/>
      <c r="N610" s="532"/>
      <c r="O610" s="532"/>
      <c r="P610" s="108"/>
      <c r="Q610" s="108"/>
      <c r="R610" s="108"/>
      <c r="S610" s="108"/>
      <c r="T610" s="108"/>
      <c r="U610" s="108"/>
      <c r="V610" s="108"/>
      <c r="W610" s="108"/>
      <c r="X610" s="108"/>
      <c r="Y610" s="108"/>
      <c r="Z610" s="108"/>
    </row>
    <row r="611" spans="1:26" ht="19.5" customHeight="1">
      <c r="A611" s="108"/>
      <c r="B611" s="108"/>
      <c r="C611" s="108"/>
      <c r="D611" s="108"/>
      <c r="E611" s="108"/>
      <c r="F611" s="108"/>
      <c r="G611" s="533"/>
      <c r="H611" s="346"/>
      <c r="I611" s="108"/>
      <c r="J611" s="108"/>
      <c r="K611" s="108"/>
      <c r="L611" s="534"/>
      <c r="M611" s="534"/>
      <c r="N611" s="532"/>
      <c r="O611" s="532"/>
      <c r="P611" s="108"/>
      <c r="Q611" s="108"/>
      <c r="R611" s="108"/>
      <c r="S611" s="108"/>
      <c r="T611" s="108"/>
      <c r="U611" s="108"/>
      <c r="V611" s="108"/>
      <c r="W611" s="108"/>
      <c r="X611" s="108"/>
      <c r="Y611" s="108"/>
      <c r="Z611" s="108"/>
    </row>
    <row r="612" spans="1:26" ht="19.5" customHeight="1">
      <c r="A612" s="108"/>
      <c r="B612" s="108"/>
      <c r="C612" s="108"/>
      <c r="D612" s="108"/>
      <c r="E612" s="108"/>
      <c r="F612" s="108"/>
      <c r="G612" s="533"/>
      <c r="H612" s="346"/>
      <c r="I612" s="108"/>
      <c r="J612" s="108"/>
      <c r="K612" s="108"/>
      <c r="L612" s="534"/>
      <c r="M612" s="534"/>
      <c r="N612" s="532"/>
      <c r="O612" s="532"/>
      <c r="P612" s="108"/>
      <c r="Q612" s="108"/>
      <c r="R612" s="108"/>
      <c r="S612" s="108"/>
      <c r="T612" s="108"/>
      <c r="U612" s="108"/>
      <c r="V612" s="108"/>
      <c r="W612" s="108"/>
      <c r="X612" s="108"/>
      <c r="Y612" s="108"/>
      <c r="Z612" s="108"/>
    </row>
    <row r="613" spans="1:26" ht="19.5" customHeight="1">
      <c r="A613" s="108"/>
      <c r="B613" s="108"/>
      <c r="C613" s="108"/>
      <c r="D613" s="108"/>
      <c r="E613" s="108"/>
      <c r="F613" s="108"/>
      <c r="G613" s="533"/>
      <c r="H613" s="346"/>
      <c r="I613" s="108"/>
      <c r="J613" s="108"/>
      <c r="K613" s="108"/>
      <c r="L613" s="534"/>
      <c r="M613" s="534"/>
      <c r="N613" s="532"/>
      <c r="O613" s="532"/>
      <c r="P613" s="108"/>
      <c r="Q613" s="108"/>
      <c r="R613" s="108"/>
      <c r="S613" s="108"/>
      <c r="T613" s="108"/>
      <c r="U613" s="108"/>
      <c r="V613" s="108"/>
      <c r="W613" s="108"/>
      <c r="X613" s="108"/>
      <c r="Y613" s="108"/>
      <c r="Z613" s="108"/>
    </row>
    <row r="614" spans="1:26" ht="19.5" customHeight="1">
      <c r="A614" s="108"/>
      <c r="B614" s="108"/>
      <c r="C614" s="108"/>
      <c r="D614" s="108"/>
      <c r="E614" s="108"/>
      <c r="F614" s="108"/>
      <c r="G614" s="533"/>
      <c r="H614" s="346"/>
      <c r="I614" s="108"/>
      <c r="J614" s="108"/>
      <c r="K614" s="108"/>
      <c r="L614" s="534"/>
      <c r="M614" s="534"/>
      <c r="N614" s="532"/>
      <c r="O614" s="532"/>
      <c r="P614" s="108"/>
      <c r="Q614" s="108"/>
      <c r="R614" s="108"/>
      <c r="S614" s="108"/>
      <c r="T614" s="108"/>
      <c r="U614" s="108"/>
      <c r="V614" s="108"/>
      <c r="W614" s="108"/>
      <c r="X614" s="108"/>
      <c r="Y614" s="108"/>
      <c r="Z614" s="108"/>
    </row>
    <row r="615" spans="1:26" ht="19.5" customHeight="1">
      <c r="A615" s="108"/>
      <c r="B615" s="108"/>
      <c r="C615" s="108"/>
      <c r="D615" s="108"/>
      <c r="E615" s="108"/>
      <c r="F615" s="108"/>
      <c r="G615" s="533"/>
      <c r="H615" s="346"/>
      <c r="I615" s="108"/>
      <c r="J615" s="108"/>
      <c r="K615" s="108"/>
      <c r="L615" s="534"/>
      <c r="M615" s="534"/>
      <c r="N615" s="532"/>
      <c r="O615" s="532"/>
      <c r="P615" s="108"/>
      <c r="Q615" s="108"/>
      <c r="R615" s="108"/>
      <c r="S615" s="108"/>
      <c r="T615" s="108"/>
      <c r="U615" s="108"/>
      <c r="V615" s="108"/>
      <c r="W615" s="108"/>
      <c r="X615" s="108"/>
      <c r="Y615" s="108"/>
      <c r="Z615" s="108"/>
    </row>
    <row r="616" spans="1:26" ht="19.5" customHeight="1">
      <c r="A616" s="108"/>
      <c r="B616" s="108"/>
      <c r="C616" s="108"/>
      <c r="D616" s="108"/>
      <c r="E616" s="108"/>
      <c r="F616" s="108"/>
      <c r="G616" s="533"/>
      <c r="H616" s="346"/>
      <c r="I616" s="108"/>
      <c r="J616" s="108"/>
      <c r="K616" s="108"/>
      <c r="L616" s="534"/>
      <c r="M616" s="534"/>
      <c r="N616" s="532"/>
      <c r="O616" s="532"/>
      <c r="P616" s="108"/>
      <c r="Q616" s="108"/>
      <c r="R616" s="108"/>
      <c r="S616" s="108"/>
      <c r="T616" s="108"/>
      <c r="U616" s="108"/>
      <c r="V616" s="108"/>
      <c r="W616" s="108"/>
      <c r="X616" s="108"/>
      <c r="Y616" s="108"/>
      <c r="Z616" s="108"/>
    </row>
    <row r="617" spans="1:26" ht="19.5" customHeight="1">
      <c r="A617" s="108"/>
      <c r="B617" s="108"/>
      <c r="C617" s="108"/>
      <c r="D617" s="108"/>
      <c r="E617" s="108"/>
      <c r="F617" s="108"/>
      <c r="G617" s="533"/>
      <c r="H617" s="346"/>
      <c r="I617" s="108"/>
      <c r="J617" s="108"/>
      <c r="K617" s="108"/>
      <c r="L617" s="534"/>
      <c r="M617" s="534"/>
      <c r="N617" s="532"/>
      <c r="O617" s="532"/>
      <c r="P617" s="108"/>
      <c r="Q617" s="108"/>
      <c r="R617" s="108"/>
      <c r="S617" s="108"/>
      <c r="T617" s="108"/>
      <c r="U617" s="108"/>
      <c r="V617" s="108"/>
      <c r="W617" s="108"/>
      <c r="X617" s="108"/>
      <c r="Y617" s="108"/>
      <c r="Z617" s="108"/>
    </row>
    <row r="618" spans="1:26" ht="19.5" customHeight="1">
      <c r="A618" s="108"/>
      <c r="B618" s="108"/>
      <c r="C618" s="108"/>
      <c r="D618" s="108"/>
      <c r="E618" s="108"/>
      <c r="F618" s="108"/>
      <c r="G618" s="533"/>
      <c r="H618" s="346"/>
      <c r="I618" s="108"/>
      <c r="J618" s="108"/>
      <c r="K618" s="108"/>
      <c r="L618" s="534"/>
      <c r="M618" s="534"/>
      <c r="N618" s="532"/>
      <c r="O618" s="532"/>
      <c r="P618" s="108"/>
      <c r="Q618" s="108"/>
      <c r="R618" s="108"/>
      <c r="S618" s="108"/>
      <c r="T618" s="108"/>
      <c r="U618" s="108"/>
      <c r="V618" s="108"/>
      <c r="W618" s="108"/>
      <c r="X618" s="108"/>
      <c r="Y618" s="108"/>
      <c r="Z618" s="108"/>
    </row>
    <row r="619" spans="1:26" ht="19.5" customHeight="1">
      <c r="A619" s="108"/>
      <c r="B619" s="108"/>
      <c r="C619" s="108"/>
      <c r="D619" s="108"/>
      <c r="E619" s="108"/>
      <c r="F619" s="108"/>
      <c r="G619" s="533"/>
      <c r="H619" s="346"/>
      <c r="I619" s="108"/>
      <c r="J619" s="108"/>
      <c r="K619" s="108"/>
      <c r="L619" s="534"/>
      <c r="M619" s="534"/>
      <c r="N619" s="532"/>
      <c r="O619" s="532"/>
      <c r="P619" s="108"/>
      <c r="Q619" s="108"/>
      <c r="R619" s="108"/>
      <c r="S619" s="108"/>
      <c r="T619" s="108"/>
      <c r="U619" s="108"/>
      <c r="V619" s="108"/>
      <c r="W619" s="108"/>
      <c r="X619" s="108"/>
      <c r="Y619" s="108"/>
      <c r="Z619" s="108"/>
    </row>
    <row r="620" spans="1:26" ht="19.5" customHeight="1">
      <c r="A620" s="108"/>
      <c r="B620" s="108"/>
      <c r="C620" s="108"/>
      <c r="D620" s="108"/>
      <c r="E620" s="108"/>
      <c r="F620" s="108"/>
      <c r="G620" s="533"/>
      <c r="H620" s="346"/>
      <c r="I620" s="108"/>
      <c r="J620" s="108"/>
      <c r="K620" s="108"/>
      <c r="L620" s="534"/>
      <c r="M620" s="534"/>
      <c r="N620" s="532"/>
      <c r="O620" s="532"/>
      <c r="P620" s="108"/>
      <c r="Q620" s="108"/>
      <c r="R620" s="108"/>
      <c r="S620" s="108"/>
      <c r="T620" s="108"/>
      <c r="U620" s="108"/>
      <c r="V620" s="108"/>
      <c r="W620" s="108"/>
      <c r="X620" s="108"/>
      <c r="Y620" s="108"/>
      <c r="Z620" s="108"/>
    </row>
    <row r="621" spans="1:26" ht="19.5" customHeight="1">
      <c r="A621" s="108"/>
      <c r="B621" s="108"/>
      <c r="C621" s="108"/>
      <c r="D621" s="108"/>
      <c r="E621" s="108"/>
      <c r="F621" s="108"/>
      <c r="G621" s="533"/>
      <c r="H621" s="346"/>
      <c r="I621" s="108"/>
      <c r="J621" s="108"/>
      <c r="K621" s="108"/>
      <c r="L621" s="534"/>
      <c r="M621" s="534"/>
      <c r="N621" s="532"/>
      <c r="O621" s="532"/>
      <c r="P621" s="108"/>
      <c r="Q621" s="108"/>
      <c r="R621" s="108"/>
      <c r="S621" s="108"/>
      <c r="T621" s="108"/>
      <c r="U621" s="108"/>
      <c r="V621" s="108"/>
      <c r="W621" s="108"/>
      <c r="X621" s="108"/>
      <c r="Y621" s="108"/>
      <c r="Z621" s="108"/>
    </row>
    <row r="622" spans="1:26" ht="19.5" customHeight="1">
      <c r="A622" s="108"/>
      <c r="B622" s="108"/>
      <c r="C622" s="108"/>
      <c r="D622" s="108"/>
      <c r="E622" s="108"/>
      <c r="F622" s="108"/>
      <c r="G622" s="533"/>
      <c r="H622" s="346"/>
      <c r="I622" s="108"/>
      <c r="J622" s="108"/>
      <c r="K622" s="108"/>
      <c r="L622" s="534"/>
      <c r="M622" s="534"/>
      <c r="N622" s="532"/>
      <c r="O622" s="532"/>
      <c r="P622" s="108"/>
      <c r="Q622" s="108"/>
      <c r="R622" s="108"/>
      <c r="S622" s="108"/>
      <c r="T622" s="108"/>
      <c r="U622" s="108"/>
      <c r="V622" s="108"/>
      <c r="W622" s="108"/>
      <c r="X622" s="108"/>
      <c r="Y622" s="108"/>
      <c r="Z622" s="108"/>
    </row>
    <row r="623" spans="1:26" ht="19.5" customHeight="1">
      <c r="A623" s="108"/>
      <c r="B623" s="108"/>
      <c r="C623" s="108"/>
      <c r="D623" s="108"/>
      <c r="E623" s="108"/>
      <c r="F623" s="108"/>
      <c r="G623" s="533"/>
      <c r="H623" s="346"/>
      <c r="I623" s="108"/>
      <c r="J623" s="108"/>
      <c r="K623" s="108"/>
      <c r="L623" s="534"/>
      <c r="M623" s="534"/>
      <c r="N623" s="532"/>
      <c r="O623" s="532"/>
      <c r="P623" s="108"/>
      <c r="Q623" s="108"/>
      <c r="R623" s="108"/>
      <c r="S623" s="108"/>
      <c r="T623" s="108"/>
      <c r="U623" s="108"/>
      <c r="V623" s="108"/>
      <c r="W623" s="108"/>
      <c r="X623" s="108"/>
      <c r="Y623" s="108"/>
      <c r="Z623" s="108"/>
    </row>
    <row r="624" spans="1:26" ht="19.5" customHeight="1">
      <c r="A624" s="108"/>
      <c r="B624" s="108"/>
      <c r="C624" s="108"/>
      <c r="D624" s="108"/>
      <c r="E624" s="108"/>
      <c r="F624" s="108"/>
      <c r="G624" s="533"/>
      <c r="H624" s="346"/>
      <c r="I624" s="108"/>
      <c r="J624" s="108"/>
      <c r="K624" s="108"/>
      <c r="L624" s="534"/>
      <c r="M624" s="534"/>
      <c r="N624" s="532"/>
      <c r="O624" s="532"/>
      <c r="P624" s="108"/>
      <c r="Q624" s="108"/>
      <c r="R624" s="108"/>
      <c r="S624" s="108"/>
      <c r="T624" s="108"/>
      <c r="U624" s="108"/>
      <c r="V624" s="108"/>
      <c r="W624" s="108"/>
      <c r="X624" s="108"/>
      <c r="Y624" s="108"/>
      <c r="Z624" s="108"/>
    </row>
    <row r="625" spans="1:26" ht="19.5" customHeight="1">
      <c r="A625" s="108"/>
      <c r="B625" s="108"/>
      <c r="C625" s="108"/>
      <c r="D625" s="108"/>
      <c r="E625" s="108"/>
      <c r="F625" s="108"/>
      <c r="G625" s="533"/>
      <c r="H625" s="346"/>
      <c r="I625" s="108"/>
      <c r="J625" s="108"/>
      <c r="K625" s="108"/>
      <c r="L625" s="534"/>
      <c r="M625" s="534"/>
      <c r="N625" s="532"/>
      <c r="O625" s="532"/>
      <c r="P625" s="108"/>
      <c r="Q625" s="108"/>
      <c r="R625" s="108"/>
      <c r="S625" s="108"/>
      <c r="T625" s="108"/>
      <c r="U625" s="108"/>
      <c r="V625" s="108"/>
      <c r="W625" s="108"/>
      <c r="X625" s="108"/>
      <c r="Y625" s="108"/>
      <c r="Z625" s="108"/>
    </row>
    <row r="626" spans="1:26" ht="19.5" customHeight="1">
      <c r="A626" s="108"/>
      <c r="B626" s="108"/>
      <c r="C626" s="108"/>
      <c r="D626" s="108"/>
      <c r="E626" s="108"/>
      <c r="F626" s="108"/>
      <c r="G626" s="533"/>
      <c r="H626" s="346"/>
      <c r="I626" s="108"/>
      <c r="J626" s="108"/>
      <c r="K626" s="108"/>
      <c r="L626" s="534"/>
      <c r="M626" s="534"/>
      <c r="N626" s="532"/>
      <c r="O626" s="532"/>
      <c r="P626" s="108"/>
      <c r="Q626" s="108"/>
      <c r="R626" s="108"/>
      <c r="S626" s="108"/>
      <c r="T626" s="108"/>
      <c r="U626" s="108"/>
      <c r="V626" s="108"/>
      <c r="W626" s="108"/>
      <c r="X626" s="108"/>
      <c r="Y626" s="108"/>
      <c r="Z626" s="108"/>
    </row>
    <row r="627" spans="1:26" ht="19.5" customHeight="1">
      <c r="A627" s="108"/>
      <c r="B627" s="108"/>
      <c r="C627" s="108"/>
      <c r="D627" s="108"/>
      <c r="E627" s="108"/>
      <c r="F627" s="108"/>
      <c r="G627" s="533"/>
      <c r="H627" s="346"/>
      <c r="I627" s="108"/>
      <c r="J627" s="108"/>
      <c r="K627" s="108"/>
      <c r="L627" s="534"/>
      <c r="M627" s="534"/>
      <c r="N627" s="532"/>
      <c r="O627" s="532"/>
      <c r="P627" s="108"/>
      <c r="Q627" s="108"/>
      <c r="R627" s="108"/>
      <c r="S627" s="108"/>
      <c r="T627" s="108"/>
      <c r="U627" s="108"/>
      <c r="V627" s="108"/>
      <c r="W627" s="108"/>
      <c r="X627" s="108"/>
      <c r="Y627" s="108"/>
      <c r="Z627" s="108"/>
    </row>
    <row r="628" spans="1:26" ht="19.5" customHeight="1">
      <c r="A628" s="108"/>
      <c r="B628" s="108"/>
      <c r="C628" s="108"/>
      <c r="D628" s="108"/>
      <c r="E628" s="108"/>
      <c r="F628" s="108"/>
      <c r="G628" s="533"/>
      <c r="H628" s="346"/>
      <c r="I628" s="108"/>
      <c r="J628" s="108"/>
      <c r="K628" s="108"/>
      <c r="L628" s="534"/>
      <c r="M628" s="534"/>
      <c r="N628" s="532"/>
      <c r="O628" s="532"/>
      <c r="P628" s="108"/>
      <c r="Q628" s="108"/>
      <c r="R628" s="108"/>
      <c r="S628" s="108"/>
      <c r="T628" s="108"/>
      <c r="U628" s="108"/>
      <c r="V628" s="108"/>
      <c r="W628" s="108"/>
      <c r="X628" s="108"/>
      <c r="Y628" s="108"/>
      <c r="Z628" s="108"/>
    </row>
    <row r="629" spans="1:26" ht="19.5" customHeight="1">
      <c r="A629" s="108"/>
      <c r="B629" s="108"/>
      <c r="C629" s="108"/>
      <c r="D629" s="108"/>
      <c r="E629" s="108"/>
      <c r="F629" s="108"/>
      <c r="G629" s="533"/>
      <c r="H629" s="346"/>
      <c r="I629" s="108"/>
      <c r="J629" s="108"/>
      <c r="K629" s="108"/>
      <c r="L629" s="534"/>
      <c r="M629" s="534"/>
      <c r="N629" s="532"/>
      <c r="O629" s="532"/>
      <c r="P629" s="108"/>
      <c r="Q629" s="108"/>
      <c r="R629" s="108"/>
      <c r="S629" s="108"/>
      <c r="T629" s="108"/>
      <c r="U629" s="108"/>
      <c r="V629" s="108"/>
      <c r="W629" s="108"/>
      <c r="X629" s="108"/>
      <c r="Y629" s="108"/>
      <c r="Z629" s="108"/>
    </row>
    <row r="630" spans="1:26" ht="19.5" customHeight="1">
      <c r="A630" s="108"/>
      <c r="B630" s="108"/>
      <c r="C630" s="108"/>
      <c r="D630" s="108"/>
      <c r="E630" s="108"/>
      <c r="F630" s="108"/>
      <c r="G630" s="533"/>
      <c r="H630" s="346"/>
      <c r="I630" s="108"/>
      <c r="J630" s="108"/>
      <c r="K630" s="108"/>
      <c r="L630" s="534"/>
      <c r="M630" s="534"/>
      <c r="N630" s="532"/>
      <c r="O630" s="532"/>
      <c r="P630" s="108"/>
      <c r="Q630" s="108"/>
      <c r="R630" s="108"/>
      <c r="S630" s="108"/>
      <c r="T630" s="108"/>
      <c r="U630" s="108"/>
      <c r="V630" s="108"/>
      <c r="W630" s="108"/>
      <c r="X630" s="108"/>
      <c r="Y630" s="108"/>
      <c r="Z630" s="108"/>
    </row>
    <row r="631" spans="1:26" ht="19.5" customHeight="1">
      <c r="A631" s="108"/>
      <c r="B631" s="108"/>
      <c r="C631" s="108"/>
      <c r="D631" s="108"/>
      <c r="E631" s="108"/>
      <c r="F631" s="108"/>
      <c r="G631" s="533"/>
      <c r="H631" s="346"/>
      <c r="I631" s="108"/>
      <c r="J631" s="108"/>
      <c r="K631" s="108"/>
      <c r="L631" s="534"/>
      <c r="M631" s="534"/>
      <c r="N631" s="532"/>
      <c r="O631" s="532"/>
      <c r="P631" s="108"/>
      <c r="Q631" s="108"/>
      <c r="R631" s="108"/>
      <c r="S631" s="108"/>
      <c r="T631" s="108"/>
      <c r="U631" s="108"/>
      <c r="V631" s="108"/>
      <c r="W631" s="108"/>
      <c r="X631" s="108"/>
      <c r="Y631" s="108"/>
      <c r="Z631" s="108"/>
    </row>
    <row r="632" spans="1:26" ht="19.5" customHeight="1">
      <c r="A632" s="108"/>
      <c r="B632" s="108"/>
      <c r="C632" s="108"/>
      <c r="D632" s="108"/>
      <c r="E632" s="108"/>
      <c r="F632" s="108"/>
      <c r="G632" s="533"/>
      <c r="H632" s="346"/>
      <c r="I632" s="108"/>
      <c r="J632" s="108"/>
      <c r="K632" s="108"/>
      <c r="L632" s="534"/>
      <c r="M632" s="534"/>
      <c r="N632" s="532"/>
      <c r="O632" s="532"/>
      <c r="P632" s="108"/>
      <c r="Q632" s="108"/>
      <c r="R632" s="108"/>
      <c r="S632" s="108"/>
      <c r="T632" s="108"/>
      <c r="U632" s="108"/>
      <c r="V632" s="108"/>
      <c r="W632" s="108"/>
      <c r="X632" s="108"/>
      <c r="Y632" s="108"/>
      <c r="Z632" s="108"/>
    </row>
    <row r="633" spans="1:26" ht="19.5" customHeight="1">
      <c r="A633" s="108"/>
      <c r="B633" s="108"/>
      <c r="C633" s="108"/>
      <c r="D633" s="108"/>
      <c r="E633" s="108"/>
      <c r="F633" s="108"/>
      <c r="G633" s="533"/>
      <c r="H633" s="346"/>
      <c r="I633" s="108"/>
      <c r="J633" s="108"/>
      <c r="K633" s="108"/>
      <c r="L633" s="534"/>
      <c r="M633" s="534"/>
      <c r="N633" s="532"/>
      <c r="O633" s="532"/>
      <c r="P633" s="108"/>
      <c r="Q633" s="108"/>
      <c r="R633" s="108"/>
      <c r="S633" s="108"/>
      <c r="T633" s="108"/>
      <c r="U633" s="108"/>
      <c r="V633" s="108"/>
      <c r="W633" s="108"/>
      <c r="X633" s="108"/>
      <c r="Y633" s="108"/>
      <c r="Z633" s="108"/>
    </row>
    <row r="634" spans="1:26" ht="19.5" customHeight="1">
      <c r="A634" s="108"/>
      <c r="B634" s="108"/>
      <c r="C634" s="108"/>
      <c r="D634" s="108"/>
      <c r="E634" s="108"/>
      <c r="F634" s="108"/>
      <c r="G634" s="533"/>
      <c r="H634" s="346"/>
      <c r="I634" s="108"/>
      <c r="J634" s="108"/>
      <c r="K634" s="108"/>
      <c r="L634" s="534"/>
      <c r="M634" s="534"/>
      <c r="N634" s="532"/>
      <c r="O634" s="532"/>
      <c r="P634" s="108"/>
      <c r="Q634" s="108"/>
      <c r="R634" s="108"/>
      <c r="S634" s="108"/>
      <c r="T634" s="108"/>
      <c r="U634" s="108"/>
      <c r="V634" s="108"/>
      <c r="W634" s="108"/>
      <c r="X634" s="108"/>
      <c r="Y634" s="108"/>
      <c r="Z634" s="108"/>
    </row>
    <row r="635" spans="1:26" ht="19.5" customHeight="1">
      <c r="A635" s="108"/>
      <c r="B635" s="108"/>
      <c r="C635" s="108"/>
      <c r="D635" s="108"/>
      <c r="E635" s="108"/>
      <c r="F635" s="108"/>
      <c r="G635" s="533"/>
      <c r="H635" s="346"/>
      <c r="I635" s="108"/>
      <c r="J635" s="108"/>
      <c r="K635" s="108"/>
      <c r="L635" s="534"/>
      <c r="M635" s="534"/>
      <c r="N635" s="532"/>
      <c r="O635" s="532"/>
      <c r="P635" s="108"/>
      <c r="Q635" s="108"/>
      <c r="R635" s="108"/>
      <c r="S635" s="108"/>
      <c r="T635" s="108"/>
      <c r="U635" s="108"/>
      <c r="V635" s="108"/>
      <c r="W635" s="108"/>
      <c r="X635" s="108"/>
      <c r="Y635" s="108"/>
      <c r="Z635" s="108"/>
    </row>
    <row r="636" spans="1:26" ht="19.5" customHeight="1">
      <c r="A636" s="108"/>
      <c r="B636" s="108"/>
      <c r="C636" s="108"/>
      <c r="D636" s="108"/>
      <c r="E636" s="108"/>
      <c r="F636" s="108"/>
      <c r="G636" s="533"/>
      <c r="H636" s="346"/>
      <c r="I636" s="108"/>
      <c r="J636" s="108"/>
      <c r="K636" s="108"/>
      <c r="L636" s="534"/>
      <c r="M636" s="534"/>
      <c r="N636" s="532"/>
      <c r="O636" s="532"/>
      <c r="P636" s="108"/>
      <c r="Q636" s="108"/>
      <c r="R636" s="108"/>
      <c r="S636" s="108"/>
      <c r="T636" s="108"/>
      <c r="U636" s="108"/>
      <c r="V636" s="108"/>
      <c r="W636" s="108"/>
      <c r="X636" s="108"/>
      <c r="Y636" s="108"/>
      <c r="Z636" s="108"/>
    </row>
    <row r="637" spans="1:26" ht="19.5" customHeight="1">
      <c r="A637" s="108"/>
      <c r="B637" s="108"/>
      <c r="C637" s="108"/>
      <c r="D637" s="108"/>
      <c r="E637" s="108"/>
      <c r="F637" s="108"/>
      <c r="G637" s="533"/>
      <c r="H637" s="346"/>
      <c r="I637" s="108"/>
      <c r="J637" s="108"/>
      <c r="K637" s="108"/>
      <c r="L637" s="534"/>
      <c r="M637" s="534"/>
      <c r="N637" s="532"/>
      <c r="O637" s="532"/>
      <c r="P637" s="108"/>
      <c r="Q637" s="108"/>
      <c r="R637" s="108"/>
      <c r="S637" s="108"/>
      <c r="T637" s="108"/>
      <c r="U637" s="108"/>
      <c r="V637" s="108"/>
      <c r="W637" s="108"/>
      <c r="X637" s="108"/>
      <c r="Y637" s="108"/>
      <c r="Z637" s="108"/>
    </row>
    <row r="638" spans="1:26" ht="19.5" customHeight="1">
      <c r="A638" s="108"/>
      <c r="B638" s="108"/>
      <c r="C638" s="108"/>
      <c r="D638" s="108"/>
      <c r="E638" s="108"/>
      <c r="F638" s="108"/>
      <c r="G638" s="533"/>
      <c r="H638" s="346"/>
      <c r="I638" s="108"/>
      <c r="J638" s="108"/>
      <c r="K638" s="108"/>
      <c r="L638" s="534"/>
      <c r="M638" s="534"/>
      <c r="N638" s="532"/>
      <c r="O638" s="532"/>
      <c r="P638" s="108"/>
      <c r="Q638" s="108"/>
      <c r="R638" s="108"/>
      <c r="S638" s="108"/>
      <c r="T638" s="108"/>
      <c r="U638" s="108"/>
      <c r="V638" s="108"/>
      <c r="W638" s="108"/>
      <c r="X638" s="108"/>
      <c r="Y638" s="108"/>
      <c r="Z638" s="108"/>
    </row>
    <row r="639" spans="1:26" ht="19.5" customHeight="1">
      <c r="A639" s="108"/>
      <c r="B639" s="108"/>
      <c r="C639" s="108"/>
      <c r="D639" s="108"/>
      <c r="E639" s="108"/>
      <c r="F639" s="108"/>
      <c r="G639" s="533"/>
      <c r="H639" s="346"/>
      <c r="I639" s="108"/>
      <c r="J639" s="108"/>
      <c r="K639" s="108"/>
      <c r="L639" s="534"/>
      <c r="M639" s="534"/>
      <c r="N639" s="532"/>
      <c r="O639" s="532"/>
      <c r="P639" s="108"/>
      <c r="Q639" s="108"/>
      <c r="R639" s="108"/>
      <c r="S639" s="108"/>
      <c r="T639" s="108"/>
      <c r="U639" s="108"/>
      <c r="V639" s="108"/>
      <c r="W639" s="108"/>
      <c r="X639" s="108"/>
      <c r="Y639" s="108"/>
      <c r="Z639" s="108"/>
    </row>
    <row r="640" spans="1:26" ht="19.5" customHeight="1">
      <c r="A640" s="108"/>
      <c r="B640" s="108"/>
      <c r="C640" s="108"/>
      <c r="D640" s="108"/>
      <c r="E640" s="108"/>
      <c r="F640" s="108"/>
      <c r="G640" s="533"/>
      <c r="H640" s="346"/>
      <c r="I640" s="108"/>
      <c r="J640" s="108"/>
      <c r="K640" s="108"/>
      <c r="L640" s="534"/>
      <c r="M640" s="534"/>
      <c r="N640" s="532"/>
      <c r="O640" s="532"/>
      <c r="P640" s="108"/>
      <c r="Q640" s="108"/>
      <c r="R640" s="108"/>
      <c r="S640" s="108"/>
      <c r="T640" s="108"/>
      <c r="U640" s="108"/>
      <c r="V640" s="108"/>
      <c r="W640" s="108"/>
      <c r="X640" s="108"/>
      <c r="Y640" s="108"/>
      <c r="Z640" s="108"/>
    </row>
    <row r="641" spans="1:26" ht="19.5" customHeight="1">
      <c r="A641" s="108"/>
      <c r="B641" s="108"/>
      <c r="C641" s="108"/>
      <c r="D641" s="108"/>
      <c r="E641" s="108"/>
      <c r="F641" s="108"/>
      <c r="G641" s="533"/>
      <c r="H641" s="346"/>
      <c r="I641" s="108"/>
      <c r="J641" s="108"/>
      <c r="K641" s="108"/>
      <c r="L641" s="534"/>
      <c r="M641" s="534"/>
      <c r="N641" s="532"/>
      <c r="O641" s="532"/>
      <c r="P641" s="108"/>
      <c r="Q641" s="108"/>
      <c r="R641" s="108"/>
      <c r="S641" s="108"/>
      <c r="T641" s="108"/>
      <c r="U641" s="108"/>
      <c r="V641" s="108"/>
      <c r="W641" s="108"/>
      <c r="X641" s="108"/>
      <c r="Y641" s="108"/>
      <c r="Z641" s="108"/>
    </row>
    <row r="642" spans="1:26" ht="19.5" customHeight="1">
      <c r="A642" s="108"/>
      <c r="B642" s="108"/>
      <c r="C642" s="108"/>
      <c r="D642" s="108"/>
      <c r="E642" s="108"/>
      <c r="F642" s="108"/>
      <c r="G642" s="533"/>
      <c r="H642" s="346"/>
      <c r="I642" s="108"/>
      <c r="J642" s="108"/>
      <c r="K642" s="108"/>
      <c r="L642" s="534"/>
      <c r="M642" s="534"/>
      <c r="N642" s="532"/>
      <c r="O642" s="532"/>
      <c r="P642" s="108"/>
      <c r="Q642" s="108"/>
      <c r="R642" s="108"/>
      <c r="S642" s="108"/>
      <c r="T642" s="108"/>
      <c r="U642" s="108"/>
      <c r="V642" s="108"/>
      <c r="W642" s="108"/>
      <c r="X642" s="108"/>
      <c r="Y642" s="108"/>
      <c r="Z642" s="108"/>
    </row>
    <row r="643" spans="1:26" ht="19.5" customHeight="1">
      <c r="A643" s="108"/>
      <c r="B643" s="108"/>
      <c r="C643" s="108"/>
      <c r="D643" s="108"/>
      <c r="E643" s="108"/>
      <c r="F643" s="108"/>
      <c r="G643" s="533"/>
      <c r="H643" s="346"/>
      <c r="I643" s="108"/>
      <c r="J643" s="108"/>
      <c r="K643" s="108"/>
      <c r="L643" s="534"/>
      <c r="M643" s="534"/>
      <c r="N643" s="532"/>
      <c r="O643" s="532"/>
      <c r="P643" s="108"/>
      <c r="Q643" s="108"/>
      <c r="R643" s="108"/>
      <c r="S643" s="108"/>
      <c r="T643" s="108"/>
      <c r="U643" s="108"/>
      <c r="V643" s="108"/>
      <c r="W643" s="108"/>
      <c r="X643" s="108"/>
      <c r="Y643" s="108"/>
      <c r="Z643" s="108"/>
    </row>
    <row r="644" spans="1:26" ht="19.5" customHeight="1">
      <c r="A644" s="108"/>
      <c r="B644" s="108"/>
      <c r="C644" s="108"/>
      <c r="D644" s="108"/>
      <c r="E644" s="108"/>
      <c r="F644" s="108"/>
      <c r="G644" s="533"/>
      <c r="H644" s="346"/>
      <c r="I644" s="108"/>
      <c r="J644" s="108"/>
      <c r="K644" s="108"/>
      <c r="L644" s="534"/>
      <c r="M644" s="534"/>
      <c r="N644" s="532"/>
      <c r="O644" s="532"/>
      <c r="P644" s="108"/>
      <c r="Q644" s="108"/>
      <c r="R644" s="108"/>
      <c r="S644" s="108"/>
      <c r="T644" s="108"/>
      <c r="U644" s="108"/>
      <c r="V644" s="108"/>
      <c r="W644" s="108"/>
      <c r="X644" s="108"/>
      <c r="Y644" s="108"/>
      <c r="Z644" s="108"/>
    </row>
    <row r="645" spans="1:26" ht="19.5" customHeight="1">
      <c r="A645" s="108"/>
      <c r="B645" s="108"/>
      <c r="C645" s="108"/>
      <c r="D645" s="108"/>
      <c r="E645" s="108"/>
      <c r="F645" s="108"/>
      <c r="G645" s="533"/>
      <c r="H645" s="346"/>
      <c r="I645" s="108"/>
      <c r="J645" s="108"/>
      <c r="K645" s="108"/>
      <c r="L645" s="534"/>
      <c r="M645" s="534"/>
      <c r="N645" s="532"/>
      <c r="O645" s="532"/>
      <c r="P645" s="108"/>
      <c r="Q645" s="108"/>
      <c r="R645" s="108"/>
      <c r="S645" s="108"/>
      <c r="T645" s="108"/>
      <c r="U645" s="108"/>
      <c r="V645" s="108"/>
      <c r="W645" s="108"/>
      <c r="X645" s="108"/>
      <c r="Y645" s="108"/>
      <c r="Z645" s="108"/>
    </row>
    <row r="646" spans="1:26" ht="19.5" customHeight="1">
      <c r="A646" s="108"/>
      <c r="B646" s="108"/>
      <c r="C646" s="108"/>
      <c r="D646" s="108"/>
      <c r="E646" s="108"/>
      <c r="F646" s="108"/>
      <c r="G646" s="533"/>
      <c r="H646" s="346"/>
      <c r="I646" s="108"/>
      <c r="J646" s="108"/>
      <c r="K646" s="108"/>
      <c r="L646" s="534"/>
      <c r="M646" s="534"/>
      <c r="N646" s="532"/>
      <c r="O646" s="532"/>
      <c r="P646" s="108"/>
      <c r="Q646" s="108"/>
      <c r="R646" s="108"/>
      <c r="S646" s="108"/>
      <c r="T646" s="108"/>
      <c r="U646" s="108"/>
      <c r="V646" s="108"/>
      <c r="W646" s="108"/>
      <c r="X646" s="108"/>
      <c r="Y646" s="108"/>
      <c r="Z646" s="108"/>
    </row>
    <row r="647" spans="1:26" ht="19.5" customHeight="1">
      <c r="A647" s="108"/>
      <c r="B647" s="108"/>
      <c r="C647" s="108"/>
      <c r="D647" s="108"/>
      <c r="E647" s="108"/>
      <c r="F647" s="108"/>
      <c r="G647" s="533"/>
      <c r="H647" s="346"/>
      <c r="I647" s="108"/>
      <c r="J647" s="108"/>
      <c r="K647" s="108"/>
      <c r="L647" s="534"/>
      <c r="M647" s="534"/>
      <c r="N647" s="532"/>
      <c r="O647" s="532"/>
      <c r="P647" s="108"/>
      <c r="Q647" s="108"/>
      <c r="R647" s="108"/>
      <c r="S647" s="108"/>
      <c r="T647" s="108"/>
      <c r="U647" s="108"/>
      <c r="V647" s="108"/>
      <c r="W647" s="108"/>
      <c r="X647" s="108"/>
      <c r="Y647" s="108"/>
      <c r="Z647" s="108"/>
    </row>
    <row r="648" spans="1:26" ht="19.5" customHeight="1">
      <c r="A648" s="108"/>
      <c r="B648" s="108"/>
      <c r="C648" s="108"/>
      <c r="D648" s="108"/>
      <c r="E648" s="108"/>
      <c r="F648" s="108"/>
      <c r="G648" s="533"/>
      <c r="H648" s="346"/>
      <c r="I648" s="108"/>
      <c r="J648" s="108"/>
      <c r="K648" s="108"/>
      <c r="L648" s="534"/>
      <c r="M648" s="534"/>
      <c r="N648" s="532"/>
      <c r="O648" s="532"/>
      <c r="P648" s="108"/>
      <c r="Q648" s="108"/>
      <c r="R648" s="108"/>
      <c r="S648" s="108"/>
      <c r="T648" s="108"/>
      <c r="U648" s="108"/>
      <c r="V648" s="108"/>
      <c r="W648" s="108"/>
      <c r="X648" s="108"/>
      <c r="Y648" s="108"/>
      <c r="Z648" s="108"/>
    </row>
    <row r="649" spans="1:26" ht="19.5" customHeight="1">
      <c r="A649" s="108"/>
      <c r="B649" s="108"/>
      <c r="C649" s="108"/>
      <c r="D649" s="108"/>
      <c r="E649" s="108"/>
      <c r="F649" s="108"/>
      <c r="G649" s="533"/>
      <c r="H649" s="346"/>
      <c r="I649" s="108"/>
      <c r="J649" s="108"/>
      <c r="K649" s="108"/>
      <c r="L649" s="534"/>
      <c r="M649" s="534"/>
      <c r="N649" s="532"/>
      <c r="O649" s="532"/>
      <c r="P649" s="108"/>
      <c r="Q649" s="108"/>
      <c r="R649" s="108"/>
      <c r="S649" s="108"/>
      <c r="T649" s="108"/>
      <c r="U649" s="108"/>
      <c r="V649" s="108"/>
      <c r="W649" s="108"/>
      <c r="X649" s="108"/>
      <c r="Y649" s="108"/>
      <c r="Z649" s="108"/>
    </row>
    <row r="650" spans="1:26" ht="19.5" customHeight="1">
      <c r="A650" s="108"/>
      <c r="B650" s="108"/>
      <c r="C650" s="108"/>
      <c r="D650" s="108"/>
      <c r="E650" s="108"/>
      <c r="F650" s="108"/>
      <c r="G650" s="533"/>
      <c r="H650" s="346"/>
      <c r="I650" s="108"/>
      <c r="J650" s="108"/>
      <c r="K650" s="108"/>
      <c r="L650" s="534"/>
      <c r="M650" s="534"/>
      <c r="N650" s="532"/>
      <c r="O650" s="532"/>
      <c r="P650" s="108"/>
      <c r="Q650" s="108"/>
      <c r="R650" s="108"/>
      <c r="S650" s="108"/>
      <c r="T650" s="108"/>
      <c r="U650" s="108"/>
      <c r="V650" s="108"/>
      <c r="W650" s="108"/>
      <c r="X650" s="108"/>
      <c r="Y650" s="108"/>
      <c r="Z650" s="108"/>
    </row>
    <row r="651" spans="1:26" ht="19.5" customHeight="1">
      <c r="A651" s="108"/>
      <c r="B651" s="108"/>
      <c r="C651" s="108"/>
      <c r="D651" s="108"/>
      <c r="E651" s="108"/>
      <c r="F651" s="108"/>
      <c r="G651" s="533"/>
      <c r="H651" s="346"/>
      <c r="I651" s="108"/>
      <c r="J651" s="108"/>
      <c r="K651" s="108"/>
      <c r="L651" s="534"/>
      <c r="M651" s="534"/>
      <c r="N651" s="532"/>
      <c r="O651" s="532"/>
      <c r="P651" s="108"/>
      <c r="Q651" s="108"/>
      <c r="R651" s="108"/>
      <c r="S651" s="108"/>
      <c r="T651" s="108"/>
      <c r="U651" s="108"/>
      <c r="V651" s="108"/>
      <c r="W651" s="108"/>
      <c r="X651" s="108"/>
      <c r="Y651" s="108"/>
      <c r="Z651" s="108"/>
    </row>
    <row r="652" spans="1:26" ht="19.5" customHeight="1">
      <c r="A652" s="108"/>
      <c r="B652" s="108"/>
      <c r="C652" s="108"/>
      <c r="D652" s="108"/>
      <c r="E652" s="108"/>
      <c r="F652" s="108"/>
      <c r="G652" s="533"/>
      <c r="H652" s="346"/>
      <c r="I652" s="108"/>
      <c r="J652" s="108"/>
      <c r="K652" s="108"/>
      <c r="L652" s="534"/>
      <c r="M652" s="534"/>
      <c r="N652" s="532"/>
      <c r="O652" s="532"/>
      <c r="P652" s="108"/>
      <c r="Q652" s="108"/>
      <c r="R652" s="108"/>
      <c r="S652" s="108"/>
      <c r="T652" s="108"/>
      <c r="U652" s="108"/>
      <c r="V652" s="108"/>
      <c r="W652" s="108"/>
      <c r="X652" s="108"/>
      <c r="Y652" s="108"/>
      <c r="Z652" s="108"/>
    </row>
    <row r="653" spans="1:26" ht="19.5" customHeight="1">
      <c r="A653" s="108"/>
      <c r="B653" s="108"/>
      <c r="C653" s="108"/>
      <c r="D653" s="108"/>
      <c r="E653" s="108"/>
      <c r="F653" s="108"/>
      <c r="G653" s="533"/>
      <c r="H653" s="346"/>
      <c r="I653" s="108"/>
      <c r="J653" s="108"/>
      <c r="K653" s="108"/>
      <c r="L653" s="534"/>
      <c r="M653" s="534"/>
      <c r="N653" s="532"/>
      <c r="O653" s="532"/>
      <c r="P653" s="108"/>
      <c r="Q653" s="108"/>
      <c r="R653" s="108"/>
      <c r="S653" s="108"/>
      <c r="T653" s="108"/>
      <c r="U653" s="108"/>
      <c r="V653" s="108"/>
      <c r="W653" s="108"/>
      <c r="X653" s="108"/>
      <c r="Y653" s="108"/>
      <c r="Z653" s="108"/>
    </row>
    <row r="654" spans="1:26" ht="19.5" customHeight="1">
      <c r="A654" s="108"/>
      <c r="B654" s="108"/>
      <c r="C654" s="108"/>
      <c r="D654" s="108"/>
      <c r="E654" s="108"/>
      <c r="F654" s="108"/>
      <c r="G654" s="533"/>
      <c r="H654" s="346"/>
      <c r="I654" s="108"/>
      <c r="J654" s="108"/>
      <c r="K654" s="108"/>
      <c r="L654" s="534"/>
      <c r="M654" s="534"/>
      <c r="N654" s="532"/>
      <c r="O654" s="532"/>
      <c r="P654" s="108"/>
      <c r="Q654" s="108"/>
      <c r="R654" s="108"/>
      <c r="S654" s="108"/>
      <c r="T654" s="108"/>
      <c r="U654" s="108"/>
      <c r="V654" s="108"/>
      <c r="W654" s="108"/>
      <c r="X654" s="108"/>
      <c r="Y654" s="108"/>
      <c r="Z654" s="108"/>
    </row>
    <row r="655" spans="1:26" ht="19.5" customHeight="1">
      <c r="A655" s="108"/>
      <c r="B655" s="108"/>
      <c r="C655" s="108"/>
      <c r="D655" s="108"/>
      <c r="E655" s="108"/>
      <c r="F655" s="108"/>
      <c r="G655" s="533"/>
      <c r="H655" s="346"/>
      <c r="I655" s="108"/>
      <c r="J655" s="108"/>
      <c r="K655" s="108"/>
      <c r="L655" s="534"/>
      <c r="M655" s="534"/>
      <c r="N655" s="532"/>
      <c r="O655" s="532"/>
      <c r="P655" s="108"/>
      <c r="Q655" s="108"/>
      <c r="R655" s="108"/>
      <c r="S655" s="108"/>
      <c r="T655" s="108"/>
      <c r="U655" s="108"/>
      <c r="V655" s="108"/>
      <c r="W655" s="108"/>
      <c r="X655" s="108"/>
      <c r="Y655" s="108"/>
      <c r="Z655" s="108"/>
    </row>
    <row r="656" spans="1:26" ht="19.5" customHeight="1">
      <c r="A656" s="108"/>
      <c r="B656" s="108"/>
      <c r="C656" s="108"/>
      <c r="D656" s="108"/>
      <c r="E656" s="108"/>
      <c r="F656" s="108"/>
      <c r="G656" s="533"/>
      <c r="H656" s="346"/>
      <c r="I656" s="108"/>
      <c r="J656" s="108"/>
      <c r="K656" s="108"/>
      <c r="L656" s="534"/>
      <c r="M656" s="534"/>
      <c r="N656" s="532"/>
      <c r="O656" s="532"/>
      <c r="P656" s="108"/>
      <c r="Q656" s="108"/>
      <c r="R656" s="108"/>
      <c r="S656" s="108"/>
      <c r="T656" s="108"/>
      <c r="U656" s="108"/>
      <c r="V656" s="108"/>
      <c r="W656" s="108"/>
      <c r="X656" s="108"/>
      <c r="Y656" s="108"/>
      <c r="Z656" s="108"/>
    </row>
    <row r="657" spans="1:26" ht="19.5" customHeight="1">
      <c r="A657" s="108"/>
      <c r="B657" s="108"/>
      <c r="C657" s="108"/>
      <c r="D657" s="108"/>
      <c r="E657" s="108"/>
      <c r="F657" s="108"/>
      <c r="G657" s="533"/>
      <c r="H657" s="346"/>
      <c r="I657" s="108"/>
      <c r="J657" s="108"/>
      <c r="K657" s="108"/>
      <c r="L657" s="534"/>
      <c r="M657" s="534"/>
      <c r="N657" s="532"/>
      <c r="O657" s="532"/>
      <c r="P657" s="108"/>
      <c r="Q657" s="108"/>
      <c r="R657" s="108"/>
      <c r="S657" s="108"/>
      <c r="T657" s="108"/>
      <c r="U657" s="108"/>
      <c r="V657" s="108"/>
      <c r="W657" s="108"/>
      <c r="X657" s="108"/>
      <c r="Y657" s="108"/>
      <c r="Z657" s="108"/>
    </row>
    <row r="658" spans="1:26" ht="19.5" customHeight="1">
      <c r="A658" s="108"/>
      <c r="B658" s="108"/>
      <c r="C658" s="108"/>
      <c r="D658" s="108"/>
      <c r="E658" s="108"/>
      <c r="F658" s="108"/>
      <c r="G658" s="533"/>
      <c r="H658" s="346"/>
      <c r="I658" s="108"/>
      <c r="J658" s="108"/>
      <c r="K658" s="108"/>
      <c r="L658" s="534"/>
      <c r="M658" s="534"/>
      <c r="N658" s="532"/>
      <c r="O658" s="532"/>
      <c r="P658" s="108"/>
      <c r="Q658" s="108"/>
      <c r="R658" s="108"/>
      <c r="S658" s="108"/>
      <c r="T658" s="108"/>
      <c r="U658" s="108"/>
      <c r="V658" s="108"/>
      <c r="W658" s="108"/>
      <c r="X658" s="108"/>
      <c r="Y658" s="108"/>
      <c r="Z658" s="108"/>
    </row>
    <row r="659" spans="1:26" ht="19.5" customHeight="1">
      <c r="A659" s="108"/>
      <c r="B659" s="108"/>
      <c r="C659" s="108"/>
      <c r="D659" s="108"/>
      <c r="E659" s="108"/>
      <c r="F659" s="108"/>
      <c r="G659" s="533"/>
      <c r="H659" s="346"/>
      <c r="I659" s="108"/>
      <c r="J659" s="108"/>
      <c r="K659" s="108"/>
      <c r="L659" s="534"/>
      <c r="M659" s="534"/>
      <c r="N659" s="532"/>
      <c r="O659" s="532"/>
      <c r="P659" s="108"/>
      <c r="Q659" s="108"/>
      <c r="R659" s="108"/>
      <c r="S659" s="108"/>
      <c r="T659" s="108"/>
      <c r="U659" s="108"/>
      <c r="V659" s="108"/>
      <c r="W659" s="108"/>
      <c r="X659" s="108"/>
      <c r="Y659" s="108"/>
      <c r="Z659" s="108"/>
    </row>
    <row r="660" spans="1:26" ht="19.5" customHeight="1">
      <c r="A660" s="108"/>
      <c r="B660" s="108"/>
      <c r="C660" s="108"/>
      <c r="D660" s="108"/>
      <c r="E660" s="108"/>
      <c r="F660" s="108"/>
      <c r="G660" s="533"/>
      <c r="H660" s="346"/>
      <c r="I660" s="108"/>
      <c r="J660" s="108"/>
      <c r="K660" s="108"/>
      <c r="L660" s="534"/>
      <c r="M660" s="534"/>
      <c r="N660" s="532"/>
      <c r="O660" s="532"/>
      <c r="P660" s="108"/>
      <c r="Q660" s="108"/>
      <c r="R660" s="108"/>
      <c r="S660" s="108"/>
      <c r="T660" s="108"/>
      <c r="U660" s="108"/>
      <c r="V660" s="108"/>
      <c r="W660" s="108"/>
      <c r="X660" s="108"/>
      <c r="Y660" s="108"/>
      <c r="Z660" s="108"/>
    </row>
    <row r="661" spans="1:26" ht="19.5" customHeight="1">
      <c r="A661" s="108"/>
      <c r="B661" s="108"/>
      <c r="C661" s="108"/>
      <c r="D661" s="108"/>
      <c r="E661" s="108"/>
      <c r="F661" s="108"/>
      <c r="G661" s="533"/>
      <c r="H661" s="346"/>
      <c r="I661" s="108"/>
      <c r="J661" s="108"/>
      <c r="K661" s="108"/>
      <c r="L661" s="534"/>
      <c r="M661" s="534"/>
      <c r="N661" s="532"/>
      <c r="O661" s="532"/>
      <c r="P661" s="108"/>
      <c r="Q661" s="108"/>
      <c r="R661" s="108"/>
      <c r="S661" s="108"/>
      <c r="T661" s="108"/>
      <c r="U661" s="108"/>
      <c r="V661" s="108"/>
      <c r="W661" s="108"/>
      <c r="X661" s="108"/>
      <c r="Y661" s="108"/>
      <c r="Z661" s="108"/>
    </row>
    <row r="662" spans="1:26" ht="19.5" customHeight="1">
      <c r="A662" s="108"/>
      <c r="B662" s="108"/>
      <c r="C662" s="108"/>
      <c r="D662" s="108"/>
      <c r="E662" s="108"/>
      <c r="F662" s="108"/>
      <c r="G662" s="533"/>
      <c r="H662" s="346"/>
      <c r="I662" s="108"/>
      <c r="J662" s="108"/>
      <c r="K662" s="108"/>
      <c r="L662" s="534"/>
      <c r="M662" s="534"/>
      <c r="N662" s="532"/>
      <c r="O662" s="532"/>
      <c r="P662" s="108"/>
      <c r="Q662" s="108"/>
      <c r="R662" s="108"/>
      <c r="S662" s="108"/>
      <c r="T662" s="108"/>
      <c r="U662" s="108"/>
      <c r="V662" s="108"/>
      <c r="W662" s="108"/>
      <c r="X662" s="108"/>
      <c r="Y662" s="108"/>
      <c r="Z662" s="108"/>
    </row>
    <row r="663" spans="1:26" ht="19.5" customHeight="1">
      <c r="A663" s="108"/>
      <c r="B663" s="108"/>
      <c r="C663" s="108"/>
      <c r="D663" s="108"/>
      <c r="E663" s="108"/>
      <c r="F663" s="108"/>
      <c r="G663" s="533"/>
      <c r="H663" s="346"/>
      <c r="I663" s="108"/>
      <c r="J663" s="108"/>
      <c r="K663" s="108"/>
      <c r="L663" s="534"/>
      <c r="M663" s="534"/>
      <c r="N663" s="532"/>
      <c r="O663" s="532"/>
      <c r="P663" s="108"/>
      <c r="Q663" s="108"/>
      <c r="R663" s="108"/>
      <c r="S663" s="108"/>
      <c r="T663" s="108"/>
      <c r="U663" s="108"/>
      <c r="V663" s="108"/>
      <c r="W663" s="108"/>
      <c r="X663" s="108"/>
      <c r="Y663" s="108"/>
      <c r="Z663" s="108"/>
    </row>
    <row r="664" spans="1:26" ht="19.5" customHeight="1">
      <c r="A664" s="108"/>
      <c r="B664" s="108"/>
      <c r="C664" s="108"/>
      <c r="D664" s="108"/>
      <c r="E664" s="108"/>
      <c r="F664" s="108"/>
      <c r="G664" s="533"/>
      <c r="H664" s="346"/>
      <c r="I664" s="108"/>
      <c r="J664" s="108"/>
      <c r="K664" s="108"/>
      <c r="L664" s="534"/>
      <c r="M664" s="534"/>
      <c r="N664" s="532"/>
      <c r="O664" s="532"/>
      <c r="P664" s="108"/>
      <c r="Q664" s="108"/>
      <c r="R664" s="108"/>
      <c r="S664" s="108"/>
      <c r="T664" s="108"/>
      <c r="U664" s="108"/>
      <c r="V664" s="108"/>
      <c r="W664" s="108"/>
      <c r="X664" s="108"/>
      <c r="Y664" s="108"/>
      <c r="Z664" s="108"/>
    </row>
    <row r="665" spans="1:26" ht="19.5" customHeight="1">
      <c r="A665" s="108"/>
      <c r="B665" s="108"/>
      <c r="C665" s="108"/>
      <c r="D665" s="108"/>
      <c r="E665" s="108"/>
      <c r="F665" s="108"/>
      <c r="G665" s="533"/>
      <c r="H665" s="346"/>
      <c r="I665" s="108"/>
      <c r="J665" s="108"/>
      <c r="K665" s="108"/>
      <c r="L665" s="534"/>
      <c r="M665" s="534"/>
      <c r="N665" s="532"/>
      <c r="O665" s="532"/>
      <c r="P665" s="108"/>
      <c r="Q665" s="108"/>
      <c r="R665" s="108"/>
      <c r="S665" s="108"/>
      <c r="T665" s="108"/>
      <c r="U665" s="108"/>
      <c r="V665" s="108"/>
      <c r="W665" s="108"/>
      <c r="X665" s="108"/>
      <c r="Y665" s="108"/>
      <c r="Z665" s="108"/>
    </row>
    <row r="666" spans="1:26" ht="19.5" customHeight="1">
      <c r="A666" s="108"/>
      <c r="B666" s="108"/>
      <c r="C666" s="108"/>
      <c r="D666" s="108"/>
      <c r="E666" s="108"/>
      <c r="F666" s="108"/>
      <c r="G666" s="533"/>
      <c r="H666" s="346"/>
      <c r="I666" s="108"/>
      <c r="J666" s="108"/>
      <c r="K666" s="108"/>
      <c r="L666" s="534"/>
      <c r="M666" s="534"/>
      <c r="N666" s="532"/>
      <c r="O666" s="532"/>
      <c r="P666" s="108"/>
      <c r="Q666" s="108"/>
      <c r="R666" s="108"/>
      <c r="S666" s="108"/>
      <c r="T666" s="108"/>
      <c r="U666" s="108"/>
      <c r="V666" s="108"/>
      <c r="W666" s="108"/>
      <c r="X666" s="108"/>
      <c r="Y666" s="108"/>
      <c r="Z666" s="108"/>
    </row>
    <row r="667" spans="1:26" ht="19.5" customHeight="1">
      <c r="A667" s="108"/>
      <c r="B667" s="108"/>
      <c r="C667" s="108"/>
      <c r="D667" s="108"/>
      <c r="E667" s="108"/>
      <c r="F667" s="108"/>
      <c r="G667" s="533"/>
      <c r="H667" s="346"/>
      <c r="I667" s="108"/>
      <c r="J667" s="108"/>
      <c r="K667" s="108"/>
      <c r="L667" s="534"/>
      <c r="M667" s="534"/>
      <c r="N667" s="532"/>
      <c r="O667" s="532"/>
      <c r="P667" s="108"/>
      <c r="Q667" s="108"/>
      <c r="R667" s="108"/>
      <c r="S667" s="108"/>
      <c r="T667" s="108"/>
      <c r="U667" s="108"/>
      <c r="V667" s="108"/>
      <c r="W667" s="108"/>
      <c r="X667" s="108"/>
      <c r="Y667" s="108"/>
      <c r="Z667" s="108"/>
    </row>
    <row r="668" spans="1:26" ht="19.5" customHeight="1">
      <c r="A668" s="108"/>
      <c r="B668" s="108"/>
      <c r="C668" s="108"/>
      <c r="D668" s="108"/>
      <c r="E668" s="108"/>
      <c r="F668" s="108"/>
      <c r="G668" s="533"/>
      <c r="H668" s="346"/>
      <c r="I668" s="108"/>
      <c r="J668" s="108"/>
      <c r="K668" s="108"/>
      <c r="L668" s="534"/>
      <c r="M668" s="534"/>
      <c r="N668" s="532"/>
      <c r="O668" s="532"/>
      <c r="P668" s="108"/>
      <c r="Q668" s="108"/>
      <c r="R668" s="108"/>
      <c r="S668" s="108"/>
      <c r="T668" s="108"/>
      <c r="U668" s="108"/>
      <c r="V668" s="108"/>
      <c r="W668" s="108"/>
      <c r="X668" s="108"/>
      <c r="Y668" s="108"/>
      <c r="Z668" s="108"/>
    </row>
    <row r="669" spans="1:26" ht="19.5" customHeight="1">
      <c r="A669" s="108"/>
      <c r="B669" s="108"/>
      <c r="C669" s="108"/>
      <c r="D669" s="108"/>
      <c r="E669" s="108"/>
      <c r="F669" s="108"/>
      <c r="G669" s="533"/>
      <c r="H669" s="346"/>
      <c r="I669" s="108"/>
      <c r="J669" s="108"/>
      <c r="K669" s="108"/>
      <c r="L669" s="534"/>
      <c r="M669" s="534"/>
      <c r="N669" s="532"/>
      <c r="O669" s="532"/>
      <c r="P669" s="108"/>
      <c r="Q669" s="108"/>
      <c r="R669" s="108"/>
      <c r="S669" s="108"/>
      <c r="T669" s="108"/>
      <c r="U669" s="108"/>
      <c r="V669" s="108"/>
      <c r="W669" s="108"/>
      <c r="X669" s="108"/>
      <c r="Y669" s="108"/>
      <c r="Z669" s="108"/>
    </row>
    <row r="670" spans="1:26" ht="19.5" customHeight="1">
      <c r="A670" s="108"/>
      <c r="B670" s="108"/>
      <c r="C670" s="108"/>
      <c r="D670" s="108"/>
      <c r="E670" s="108"/>
      <c r="F670" s="108"/>
      <c r="G670" s="533"/>
      <c r="H670" s="346"/>
      <c r="I670" s="108"/>
      <c r="J670" s="108"/>
      <c r="K670" s="108"/>
      <c r="L670" s="534"/>
      <c r="M670" s="534"/>
      <c r="N670" s="532"/>
      <c r="O670" s="532"/>
      <c r="P670" s="108"/>
      <c r="Q670" s="108"/>
      <c r="R670" s="108"/>
      <c r="S670" s="108"/>
      <c r="T670" s="108"/>
      <c r="U670" s="108"/>
      <c r="V670" s="108"/>
      <c r="W670" s="108"/>
      <c r="X670" s="108"/>
      <c r="Y670" s="108"/>
      <c r="Z670" s="108"/>
    </row>
    <row r="671" spans="1:26" ht="19.5" customHeight="1">
      <c r="A671" s="108"/>
      <c r="B671" s="108"/>
      <c r="C671" s="108"/>
      <c r="D671" s="108"/>
      <c r="E671" s="108"/>
      <c r="F671" s="108"/>
      <c r="G671" s="533"/>
      <c r="H671" s="346"/>
      <c r="I671" s="108"/>
      <c r="J671" s="108"/>
      <c r="K671" s="108"/>
      <c r="L671" s="534"/>
      <c r="M671" s="534"/>
      <c r="N671" s="532"/>
      <c r="O671" s="532"/>
      <c r="P671" s="108"/>
      <c r="Q671" s="108"/>
      <c r="R671" s="108"/>
      <c r="S671" s="108"/>
      <c r="T671" s="108"/>
      <c r="U671" s="108"/>
      <c r="V671" s="108"/>
      <c r="W671" s="108"/>
      <c r="X671" s="108"/>
      <c r="Y671" s="108"/>
      <c r="Z671" s="108"/>
    </row>
    <row r="672" spans="1:26" ht="19.5" customHeight="1">
      <c r="A672" s="108"/>
      <c r="B672" s="108"/>
      <c r="C672" s="108"/>
      <c r="D672" s="108"/>
      <c r="E672" s="108"/>
      <c r="F672" s="108"/>
      <c r="G672" s="533"/>
      <c r="H672" s="346"/>
      <c r="I672" s="108"/>
      <c r="J672" s="108"/>
      <c r="K672" s="108"/>
      <c r="L672" s="534"/>
      <c r="M672" s="534"/>
      <c r="N672" s="532"/>
      <c r="O672" s="532"/>
      <c r="P672" s="108"/>
      <c r="Q672" s="108"/>
      <c r="R672" s="108"/>
      <c r="S672" s="108"/>
      <c r="T672" s="108"/>
      <c r="U672" s="108"/>
      <c r="V672" s="108"/>
      <c r="W672" s="108"/>
      <c r="X672" s="108"/>
      <c r="Y672" s="108"/>
      <c r="Z672" s="108"/>
    </row>
    <row r="673" spans="1:26" ht="19.5" customHeight="1">
      <c r="A673" s="108"/>
      <c r="B673" s="108"/>
      <c r="C673" s="108"/>
      <c r="D673" s="108"/>
      <c r="E673" s="108"/>
      <c r="F673" s="108"/>
      <c r="G673" s="533"/>
      <c r="H673" s="346"/>
      <c r="I673" s="108"/>
      <c r="J673" s="108"/>
      <c r="K673" s="108"/>
      <c r="L673" s="534"/>
      <c r="M673" s="534"/>
      <c r="N673" s="532"/>
      <c r="O673" s="532"/>
      <c r="P673" s="108"/>
      <c r="Q673" s="108"/>
      <c r="R673" s="108"/>
      <c r="S673" s="108"/>
      <c r="T673" s="108"/>
      <c r="U673" s="108"/>
      <c r="V673" s="108"/>
      <c r="W673" s="108"/>
      <c r="X673" s="108"/>
      <c r="Y673" s="108"/>
      <c r="Z673" s="108"/>
    </row>
    <row r="674" spans="1:26" ht="19.5" customHeight="1">
      <c r="A674" s="108"/>
      <c r="B674" s="108"/>
      <c r="C674" s="108"/>
      <c r="D674" s="108"/>
      <c r="E674" s="108"/>
      <c r="F674" s="108"/>
      <c r="G674" s="533"/>
      <c r="H674" s="346"/>
      <c r="I674" s="108"/>
      <c r="J674" s="108"/>
      <c r="K674" s="108"/>
      <c r="L674" s="534"/>
      <c r="M674" s="534"/>
      <c r="N674" s="532"/>
      <c r="O674" s="532"/>
      <c r="P674" s="108"/>
      <c r="Q674" s="108"/>
      <c r="R674" s="108"/>
      <c r="S674" s="108"/>
      <c r="T674" s="108"/>
      <c r="U674" s="108"/>
      <c r="V674" s="108"/>
      <c r="W674" s="108"/>
      <c r="X674" s="108"/>
      <c r="Y674" s="108"/>
      <c r="Z674" s="108"/>
    </row>
    <row r="675" spans="1:26" ht="19.5" customHeight="1">
      <c r="A675" s="108"/>
      <c r="B675" s="108"/>
      <c r="C675" s="108"/>
      <c r="D675" s="108"/>
      <c r="E675" s="108"/>
      <c r="F675" s="108"/>
      <c r="G675" s="533"/>
      <c r="H675" s="346"/>
      <c r="I675" s="108"/>
      <c r="J675" s="108"/>
      <c r="K675" s="108"/>
      <c r="L675" s="534"/>
      <c r="M675" s="534"/>
      <c r="N675" s="532"/>
      <c r="O675" s="532"/>
      <c r="P675" s="108"/>
      <c r="Q675" s="108"/>
      <c r="R675" s="108"/>
      <c r="S675" s="108"/>
      <c r="T675" s="108"/>
      <c r="U675" s="108"/>
      <c r="V675" s="108"/>
      <c r="W675" s="108"/>
      <c r="X675" s="108"/>
      <c r="Y675" s="108"/>
      <c r="Z675" s="108"/>
    </row>
    <row r="676" spans="1:26" ht="19.5" customHeight="1">
      <c r="A676" s="108"/>
      <c r="B676" s="108"/>
      <c r="C676" s="108"/>
      <c r="D676" s="108"/>
      <c r="E676" s="108"/>
      <c r="F676" s="108"/>
      <c r="G676" s="533"/>
      <c r="H676" s="346"/>
      <c r="I676" s="108"/>
      <c r="J676" s="108"/>
      <c r="K676" s="108"/>
      <c r="L676" s="534"/>
      <c r="M676" s="534"/>
      <c r="N676" s="532"/>
      <c r="O676" s="532"/>
      <c r="P676" s="108"/>
      <c r="Q676" s="108"/>
      <c r="R676" s="108"/>
      <c r="S676" s="108"/>
      <c r="T676" s="108"/>
      <c r="U676" s="108"/>
      <c r="V676" s="108"/>
      <c r="W676" s="108"/>
      <c r="X676" s="108"/>
      <c r="Y676" s="108"/>
      <c r="Z676" s="108"/>
    </row>
    <row r="677" spans="1:26" ht="19.5" customHeight="1">
      <c r="A677" s="108"/>
      <c r="B677" s="108"/>
      <c r="C677" s="108"/>
      <c r="D677" s="108"/>
      <c r="E677" s="108"/>
      <c r="F677" s="108"/>
      <c r="G677" s="533"/>
      <c r="H677" s="346"/>
      <c r="I677" s="108"/>
      <c r="J677" s="108"/>
      <c r="K677" s="108"/>
      <c r="L677" s="534"/>
      <c r="M677" s="534"/>
      <c r="N677" s="532"/>
      <c r="O677" s="532"/>
      <c r="P677" s="108"/>
      <c r="Q677" s="108"/>
      <c r="R677" s="108"/>
      <c r="S677" s="108"/>
      <c r="T677" s="108"/>
      <c r="U677" s="108"/>
      <c r="V677" s="108"/>
      <c r="W677" s="108"/>
      <c r="X677" s="108"/>
      <c r="Y677" s="108"/>
      <c r="Z677" s="108"/>
    </row>
    <row r="678" spans="1:26" ht="19.5" customHeight="1">
      <c r="A678" s="108"/>
      <c r="B678" s="108"/>
      <c r="C678" s="108"/>
      <c r="D678" s="108"/>
      <c r="E678" s="108"/>
      <c r="F678" s="108"/>
      <c r="G678" s="533"/>
      <c r="H678" s="346"/>
      <c r="I678" s="108"/>
      <c r="J678" s="108"/>
      <c r="K678" s="108"/>
      <c r="L678" s="534"/>
      <c r="M678" s="534"/>
      <c r="N678" s="532"/>
      <c r="O678" s="532"/>
      <c r="P678" s="108"/>
      <c r="Q678" s="108"/>
      <c r="R678" s="108"/>
      <c r="S678" s="108"/>
      <c r="T678" s="108"/>
      <c r="U678" s="108"/>
      <c r="V678" s="108"/>
      <c r="W678" s="108"/>
      <c r="X678" s="108"/>
      <c r="Y678" s="108"/>
      <c r="Z678" s="108"/>
    </row>
    <row r="679" spans="1:26" ht="19.5" customHeight="1">
      <c r="A679" s="108"/>
      <c r="B679" s="108"/>
      <c r="C679" s="108"/>
      <c r="D679" s="108"/>
      <c r="E679" s="108"/>
      <c r="F679" s="108"/>
      <c r="G679" s="533"/>
      <c r="H679" s="346"/>
      <c r="I679" s="108"/>
      <c r="J679" s="108"/>
      <c r="K679" s="108"/>
      <c r="L679" s="534"/>
      <c r="M679" s="534"/>
      <c r="N679" s="532"/>
      <c r="O679" s="532"/>
      <c r="P679" s="108"/>
      <c r="Q679" s="108"/>
      <c r="R679" s="108"/>
      <c r="S679" s="108"/>
      <c r="T679" s="108"/>
      <c r="U679" s="108"/>
      <c r="V679" s="108"/>
      <c r="W679" s="108"/>
      <c r="X679" s="108"/>
      <c r="Y679" s="108"/>
      <c r="Z679" s="108"/>
    </row>
    <row r="680" spans="1:26" ht="19.5" customHeight="1">
      <c r="A680" s="108"/>
      <c r="B680" s="108"/>
      <c r="C680" s="108"/>
      <c r="D680" s="108"/>
      <c r="E680" s="108"/>
      <c r="F680" s="108"/>
      <c r="G680" s="533"/>
      <c r="H680" s="346"/>
      <c r="I680" s="108"/>
      <c r="J680" s="108"/>
      <c r="K680" s="108"/>
      <c r="L680" s="534"/>
      <c r="M680" s="534"/>
      <c r="N680" s="532"/>
      <c r="O680" s="532"/>
      <c r="P680" s="108"/>
      <c r="Q680" s="108"/>
      <c r="R680" s="108"/>
      <c r="S680" s="108"/>
      <c r="T680" s="108"/>
      <c r="U680" s="108"/>
      <c r="V680" s="108"/>
      <c r="W680" s="108"/>
      <c r="X680" s="108"/>
      <c r="Y680" s="108"/>
      <c r="Z680" s="108"/>
    </row>
    <row r="681" spans="1:26" ht="19.5" customHeight="1">
      <c r="A681" s="108"/>
      <c r="B681" s="108"/>
      <c r="C681" s="108"/>
      <c r="D681" s="108"/>
      <c r="E681" s="108"/>
      <c r="F681" s="108"/>
      <c r="G681" s="533"/>
      <c r="H681" s="346"/>
      <c r="I681" s="108"/>
      <c r="J681" s="108"/>
      <c r="K681" s="108"/>
      <c r="L681" s="534"/>
      <c r="M681" s="534"/>
      <c r="N681" s="532"/>
      <c r="O681" s="532"/>
      <c r="P681" s="108"/>
      <c r="Q681" s="108"/>
      <c r="R681" s="108"/>
      <c r="S681" s="108"/>
      <c r="T681" s="108"/>
      <c r="U681" s="108"/>
      <c r="V681" s="108"/>
      <c r="W681" s="108"/>
      <c r="X681" s="108"/>
      <c r="Y681" s="108"/>
      <c r="Z681" s="108"/>
    </row>
    <row r="682" spans="1:26" ht="19.5" customHeight="1">
      <c r="A682" s="108"/>
      <c r="B682" s="108"/>
      <c r="C682" s="108"/>
      <c r="D682" s="108"/>
      <c r="E682" s="108"/>
      <c r="F682" s="108"/>
      <c r="G682" s="533"/>
      <c r="H682" s="346"/>
      <c r="I682" s="108"/>
      <c r="J682" s="108"/>
      <c r="K682" s="108"/>
      <c r="L682" s="534"/>
      <c r="M682" s="534"/>
      <c r="N682" s="532"/>
      <c r="O682" s="532"/>
      <c r="P682" s="108"/>
      <c r="Q682" s="108"/>
      <c r="R682" s="108"/>
      <c r="S682" s="108"/>
      <c r="T682" s="108"/>
      <c r="U682" s="108"/>
      <c r="V682" s="108"/>
      <c r="W682" s="108"/>
      <c r="X682" s="108"/>
      <c r="Y682" s="108"/>
      <c r="Z682" s="108"/>
    </row>
    <row r="683" spans="1:26" ht="19.5" customHeight="1">
      <c r="A683" s="108"/>
      <c r="B683" s="108"/>
      <c r="C683" s="108"/>
      <c r="D683" s="108"/>
      <c r="E683" s="108"/>
      <c r="F683" s="108"/>
      <c r="G683" s="533"/>
      <c r="H683" s="346"/>
      <c r="I683" s="108"/>
      <c r="J683" s="108"/>
      <c r="K683" s="108"/>
      <c r="L683" s="534"/>
      <c r="M683" s="534"/>
      <c r="N683" s="532"/>
      <c r="O683" s="532"/>
      <c r="P683" s="108"/>
      <c r="Q683" s="108"/>
      <c r="R683" s="108"/>
      <c r="S683" s="108"/>
      <c r="T683" s="108"/>
      <c r="U683" s="108"/>
      <c r="V683" s="108"/>
      <c r="W683" s="108"/>
      <c r="X683" s="108"/>
      <c r="Y683" s="108"/>
      <c r="Z683" s="108"/>
    </row>
    <row r="684" spans="1:26" ht="19.5" customHeight="1">
      <c r="A684" s="108"/>
      <c r="B684" s="108"/>
      <c r="C684" s="108"/>
      <c r="D684" s="108"/>
      <c r="E684" s="108"/>
      <c r="F684" s="108"/>
      <c r="G684" s="533"/>
      <c r="H684" s="346"/>
      <c r="I684" s="108"/>
      <c r="J684" s="108"/>
      <c r="K684" s="108"/>
      <c r="L684" s="534"/>
      <c r="M684" s="535"/>
      <c r="N684" s="536"/>
      <c r="O684" s="536"/>
      <c r="P684" s="108"/>
      <c r="Q684" s="108"/>
      <c r="R684" s="108"/>
      <c r="S684" s="108"/>
      <c r="T684" s="108"/>
      <c r="U684" s="108"/>
      <c r="V684" s="108"/>
      <c r="W684" s="108"/>
      <c r="X684" s="108"/>
      <c r="Y684" s="108"/>
      <c r="Z684" s="108"/>
    </row>
    <row r="685" spans="1:26" ht="19.5" customHeight="1">
      <c r="A685" s="108"/>
      <c r="B685" s="108"/>
      <c r="C685" s="108"/>
      <c r="D685" s="108"/>
      <c r="E685" s="108"/>
      <c r="F685" s="108"/>
      <c r="G685" s="533"/>
      <c r="H685" s="346"/>
      <c r="I685" s="108"/>
      <c r="J685" s="108"/>
      <c r="K685" s="108"/>
      <c r="L685" s="534"/>
      <c r="M685" s="535"/>
      <c r="N685" s="536"/>
      <c r="O685" s="536"/>
      <c r="P685" s="108"/>
      <c r="Q685" s="108"/>
      <c r="R685" s="108"/>
      <c r="S685" s="108"/>
      <c r="T685" s="108"/>
      <c r="U685" s="108"/>
      <c r="V685" s="108"/>
      <c r="W685" s="108"/>
      <c r="X685" s="108"/>
      <c r="Y685" s="108"/>
      <c r="Z685" s="108"/>
    </row>
    <row r="686" spans="1:26" ht="19.5" customHeight="1">
      <c r="A686" s="108"/>
      <c r="B686" s="108"/>
      <c r="C686" s="108"/>
      <c r="D686" s="108"/>
      <c r="E686" s="108"/>
      <c r="F686" s="108"/>
      <c r="G686" s="533"/>
      <c r="H686" s="346"/>
      <c r="I686" s="108"/>
      <c r="J686" s="108"/>
      <c r="K686" s="108"/>
      <c r="L686" s="534"/>
      <c r="M686" s="535"/>
      <c r="N686" s="536"/>
      <c r="O686" s="536"/>
      <c r="P686" s="108"/>
      <c r="Q686" s="108"/>
      <c r="R686" s="108"/>
      <c r="S686" s="108"/>
      <c r="T686" s="108"/>
      <c r="U686" s="108"/>
      <c r="V686" s="108"/>
      <c r="W686" s="108"/>
      <c r="X686" s="108"/>
      <c r="Y686" s="108"/>
      <c r="Z686" s="108"/>
    </row>
    <row r="687" spans="1:26" ht="19.5" customHeight="1">
      <c r="A687" s="108"/>
      <c r="B687" s="108"/>
      <c r="C687" s="108"/>
      <c r="D687" s="108"/>
      <c r="E687" s="108"/>
      <c r="F687" s="108"/>
      <c r="G687" s="533"/>
      <c r="H687" s="346"/>
      <c r="I687" s="108"/>
      <c r="J687" s="108"/>
      <c r="K687" s="108"/>
      <c r="L687" s="534"/>
      <c r="M687" s="535"/>
      <c r="N687" s="536"/>
      <c r="O687" s="536"/>
      <c r="P687" s="108"/>
      <c r="Q687" s="108"/>
      <c r="R687" s="108"/>
      <c r="S687" s="108"/>
      <c r="T687" s="108"/>
      <c r="U687" s="108"/>
      <c r="V687" s="108"/>
      <c r="W687" s="108"/>
      <c r="X687" s="108"/>
      <c r="Y687" s="108"/>
      <c r="Z687" s="108"/>
    </row>
    <row r="688" spans="1:26" ht="19.5" customHeight="1">
      <c r="A688" s="108"/>
      <c r="B688" s="108"/>
      <c r="C688" s="108"/>
      <c r="D688" s="108"/>
      <c r="E688" s="108"/>
      <c r="F688" s="108"/>
      <c r="G688" s="533"/>
      <c r="H688" s="346"/>
      <c r="I688" s="108"/>
      <c r="J688" s="108"/>
      <c r="K688" s="108"/>
      <c r="L688" s="534"/>
      <c r="M688" s="535"/>
      <c r="N688" s="536"/>
      <c r="O688" s="536"/>
      <c r="P688" s="108"/>
      <c r="Q688" s="108"/>
      <c r="R688" s="108"/>
      <c r="S688" s="108"/>
      <c r="T688" s="108"/>
      <c r="U688" s="108"/>
      <c r="V688" s="108"/>
      <c r="W688" s="108"/>
      <c r="X688" s="108"/>
      <c r="Y688" s="108"/>
      <c r="Z688" s="108"/>
    </row>
    <row r="689" spans="1:26" ht="19.5" customHeight="1">
      <c r="A689" s="108"/>
      <c r="B689" s="108"/>
      <c r="C689" s="108"/>
      <c r="D689" s="108"/>
      <c r="E689" s="108"/>
      <c r="F689" s="108"/>
      <c r="G689" s="533"/>
      <c r="H689" s="346"/>
      <c r="I689" s="108"/>
      <c r="J689" s="108"/>
      <c r="K689" s="108"/>
      <c r="L689" s="534"/>
      <c r="M689" s="535"/>
      <c r="N689" s="536"/>
      <c r="O689" s="536"/>
      <c r="P689" s="108"/>
      <c r="Q689" s="108"/>
      <c r="R689" s="108"/>
      <c r="S689" s="108"/>
      <c r="T689" s="108"/>
      <c r="U689" s="108"/>
      <c r="V689" s="108"/>
      <c r="W689" s="108"/>
      <c r="X689" s="108"/>
      <c r="Y689" s="108"/>
      <c r="Z689" s="108"/>
    </row>
    <row r="690" spans="1:26" ht="19.5" customHeight="1">
      <c r="A690" s="108"/>
      <c r="B690" s="108"/>
      <c r="C690" s="108"/>
      <c r="D690" s="108"/>
      <c r="E690" s="108"/>
      <c r="F690" s="108"/>
      <c r="G690" s="533"/>
      <c r="H690" s="346"/>
      <c r="I690" s="108"/>
      <c r="J690" s="108"/>
      <c r="K690" s="108"/>
      <c r="L690" s="534"/>
      <c r="M690" s="535"/>
      <c r="N690" s="536"/>
      <c r="O690" s="536"/>
      <c r="P690" s="108"/>
      <c r="Q690" s="108"/>
      <c r="R690" s="108"/>
      <c r="S690" s="108"/>
      <c r="T690" s="108"/>
      <c r="U690" s="108"/>
      <c r="V690" s="108"/>
      <c r="W690" s="108"/>
      <c r="X690" s="108"/>
      <c r="Y690" s="108"/>
      <c r="Z690" s="108"/>
    </row>
    <row r="691" spans="1:26" ht="19.5" customHeight="1">
      <c r="A691" s="108"/>
      <c r="B691" s="108"/>
      <c r="C691" s="108"/>
      <c r="D691" s="108"/>
      <c r="E691" s="108"/>
      <c r="F691" s="108"/>
      <c r="G691" s="533"/>
      <c r="H691" s="346"/>
      <c r="I691" s="108"/>
      <c r="J691" s="108"/>
      <c r="K691" s="108"/>
      <c r="L691" s="534"/>
      <c r="M691" s="535"/>
      <c r="N691" s="536"/>
      <c r="O691" s="536"/>
      <c r="P691" s="108"/>
      <c r="Q691" s="108"/>
      <c r="R691" s="108"/>
      <c r="S691" s="108"/>
      <c r="T691" s="108"/>
      <c r="U691" s="108"/>
      <c r="V691" s="108"/>
      <c r="W691" s="108"/>
      <c r="X691" s="108"/>
      <c r="Y691" s="108"/>
      <c r="Z691" s="108"/>
    </row>
    <row r="692" spans="1:26" ht="19.5" customHeight="1">
      <c r="A692" s="108"/>
      <c r="B692" s="108"/>
      <c r="C692" s="108"/>
      <c r="D692" s="108"/>
      <c r="E692" s="108"/>
      <c r="F692" s="108"/>
      <c r="G692" s="533"/>
      <c r="H692" s="346"/>
      <c r="I692" s="108"/>
      <c r="J692" s="108"/>
      <c r="K692" s="108"/>
      <c r="L692" s="534"/>
      <c r="M692" s="535"/>
      <c r="N692" s="536"/>
      <c r="O692" s="536"/>
      <c r="P692" s="108"/>
      <c r="Q692" s="108"/>
      <c r="R692" s="108"/>
      <c r="S692" s="108"/>
      <c r="T692" s="108"/>
      <c r="U692" s="108"/>
      <c r="V692" s="108"/>
      <c r="W692" s="108"/>
      <c r="X692" s="108"/>
      <c r="Y692" s="108"/>
      <c r="Z692" s="108"/>
    </row>
    <row r="693" spans="1:26" ht="19.5" customHeight="1">
      <c r="A693" s="108"/>
      <c r="B693" s="108"/>
      <c r="C693" s="108"/>
      <c r="D693" s="108"/>
      <c r="E693" s="108"/>
      <c r="F693" s="108"/>
      <c r="G693" s="533"/>
      <c r="H693" s="346"/>
      <c r="I693" s="108"/>
      <c r="J693" s="108"/>
      <c r="K693" s="108"/>
      <c r="L693" s="534"/>
      <c r="M693" s="535"/>
      <c r="N693" s="536"/>
      <c r="O693" s="536"/>
      <c r="P693" s="108"/>
      <c r="Q693" s="108"/>
      <c r="R693" s="108"/>
      <c r="S693" s="108"/>
      <c r="T693" s="108"/>
      <c r="U693" s="108"/>
      <c r="V693" s="108"/>
      <c r="W693" s="108"/>
      <c r="X693" s="108"/>
      <c r="Y693" s="108"/>
      <c r="Z693" s="108"/>
    </row>
    <row r="694" spans="1:26" ht="19.5" customHeight="1">
      <c r="A694" s="108"/>
      <c r="B694" s="108"/>
      <c r="C694" s="108"/>
      <c r="D694" s="108"/>
      <c r="E694" s="108"/>
      <c r="F694" s="108"/>
      <c r="G694" s="533"/>
      <c r="H694" s="346"/>
      <c r="I694" s="108"/>
      <c r="J694" s="108"/>
      <c r="K694" s="108"/>
      <c r="L694" s="534"/>
      <c r="M694" s="535"/>
      <c r="N694" s="536"/>
      <c r="O694" s="536"/>
      <c r="P694" s="108"/>
      <c r="Q694" s="108"/>
      <c r="R694" s="108"/>
      <c r="S694" s="108"/>
      <c r="T694" s="108"/>
      <c r="U694" s="108"/>
      <c r="V694" s="108"/>
      <c r="W694" s="108"/>
      <c r="X694" s="108"/>
      <c r="Y694" s="108"/>
      <c r="Z694" s="108"/>
    </row>
    <row r="695" spans="1:26" ht="19.5" customHeight="1">
      <c r="A695" s="108"/>
      <c r="B695" s="108"/>
      <c r="C695" s="108"/>
      <c r="D695" s="108"/>
      <c r="E695" s="108"/>
      <c r="F695" s="108"/>
      <c r="G695" s="533"/>
      <c r="H695" s="346"/>
      <c r="I695" s="108"/>
      <c r="J695" s="108"/>
      <c r="K695" s="108"/>
      <c r="L695" s="534"/>
      <c r="M695" s="535"/>
      <c r="N695" s="536"/>
      <c r="O695" s="536"/>
      <c r="P695" s="108"/>
      <c r="Q695" s="108"/>
      <c r="R695" s="108"/>
      <c r="S695" s="108"/>
      <c r="T695" s="108"/>
      <c r="U695" s="108"/>
      <c r="V695" s="108"/>
      <c r="W695" s="108"/>
      <c r="X695" s="108"/>
      <c r="Y695" s="108"/>
      <c r="Z695" s="108"/>
    </row>
    <row r="696" spans="1:26" ht="19.5" customHeight="1">
      <c r="A696" s="108"/>
      <c r="B696" s="108"/>
      <c r="C696" s="108"/>
      <c r="D696" s="108"/>
      <c r="E696" s="108"/>
      <c r="F696" s="108"/>
      <c r="G696" s="533"/>
      <c r="H696" s="346"/>
      <c r="I696" s="108"/>
      <c r="J696" s="108"/>
      <c r="K696" s="108"/>
      <c r="L696" s="534"/>
      <c r="M696" s="535"/>
      <c r="N696" s="536"/>
      <c r="O696" s="536"/>
      <c r="P696" s="108"/>
      <c r="Q696" s="108"/>
      <c r="R696" s="108"/>
      <c r="S696" s="108"/>
      <c r="T696" s="108"/>
      <c r="U696" s="108"/>
      <c r="V696" s="108"/>
      <c r="W696" s="108"/>
      <c r="X696" s="108"/>
      <c r="Y696" s="108"/>
      <c r="Z696" s="108"/>
    </row>
    <row r="697" spans="1:26" ht="19.5" customHeight="1">
      <c r="A697" s="108"/>
      <c r="B697" s="108"/>
      <c r="C697" s="108"/>
      <c r="D697" s="108"/>
      <c r="E697" s="108"/>
      <c r="F697" s="108"/>
      <c r="G697" s="533"/>
      <c r="H697" s="346"/>
      <c r="I697" s="108"/>
      <c r="J697" s="108"/>
      <c r="K697" s="108"/>
      <c r="L697" s="534"/>
      <c r="M697" s="535"/>
      <c r="N697" s="536"/>
      <c r="O697" s="536"/>
      <c r="P697" s="108"/>
      <c r="Q697" s="108"/>
      <c r="R697" s="108"/>
      <c r="S697" s="108"/>
      <c r="T697" s="108"/>
      <c r="U697" s="108"/>
      <c r="V697" s="108"/>
      <c r="W697" s="108"/>
      <c r="X697" s="108"/>
      <c r="Y697" s="108"/>
      <c r="Z697" s="108"/>
    </row>
    <row r="698" spans="1:26" ht="19.5" customHeight="1">
      <c r="A698" s="108"/>
      <c r="B698" s="108"/>
      <c r="C698" s="108"/>
      <c r="D698" s="108"/>
      <c r="E698" s="108"/>
      <c r="F698" s="108"/>
      <c r="G698" s="533"/>
      <c r="H698" s="346"/>
      <c r="I698" s="108"/>
      <c r="J698" s="108"/>
      <c r="K698" s="108"/>
      <c r="L698" s="534"/>
      <c r="M698" s="535"/>
      <c r="N698" s="536"/>
      <c r="O698" s="536"/>
      <c r="P698" s="108"/>
      <c r="Q698" s="108"/>
      <c r="R698" s="108"/>
      <c r="S698" s="108"/>
      <c r="T698" s="108"/>
      <c r="U698" s="108"/>
      <c r="V698" s="108"/>
      <c r="W698" s="108"/>
      <c r="X698" s="108"/>
      <c r="Y698" s="108"/>
      <c r="Z698" s="108"/>
    </row>
    <row r="699" spans="1:26" ht="19.5" customHeight="1">
      <c r="A699" s="108"/>
      <c r="B699" s="108"/>
      <c r="C699" s="108"/>
      <c r="D699" s="108"/>
      <c r="E699" s="108"/>
      <c r="F699" s="108"/>
      <c r="G699" s="533"/>
      <c r="H699" s="346"/>
      <c r="I699" s="108"/>
      <c r="J699" s="108"/>
      <c r="K699" s="108"/>
      <c r="L699" s="534"/>
      <c r="M699" s="535"/>
      <c r="N699" s="536"/>
      <c r="O699" s="536"/>
      <c r="P699" s="108"/>
      <c r="Q699" s="108"/>
      <c r="R699" s="108"/>
      <c r="S699" s="108"/>
      <c r="T699" s="108"/>
      <c r="U699" s="108"/>
      <c r="V699" s="108"/>
      <c r="W699" s="108"/>
      <c r="X699" s="108"/>
      <c r="Y699" s="108"/>
      <c r="Z699" s="108"/>
    </row>
    <row r="700" spans="1:26" ht="19.5" customHeight="1">
      <c r="A700" s="108"/>
      <c r="B700" s="108"/>
      <c r="C700" s="108"/>
      <c r="D700" s="108"/>
      <c r="E700" s="108"/>
      <c r="F700" s="108"/>
      <c r="G700" s="533"/>
      <c r="H700" s="346"/>
      <c r="I700" s="108"/>
      <c r="J700" s="108"/>
      <c r="K700" s="108"/>
      <c r="L700" s="534"/>
      <c r="M700" s="535"/>
      <c r="N700" s="536"/>
      <c r="O700" s="536"/>
      <c r="P700" s="108"/>
      <c r="Q700" s="108"/>
      <c r="R700" s="108"/>
      <c r="S700" s="108"/>
      <c r="T700" s="108"/>
      <c r="U700" s="108"/>
      <c r="V700" s="108"/>
      <c r="W700" s="108"/>
      <c r="X700" s="108"/>
      <c r="Y700" s="108"/>
      <c r="Z700" s="108"/>
    </row>
    <row r="701" spans="1:26" ht="19.5" customHeight="1">
      <c r="A701" s="108"/>
      <c r="B701" s="108"/>
      <c r="C701" s="108"/>
      <c r="D701" s="108"/>
      <c r="E701" s="108"/>
      <c r="F701" s="108"/>
      <c r="G701" s="533"/>
      <c r="H701" s="346"/>
      <c r="I701" s="108"/>
      <c r="J701" s="108"/>
      <c r="K701" s="108"/>
      <c r="L701" s="534"/>
      <c r="M701" s="535"/>
      <c r="N701" s="536"/>
      <c r="O701" s="536"/>
      <c r="P701" s="108"/>
      <c r="Q701" s="108"/>
      <c r="R701" s="108"/>
      <c r="S701" s="108"/>
      <c r="T701" s="108"/>
      <c r="U701" s="108"/>
      <c r="V701" s="108"/>
      <c r="W701" s="108"/>
      <c r="X701" s="108"/>
      <c r="Y701" s="108"/>
      <c r="Z701" s="108"/>
    </row>
    <row r="702" spans="1:26" ht="19.5" customHeight="1">
      <c r="A702" s="108"/>
      <c r="B702" s="108"/>
      <c r="C702" s="108"/>
      <c r="D702" s="108"/>
      <c r="E702" s="108"/>
      <c r="F702" s="108"/>
      <c r="G702" s="533"/>
      <c r="H702" s="346"/>
      <c r="I702" s="108"/>
      <c r="J702" s="108"/>
      <c r="K702" s="108"/>
      <c r="L702" s="534"/>
      <c r="M702" s="535"/>
      <c r="N702" s="536"/>
      <c r="O702" s="536"/>
      <c r="P702" s="108"/>
      <c r="Q702" s="108"/>
      <c r="R702" s="108"/>
      <c r="S702" s="108"/>
      <c r="T702" s="108"/>
      <c r="U702" s="108"/>
      <c r="V702" s="108"/>
      <c r="W702" s="108"/>
      <c r="X702" s="108"/>
      <c r="Y702" s="108"/>
      <c r="Z702" s="108"/>
    </row>
    <row r="703" spans="1:26" ht="19.5" customHeight="1">
      <c r="A703" s="108"/>
      <c r="B703" s="108"/>
      <c r="C703" s="108"/>
      <c r="D703" s="108"/>
      <c r="E703" s="108"/>
      <c r="F703" s="108"/>
      <c r="G703" s="533"/>
      <c r="H703" s="346"/>
      <c r="I703" s="108"/>
      <c r="J703" s="108"/>
      <c r="K703" s="108"/>
      <c r="L703" s="534"/>
      <c r="M703" s="535"/>
      <c r="N703" s="536"/>
      <c r="O703" s="536"/>
      <c r="P703" s="108"/>
      <c r="Q703" s="108"/>
      <c r="R703" s="108"/>
      <c r="S703" s="108"/>
      <c r="T703" s="108"/>
      <c r="U703" s="108"/>
      <c r="V703" s="108"/>
      <c r="W703" s="108"/>
      <c r="X703" s="108"/>
      <c r="Y703" s="108"/>
      <c r="Z703" s="108"/>
    </row>
    <row r="704" spans="1:26" ht="19.5" customHeight="1">
      <c r="A704" s="108"/>
      <c r="B704" s="108"/>
      <c r="C704" s="108"/>
      <c r="D704" s="108"/>
      <c r="E704" s="108"/>
      <c r="F704" s="108"/>
      <c r="G704" s="533"/>
      <c r="H704" s="346"/>
      <c r="I704" s="108"/>
      <c r="J704" s="108"/>
      <c r="K704" s="108"/>
      <c r="L704" s="534"/>
      <c r="M704" s="535"/>
      <c r="N704" s="536"/>
      <c r="O704" s="536"/>
      <c r="P704" s="108"/>
      <c r="Q704" s="108"/>
      <c r="R704" s="108"/>
      <c r="S704" s="108"/>
      <c r="T704" s="108"/>
      <c r="U704" s="108"/>
      <c r="V704" s="108"/>
      <c r="W704" s="108"/>
      <c r="X704" s="108"/>
      <c r="Y704" s="108"/>
      <c r="Z704" s="108"/>
    </row>
    <row r="705" spans="1:26" ht="19.5" customHeight="1">
      <c r="A705" s="108"/>
      <c r="B705" s="108"/>
      <c r="C705" s="108"/>
      <c r="D705" s="108"/>
      <c r="E705" s="108"/>
      <c r="F705" s="108"/>
      <c r="G705" s="533"/>
      <c r="H705" s="346"/>
      <c r="I705" s="108"/>
      <c r="J705" s="108"/>
      <c r="K705" s="108"/>
      <c r="L705" s="534"/>
      <c r="M705" s="535"/>
      <c r="N705" s="536"/>
      <c r="O705" s="536"/>
      <c r="P705" s="108"/>
      <c r="Q705" s="108"/>
      <c r="R705" s="108"/>
      <c r="S705" s="108"/>
      <c r="T705" s="108"/>
      <c r="U705" s="108"/>
      <c r="V705" s="108"/>
      <c r="W705" s="108"/>
      <c r="X705" s="108"/>
      <c r="Y705" s="108"/>
      <c r="Z705" s="108"/>
    </row>
    <row r="706" spans="1:26" ht="19.5" customHeight="1">
      <c r="A706" s="108"/>
      <c r="B706" s="108"/>
      <c r="C706" s="108"/>
      <c r="D706" s="108"/>
      <c r="E706" s="108"/>
      <c r="F706" s="108"/>
      <c r="G706" s="533"/>
      <c r="H706" s="346"/>
      <c r="I706" s="108"/>
      <c r="J706" s="108"/>
      <c r="K706" s="108"/>
      <c r="L706" s="534"/>
      <c r="M706" s="535"/>
      <c r="N706" s="536"/>
      <c r="O706" s="536"/>
      <c r="P706" s="108"/>
      <c r="Q706" s="108"/>
      <c r="R706" s="108"/>
      <c r="S706" s="108"/>
      <c r="T706" s="108"/>
      <c r="U706" s="108"/>
      <c r="V706" s="108"/>
      <c r="W706" s="108"/>
      <c r="X706" s="108"/>
      <c r="Y706" s="108"/>
      <c r="Z706" s="108"/>
    </row>
    <row r="707" spans="1:26" ht="19.5" customHeight="1">
      <c r="A707" s="108"/>
      <c r="B707" s="108"/>
      <c r="C707" s="108"/>
      <c r="D707" s="108"/>
      <c r="E707" s="108"/>
      <c r="F707" s="108"/>
      <c r="G707" s="533"/>
      <c r="H707" s="346"/>
      <c r="I707" s="108"/>
      <c r="J707" s="108"/>
      <c r="K707" s="108"/>
      <c r="L707" s="534"/>
      <c r="M707" s="535"/>
      <c r="N707" s="536"/>
      <c r="O707" s="536"/>
      <c r="P707" s="108"/>
      <c r="Q707" s="108"/>
      <c r="R707" s="108"/>
      <c r="S707" s="108"/>
      <c r="T707" s="108"/>
      <c r="U707" s="108"/>
      <c r="V707" s="108"/>
      <c r="W707" s="108"/>
      <c r="X707" s="108"/>
      <c r="Y707" s="108"/>
      <c r="Z707" s="108"/>
    </row>
    <row r="708" spans="1:26" ht="19.5" customHeight="1">
      <c r="A708" s="108"/>
      <c r="B708" s="108"/>
      <c r="C708" s="108"/>
      <c r="D708" s="108"/>
      <c r="E708" s="108"/>
      <c r="F708" s="108"/>
      <c r="G708" s="533"/>
      <c r="H708" s="346"/>
      <c r="I708" s="108"/>
      <c r="J708" s="108"/>
      <c r="K708" s="108"/>
      <c r="L708" s="534"/>
      <c r="M708" s="535"/>
      <c r="N708" s="536"/>
      <c r="O708" s="536"/>
      <c r="P708" s="108"/>
      <c r="Q708" s="108"/>
      <c r="R708" s="108"/>
      <c r="S708" s="108"/>
      <c r="T708" s="108"/>
      <c r="U708" s="108"/>
      <c r="V708" s="108"/>
      <c r="W708" s="108"/>
      <c r="X708" s="108"/>
      <c r="Y708" s="108"/>
      <c r="Z708" s="108"/>
    </row>
    <row r="709" spans="1:26" ht="19.5" customHeight="1">
      <c r="A709" s="108"/>
      <c r="B709" s="108"/>
      <c r="C709" s="108"/>
      <c r="D709" s="108"/>
      <c r="E709" s="108"/>
      <c r="F709" s="108"/>
      <c r="G709" s="533"/>
      <c r="H709" s="346"/>
      <c r="I709" s="108"/>
      <c r="J709" s="108"/>
      <c r="K709" s="108"/>
      <c r="L709" s="534"/>
      <c r="M709" s="535"/>
      <c r="N709" s="536"/>
      <c r="O709" s="536"/>
      <c r="P709" s="108"/>
      <c r="Q709" s="108"/>
      <c r="R709" s="108"/>
      <c r="S709" s="108"/>
      <c r="T709" s="108"/>
      <c r="U709" s="108"/>
      <c r="V709" s="108"/>
      <c r="W709" s="108"/>
      <c r="X709" s="108"/>
      <c r="Y709" s="108"/>
      <c r="Z709" s="108"/>
    </row>
    <row r="710" spans="1:26" ht="19.5" customHeight="1">
      <c r="A710" s="108"/>
      <c r="B710" s="108"/>
      <c r="C710" s="108"/>
      <c r="D710" s="108"/>
      <c r="E710" s="108"/>
      <c r="F710" s="108"/>
      <c r="G710" s="533"/>
      <c r="H710" s="346"/>
      <c r="I710" s="108"/>
      <c r="J710" s="108"/>
      <c r="K710" s="108"/>
      <c r="L710" s="534"/>
      <c r="M710" s="535"/>
      <c r="N710" s="536"/>
      <c r="O710" s="536"/>
      <c r="P710" s="108"/>
      <c r="Q710" s="108"/>
      <c r="R710" s="108"/>
      <c r="S710" s="108"/>
      <c r="T710" s="108"/>
      <c r="U710" s="108"/>
      <c r="V710" s="108"/>
      <c r="W710" s="108"/>
      <c r="X710" s="108"/>
      <c r="Y710" s="108"/>
      <c r="Z710" s="108"/>
    </row>
    <row r="711" spans="1:26" ht="19.5" customHeight="1">
      <c r="A711" s="108"/>
      <c r="B711" s="108"/>
      <c r="C711" s="108"/>
      <c r="D711" s="108"/>
      <c r="E711" s="108"/>
      <c r="F711" s="108"/>
      <c r="G711" s="533"/>
      <c r="H711" s="346"/>
      <c r="I711" s="108"/>
      <c r="J711" s="108"/>
      <c r="K711" s="108"/>
      <c r="L711" s="534"/>
      <c r="M711" s="535"/>
      <c r="N711" s="536"/>
      <c r="O711" s="536"/>
      <c r="P711" s="108"/>
      <c r="Q711" s="108"/>
      <c r="R711" s="108"/>
      <c r="S711" s="108"/>
      <c r="T711" s="108"/>
      <c r="U711" s="108"/>
      <c r="V711" s="108"/>
      <c r="W711" s="108"/>
      <c r="X711" s="108"/>
      <c r="Y711" s="108"/>
      <c r="Z711" s="108"/>
    </row>
    <row r="712" spans="1:26" ht="19.5" customHeight="1">
      <c r="A712" s="108"/>
      <c r="B712" s="108"/>
      <c r="C712" s="108"/>
      <c r="D712" s="108"/>
      <c r="E712" s="108"/>
      <c r="F712" s="108"/>
      <c r="G712" s="533"/>
      <c r="H712" s="346"/>
      <c r="I712" s="108"/>
      <c r="J712" s="108"/>
      <c r="K712" s="108"/>
      <c r="L712" s="534"/>
      <c r="M712" s="535"/>
      <c r="N712" s="536"/>
      <c r="O712" s="536"/>
      <c r="P712" s="108"/>
      <c r="Q712" s="108"/>
      <c r="R712" s="108"/>
      <c r="S712" s="108"/>
      <c r="T712" s="108"/>
      <c r="U712" s="108"/>
      <c r="V712" s="108"/>
      <c r="W712" s="108"/>
      <c r="X712" s="108"/>
      <c r="Y712" s="108"/>
      <c r="Z712" s="108"/>
    </row>
    <row r="713" spans="1:26" ht="19.5" customHeight="1">
      <c r="A713" s="108"/>
      <c r="B713" s="108"/>
      <c r="C713" s="108"/>
      <c r="D713" s="108"/>
      <c r="E713" s="108"/>
      <c r="F713" s="108"/>
      <c r="G713" s="533"/>
      <c r="H713" s="346"/>
      <c r="I713" s="108"/>
      <c r="J713" s="108"/>
      <c r="K713" s="108"/>
      <c r="L713" s="534"/>
      <c r="M713" s="535"/>
      <c r="N713" s="536"/>
      <c r="O713" s="536"/>
      <c r="P713" s="108"/>
      <c r="Q713" s="108"/>
      <c r="R713" s="108"/>
      <c r="S713" s="108"/>
      <c r="T713" s="108"/>
      <c r="U713" s="108"/>
      <c r="V713" s="108"/>
      <c r="W713" s="108"/>
      <c r="X713" s="108"/>
      <c r="Y713" s="108"/>
      <c r="Z713" s="108"/>
    </row>
    <row r="714" spans="1:26" ht="19.5" customHeight="1">
      <c r="A714" s="108"/>
      <c r="B714" s="108"/>
      <c r="C714" s="108"/>
      <c r="D714" s="108"/>
      <c r="E714" s="108"/>
      <c r="F714" s="108"/>
      <c r="G714" s="533"/>
      <c r="H714" s="346"/>
      <c r="I714" s="108"/>
      <c r="J714" s="108"/>
      <c r="K714" s="108"/>
      <c r="L714" s="534"/>
      <c r="M714" s="535"/>
      <c r="N714" s="536"/>
      <c r="O714" s="536"/>
      <c r="P714" s="108"/>
      <c r="Q714" s="108"/>
      <c r="R714" s="108"/>
      <c r="S714" s="108"/>
      <c r="T714" s="108"/>
      <c r="U714" s="108"/>
      <c r="V714" s="108"/>
      <c r="W714" s="108"/>
      <c r="X714" s="108"/>
      <c r="Y714" s="108"/>
      <c r="Z714" s="108"/>
    </row>
    <row r="715" spans="1:26" ht="19.5" customHeight="1">
      <c r="A715" s="108"/>
      <c r="B715" s="108"/>
      <c r="C715" s="108"/>
      <c r="D715" s="108"/>
      <c r="E715" s="108"/>
      <c r="F715" s="108"/>
      <c r="G715" s="533"/>
      <c r="H715" s="346"/>
      <c r="I715" s="108"/>
      <c r="J715" s="108"/>
      <c r="K715" s="108"/>
      <c r="L715" s="534"/>
      <c r="M715" s="535"/>
      <c r="N715" s="536"/>
      <c r="O715" s="536"/>
      <c r="P715" s="108"/>
      <c r="Q715" s="108"/>
      <c r="R715" s="108"/>
      <c r="S715" s="108"/>
      <c r="T715" s="108"/>
      <c r="U715" s="108"/>
      <c r="V715" s="108"/>
      <c r="W715" s="108"/>
      <c r="X715" s="108"/>
      <c r="Y715" s="108"/>
      <c r="Z715" s="108"/>
    </row>
    <row r="716" spans="1:26" ht="19.5" customHeight="1">
      <c r="A716" s="108"/>
      <c r="B716" s="108"/>
      <c r="C716" s="108"/>
      <c r="D716" s="108"/>
      <c r="E716" s="108"/>
      <c r="F716" s="108"/>
      <c r="G716" s="533"/>
      <c r="H716" s="346"/>
      <c r="I716" s="108"/>
      <c r="J716" s="108"/>
      <c r="K716" s="108"/>
      <c r="L716" s="534"/>
      <c r="M716" s="535"/>
      <c r="N716" s="536"/>
      <c r="O716" s="536"/>
      <c r="P716" s="108"/>
      <c r="Q716" s="108"/>
      <c r="R716" s="108"/>
      <c r="S716" s="108"/>
      <c r="T716" s="108"/>
      <c r="U716" s="108"/>
      <c r="V716" s="108"/>
      <c r="W716" s="108"/>
      <c r="X716" s="108"/>
      <c r="Y716" s="108"/>
      <c r="Z716" s="108"/>
    </row>
    <row r="717" spans="1:26" ht="19.5" customHeight="1">
      <c r="A717" s="108"/>
      <c r="B717" s="108"/>
      <c r="C717" s="108"/>
      <c r="D717" s="108"/>
      <c r="E717" s="108"/>
      <c r="F717" s="108"/>
      <c r="G717" s="533"/>
      <c r="H717" s="346"/>
      <c r="I717" s="108"/>
      <c r="J717" s="108"/>
      <c r="K717" s="108"/>
      <c r="L717" s="534"/>
      <c r="M717" s="535"/>
      <c r="N717" s="536"/>
      <c r="O717" s="536"/>
      <c r="P717" s="108"/>
      <c r="Q717" s="108"/>
      <c r="R717" s="108"/>
      <c r="S717" s="108"/>
      <c r="T717" s="108"/>
      <c r="U717" s="108"/>
      <c r="V717" s="108"/>
      <c r="W717" s="108"/>
      <c r="X717" s="108"/>
      <c r="Y717" s="108"/>
      <c r="Z717" s="108"/>
    </row>
    <row r="718" spans="1:26" ht="19.5" customHeight="1">
      <c r="A718" s="108"/>
      <c r="B718" s="108"/>
      <c r="C718" s="108"/>
      <c r="D718" s="108"/>
      <c r="E718" s="108"/>
      <c r="F718" s="108"/>
      <c r="G718" s="533"/>
      <c r="H718" s="346"/>
      <c r="I718" s="108"/>
      <c r="J718" s="108"/>
      <c r="K718" s="108"/>
      <c r="L718" s="534"/>
      <c r="M718" s="535"/>
      <c r="N718" s="536"/>
      <c r="O718" s="536"/>
      <c r="P718" s="108"/>
      <c r="Q718" s="108"/>
      <c r="R718" s="108"/>
      <c r="S718" s="108"/>
      <c r="T718" s="108"/>
      <c r="U718" s="108"/>
      <c r="V718" s="108"/>
      <c r="W718" s="108"/>
      <c r="X718" s="108"/>
      <c r="Y718" s="108"/>
      <c r="Z718" s="108"/>
    </row>
    <row r="719" spans="1:26" ht="19.5" customHeight="1">
      <c r="A719" s="108"/>
      <c r="B719" s="108"/>
      <c r="C719" s="108"/>
      <c r="D719" s="108"/>
      <c r="E719" s="108"/>
      <c r="F719" s="108"/>
      <c r="G719" s="533"/>
      <c r="H719" s="346"/>
      <c r="I719" s="108"/>
      <c r="J719" s="108"/>
      <c r="K719" s="108"/>
      <c r="L719" s="534"/>
      <c r="M719" s="535"/>
      <c r="N719" s="536"/>
      <c r="O719" s="536"/>
      <c r="P719" s="108"/>
      <c r="Q719" s="108"/>
      <c r="R719" s="108"/>
      <c r="S719" s="108"/>
      <c r="T719" s="108"/>
      <c r="U719" s="108"/>
      <c r="V719" s="108"/>
      <c r="W719" s="108"/>
      <c r="X719" s="108"/>
      <c r="Y719" s="108"/>
      <c r="Z719" s="108"/>
    </row>
    <row r="720" spans="1:26" ht="19.5" customHeight="1">
      <c r="A720" s="108"/>
      <c r="B720" s="108"/>
      <c r="C720" s="108"/>
      <c r="D720" s="108"/>
      <c r="E720" s="108"/>
      <c r="F720" s="108"/>
      <c r="G720" s="533"/>
      <c r="H720" s="346"/>
      <c r="I720" s="108"/>
      <c r="J720" s="108"/>
      <c r="K720" s="108"/>
      <c r="L720" s="534"/>
      <c r="M720" s="535"/>
      <c r="N720" s="536"/>
      <c r="O720" s="536"/>
      <c r="P720" s="108"/>
      <c r="Q720" s="108"/>
      <c r="R720" s="108"/>
      <c r="S720" s="108"/>
      <c r="T720" s="108"/>
      <c r="U720" s="108"/>
      <c r="V720" s="108"/>
      <c r="W720" s="108"/>
      <c r="X720" s="108"/>
      <c r="Y720" s="108"/>
      <c r="Z720" s="108"/>
    </row>
    <row r="721" spans="1:26" ht="19.5" customHeight="1">
      <c r="A721" s="108"/>
      <c r="B721" s="108"/>
      <c r="C721" s="108"/>
      <c r="D721" s="108"/>
      <c r="E721" s="108"/>
      <c r="F721" s="108"/>
      <c r="G721" s="533"/>
      <c r="H721" s="346"/>
      <c r="I721" s="108"/>
      <c r="J721" s="108"/>
      <c r="K721" s="108"/>
      <c r="L721" s="534"/>
      <c r="M721" s="535"/>
      <c r="N721" s="536"/>
      <c r="O721" s="536"/>
      <c r="P721" s="108"/>
      <c r="Q721" s="108"/>
      <c r="R721" s="108"/>
      <c r="S721" s="108"/>
      <c r="T721" s="108"/>
      <c r="U721" s="108"/>
      <c r="V721" s="108"/>
      <c r="W721" s="108"/>
      <c r="X721" s="108"/>
      <c r="Y721" s="108"/>
      <c r="Z721" s="108"/>
    </row>
    <row r="722" spans="1:26" ht="19.5" customHeight="1">
      <c r="A722" s="108"/>
      <c r="B722" s="108"/>
      <c r="C722" s="108"/>
      <c r="D722" s="108"/>
      <c r="E722" s="108"/>
      <c r="F722" s="108"/>
      <c r="G722" s="533"/>
      <c r="H722" s="346"/>
      <c r="I722" s="108"/>
      <c r="J722" s="108"/>
      <c r="K722" s="108"/>
      <c r="L722" s="534"/>
      <c r="M722" s="535"/>
      <c r="N722" s="536"/>
      <c r="O722" s="536"/>
      <c r="P722" s="108"/>
      <c r="Q722" s="108"/>
      <c r="R722" s="108"/>
      <c r="S722" s="108"/>
      <c r="T722" s="108"/>
      <c r="U722" s="108"/>
      <c r="V722" s="108"/>
      <c r="W722" s="108"/>
      <c r="X722" s="108"/>
      <c r="Y722" s="108"/>
      <c r="Z722" s="108"/>
    </row>
    <row r="723" spans="1:26" ht="19.5" customHeight="1">
      <c r="A723" s="108"/>
      <c r="B723" s="108"/>
      <c r="C723" s="108"/>
      <c r="D723" s="108"/>
      <c r="E723" s="108"/>
      <c r="F723" s="108"/>
      <c r="G723" s="533"/>
      <c r="H723" s="346"/>
      <c r="I723" s="108"/>
      <c r="J723" s="108"/>
      <c r="K723" s="108"/>
      <c r="L723" s="534"/>
      <c r="M723" s="535"/>
      <c r="N723" s="536"/>
      <c r="O723" s="536"/>
      <c r="P723" s="108"/>
      <c r="Q723" s="108"/>
      <c r="R723" s="108"/>
      <c r="S723" s="108"/>
      <c r="T723" s="108"/>
      <c r="U723" s="108"/>
      <c r="V723" s="108"/>
      <c r="W723" s="108"/>
      <c r="X723" s="108"/>
      <c r="Y723" s="108"/>
      <c r="Z723" s="108"/>
    </row>
    <row r="724" spans="1:26" ht="19.5" customHeight="1">
      <c r="A724" s="108"/>
      <c r="B724" s="108"/>
      <c r="C724" s="108"/>
      <c r="D724" s="108"/>
      <c r="E724" s="108"/>
      <c r="F724" s="108"/>
      <c r="G724" s="533"/>
      <c r="H724" s="346"/>
      <c r="I724" s="108"/>
      <c r="J724" s="108"/>
      <c r="K724" s="108"/>
      <c r="L724" s="534"/>
      <c r="M724" s="535"/>
      <c r="N724" s="536"/>
      <c r="O724" s="536"/>
      <c r="P724" s="108"/>
      <c r="Q724" s="108"/>
      <c r="R724" s="108"/>
      <c r="S724" s="108"/>
      <c r="T724" s="108"/>
      <c r="U724" s="108"/>
      <c r="V724" s="108"/>
      <c r="W724" s="108"/>
      <c r="X724" s="108"/>
      <c r="Y724" s="108"/>
      <c r="Z724" s="108"/>
    </row>
    <row r="725" spans="1:26" ht="19.5" customHeight="1">
      <c r="A725" s="108"/>
      <c r="B725" s="108"/>
      <c r="C725" s="108"/>
      <c r="D725" s="108"/>
      <c r="E725" s="108"/>
      <c r="F725" s="108"/>
      <c r="G725" s="533"/>
      <c r="H725" s="346"/>
      <c r="I725" s="108"/>
      <c r="J725" s="108"/>
      <c r="K725" s="108"/>
      <c r="L725" s="534"/>
      <c r="M725" s="535"/>
      <c r="N725" s="536"/>
      <c r="O725" s="536"/>
      <c r="P725" s="108"/>
      <c r="Q725" s="108"/>
      <c r="R725" s="108"/>
      <c r="S725" s="108"/>
      <c r="T725" s="108"/>
      <c r="U725" s="108"/>
      <c r="V725" s="108"/>
      <c r="W725" s="108"/>
      <c r="X725" s="108"/>
      <c r="Y725" s="108"/>
      <c r="Z725" s="108"/>
    </row>
    <row r="726" spans="1:26" ht="19.5" customHeight="1">
      <c r="A726" s="108"/>
      <c r="B726" s="108"/>
      <c r="C726" s="108"/>
      <c r="D726" s="108"/>
      <c r="E726" s="108"/>
      <c r="F726" s="108"/>
      <c r="G726" s="533"/>
      <c r="H726" s="346"/>
      <c r="I726" s="108"/>
      <c r="J726" s="108"/>
      <c r="K726" s="108"/>
      <c r="L726" s="534"/>
      <c r="M726" s="535"/>
      <c r="N726" s="536"/>
      <c r="O726" s="536"/>
      <c r="P726" s="108"/>
      <c r="Q726" s="108"/>
      <c r="R726" s="108"/>
      <c r="S726" s="108"/>
      <c r="T726" s="108"/>
      <c r="U726" s="108"/>
      <c r="V726" s="108"/>
      <c r="W726" s="108"/>
      <c r="X726" s="108"/>
      <c r="Y726" s="108"/>
      <c r="Z726" s="108"/>
    </row>
    <row r="727" spans="1:26" ht="19.5" customHeight="1">
      <c r="A727" s="108"/>
      <c r="B727" s="108"/>
      <c r="C727" s="108"/>
      <c r="D727" s="108"/>
      <c r="E727" s="108"/>
      <c r="F727" s="108"/>
      <c r="G727" s="533"/>
      <c r="H727" s="346"/>
      <c r="I727" s="108"/>
      <c r="J727" s="108"/>
      <c r="K727" s="108"/>
      <c r="L727" s="534"/>
      <c r="M727" s="535"/>
      <c r="N727" s="536"/>
      <c r="O727" s="536"/>
      <c r="P727" s="108"/>
      <c r="Q727" s="108"/>
      <c r="R727" s="108"/>
      <c r="S727" s="108"/>
      <c r="T727" s="108"/>
      <c r="U727" s="108"/>
      <c r="V727" s="108"/>
      <c r="W727" s="108"/>
      <c r="X727" s="108"/>
      <c r="Y727" s="108"/>
      <c r="Z727" s="108"/>
    </row>
    <row r="728" spans="1:26" ht="19.5" customHeight="1">
      <c r="A728" s="108"/>
      <c r="B728" s="108"/>
      <c r="C728" s="108"/>
      <c r="D728" s="108"/>
      <c r="E728" s="108"/>
      <c r="F728" s="108"/>
      <c r="G728" s="533"/>
      <c r="H728" s="346"/>
      <c r="I728" s="108"/>
      <c r="J728" s="108"/>
      <c r="K728" s="108"/>
      <c r="L728" s="534"/>
      <c r="M728" s="535"/>
      <c r="N728" s="536"/>
      <c r="O728" s="536"/>
      <c r="P728" s="108"/>
      <c r="Q728" s="108"/>
      <c r="R728" s="108"/>
      <c r="S728" s="108"/>
      <c r="T728" s="108"/>
      <c r="U728" s="108"/>
      <c r="V728" s="108"/>
      <c r="W728" s="108"/>
      <c r="X728" s="108"/>
      <c r="Y728" s="108"/>
      <c r="Z728" s="108"/>
    </row>
    <row r="729" spans="1:26" ht="19.5" customHeight="1">
      <c r="A729" s="108"/>
      <c r="B729" s="108"/>
      <c r="C729" s="108"/>
      <c r="D729" s="108"/>
      <c r="E729" s="108"/>
      <c r="F729" s="108"/>
      <c r="G729" s="533"/>
      <c r="H729" s="346"/>
      <c r="I729" s="108"/>
      <c r="J729" s="108"/>
      <c r="K729" s="108"/>
      <c r="L729" s="534"/>
      <c r="M729" s="535"/>
      <c r="N729" s="536"/>
      <c r="O729" s="536"/>
      <c r="P729" s="108"/>
      <c r="Q729" s="108"/>
      <c r="R729" s="108"/>
      <c r="S729" s="108"/>
      <c r="T729" s="108"/>
      <c r="U729" s="108"/>
      <c r="V729" s="108"/>
      <c r="W729" s="108"/>
      <c r="X729" s="108"/>
      <c r="Y729" s="108"/>
      <c r="Z729" s="108"/>
    </row>
    <row r="730" spans="1:26" ht="19.5" customHeight="1">
      <c r="A730" s="108"/>
      <c r="B730" s="108"/>
      <c r="C730" s="108"/>
      <c r="D730" s="108"/>
      <c r="E730" s="108"/>
      <c r="F730" s="108"/>
      <c r="G730" s="533"/>
      <c r="H730" s="346"/>
      <c r="I730" s="108"/>
      <c r="J730" s="108"/>
      <c r="K730" s="108"/>
      <c r="L730" s="534"/>
      <c r="M730" s="535"/>
      <c r="N730" s="536"/>
      <c r="O730" s="536"/>
      <c r="P730" s="108"/>
      <c r="Q730" s="108"/>
      <c r="R730" s="108"/>
      <c r="S730" s="108"/>
      <c r="T730" s="108"/>
      <c r="U730" s="108"/>
      <c r="V730" s="108"/>
      <c r="W730" s="108"/>
      <c r="X730" s="108"/>
      <c r="Y730" s="108"/>
      <c r="Z730" s="108"/>
    </row>
    <row r="731" spans="1:26" ht="19.5" customHeight="1">
      <c r="A731" s="108"/>
      <c r="B731" s="108"/>
      <c r="C731" s="108"/>
      <c r="D731" s="108"/>
      <c r="E731" s="108"/>
      <c r="F731" s="108"/>
      <c r="G731" s="533"/>
      <c r="H731" s="346"/>
      <c r="I731" s="108"/>
      <c r="J731" s="108"/>
      <c r="K731" s="108"/>
      <c r="L731" s="534"/>
      <c r="M731" s="535"/>
      <c r="N731" s="536"/>
      <c r="O731" s="536"/>
      <c r="P731" s="108"/>
      <c r="Q731" s="108"/>
      <c r="R731" s="108"/>
      <c r="S731" s="108"/>
      <c r="T731" s="108"/>
      <c r="U731" s="108"/>
      <c r="V731" s="108"/>
      <c r="W731" s="108"/>
      <c r="X731" s="108"/>
      <c r="Y731" s="108"/>
      <c r="Z731" s="108"/>
    </row>
    <row r="732" spans="1:26" ht="19.5" customHeight="1">
      <c r="A732" s="108"/>
      <c r="B732" s="108"/>
      <c r="C732" s="108"/>
      <c r="D732" s="108"/>
      <c r="E732" s="108"/>
      <c r="F732" s="108"/>
      <c r="G732" s="533"/>
      <c r="H732" s="346"/>
      <c r="I732" s="108"/>
      <c r="J732" s="108"/>
      <c r="K732" s="108"/>
      <c r="L732" s="534"/>
      <c r="M732" s="535"/>
      <c r="N732" s="536"/>
      <c r="O732" s="536"/>
      <c r="P732" s="108"/>
      <c r="Q732" s="108"/>
      <c r="R732" s="108"/>
      <c r="S732" s="108"/>
      <c r="T732" s="108"/>
      <c r="U732" s="108"/>
      <c r="V732" s="108"/>
      <c r="W732" s="108"/>
      <c r="X732" s="108"/>
      <c r="Y732" s="108"/>
      <c r="Z732" s="108"/>
    </row>
    <row r="733" spans="1:26" ht="19.5" customHeight="1">
      <c r="A733" s="108"/>
      <c r="B733" s="108"/>
      <c r="C733" s="108"/>
      <c r="D733" s="108"/>
      <c r="E733" s="108"/>
      <c r="F733" s="108"/>
      <c r="G733" s="533"/>
      <c r="H733" s="346"/>
      <c r="I733" s="108"/>
      <c r="J733" s="108"/>
      <c r="K733" s="108"/>
      <c r="L733" s="534"/>
      <c r="M733" s="535"/>
      <c r="N733" s="536"/>
      <c r="O733" s="536"/>
      <c r="P733" s="108"/>
      <c r="Q733" s="108"/>
      <c r="R733" s="108"/>
      <c r="S733" s="108"/>
      <c r="T733" s="108"/>
      <c r="U733" s="108"/>
      <c r="V733" s="108"/>
      <c r="W733" s="108"/>
      <c r="X733" s="108"/>
      <c r="Y733" s="108"/>
      <c r="Z733" s="108"/>
    </row>
    <row r="734" spans="1:26" ht="19.5" customHeight="1">
      <c r="A734" s="108"/>
      <c r="B734" s="108"/>
      <c r="C734" s="108"/>
      <c r="D734" s="108"/>
      <c r="E734" s="108"/>
      <c r="F734" s="108"/>
      <c r="G734" s="533"/>
      <c r="H734" s="346"/>
      <c r="I734" s="108"/>
      <c r="J734" s="108"/>
      <c r="K734" s="108"/>
      <c r="L734" s="534"/>
      <c r="M734" s="535"/>
      <c r="N734" s="536"/>
      <c r="O734" s="536"/>
      <c r="P734" s="108"/>
      <c r="Q734" s="108"/>
      <c r="R734" s="108"/>
      <c r="S734" s="108"/>
      <c r="T734" s="108"/>
      <c r="U734" s="108"/>
      <c r="V734" s="108"/>
      <c r="W734" s="108"/>
      <c r="X734" s="108"/>
      <c r="Y734" s="108"/>
      <c r="Z734" s="108"/>
    </row>
    <row r="735" spans="1:26" ht="19.5" customHeight="1">
      <c r="A735" s="108"/>
      <c r="B735" s="108"/>
      <c r="C735" s="108"/>
      <c r="D735" s="108"/>
      <c r="E735" s="108"/>
      <c r="F735" s="108"/>
      <c r="G735" s="533"/>
      <c r="H735" s="346"/>
      <c r="I735" s="108"/>
      <c r="J735" s="108"/>
      <c r="K735" s="108"/>
      <c r="L735" s="534"/>
      <c r="M735" s="535"/>
      <c r="N735" s="536"/>
      <c r="O735" s="536"/>
      <c r="P735" s="108"/>
      <c r="Q735" s="108"/>
      <c r="R735" s="108"/>
      <c r="S735" s="108"/>
      <c r="T735" s="108"/>
      <c r="U735" s="108"/>
      <c r="V735" s="108"/>
      <c r="W735" s="108"/>
      <c r="X735" s="108"/>
      <c r="Y735" s="108"/>
      <c r="Z735" s="108"/>
    </row>
    <row r="736" spans="1:26" ht="19.5" customHeight="1">
      <c r="A736" s="108"/>
      <c r="B736" s="108"/>
      <c r="C736" s="108"/>
      <c r="D736" s="108"/>
      <c r="E736" s="108"/>
      <c r="F736" s="108"/>
      <c r="G736" s="533"/>
      <c r="H736" s="346"/>
      <c r="I736" s="108"/>
      <c r="J736" s="108"/>
      <c r="K736" s="108"/>
      <c r="L736" s="534"/>
      <c r="M736" s="535"/>
      <c r="N736" s="536"/>
      <c r="O736" s="536"/>
      <c r="P736" s="108"/>
      <c r="Q736" s="108"/>
      <c r="R736" s="108"/>
      <c r="S736" s="108"/>
      <c r="T736" s="108"/>
      <c r="U736" s="108"/>
      <c r="V736" s="108"/>
      <c r="W736" s="108"/>
      <c r="X736" s="108"/>
      <c r="Y736" s="108"/>
      <c r="Z736" s="108"/>
    </row>
    <row r="737" spans="1:26" ht="19.5" customHeight="1">
      <c r="A737" s="108"/>
      <c r="B737" s="108"/>
      <c r="C737" s="108"/>
      <c r="D737" s="108"/>
      <c r="E737" s="108"/>
      <c r="F737" s="108"/>
      <c r="G737" s="533"/>
      <c r="H737" s="346"/>
      <c r="I737" s="108"/>
      <c r="J737" s="108"/>
      <c r="K737" s="108"/>
      <c r="L737" s="534"/>
      <c r="M737" s="535"/>
      <c r="N737" s="536"/>
      <c r="O737" s="536"/>
      <c r="P737" s="108"/>
      <c r="Q737" s="108"/>
      <c r="R737" s="108"/>
      <c r="S737" s="108"/>
      <c r="T737" s="108"/>
      <c r="U737" s="108"/>
      <c r="V737" s="108"/>
      <c r="W737" s="108"/>
      <c r="X737" s="108"/>
      <c r="Y737" s="108"/>
      <c r="Z737" s="108"/>
    </row>
    <row r="738" spans="1:26" ht="19.5" customHeight="1">
      <c r="A738" s="108"/>
      <c r="B738" s="108"/>
      <c r="C738" s="108"/>
      <c r="D738" s="108"/>
      <c r="E738" s="108"/>
      <c r="F738" s="108"/>
      <c r="G738" s="533"/>
      <c r="H738" s="346"/>
      <c r="I738" s="108"/>
      <c r="J738" s="108"/>
      <c r="K738" s="108"/>
      <c r="L738" s="534"/>
      <c r="M738" s="535"/>
      <c r="N738" s="536"/>
      <c r="O738" s="536"/>
      <c r="P738" s="108"/>
      <c r="Q738" s="108"/>
      <c r="R738" s="108"/>
      <c r="S738" s="108"/>
      <c r="T738" s="108"/>
      <c r="U738" s="108"/>
      <c r="V738" s="108"/>
      <c r="W738" s="108"/>
      <c r="X738" s="108"/>
      <c r="Y738" s="108"/>
      <c r="Z738" s="108"/>
    </row>
    <row r="739" spans="1:26" ht="19.5" customHeight="1">
      <c r="A739" s="108"/>
      <c r="B739" s="108"/>
      <c r="C739" s="108"/>
      <c r="D739" s="108"/>
      <c r="E739" s="108"/>
      <c r="F739" s="108"/>
      <c r="G739" s="533"/>
      <c r="H739" s="346"/>
      <c r="I739" s="108"/>
      <c r="J739" s="108"/>
      <c r="K739" s="108"/>
      <c r="L739" s="534"/>
      <c r="M739" s="535"/>
      <c r="N739" s="536"/>
      <c r="O739" s="536"/>
      <c r="P739" s="108"/>
      <c r="Q739" s="108"/>
      <c r="R739" s="108"/>
      <c r="S739" s="108"/>
      <c r="T739" s="108"/>
      <c r="U739" s="108"/>
      <c r="V739" s="108"/>
      <c r="W739" s="108"/>
      <c r="X739" s="108"/>
      <c r="Y739" s="108"/>
      <c r="Z739" s="108"/>
    </row>
    <row r="740" spans="1:26" ht="19.5" customHeight="1">
      <c r="A740" s="108"/>
      <c r="B740" s="108"/>
      <c r="C740" s="108"/>
      <c r="D740" s="108"/>
      <c r="E740" s="108"/>
      <c r="F740" s="108"/>
      <c r="G740" s="533"/>
      <c r="H740" s="346"/>
      <c r="I740" s="108"/>
      <c r="J740" s="108"/>
      <c r="K740" s="108"/>
      <c r="L740" s="534"/>
      <c r="M740" s="535"/>
      <c r="N740" s="536"/>
      <c r="O740" s="536"/>
      <c r="P740" s="108"/>
      <c r="Q740" s="108"/>
      <c r="R740" s="108"/>
      <c r="S740" s="108"/>
      <c r="T740" s="108"/>
      <c r="U740" s="108"/>
      <c r="V740" s="108"/>
      <c r="W740" s="108"/>
      <c r="X740" s="108"/>
      <c r="Y740" s="108"/>
      <c r="Z740" s="108"/>
    </row>
    <row r="741" spans="1:26" ht="19.5" customHeight="1">
      <c r="A741" s="108"/>
      <c r="B741" s="108"/>
      <c r="C741" s="108"/>
      <c r="D741" s="108"/>
      <c r="E741" s="108"/>
      <c r="F741" s="108"/>
      <c r="G741" s="533"/>
      <c r="H741" s="346"/>
      <c r="I741" s="108"/>
      <c r="J741" s="108"/>
      <c r="K741" s="108"/>
      <c r="L741" s="534"/>
      <c r="M741" s="535"/>
      <c r="N741" s="536"/>
      <c r="O741" s="536"/>
      <c r="P741" s="108"/>
      <c r="Q741" s="108"/>
      <c r="R741" s="108"/>
      <c r="S741" s="108"/>
      <c r="T741" s="108"/>
      <c r="U741" s="108"/>
      <c r="V741" s="108"/>
      <c r="W741" s="108"/>
      <c r="X741" s="108"/>
      <c r="Y741" s="108"/>
      <c r="Z741" s="108"/>
    </row>
    <row r="742" spans="1:26" ht="19.5" customHeight="1">
      <c r="A742" s="108"/>
      <c r="B742" s="108"/>
      <c r="C742" s="108"/>
      <c r="D742" s="108"/>
      <c r="E742" s="108"/>
      <c r="F742" s="108"/>
      <c r="G742" s="533"/>
      <c r="H742" s="346"/>
      <c r="I742" s="108"/>
      <c r="J742" s="108"/>
      <c r="K742" s="108"/>
      <c r="L742" s="534"/>
      <c r="M742" s="535"/>
      <c r="N742" s="536"/>
      <c r="O742" s="536"/>
      <c r="P742" s="108"/>
      <c r="Q742" s="108"/>
      <c r="R742" s="108"/>
      <c r="S742" s="108"/>
      <c r="T742" s="108"/>
      <c r="U742" s="108"/>
      <c r="V742" s="108"/>
      <c r="W742" s="108"/>
      <c r="X742" s="108"/>
      <c r="Y742" s="108"/>
      <c r="Z742" s="108"/>
    </row>
    <row r="743" spans="1:26" ht="19.5" customHeight="1">
      <c r="A743" s="108"/>
      <c r="B743" s="108"/>
      <c r="C743" s="108"/>
      <c r="D743" s="108"/>
      <c r="E743" s="108"/>
      <c r="F743" s="108"/>
      <c r="G743" s="533"/>
      <c r="H743" s="346"/>
      <c r="I743" s="108"/>
      <c r="J743" s="108"/>
      <c r="K743" s="108"/>
      <c r="L743" s="534"/>
      <c r="M743" s="535"/>
      <c r="N743" s="536"/>
      <c r="O743" s="536"/>
      <c r="P743" s="108"/>
      <c r="Q743" s="108"/>
      <c r="R743" s="108"/>
      <c r="S743" s="108"/>
      <c r="T743" s="108"/>
      <c r="U743" s="108"/>
      <c r="V743" s="108"/>
      <c r="W743" s="108"/>
      <c r="X743" s="108"/>
      <c r="Y743" s="108"/>
      <c r="Z743" s="108"/>
    </row>
    <row r="744" spans="1:26" ht="19.5" customHeight="1">
      <c r="A744" s="108"/>
      <c r="B744" s="108"/>
      <c r="C744" s="108"/>
      <c r="D744" s="108"/>
      <c r="E744" s="108"/>
      <c r="F744" s="108"/>
      <c r="G744" s="533"/>
      <c r="H744" s="346"/>
      <c r="I744" s="108"/>
      <c r="J744" s="108"/>
      <c r="K744" s="108"/>
      <c r="L744" s="534"/>
      <c r="M744" s="535"/>
      <c r="N744" s="536"/>
      <c r="O744" s="536"/>
      <c r="P744" s="108"/>
      <c r="Q744" s="108"/>
      <c r="R744" s="108"/>
      <c r="S744" s="108"/>
      <c r="T744" s="108"/>
      <c r="U744" s="108"/>
      <c r="V744" s="108"/>
      <c r="W744" s="108"/>
      <c r="X744" s="108"/>
      <c r="Y744" s="108"/>
      <c r="Z744" s="108"/>
    </row>
    <row r="745" spans="1:26" ht="19.5" customHeight="1">
      <c r="A745" s="108"/>
      <c r="B745" s="108"/>
      <c r="C745" s="108"/>
      <c r="D745" s="108"/>
      <c r="E745" s="108"/>
      <c r="F745" s="108"/>
      <c r="G745" s="533"/>
      <c r="H745" s="346"/>
      <c r="I745" s="108"/>
      <c r="J745" s="108"/>
      <c r="K745" s="108"/>
      <c r="L745" s="534"/>
      <c r="M745" s="535"/>
      <c r="N745" s="536"/>
      <c r="O745" s="536"/>
      <c r="P745" s="108"/>
      <c r="Q745" s="108"/>
      <c r="R745" s="108"/>
      <c r="S745" s="108"/>
      <c r="T745" s="108"/>
      <c r="U745" s="108"/>
      <c r="V745" s="108"/>
      <c r="W745" s="108"/>
      <c r="X745" s="108"/>
      <c r="Y745" s="108"/>
      <c r="Z745" s="108"/>
    </row>
    <row r="746" spans="1:26" ht="19.5" customHeight="1">
      <c r="A746" s="108"/>
      <c r="B746" s="108"/>
      <c r="C746" s="108"/>
      <c r="D746" s="108"/>
      <c r="E746" s="108"/>
      <c r="F746" s="108"/>
      <c r="G746" s="533"/>
      <c r="H746" s="346"/>
      <c r="I746" s="108"/>
      <c r="J746" s="108"/>
      <c r="K746" s="108"/>
      <c r="L746" s="534"/>
      <c r="M746" s="535"/>
      <c r="N746" s="536"/>
      <c r="O746" s="536"/>
      <c r="P746" s="108"/>
      <c r="Q746" s="108"/>
      <c r="R746" s="108"/>
      <c r="S746" s="108"/>
      <c r="T746" s="108"/>
      <c r="U746" s="108"/>
      <c r="V746" s="108"/>
      <c r="W746" s="108"/>
      <c r="X746" s="108"/>
      <c r="Y746" s="108"/>
      <c r="Z746" s="108"/>
    </row>
    <row r="747" spans="1:26" ht="19.5" customHeight="1">
      <c r="A747" s="108"/>
      <c r="B747" s="108"/>
      <c r="C747" s="108"/>
      <c r="D747" s="108"/>
      <c r="E747" s="108"/>
      <c r="F747" s="108"/>
      <c r="G747" s="533"/>
      <c r="H747" s="346"/>
      <c r="I747" s="108"/>
      <c r="J747" s="108"/>
      <c r="K747" s="108"/>
      <c r="L747" s="534"/>
      <c r="M747" s="535"/>
      <c r="N747" s="536"/>
      <c r="O747" s="536"/>
      <c r="P747" s="108"/>
      <c r="Q747" s="108"/>
      <c r="R747" s="108"/>
      <c r="S747" s="108"/>
      <c r="T747" s="108"/>
      <c r="U747" s="108"/>
      <c r="V747" s="108"/>
      <c r="W747" s="108"/>
      <c r="X747" s="108"/>
      <c r="Y747" s="108"/>
      <c r="Z747" s="108"/>
    </row>
    <row r="748" spans="1:26" ht="19.5" customHeight="1">
      <c r="A748" s="108"/>
      <c r="B748" s="108"/>
      <c r="C748" s="108"/>
      <c r="D748" s="108"/>
      <c r="E748" s="108"/>
      <c r="F748" s="108"/>
      <c r="G748" s="533"/>
      <c r="H748" s="346"/>
      <c r="I748" s="108"/>
      <c r="J748" s="108"/>
      <c r="K748" s="108"/>
      <c r="L748" s="534"/>
      <c r="M748" s="535"/>
      <c r="N748" s="536"/>
      <c r="O748" s="536"/>
      <c r="P748" s="108"/>
      <c r="Q748" s="108"/>
      <c r="R748" s="108"/>
      <c r="S748" s="108"/>
      <c r="T748" s="108"/>
      <c r="U748" s="108"/>
      <c r="V748" s="108"/>
      <c r="W748" s="108"/>
      <c r="X748" s="108"/>
      <c r="Y748" s="108"/>
      <c r="Z748" s="108"/>
    </row>
    <row r="749" spans="1:26" ht="19.5" customHeight="1">
      <c r="A749" s="108"/>
      <c r="B749" s="108"/>
      <c r="C749" s="108"/>
      <c r="D749" s="108"/>
      <c r="E749" s="108"/>
      <c r="F749" s="108"/>
      <c r="G749" s="533"/>
      <c r="H749" s="346"/>
      <c r="I749" s="108"/>
      <c r="J749" s="108"/>
      <c r="K749" s="108"/>
      <c r="L749" s="534"/>
      <c r="M749" s="535"/>
      <c r="N749" s="536"/>
      <c r="O749" s="536"/>
      <c r="P749" s="108"/>
      <c r="Q749" s="108"/>
      <c r="R749" s="108"/>
      <c r="S749" s="108"/>
      <c r="T749" s="108"/>
      <c r="U749" s="108"/>
      <c r="V749" s="108"/>
      <c r="W749" s="108"/>
      <c r="X749" s="108"/>
      <c r="Y749" s="108"/>
      <c r="Z749" s="108"/>
    </row>
    <row r="750" spans="1:26" ht="19.5" customHeight="1">
      <c r="A750" s="108"/>
      <c r="B750" s="108"/>
      <c r="C750" s="108"/>
      <c r="D750" s="108"/>
      <c r="E750" s="108"/>
      <c r="F750" s="108"/>
      <c r="G750" s="533"/>
      <c r="H750" s="346"/>
      <c r="I750" s="108"/>
      <c r="J750" s="108"/>
      <c r="K750" s="108"/>
      <c r="L750" s="534"/>
      <c r="M750" s="535"/>
      <c r="N750" s="536"/>
      <c r="O750" s="536"/>
      <c r="P750" s="108"/>
      <c r="Q750" s="108"/>
      <c r="R750" s="108"/>
      <c r="S750" s="108"/>
      <c r="T750" s="108"/>
      <c r="U750" s="108"/>
      <c r="V750" s="108"/>
      <c r="W750" s="108"/>
      <c r="X750" s="108"/>
      <c r="Y750" s="108"/>
      <c r="Z750" s="108"/>
    </row>
    <row r="751" spans="1:26" ht="19.5" customHeight="1">
      <c r="A751" s="108"/>
      <c r="B751" s="108"/>
      <c r="C751" s="108"/>
      <c r="D751" s="108"/>
      <c r="E751" s="108"/>
      <c r="F751" s="108"/>
      <c r="G751" s="533"/>
      <c r="H751" s="346"/>
      <c r="I751" s="108"/>
      <c r="J751" s="108"/>
      <c r="K751" s="108"/>
      <c r="L751" s="534"/>
      <c r="M751" s="535"/>
      <c r="N751" s="536"/>
      <c r="O751" s="536"/>
      <c r="P751" s="108"/>
      <c r="Q751" s="108"/>
      <c r="R751" s="108"/>
      <c r="S751" s="108"/>
      <c r="T751" s="108"/>
      <c r="U751" s="108"/>
      <c r="V751" s="108"/>
      <c r="W751" s="108"/>
      <c r="X751" s="108"/>
      <c r="Y751" s="108"/>
      <c r="Z751" s="108"/>
    </row>
    <row r="752" spans="1:26" ht="19.5" customHeight="1">
      <c r="A752" s="108"/>
      <c r="B752" s="108"/>
      <c r="C752" s="108"/>
      <c r="D752" s="108"/>
      <c r="E752" s="108"/>
      <c r="F752" s="108"/>
      <c r="G752" s="533"/>
      <c r="H752" s="346"/>
      <c r="I752" s="108"/>
      <c r="J752" s="108"/>
      <c r="K752" s="108"/>
      <c r="L752" s="534"/>
      <c r="M752" s="535"/>
      <c r="N752" s="536"/>
      <c r="O752" s="536"/>
      <c r="P752" s="108"/>
      <c r="Q752" s="108"/>
      <c r="R752" s="108"/>
      <c r="S752" s="108"/>
      <c r="T752" s="108"/>
      <c r="U752" s="108"/>
      <c r="V752" s="108"/>
      <c r="W752" s="108"/>
      <c r="X752" s="108"/>
      <c r="Y752" s="108"/>
      <c r="Z752" s="108"/>
    </row>
    <row r="753" spans="1:26" ht="19.5" customHeight="1">
      <c r="A753" s="108"/>
      <c r="B753" s="108"/>
      <c r="C753" s="108"/>
      <c r="D753" s="108"/>
      <c r="E753" s="108"/>
      <c r="F753" s="108"/>
      <c r="G753" s="533"/>
      <c r="H753" s="346"/>
      <c r="I753" s="108"/>
      <c r="J753" s="108"/>
      <c r="K753" s="108"/>
      <c r="L753" s="534"/>
      <c r="M753" s="535"/>
      <c r="N753" s="536"/>
      <c r="O753" s="536"/>
      <c r="P753" s="108"/>
      <c r="Q753" s="108"/>
      <c r="R753" s="108"/>
      <c r="S753" s="108"/>
      <c r="T753" s="108"/>
      <c r="U753" s="108"/>
      <c r="V753" s="108"/>
      <c r="W753" s="108"/>
      <c r="X753" s="108"/>
      <c r="Y753" s="108"/>
      <c r="Z753" s="108"/>
    </row>
    <row r="754" spans="1:26" ht="19.5" customHeight="1">
      <c r="A754" s="108"/>
      <c r="B754" s="108"/>
      <c r="C754" s="108"/>
      <c r="D754" s="108"/>
      <c r="E754" s="108"/>
      <c r="F754" s="108"/>
      <c r="G754" s="533"/>
      <c r="H754" s="346"/>
      <c r="I754" s="108"/>
      <c r="J754" s="108"/>
      <c r="K754" s="108"/>
      <c r="L754" s="534"/>
      <c r="M754" s="535"/>
      <c r="N754" s="536"/>
      <c r="O754" s="536"/>
      <c r="P754" s="108"/>
      <c r="Q754" s="108"/>
      <c r="R754" s="108"/>
      <c r="S754" s="108"/>
      <c r="T754" s="108"/>
      <c r="U754" s="108"/>
      <c r="V754" s="108"/>
      <c r="W754" s="108"/>
      <c r="X754" s="108"/>
      <c r="Y754" s="108"/>
      <c r="Z754" s="108"/>
    </row>
    <row r="755" spans="1:26" ht="19.5" customHeight="1">
      <c r="A755" s="108"/>
      <c r="B755" s="108"/>
      <c r="C755" s="108"/>
      <c r="D755" s="108"/>
      <c r="E755" s="108"/>
      <c r="F755" s="108"/>
      <c r="G755" s="533"/>
      <c r="H755" s="346"/>
      <c r="I755" s="108"/>
      <c r="J755" s="108"/>
      <c r="K755" s="108"/>
      <c r="L755" s="534"/>
      <c r="M755" s="535"/>
      <c r="N755" s="536"/>
      <c r="O755" s="536"/>
      <c r="P755" s="108"/>
      <c r="Q755" s="108"/>
      <c r="R755" s="108"/>
      <c r="S755" s="108"/>
      <c r="T755" s="108"/>
      <c r="U755" s="108"/>
      <c r="V755" s="108"/>
      <c r="W755" s="108"/>
      <c r="X755" s="108"/>
      <c r="Y755" s="108"/>
      <c r="Z755" s="108"/>
    </row>
    <row r="756" spans="1:26" ht="19.5" customHeight="1">
      <c r="A756" s="108"/>
      <c r="B756" s="108"/>
      <c r="C756" s="108"/>
      <c r="D756" s="108"/>
      <c r="E756" s="108"/>
      <c r="F756" s="108"/>
      <c r="G756" s="533"/>
      <c r="H756" s="346"/>
      <c r="I756" s="108"/>
      <c r="J756" s="108"/>
      <c r="K756" s="108"/>
      <c r="L756" s="534"/>
      <c r="M756" s="535"/>
      <c r="N756" s="536"/>
      <c r="O756" s="536"/>
      <c r="P756" s="108"/>
      <c r="Q756" s="108"/>
      <c r="R756" s="108"/>
      <c r="S756" s="108"/>
      <c r="T756" s="108"/>
      <c r="U756" s="108"/>
      <c r="V756" s="108"/>
      <c r="W756" s="108"/>
      <c r="X756" s="108"/>
      <c r="Y756" s="108"/>
      <c r="Z756" s="108"/>
    </row>
    <row r="757" spans="1:26" ht="19.5" customHeight="1">
      <c r="A757" s="108"/>
      <c r="B757" s="108"/>
      <c r="C757" s="108"/>
      <c r="D757" s="108"/>
      <c r="E757" s="108"/>
      <c r="F757" s="108"/>
      <c r="G757" s="533"/>
      <c r="H757" s="346"/>
      <c r="I757" s="108"/>
      <c r="J757" s="108"/>
      <c r="K757" s="108"/>
      <c r="L757" s="534"/>
      <c r="M757" s="535"/>
      <c r="N757" s="536"/>
      <c r="O757" s="536"/>
      <c r="P757" s="108"/>
      <c r="Q757" s="108"/>
      <c r="R757" s="108"/>
      <c r="S757" s="108"/>
      <c r="T757" s="108"/>
      <c r="U757" s="108"/>
      <c r="V757" s="108"/>
      <c r="W757" s="108"/>
      <c r="X757" s="108"/>
      <c r="Y757" s="108"/>
      <c r="Z757" s="108"/>
    </row>
    <row r="758" spans="1:26" ht="19.5" customHeight="1">
      <c r="A758" s="108"/>
      <c r="B758" s="108"/>
      <c r="C758" s="108"/>
      <c r="D758" s="108"/>
      <c r="E758" s="108"/>
      <c r="F758" s="108"/>
      <c r="G758" s="533"/>
      <c r="H758" s="346"/>
      <c r="I758" s="108"/>
      <c r="J758" s="108"/>
      <c r="K758" s="108"/>
      <c r="L758" s="534"/>
      <c r="M758" s="535"/>
      <c r="N758" s="536"/>
      <c r="O758" s="536"/>
      <c r="P758" s="108"/>
      <c r="Q758" s="108"/>
      <c r="R758" s="108"/>
      <c r="S758" s="108"/>
      <c r="T758" s="108"/>
      <c r="U758" s="108"/>
      <c r="V758" s="108"/>
      <c r="W758" s="108"/>
      <c r="X758" s="108"/>
      <c r="Y758" s="108"/>
      <c r="Z758" s="108"/>
    </row>
    <row r="759" spans="1:26" ht="19.5" customHeight="1">
      <c r="A759" s="108"/>
      <c r="B759" s="108"/>
      <c r="C759" s="108"/>
      <c r="D759" s="108"/>
      <c r="E759" s="108"/>
      <c r="F759" s="108"/>
      <c r="G759" s="533"/>
      <c r="H759" s="346"/>
      <c r="I759" s="108"/>
      <c r="J759" s="108"/>
      <c r="K759" s="108"/>
      <c r="L759" s="534"/>
      <c r="M759" s="535"/>
      <c r="N759" s="536"/>
      <c r="O759" s="536"/>
      <c r="P759" s="108"/>
      <c r="Q759" s="108"/>
      <c r="R759" s="108"/>
      <c r="S759" s="108"/>
      <c r="T759" s="108"/>
      <c r="U759" s="108"/>
      <c r="V759" s="108"/>
      <c r="W759" s="108"/>
      <c r="X759" s="108"/>
      <c r="Y759" s="108"/>
      <c r="Z759" s="108"/>
    </row>
    <row r="760" spans="1:26" ht="19.5" customHeight="1">
      <c r="A760" s="108"/>
      <c r="B760" s="108"/>
      <c r="C760" s="108"/>
      <c r="D760" s="108"/>
      <c r="E760" s="108"/>
      <c r="F760" s="108"/>
      <c r="G760" s="533"/>
      <c r="H760" s="346"/>
      <c r="I760" s="108"/>
      <c r="J760" s="108"/>
      <c r="K760" s="108"/>
      <c r="L760" s="534"/>
      <c r="M760" s="535"/>
      <c r="N760" s="536"/>
      <c r="O760" s="536"/>
      <c r="P760" s="108"/>
      <c r="Q760" s="108"/>
      <c r="R760" s="108"/>
      <c r="S760" s="108"/>
      <c r="T760" s="108"/>
      <c r="U760" s="108"/>
      <c r="V760" s="108"/>
      <c r="W760" s="108"/>
      <c r="X760" s="108"/>
      <c r="Y760" s="108"/>
      <c r="Z760" s="108"/>
    </row>
    <row r="761" spans="1:26" ht="19.5" customHeight="1">
      <c r="A761" s="108"/>
      <c r="B761" s="108"/>
      <c r="C761" s="108"/>
      <c r="D761" s="108"/>
      <c r="E761" s="108"/>
      <c r="F761" s="108"/>
      <c r="G761" s="533"/>
      <c r="H761" s="346"/>
      <c r="I761" s="108"/>
      <c r="J761" s="108"/>
      <c r="K761" s="108"/>
      <c r="L761" s="534"/>
      <c r="M761" s="535"/>
      <c r="N761" s="536"/>
      <c r="O761" s="536"/>
      <c r="P761" s="108"/>
      <c r="Q761" s="108"/>
      <c r="R761" s="108"/>
      <c r="S761" s="108"/>
      <c r="T761" s="108"/>
      <c r="U761" s="108"/>
      <c r="V761" s="108"/>
      <c r="W761" s="108"/>
      <c r="X761" s="108"/>
      <c r="Y761" s="108"/>
      <c r="Z761" s="108"/>
    </row>
    <row r="762" spans="1:26" ht="19.5" customHeight="1">
      <c r="A762" s="108"/>
      <c r="B762" s="108"/>
      <c r="C762" s="108"/>
      <c r="D762" s="108"/>
      <c r="E762" s="108"/>
      <c r="F762" s="108"/>
      <c r="G762" s="533"/>
      <c r="H762" s="346"/>
      <c r="I762" s="108"/>
      <c r="J762" s="108"/>
      <c r="K762" s="108"/>
      <c r="L762" s="534"/>
      <c r="M762" s="535"/>
      <c r="N762" s="536"/>
      <c r="O762" s="536"/>
      <c r="P762" s="108"/>
      <c r="Q762" s="108"/>
      <c r="R762" s="108"/>
      <c r="S762" s="108"/>
      <c r="T762" s="108"/>
      <c r="U762" s="108"/>
      <c r="V762" s="108"/>
      <c r="W762" s="108"/>
      <c r="X762" s="108"/>
      <c r="Y762" s="108"/>
      <c r="Z762" s="108"/>
    </row>
    <row r="763" spans="1:26" ht="19.5" customHeight="1">
      <c r="A763" s="108"/>
      <c r="B763" s="108"/>
      <c r="C763" s="108"/>
      <c r="D763" s="108"/>
      <c r="E763" s="108"/>
      <c r="F763" s="108"/>
      <c r="G763" s="533"/>
      <c r="H763" s="346"/>
      <c r="I763" s="108"/>
      <c r="J763" s="108"/>
      <c r="K763" s="108"/>
      <c r="L763" s="534"/>
      <c r="M763" s="535"/>
      <c r="N763" s="536"/>
      <c r="O763" s="536"/>
      <c r="P763" s="108"/>
      <c r="Q763" s="108"/>
      <c r="R763" s="108"/>
      <c r="S763" s="108"/>
      <c r="T763" s="108"/>
      <c r="U763" s="108"/>
      <c r="V763" s="108"/>
      <c r="W763" s="108"/>
      <c r="X763" s="108"/>
      <c r="Y763" s="108"/>
      <c r="Z763" s="108"/>
    </row>
    <row r="764" spans="1:26" ht="19.5" customHeight="1">
      <c r="A764" s="108"/>
      <c r="B764" s="108"/>
      <c r="C764" s="108"/>
      <c r="D764" s="108"/>
      <c r="E764" s="108"/>
      <c r="F764" s="108"/>
      <c r="G764" s="533"/>
      <c r="H764" s="346"/>
      <c r="I764" s="108"/>
      <c r="J764" s="108"/>
      <c r="K764" s="108"/>
      <c r="L764" s="534"/>
      <c r="M764" s="535"/>
      <c r="N764" s="536"/>
      <c r="O764" s="536"/>
      <c r="P764" s="108"/>
      <c r="Q764" s="108"/>
      <c r="R764" s="108"/>
      <c r="S764" s="108"/>
      <c r="T764" s="108"/>
      <c r="U764" s="108"/>
      <c r="V764" s="108"/>
      <c r="W764" s="108"/>
      <c r="X764" s="108"/>
      <c r="Y764" s="108"/>
      <c r="Z764" s="108"/>
    </row>
    <row r="765" spans="1:26" ht="19.5" customHeight="1">
      <c r="A765" s="108"/>
      <c r="B765" s="108"/>
      <c r="C765" s="108"/>
      <c r="D765" s="108"/>
      <c r="E765" s="108"/>
      <c r="F765" s="108"/>
      <c r="G765" s="533"/>
      <c r="H765" s="346"/>
      <c r="I765" s="108"/>
      <c r="J765" s="108"/>
      <c r="K765" s="108"/>
      <c r="L765" s="534"/>
      <c r="M765" s="535"/>
      <c r="N765" s="536"/>
      <c r="O765" s="536"/>
      <c r="P765" s="108"/>
      <c r="Q765" s="108"/>
      <c r="R765" s="108"/>
      <c r="S765" s="108"/>
      <c r="T765" s="108"/>
      <c r="U765" s="108"/>
      <c r="V765" s="108"/>
      <c r="W765" s="108"/>
      <c r="X765" s="108"/>
      <c r="Y765" s="108"/>
      <c r="Z765" s="108"/>
    </row>
    <row r="766" spans="1:26" ht="19.5" customHeight="1">
      <c r="A766" s="108"/>
      <c r="B766" s="108"/>
      <c r="C766" s="108"/>
      <c r="D766" s="108"/>
      <c r="E766" s="108"/>
      <c r="F766" s="108"/>
      <c r="G766" s="533"/>
      <c r="H766" s="346"/>
      <c r="I766" s="108"/>
      <c r="J766" s="108"/>
      <c r="K766" s="108"/>
      <c r="L766" s="534"/>
      <c r="M766" s="535"/>
      <c r="N766" s="536"/>
      <c r="O766" s="536"/>
      <c r="P766" s="108"/>
      <c r="Q766" s="108"/>
      <c r="R766" s="108"/>
      <c r="S766" s="108"/>
      <c r="T766" s="108"/>
      <c r="U766" s="108"/>
      <c r="V766" s="108"/>
      <c r="W766" s="108"/>
      <c r="X766" s="108"/>
      <c r="Y766" s="108"/>
      <c r="Z766" s="108"/>
    </row>
    <row r="767" spans="1:26" ht="19.5" customHeight="1">
      <c r="A767" s="108"/>
      <c r="B767" s="108"/>
      <c r="C767" s="108"/>
      <c r="D767" s="108"/>
      <c r="E767" s="108"/>
      <c r="F767" s="108"/>
      <c r="G767" s="533"/>
      <c r="H767" s="346"/>
      <c r="I767" s="108"/>
      <c r="J767" s="108"/>
      <c r="K767" s="108"/>
      <c r="L767" s="534"/>
      <c r="M767" s="535"/>
      <c r="N767" s="536"/>
      <c r="O767" s="536"/>
      <c r="P767" s="108"/>
      <c r="Q767" s="108"/>
      <c r="R767" s="108"/>
      <c r="S767" s="108"/>
      <c r="T767" s="108"/>
      <c r="U767" s="108"/>
      <c r="V767" s="108"/>
      <c r="W767" s="108"/>
      <c r="X767" s="108"/>
      <c r="Y767" s="108"/>
      <c r="Z767" s="108"/>
    </row>
    <row r="768" spans="1:26" ht="19.5" customHeight="1">
      <c r="A768" s="108"/>
      <c r="B768" s="108"/>
      <c r="C768" s="108"/>
      <c r="D768" s="108"/>
      <c r="E768" s="108"/>
      <c r="F768" s="108"/>
      <c r="G768" s="533"/>
      <c r="H768" s="346"/>
      <c r="I768" s="108"/>
      <c r="J768" s="108"/>
      <c r="K768" s="108"/>
      <c r="L768" s="534"/>
      <c r="M768" s="535"/>
      <c r="N768" s="536"/>
      <c r="O768" s="536"/>
      <c r="P768" s="108"/>
      <c r="Q768" s="108"/>
      <c r="R768" s="108"/>
      <c r="S768" s="108"/>
      <c r="T768" s="108"/>
      <c r="U768" s="108"/>
      <c r="V768" s="108"/>
      <c r="W768" s="108"/>
      <c r="X768" s="108"/>
      <c r="Y768" s="108"/>
      <c r="Z768" s="108"/>
    </row>
    <row r="769" spans="1:26" ht="19.5" customHeight="1">
      <c r="A769" s="108"/>
      <c r="B769" s="108"/>
      <c r="C769" s="108"/>
      <c r="D769" s="108"/>
      <c r="E769" s="108"/>
      <c r="F769" s="108"/>
      <c r="G769" s="533"/>
      <c r="H769" s="346"/>
      <c r="I769" s="108"/>
      <c r="J769" s="108"/>
      <c r="K769" s="108"/>
      <c r="L769" s="534"/>
      <c r="M769" s="535"/>
      <c r="N769" s="536"/>
      <c r="O769" s="536"/>
      <c r="P769" s="108"/>
      <c r="Q769" s="108"/>
      <c r="R769" s="108"/>
      <c r="S769" s="108"/>
      <c r="T769" s="108"/>
      <c r="U769" s="108"/>
      <c r="V769" s="108"/>
      <c r="W769" s="108"/>
      <c r="X769" s="108"/>
      <c r="Y769" s="108"/>
      <c r="Z769" s="108"/>
    </row>
    <row r="770" spans="1:26" ht="19.5" customHeight="1">
      <c r="A770" s="108"/>
      <c r="B770" s="108"/>
      <c r="C770" s="108"/>
      <c r="D770" s="108"/>
      <c r="E770" s="108"/>
      <c r="F770" s="108"/>
      <c r="G770" s="533"/>
      <c r="H770" s="346"/>
      <c r="I770" s="108"/>
      <c r="J770" s="108"/>
      <c r="K770" s="108"/>
      <c r="L770" s="534"/>
      <c r="M770" s="535"/>
      <c r="N770" s="536"/>
      <c r="O770" s="536"/>
      <c r="P770" s="108"/>
      <c r="Q770" s="108"/>
      <c r="R770" s="108"/>
      <c r="S770" s="108"/>
      <c r="T770" s="108"/>
      <c r="U770" s="108"/>
      <c r="V770" s="108"/>
      <c r="W770" s="108"/>
      <c r="X770" s="108"/>
      <c r="Y770" s="108"/>
      <c r="Z770" s="108"/>
    </row>
    <row r="771" spans="1:26" ht="19.5" customHeight="1">
      <c r="A771" s="108"/>
      <c r="B771" s="108"/>
      <c r="C771" s="108"/>
      <c r="D771" s="108"/>
      <c r="E771" s="108"/>
      <c r="F771" s="108"/>
      <c r="G771" s="533"/>
      <c r="H771" s="346"/>
      <c r="I771" s="108"/>
      <c r="J771" s="108"/>
      <c r="K771" s="108"/>
      <c r="L771" s="534"/>
      <c r="M771" s="535"/>
      <c r="N771" s="536"/>
      <c r="O771" s="536"/>
      <c r="P771" s="108"/>
      <c r="Q771" s="108"/>
      <c r="R771" s="108"/>
      <c r="S771" s="108"/>
      <c r="T771" s="108"/>
      <c r="U771" s="108"/>
      <c r="V771" s="108"/>
      <c r="W771" s="108"/>
      <c r="X771" s="108"/>
      <c r="Y771" s="108"/>
      <c r="Z771" s="108"/>
    </row>
    <row r="772" spans="1:26" ht="19.5" customHeight="1">
      <c r="A772" s="108"/>
      <c r="B772" s="108"/>
      <c r="C772" s="108"/>
      <c r="D772" s="108"/>
      <c r="E772" s="108"/>
      <c r="F772" s="108"/>
      <c r="G772" s="533"/>
      <c r="H772" s="346"/>
      <c r="I772" s="108"/>
      <c r="J772" s="108"/>
      <c r="K772" s="108"/>
      <c r="L772" s="534"/>
      <c r="M772" s="535"/>
      <c r="N772" s="536"/>
      <c r="O772" s="536"/>
      <c r="P772" s="108"/>
      <c r="Q772" s="108"/>
      <c r="R772" s="108"/>
      <c r="S772" s="108"/>
      <c r="T772" s="108"/>
      <c r="U772" s="108"/>
      <c r="V772" s="108"/>
      <c r="W772" s="108"/>
      <c r="X772" s="108"/>
      <c r="Y772" s="108"/>
      <c r="Z772" s="108"/>
    </row>
    <row r="773" spans="1:26" ht="19.5" customHeight="1">
      <c r="A773" s="108"/>
      <c r="B773" s="108"/>
      <c r="C773" s="108"/>
      <c r="D773" s="108"/>
      <c r="E773" s="108"/>
      <c r="F773" s="108"/>
      <c r="G773" s="533"/>
      <c r="H773" s="346"/>
      <c r="I773" s="108"/>
      <c r="J773" s="108"/>
      <c r="K773" s="108"/>
      <c r="L773" s="534"/>
      <c r="M773" s="535"/>
      <c r="N773" s="536"/>
      <c r="O773" s="536"/>
      <c r="P773" s="108"/>
      <c r="Q773" s="108"/>
      <c r="R773" s="108"/>
      <c r="S773" s="108"/>
      <c r="T773" s="108"/>
      <c r="U773" s="108"/>
      <c r="V773" s="108"/>
      <c r="W773" s="108"/>
      <c r="X773" s="108"/>
      <c r="Y773" s="108"/>
      <c r="Z773" s="108"/>
    </row>
    <row r="774" spans="1:26" ht="19.5" customHeight="1">
      <c r="A774" s="108"/>
      <c r="B774" s="108"/>
      <c r="C774" s="108"/>
      <c r="D774" s="108"/>
      <c r="E774" s="108"/>
      <c r="F774" s="108"/>
      <c r="G774" s="533"/>
      <c r="H774" s="346"/>
      <c r="I774" s="108"/>
      <c r="J774" s="108"/>
      <c r="K774" s="108"/>
      <c r="L774" s="534"/>
      <c r="M774" s="535"/>
      <c r="N774" s="536"/>
      <c r="O774" s="536"/>
      <c r="P774" s="108"/>
      <c r="Q774" s="108"/>
      <c r="R774" s="108"/>
      <c r="S774" s="108"/>
      <c r="T774" s="108"/>
      <c r="U774" s="108"/>
      <c r="V774" s="108"/>
      <c r="W774" s="108"/>
      <c r="X774" s="108"/>
      <c r="Y774" s="108"/>
      <c r="Z774" s="108"/>
    </row>
    <row r="775" spans="1:26" ht="19.5" customHeight="1">
      <c r="A775" s="108"/>
      <c r="B775" s="108"/>
      <c r="C775" s="108"/>
      <c r="D775" s="108"/>
      <c r="E775" s="108"/>
      <c r="F775" s="108"/>
      <c r="G775" s="533"/>
      <c r="H775" s="346"/>
      <c r="I775" s="108"/>
      <c r="J775" s="108"/>
      <c r="K775" s="108"/>
      <c r="L775" s="534"/>
      <c r="M775" s="535"/>
      <c r="N775" s="536"/>
      <c r="O775" s="536"/>
      <c r="P775" s="108"/>
      <c r="Q775" s="108"/>
      <c r="R775" s="108"/>
      <c r="S775" s="108"/>
      <c r="T775" s="108"/>
      <c r="U775" s="108"/>
      <c r="V775" s="108"/>
      <c r="W775" s="108"/>
      <c r="X775" s="108"/>
      <c r="Y775" s="108"/>
      <c r="Z775" s="108"/>
    </row>
    <row r="776" spans="1:26" ht="19.5" customHeight="1">
      <c r="A776" s="108"/>
      <c r="B776" s="108"/>
      <c r="C776" s="108"/>
      <c r="D776" s="108"/>
      <c r="E776" s="108"/>
      <c r="F776" s="108"/>
      <c r="G776" s="533"/>
      <c r="H776" s="346"/>
      <c r="I776" s="108"/>
      <c r="J776" s="108"/>
      <c r="K776" s="108"/>
      <c r="L776" s="534"/>
      <c r="M776" s="535"/>
      <c r="N776" s="536"/>
      <c r="O776" s="536"/>
      <c r="P776" s="108"/>
      <c r="Q776" s="108"/>
      <c r="R776" s="108"/>
      <c r="S776" s="108"/>
      <c r="T776" s="108"/>
      <c r="U776" s="108"/>
      <c r="V776" s="108"/>
      <c r="W776" s="108"/>
      <c r="X776" s="108"/>
      <c r="Y776" s="108"/>
      <c r="Z776" s="108"/>
    </row>
    <row r="777" spans="1:26" ht="19.5" customHeight="1">
      <c r="A777" s="108"/>
      <c r="B777" s="108"/>
      <c r="C777" s="108"/>
      <c r="D777" s="108"/>
      <c r="E777" s="108"/>
      <c r="F777" s="108"/>
      <c r="G777" s="533"/>
      <c r="H777" s="346"/>
      <c r="I777" s="108"/>
      <c r="J777" s="108"/>
      <c r="K777" s="108"/>
      <c r="L777" s="534"/>
      <c r="M777" s="535"/>
      <c r="N777" s="536"/>
      <c r="O777" s="536"/>
      <c r="P777" s="108"/>
      <c r="Q777" s="108"/>
      <c r="R777" s="108"/>
      <c r="S777" s="108"/>
      <c r="T777" s="108"/>
      <c r="U777" s="108"/>
      <c r="V777" s="108"/>
      <c r="W777" s="108"/>
      <c r="X777" s="108"/>
      <c r="Y777" s="108"/>
      <c r="Z777" s="108"/>
    </row>
    <row r="778" spans="1:26" ht="19.5" customHeight="1">
      <c r="A778" s="108"/>
      <c r="B778" s="108"/>
      <c r="C778" s="108"/>
      <c r="D778" s="108"/>
      <c r="E778" s="108"/>
      <c r="F778" s="108"/>
      <c r="G778" s="533"/>
      <c r="H778" s="346"/>
      <c r="I778" s="108"/>
      <c r="J778" s="108"/>
      <c r="K778" s="108"/>
      <c r="L778" s="534"/>
      <c r="M778" s="535"/>
      <c r="N778" s="536"/>
      <c r="O778" s="536"/>
      <c r="P778" s="108"/>
      <c r="Q778" s="108"/>
      <c r="R778" s="108"/>
      <c r="S778" s="108"/>
      <c r="T778" s="108"/>
      <c r="U778" s="108"/>
      <c r="V778" s="108"/>
      <c r="W778" s="108"/>
      <c r="X778" s="108"/>
      <c r="Y778" s="108"/>
      <c r="Z778" s="108"/>
    </row>
    <row r="779" spans="1:26" ht="19.5" customHeight="1">
      <c r="A779" s="108"/>
      <c r="B779" s="108"/>
      <c r="C779" s="108"/>
      <c r="D779" s="108"/>
      <c r="E779" s="108"/>
      <c r="F779" s="108"/>
      <c r="G779" s="533"/>
      <c r="H779" s="346"/>
      <c r="I779" s="108"/>
      <c r="J779" s="108"/>
      <c r="K779" s="108"/>
      <c r="L779" s="534"/>
      <c r="M779" s="535"/>
      <c r="N779" s="536"/>
      <c r="O779" s="536"/>
      <c r="P779" s="108"/>
      <c r="Q779" s="108"/>
      <c r="R779" s="108"/>
      <c r="S779" s="108"/>
      <c r="T779" s="108"/>
      <c r="U779" s="108"/>
      <c r="V779" s="108"/>
      <c r="W779" s="108"/>
      <c r="X779" s="108"/>
      <c r="Y779" s="108"/>
      <c r="Z779" s="108"/>
    </row>
    <row r="780" spans="1:26" ht="19.5" customHeight="1">
      <c r="A780" s="108"/>
      <c r="B780" s="108"/>
      <c r="C780" s="108"/>
      <c r="D780" s="108"/>
      <c r="E780" s="108"/>
      <c r="F780" s="108"/>
      <c r="G780" s="533"/>
      <c r="H780" s="346"/>
      <c r="I780" s="108"/>
      <c r="J780" s="108"/>
      <c r="K780" s="108"/>
      <c r="L780" s="534"/>
      <c r="M780" s="535"/>
      <c r="N780" s="536"/>
      <c r="O780" s="536"/>
      <c r="P780" s="108"/>
      <c r="Q780" s="108"/>
      <c r="R780" s="108"/>
      <c r="S780" s="108"/>
      <c r="T780" s="108"/>
      <c r="U780" s="108"/>
      <c r="V780" s="108"/>
      <c r="W780" s="108"/>
      <c r="X780" s="108"/>
      <c r="Y780" s="108"/>
      <c r="Z780" s="108"/>
    </row>
    <row r="781" spans="1:26" ht="19.5" customHeight="1">
      <c r="A781" s="108"/>
      <c r="B781" s="108"/>
      <c r="C781" s="108"/>
      <c r="D781" s="108"/>
      <c r="E781" s="108"/>
      <c r="F781" s="108"/>
      <c r="G781" s="533"/>
      <c r="H781" s="346"/>
      <c r="I781" s="108"/>
      <c r="J781" s="108"/>
      <c r="K781" s="108"/>
      <c r="L781" s="534"/>
      <c r="M781" s="535"/>
      <c r="N781" s="536"/>
      <c r="O781" s="536"/>
      <c r="P781" s="108"/>
      <c r="Q781" s="108"/>
      <c r="R781" s="108"/>
      <c r="S781" s="108"/>
      <c r="T781" s="108"/>
      <c r="U781" s="108"/>
      <c r="V781" s="108"/>
      <c r="W781" s="108"/>
      <c r="X781" s="108"/>
      <c r="Y781" s="108"/>
      <c r="Z781" s="108"/>
    </row>
    <row r="782" spans="1:26" ht="19.5" customHeight="1">
      <c r="A782" s="108"/>
      <c r="B782" s="108"/>
      <c r="C782" s="108"/>
      <c r="D782" s="108"/>
      <c r="E782" s="108"/>
      <c r="F782" s="108"/>
      <c r="G782" s="533"/>
      <c r="H782" s="346"/>
      <c r="I782" s="108"/>
      <c r="J782" s="108"/>
      <c r="K782" s="108"/>
      <c r="L782" s="534"/>
      <c r="M782" s="535"/>
      <c r="N782" s="536"/>
      <c r="O782" s="536"/>
      <c r="P782" s="108"/>
      <c r="Q782" s="108"/>
      <c r="R782" s="108"/>
      <c r="S782" s="108"/>
      <c r="T782" s="108"/>
      <c r="U782" s="108"/>
      <c r="V782" s="108"/>
      <c r="W782" s="108"/>
      <c r="X782" s="108"/>
      <c r="Y782" s="108"/>
      <c r="Z782" s="108"/>
    </row>
    <row r="783" spans="1:26" ht="19.5" customHeight="1">
      <c r="A783" s="108"/>
      <c r="B783" s="108"/>
      <c r="C783" s="108"/>
      <c r="D783" s="108"/>
      <c r="E783" s="108"/>
      <c r="F783" s="108"/>
      <c r="G783" s="533"/>
      <c r="H783" s="346"/>
      <c r="I783" s="108"/>
      <c r="J783" s="108"/>
      <c r="K783" s="108"/>
      <c r="L783" s="534"/>
      <c r="M783" s="535"/>
      <c r="N783" s="536"/>
      <c r="O783" s="536"/>
      <c r="P783" s="108"/>
      <c r="Q783" s="108"/>
      <c r="R783" s="108"/>
      <c r="S783" s="108"/>
      <c r="T783" s="108"/>
      <c r="U783" s="108"/>
      <c r="V783" s="108"/>
      <c r="W783" s="108"/>
      <c r="X783" s="108"/>
      <c r="Y783" s="108"/>
      <c r="Z783" s="108"/>
    </row>
    <row r="784" spans="1:26" ht="19.5" customHeight="1">
      <c r="A784" s="108"/>
      <c r="B784" s="108"/>
      <c r="C784" s="108"/>
      <c r="D784" s="108"/>
      <c r="E784" s="108"/>
      <c r="F784" s="108"/>
      <c r="G784" s="533"/>
      <c r="H784" s="346"/>
      <c r="I784" s="108"/>
      <c r="J784" s="108"/>
      <c r="K784" s="108"/>
      <c r="L784" s="534"/>
      <c r="M784" s="535"/>
      <c r="N784" s="536"/>
      <c r="O784" s="536"/>
      <c r="P784" s="108"/>
      <c r="Q784" s="108"/>
      <c r="R784" s="108"/>
      <c r="S784" s="108"/>
      <c r="T784" s="108"/>
      <c r="U784" s="108"/>
      <c r="V784" s="108"/>
      <c r="W784" s="108"/>
      <c r="X784" s="108"/>
      <c r="Y784" s="108"/>
      <c r="Z784" s="108"/>
    </row>
    <row r="785" spans="1:26" ht="19.5" customHeight="1">
      <c r="A785" s="108"/>
      <c r="B785" s="108"/>
      <c r="C785" s="108"/>
      <c r="D785" s="108"/>
      <c r="E785" s="108"/>
      <c r="F785" s="108"/>
      <c r="G785" s="533"/>
      <c r="H785" s="346"/>
      <c r="I785" s="108"/>
      <c r="J785" s="108"/>
      <c r="K785" s="108"/>
      <c r="L785" s="534"/>
      <c r="M785" s="535"/>
      <c r="N785" s="536"/>
      <c r="O785" s="536"/>
      <c r="P785" s="108"/>
      <c r="Q785" s="108"/>
      <c r="R785" s="108"/>
      <c r="S785" s="108"/>
      <c r="T785" s="108"/>
      <c r="U785" s="108"/>
      <c r="V785" s="108"/>
      <c r="W785" s="108"/>
      <c r="X785" s="108"/>
      <c r="Y785" s="108"/>
      <c r="Z785" s="108"/>
    </row>
    <row r="786" spans="1:26" ht="19.5" customHeight="1">
      <c r="A786" s="108"/>
      <c r="B786" s="108"/>
      <c r="C786" s="108"/>
      <c r="D786" s="108"/>
      <c r="E786" s="108"/>
      <c r="F786" s="108"/>
      <c r="G786" s="533"/>
      <c r="H786" s="346"/>
      <c r="I786" s="108"/>
      <c r="J786" s="108"/>
      <c r="K786" s="108"/>
      <c r="L786" s="534"/>
      <c r="M786" s="535"/>
      <c r="N786" s="536"/>
      <c r="O786" s="536"/>
      <c r="P786" s="108"/>
      <c r="Q786" s="108"/>
      <c r="R786" s="108"/>
      <c r="S786" s="108"/>
      <c r="T786" s="108"/>
      <c r="U786" s="108"/>
      <c r="V786" s="108"/>
      <c r="W786" s="108"/>
      <c r="X786" s="108"/>
      <c r="Y786" s="108"/>
      <c r="Z786" s="108"/>
    </row>
    <row r="787" spans="1:26" ht="19.5" customHeight="1">
      <c r="A787" s="108"/>
      <c r="B787" s="108"/>
      <c r="C787" s="108"/>
      <c r="D787" s="108"/>
      <c r="E787" s="108"/>
      <c r="F787" s="108"/>
      <c r="G787" s="533"/>
      <c r="H787" s="346"/>
      <c r="I787" s="108"/>
      <c r="J787" s="108"/>
      <c r="K787" s="108"/>
      <c r="L787" s="534"/>
      <c r="M787" s="535"/>
      <c r="N787" s="536"/>
      <c r="O787" s="536"/>
      <c r="P787" s="108"/>
      <c r="Q787" s="108"/>
      <c r="R787" s="108"/>
      <c r="S787" s="108"/>
      <c r="T787" s="108"/>
      <c r="U787" s="108"/>
      <c r="V787" s="108"/>
      <c r="W787" s="108"/>
      <c r="X787" s="108"/>
      <c r="Y787" s="108"/>
      <c r="Z787" s="108"/>
    </row>
    <row r="788" spans="1:26" ht="19.5" customHeight="1">
      <c r="A788" s="108"/>
      <c r="B788" s="108"/>
      <c r="C788" s="108"/>
      <c r="D788" s="108"/>
      <c r="E788" s="108"/>
      <c r="F788" s="108"/>
      <c r="G788" s="533"/>
      <c r="H788" s="346"/>
      <c r="I788" s="108"/>
      <c r="J788" s="108"/>
      <c r="K788" s="108"/>
      <c r="L788" s="534"/>
      <c r="M788" s="535"/>
      <c r="N788" s="536"/>
      <c r="O788" s="536"/>
      <c r="P788" s="108"/>
      <c r="Q788" s="108"/>
      <c r="R788" s="108"/>
      <c r="S788" s="108"/>
      <c r="T788" s="108"/>
      <c r="U788" s="108"/>
      <c r="V788" s="108"/>
      <c r="W788" s="108"/>
      <c r="X788" s="108"/>
      <c r="Y788" s="108"/>
      <c r="Z788" s="108"/>
    </row>
    <row r="789" spans="1:26" ht="19.5" customHeight="1">
      <c r="A789" s="108"/>
      <c r="B789" s="108"/>
      <c r="C789" s="108"/>
      <c r="D789" s="108"/>
      <c r="E789" s="108"/>
      <c r="F789" s="108"/>
      <c r="G789" s="533"/>
      <c r="H789" s="346"/>
      <c r="I789" s="108"/>
      <c r="J789" s="108"/>
      <c r="K789" s="108"/>
      <c r="L789" s="534"/>
      <c r="M789" s="535"/>
      <c r="N789" s="536"/>
      <c r="O789" s="536"/>
      <c r="P789" s="108"/>
      <c r="Q789" s="108"/>
      <c r="R789" s="108"/>
      <c r="S789" s="108"/>
      <c r="T789" s="108"/>
      <c r="U789" s="108"/>
      <c r="V789" s="108"/>
      <c r="W789" s="108"/>
      <c r="X789" s="108"/>
      <c r="Y789" s="108"/>
      <c r="Z789" s="108"/>
    </row>
    <row r="790" spans="1:26" ht="19.5" customHeight="1">
      <c r="A790" s="108"/>
      <c r="B790" s="108"/>
      <c r="C790" s="108"/>
      <c r="D790" s="108"/>
      <c r="E790" s="108"/>
      <c r="F790" s="108"/>
      <c r="G790" s="533"/>
      <c r="H790" s="346"/>
      <c r="I790" s="108"/>
      <c r="J790" s="108"/>
      <c r="K790" s="108"/>
      <c r="L790" s="534"/>
      <c r="M790" s="535"/>
      <c r="N790" s="536"/>
      <c r="O790" s="536"/>
      <c r="P790" s="108"/>
      <c r="Q790" s="108"/>
      <c r="R790" s="108"/>
      <c r="S790" s="108"/>
      <c r="T790" s="108"/>
      <c r="U790" s="108"/>
      <c r="V790" s="108"/>
      <c r="W790" s="108"/>
      <c r="X790" s="108"/>
      <c r="Y790" s="108"/>
      <c r="Z790" s="108"/>
    </row>
    <row r="791" spans="1:26" ht="19.5" customHeight="1">
      <c r="A791" s="108"/>
      <c r="B791" s="108"/>
      <c r="C791" s="108"/>
      <c r="D791" s="108"/>
      <c r="E791" s="108"/>
      <c r="F791" s="108"/>
      <c r="G791" s="533"/>
      <c r="H791" s="346"/>
      <c r="I791" s="108"/>
      <c r="J791" s="108"/>
      <c r="K791" s="108"/>
      <c r="L791" s="534"/>
      <c r="M791" s="535"/>
      <c r="N791" s="536"/>
      <c r="O791" s="536"/>
      <c r="P791" s="108"/>
      <c r="Q791" s="108"/>
      <c r="R791" s="108"/>
      <c r="S791" s="108"/>
      <c r="T791" s="108"/>
      <c r="U791" s="108"/>
      <c r="V791" s="108"/>
      <c r="W791" s="108"/>
      <c r="X791" s="108"/>
      <c r="Y791" s="108"/>
      <c r="Z791" s="108"/>
    </row>
    <row r="792" spans="1:26" ht="19.5" customHeight="1">
      <c r="A792" s="108"/>
      <c r="B792" s="108"/>
      <c r="C792" s="108"/>
      <c r="D792" s="108"/>
      <c r="E792" s="108"/>
      <c r="F792" s="108"/>
      <c r="G792" s="533"/>
      <c r="H792" s="346"/>
      <c r="I792" s="108"/>
      <c r="J792" s="108"/>
      <c r="K792" s="108"/>
      <c r="L792" s="534"/>
      <c r="M792" s="535"/>
      <c r="N792" s="536"/>
      <c r="O792" s="536"/>
      <c r="P792" s="108"/>
      <c r="Q792" s="108"/>
      <c r="R792" s="108"/>
      <c r="S792" s="108"/>
      <c r="T792" s="108"/>
      <c r="U792" s="108"/>
      <c r="V792" s="108"/>
      <c r="W792" s="108"/>
      <c r="X792" s="108"/>
      <c r="Y792" s="108"/>
      <c r="Z792" s="108"/>
    </row>
    <row r="793" spans="1:26" ht="19.5" customHeight="1">
      <c r="A793" s="108"/>
      <c r="B793" s="108"/>
      <c r="C793" s="108"/>
      <c r="D793" s="108"/>
      <c r="E793" s="108"/>
      <c r="F793" s="108"/>
      <c r="G793" s="533"/>
      <c r="H793" s="346"/>
      <c r="I793" s="108"/>
      <c r="J793" s="108"/>
      <c r="K793" s="108"/>
      <c r="L793" s="534"/>
      <c r="M793" s="535"/>
      <c r="N793" s="536"/>
      <c r="O793" s="536"/>
      <c r="P793" s="108"/>
      <c r="Q793" s="108"/>
      <c r="R793" s="108"/>
      <c r="S793" s="108"/>
      <c r="T793" s="108"/>
      <c r="U793" s="108"/>
      <c r="V793" s="108"/>
      <c r="W793" s="108"/>
      <c r="X793" s="108"/>
      <c r="Y793" s="108"/>
      <c r="Z793" s="108"/>
    </row>
    <row r="794" spans="1:26" ht="19.5" customHeight="1">
      <c r="A794" s="108"/>
      <c r="B794" s="108"/>
      <c r="C794" s="108"/>
      <c r="D794" s="108"/>
      <c r="E794" s="108"/>
      <c r="F794" s="108"/>
      <c r="G794" s="533"/>
      <c r="H794" s="346"/>
      <c r="I794" s="108"/>
      <c r="J794" s="108"/>
      <c r="K794" s="108"/>
      <c r="L794" s="534"/>
      <c r="M794" s="535"/>
      <c r="N794" s="536"/>
      <c r="O794" s="536"/>
      <c r="P794" s="108"/>
      <c r="Q794" s="108"/>
      <c r="R794" s="108"/>
      <c r="S794" s="108"/>
      <c r="T794" s="108"/>
      <c r="U794" s="108"/>
      <c r="V794" s="108"/>
      <c r="W794" s="108"/>
      <c r="X794" s="108"/>
      <c r="Y794" s="108"/>
      <c r="Z794" s="108"/>
    </row>
    <row r="795" spans="1:26" ht="19.5" customHeight="1">
      <c r="A795" s="108"/>
      <c r="B795" s="108"/>
      <c r="C795" s="108"/>
      <c r="D795" s="108"/>
      <c r="E795" s="108"/>
      <c r="F795" s="108"/>
      <c r="G795" s="533"/>
      <c r="H795" s="346"/>
      <c r="I795" s="108"/>
      <c r="J795" s="108"/>
      <c r="K795" s="108"/>
      <c r="L795" s="534"/>
      <c r="M795" s="535"/>
      <c r="N795" s="536"/>
      <c r="O795" s="536"/>
      <c r="P795" s="108"/>
      <c r="Q795" s="108"/>
      <c r="R795" s="108"/>
      <c r="S795" s="108"/>
      <c r="T795" s="108"/>
      <c r="U795" s="108"/>
      <c r="V795" s="108"/>
      <c r="W795" s="108"/>
      <c r="X795" s="108"/>
      <c r="Y795" s="108"/>
      <c r="Z795" s="108"/>
    </row>
    <row r="796" spans="1:26" ht="19.5" customHeight="1">
      <c r="A796" s="108"/>
      <c r="B796" s="108"/>
      <c r="C796" s="108"/>
      <c r="D796" s="108"/>
      <c r="E796" s="108"/>
      <c r="F796" s="108"/>
      <c r="G796" s="533"/>
      <c r="H796" s="346"/>
      <c r="I796" s="108"/>
      <c r="J796" s="108"/>
      <c r="K796" s="108"/>
      <c r="L796" s="534"/>
      <c r="M796" s="535"/>
      <c r="N796" s="536"/>
      <c r="O796" s="536"/>
      <c r="P796" s="108"/>
      <c r="Q796" s="108"/>
      <c r="R796" s="108"/>
      <c r="S796" s="108"/>
      <c r="T796" s="108"/>
      <c r="U796" s="108"/>
      <c r="V796" s="108"/>
      <c r="W796" s="108"/>
      <c r="X796" s="108"/>
      <c r="Y796" s="108"/>
      <c r="Z796" s="108"/>
    </row>
    <row r="797" spans="1:26" ht="19.5" customHeight="1">
      <c r="A797" s="108"/>
      <c r="B797" s="108"/>
      <c r="C797" s="108"/>
      <c r="D797" s="108"/>
      <c r="E797" s="108"/>
      <c r="F797" s="108"/>
      <c r="G797" s="533"/>
      <c r="H797" s="346"/>
      <c r="I797" s="108"/>
      <c r="J797" s="108"/>
      <c r="K797" s="108"/>
      <c r="L797" s="534"/>
      <c r="M797" s="535"/>
      <c r="N797" s="536"/>
      <c r="O797" s="536"/>
      <c r="P797" s="108"/>
      <c r="Q797" s="108"/>
      <c r="R797" s="108"/>
      <c r="S797" s="108"/>
      <c r="T797" s="108"/>
      <c r="U797" s="108"/>
      <c r="V797" s="108"/>
      <c r="W797" s="108"/>
      <c r="X797" s="108"/>
      <c r="Y797" s="108"/>
      <c r="Z797" s="108"/>
    </row>
    <row r="798" spans="1:26" ht="19.5" customHeight="1">
      <c r="A798" s="108"/>
      <c r="B798" s="108"/>
      <c r="C798" s="108"/>
      <c r="D798" s="108"/>
      <c r="E798" s="108"/>
      <c r="F798" s="108"/>
      <c r="G798" s="533"/>
      <c r="H798" s="346"/>
      <c r="I798" s="108"/>
      <c r="J798" s="108"/>
      <c r="K798" s="108"/>
      <c r="L798" s="534"/>
      <c r="M798" s="535"/>
      <c r="N798" s="536"/>
      <c r="O798" s="536"/>
      <c r="P798" s="108"/>
      <c r="Q798" s="108"/>
      <c r="R798" s="108"/>
      <c r="S798" s="108"/>
      <c r="T798" s="108"/>
      <c r="U798" s="108"/>
      <c r="V798" s="108"/>
      <c r="W798" s="108"/>
      <c r="X798" s="108"/>
      <c r="Y798" s="108"/>
      <c r="Z798" s="108"/>
    </row>
    <row r="799" spans="1:26" ht="19.5" customHeight="1">
      <c r="A799" s="108"/>
      <c r="B799" s="108"/>
      <c r="C799" s="108"/>
      <c r="D799" s="108"/>
      <c r="E799" s="108"/>
      <c r="F799" s="108"/>
      <c r="G799" s="533"/>
      <c r="H799" s="346"/>
      <c r="I799" s="108"/>
      <c r="J799" s="108"/>
      <c r="K799" s="108"/>
      <c r="L799" s="534"/>
      <c r="M799" s="535"/>
      <c r="N799" s="536"/>
      <c r="O799" s="536"/>
      <c r="P799" s="108"/>
      <c r="Q799" s="108"/>
      <c r="R799" s="108"/>
      <c r="S799" s="108"/>
      <c r="T799" s="108"/>
      <c r="U799" s="108"/>
      <c r="V799" s="108"/>
      <c r="W799" s="108"/>
      <c r="X799" s="108"/>
      <c r="Y799" s="108"/>
      <c r="Z799" s="108"/>
    </row>
    <row r="800" spans="1:26" ht="19.5" customHeight="1">
      <c r="A800" s="108"/>
      <c r="B800" s="108"/>
      <c r="C800" s="108"/>
      <c r="D800" s="108"/>
      <c r="E800" s="108"/>
      <c r="F800" s="108"/>
      <c r="G800" s="533"/>
      <c r="H800" s="346"/>
      <c r="I800" s="108"/>
      <c r="J800" s="108"/>
      <c r="K800" s="108"/>
      <c r="L800" s="534"/>
      <c r="M800" s="535"/>
      <c r="N800" s="536"/>
      <c r="O800" s="536"/>
      <c r="P800" s="108"/>
      <c r="Q800" s="108"/>
      <c r="R800" s="108"/>
      <c r="S800" s="108"/>
      <c r="T800" s="108"/>
      <c r="U800" s="108"/>
      <c r="V800" s="108"/>
      <c r="W800" s="108"/>
      <c r="X800" s="108"/>
      <c r="Y800" s="108"/>
      <c r="Z800" s="108"/>
    </row>
    <row r="801" spans="1:26" ht="19.5" customHeight="1">
      <c r="A801" s="108"/>
      <c r="B801" s="108"/>
      <c r="C801" s="108"/>
      <c r="D801" s="108"/>
      <c r="E801" s="108"/>
      <c r="F801" s="108"/>
      <c r="G801" s="533"/>
      <c r="H801" s="346"/>
      <c r="I801" s="108"/>
      <c r="J801" s="108"/>
      <c r="K801" s="108"/>
      <c r="L801" s="534"/>
      <c r="M801" s="535"/>
      <c r="N801" s="536"/>
      <c r="O801" s="536"/>
      <c r="P801" s="108"/>
      <c r="Q801" s="108"/>
      <c r="R801" s="108"/>
      <c r="S801" s="108"/>
      <c r="T801" s="108"/>
      <c r="U801" s="108"/>
      <c r="V801" s="108"/>
      <c r="W801" s="108"/>
      <c r="X801" s="108"/>
      <c r="Y801" s="108"/>
      <c r="Z801" s="108"/>
    </row>
    <row r="802" spans="1:26" ht="19.5" customHeight="1">
      <c r="A802" s="108"/>
      <c r="B802" s="108"/>
      <c r="C802" s="108"/>
      <c r="D802" s="108"/>
      <c r="E802" s="108"/>
      <c r="F802" s="108"/>
      <c r="G802" s="533"/>
      <c r="H802" s="346"/>
      <c r="I802" s="108"/>
      <c r="J802" s="108"/>
      <c r="K802" s="108"/>
      <c r="L802" s="534"/>
      <c r="M802" s="535"/>
      <c r="N802" s="536"/>
      <c r="O802" s="536"/>
      <c r="P802" s="108"/>
      <c r="Q802" s="108"/>
      <c r="R802" s="108"/>
      <c r="S802" s="108"/>
      <c r="T802" s="108"/>
      <c r="U802" s="108"/>
      <c r="V802" s="108"/>
      <c r="W802" s="108"/>
      <c r="X802" s="108"/>
      <c r="Y802" s="108"/>
      <c r="Z802" s="108"/>
    </row>
    <row r="803" spans="1:26" ht="19.5" customHeight="1">
      <c r="A803" s="108"/>
      <c r="B803" s="108"/>
      <c r="C803" s="108"/>
      <c r="D803" s="108"/>
      <c r="E803" s="108"/>
      <c r="F803" s="108"/>
      <c r="G803" s="533"/>
      <c r="H803" s="346"/>
      <c r="I803" s="108"/>
      <c r="J803" s="108"/>
      <c r="K803" s="108"/>
      <c r="L803" s="534"/>
      <c r="M803" s="535"/>
      <c r="N803" s="536"/>
      <c r="O803" s="536"/>
      <c r="P803" s="108"/>
      <c r="Q803" s="108"/>
      <c r="R803" s="108"/>
      <c r="S803" s="108"/>
      <c r="T803" s="108"/>
      <c r="U803" s="108"/>
      <c r="V803" s="108"/>
      <c r="W803" s="108"/>
      <c r="X803" s="108"/>
      <c r="Y803" s="108"/>
      <c r="Z803" s="108"/>
    </row>
    <row r="804" spans="1:26" ht="19.5" customHeight="1">
      <c r="A804" s="108"/>
      <c r="B804" s="108"/>
      <c r="C804" s="108"/>
      <c r="D804" s="108"/>
      <c r="E804" s="108"/>
      <c r="F804" s="108"/>
      <c r="G804" s="533"/>
      <c r="H804" s="346"/>
      <c r="I804" s="108"/>
      <c r="J804" s="108"/>
      <c r="K804" s="108"/>
      <c r="L804" s="534"/>
      <c r="M804" s="535"/>
      <c r="N804" s="536"/>
      <c r="O804" s="536"/>
      <c r="P804" s="108"/>
      <c r="Q804" s="108"/>
      <c r="R804" s="108"/>
      <c r="S804" s="108"/>
      <c r="T804" s="108"/>
      <c r="U804" s="108"/>
      <c r="V804" s="108"/>
      <c r="W804" s="108"/>
      <c r="X804" s="108"/>
      <c r="Y804" s="108"/>
      <c r="Z804" s="108"/>
    </row>
    <row r="805" spans="1:26" ht="19.5" customHeight="1">
      <c r="A805" s="108"/>
      <c r="B805" s="108"/>
      <c r="C805" s="108"/>
      <c r="D805" s="108"/>
      <c r="E805" s="108"/>
      <c r="F805" s="108"/>
      <c r="G805" s="533"/>
      <c r="H805" s="346"/>
      <c r="I805" s="108"/>
      <c r="J805" s="108"/>
      <c r="K805" s="108"/>
      <c r="L805" s="534"/>
      <c r="M805" s="535"/>
      <c r="N805" s="536"/>
      <c r="O805" s="536"/>
      <c r="P805" s="108"/>
      <c r="Q805" s="108"/>
      <c r="R805" s="108"/>
      <c r="S805" s="108"/>
      <c r="T805" s="108"/>
      <c r="U805" s="108"/>
      <c r="V805" s="108"/>
      <c r="W805" s="108"/>
      <c r="X805" s="108"/>
      <c r="Y805" s="108"/>
      <c r="Z805" s="108"/>
    </row>
    <row r="806" spans="1:26" ht="19.5" customHeight="1">
      <c r="A806" s="108"/>
      <c r="B806" s="108"/>
      <c r="C806" s="108"/>
      <c r="D806" s="108"/>
      <c r="E806" s="108"/>
      <c r="F806" s="108"/>
      <c r="G806" s="533"/>
      <c r="H806" s="346"/>
      <c r="I806" s="108"/>
      <c r="J806" s="108"/>
      <c r="K806" s="108"/>
      <c r="L806" s="534"/>
      <c r="M806" s="535"/>
      <c r="N806" s="536"/>
      <c r="O806" s="536"/>
      <c r="P806" s="108"/>
      <c r="Q806" s="108"/>
      <c r="R806" s="108"/>
      <c r="S806" s="108"/>
      <c r="T806" s="108"/>
      <c r="U806" s="108"/>
      <c r="V806" s="108"/>
      <c r="W806" s="108"/>
      <c r="X806" s="108"/>
      <c r="Y806" s="108"/>
      <c r="Z806" s="108"/>
    </row>
    <row r="807" spans="1:26" ht="19.5" customHeight="1">
      <c r="A807" s="108"/>
      <c r="B807" s="108"/>
      <c r="C807" s="108"/>
      <c r="D807" s="108"/>
      <c r="E807" s="108"/>
      <c r="F807" s="108"/>
      <c r="G807" s="533"/>
      <c r="H807" s="346"/>
      <c r="I807" s="108"/>
      <c r="J807" s="108"/>
      <c r="K807" s="108"/>
      <c r="L807" s="534"/>
      <c r="M807" s="535"/>
      <c r="N807" s="536"/>
      <c r="O807" s="536"/>
      <c r="P807" s="108"/>
      <c r="Q807" s="108"/>
      <c r="R807" s="108"/>
      <c r="S807" s="108"/>
      <c r="T807" s="108"/>
      <c r="U807" s="108"/>
      <c r="V807" s="108"/>
      <c r="W807" s="108"/>
      <c r="X807" s="108"/>
      <c r="Y807" s="108"/>
      <c r="Z807" s="108"/>
    </row>
    <row r="808" spans="1:26" ht="19.5" customHeight="1">
      <c r="A808" s="108"/>
      <c r="B808" s="108"/>
      <c r="C808" s="108"/>
      <c r="D808" s="108"/>
      <c r="E808" s="108"/>
      <c r="F808" s="108"/>
      <c r="G808" s="533"/>
      <c r="H808" s="346"/>
      <c r="I808" s="108"/>
      <c r="J808" s="108"/>
      <c r="K808" s="108"/>
      <c r="L808" s="534"/>
      <c r="M808" s="535"/>
      <c r="N808" s="536"/>
      <c r="O808" s="536"/>
      <c r="P808" s="108"/>
      <c r="Q808" s="108"/>
      <c r="R808" s="108"/>
      <c r="S808" s="108"/>
      <c r="T808" s="108"/>
      <c r="U808" s="108"/>
      <c r="V808" s="108"/>
      <c r="W808" s="108"/>
      <c r="X808" s="108"/>
      <c r="Y808" s="108"/>
      <c r="Z808" s="108"/>
    </row>
    <row r="809" spans="1:26" ht="19.5" customHeight="1">
      <c r="A809" s="108"/>
      <c r="B809" s="108"/>
      <c r="C809" s="108"/>
      <c r="D809" s="108"/>
      <c r="E809" s="108"/>
      <c r="F809" s="108"/>
      <c r="G809" s="533"/>
      <c r="H809" s="346"/>
      <c r="I809" s="108"/>
      <c r="J809" s="108"/>
      <c r="K809" s="108"/>
      <c r="L809" s="534"/>
      <c r="M809" s="535"/>
      <c r="N809" s="536"/>
      <c r="O809" s="536"/>
      <c r="P809" s="108"/>
      <c r="Q809" s="108"/>
      <c r="R809" s="108"/>
      <c r="S809" s="108"/>
      <c r="T809" s="108"/>
      <c r="U809" s="108"/>
      <c r="V809" s="108"/>
      <c r="W809" s="108"/>
      <c r="X809" s="108"/>
      <c r="Y809" s="108"/>
      <c r="Z809" s="108"/>
    </row>
    <row r="810" spans="1:26" ht="19.5" customHeight="1">
      <c r="A810" s="108"/>
      <c r="B810" s="108"/>
      <c r="C810" s="108"/>
      <c r="D810" s="108"/>
      <c r="E810" s="108"/>
      <c r="F810" s="108"/>
      <c r="G810" s="533"/>
      <c r="H810" s="346"/>
      <c r="I810" s="108"/>
      <c r="J810" s="108"/>
      <c r="K810" s="108"/>
      <c r="L810" s="534"/>
      <c r="M810" s="535"/>
      <c r="N810" s="536"/>
      <c r="O810" s="536"/>
      <c r="P810" s="108"/>
      <c r="Q810" s="108"/>
      <c r="R810" s="108"/>
      <c r="S810" s="108"/>
      <c r="T810" s="108"/>
      <c r="U810" s="108"/>
      <c r="V810" s="108"/>
      <c r="W810" s="108"/>
      <c r="X810" s="108"/>
      <c r="Y810" s="108"/>
      <c r="Z810" s="108"/>
    </row>
    <row r="811" spans="1:26" ht="19.5" customHeight="1">
      <c r="A811" s="108"/>
      <c r="B811" s="108"/>
      <c r="C811" s="108"/>
      <c r="D811" s="108"/>
      <c r="E811" s="108"/>
      <c r="F811" s="108"/>
      <c r="G811" s="533"/>
      <c r="H811" s="346"/>
      <c r="I811" s="108"/>
      <c r="J811" s="108"/>
      <c r="K811" s="108"/>
      <c r="L811" s="534"/>
      <c r="M811" s="535"/>
      <c r="N811" s="536"/>
      <c r="O811" s="536"/>
      <c r="P811" s="108"/>
      <c r="Q811" s="108"/>
      <c r="R811" s="108"/>
      <c r="S811" s="108"/>
      <c r="T811" s="108"/>
      <c r="U811" s="108"/>
      <c r="V811" s="108"/>
      <c r="W811" s="108"/>
      <c r="X811" s="108"/>
      <c r="Y811" s="108"/>
      <c r="Z811" s="108"/>
    </row>
    <row r="812" spans="1:26" ht="19.5" customHeight="1">
      <c r="A812" s="108"/>
      <c r="B812" s="108"/>
      <c r="C812" s="108"/>
      <c r="D812" s="108"/>
      <c r="E812" s="108"/>
      <c r="F812" s="108"/>
      <c r="G812" s="533"/>
      <c r="H812" s="346"/>
      <c r="I812" s="108"/>
      <c r="J812" s="108"/>
      <c r="K812" s="108"/>
      <c r="L812" s="534"/>
      <c r="M812" s="535"/>
      <c r="N812" s="536"/>
      <c r="O812" s="536"/>
      <c r="P812" s="108"/>
      <c r="Q812" s="108"/>
      <c r="R812" s="108"/>
      <c r="S812" s="108"/>
      <c r="T812" s="108"/>
      <c r="U812" s="108"/>
      <c r="V812" s="108"/>
      <c r="W812" s="108"/>
      <c r="X812" s="108"/>
      <c r="Y812" s="108"/>
      <c r="Z812" s="108"/>
    </row>
    <row r="813" spans="1:26" ht="19.5" customHeight="1">
      <c r="A813" s="108"/>
      <c r="B813" s="108"/>
      <c r="C813" s="108"/>
      <c r="D813" s="108"/>
      <c r="E813" s="108"/>
      <c r="F813" s="108"/>
      <c r="G813" s="533"/>
      <c r="H813" s="346"/>
      <c r="I813" s="108"/>
      <c r="J813" s="108"/>
      <c r="K813" s="108"/>
      <c r="L813" s="534"/>
      <c r="M813" s="535"/>
      <c r="N813" s="536"/>
      <c r="O813" s="536"/>
      <c r="P813" s="108"/>
      <c r="Q813" s="108"/>
      <c r="R813" s="108"/>
      <c r="S813" s="108"/>
      <c r="T813" s="108"/>
      <c r="U813" s="108"/>
      <c r="V813" s="108"/>
      <c r="W813" s="108"/>
      <c r="X813" s="108"/>
      <c r="Y813" s="108"/>
      <c r="Z813" s="108"/>
    </row>
    <row r="814" spans="1:26" ht="19.5" customHeight="1">
      <c r="A814" s="108"/>
      <c r="B814" s="108"/>
      <c r="C814" s="108"/>
      <c r="D814" s="108"/>
      <c r="E814" s="108"/>
      <c r="F814" s="108"/>
      <c r="G814" s="533"/>
      <c r="H814" s="346"/>
      <c r="I814" s="108"/>
      <c r="J814" s="108"/>
      <c r="K814" s="108"/>
      <c r="L814" s="534"/>
      <c r="M814" s="535"/>
      <c r="N814" s="536"/>
      <c r="O814" s="536"/>
      <c r="P814" s="108"/>
      <c r="Q814" s="108"/>
      <c r="R814" s="108"/>
      <c r="S814" s="108"/>
      <c r="T814" s="108"/>
      <c r="U814" s="108"/>
      <c r="V814" s="108"/>
      <c r="W814" s="108"/>
      <c r="X814" s="108"/>
      <c r="Y814" s="108"/>
      <c r="Z814" s="108"/>
    </row>
    <row r="815" spans="1:26" ht="19.5" customHeight="1">
      <c r="A815" s="108"/>
      <c r="B815" s="108"/>
      <c r="C815" s="108"/>
      <c r="D815" s="108"/>
      <c r="E815" s="108"/>
      <c r="F815" s="108"/>
      <c r="G815" s="533"/>
      <c r="H815" s="346"/>
      <c r="I815" s="108"/>
      <c r="J815" s="108"/>
      <c r="K815" s="108"/>
      <c r="L815" s="534"/>
      <c r="M815" s="535"/>
      <c r="N815" s="536"/>
      <c r="O815" s="536"/>
      <c r="P815" s="108"/>
      <c r="Q815" s="108"/>
      <c r="R815" s="108"/>
      <c r="S815" s="108"/>
      <c r="T815" s="108"/>
      <c r="U815" s="108"/>
      <c r="V815" s="108"/>
      <c r="W815" s="108"/>
      <c r="X815" s="108"/>
      <c r="Y815" s="108"/>
      <c r="Z815" s="108"/>
    </row>
    <row r="816" spans="1:26" ht="19.5" customHeight="1">
      <c r="A816" s="108"/>
      <c r="B816" s="108"/>
      <c r="C816" s="108"/>
      <c r="D816" s="108"/>
      <c r="E816" s="108"/>
      <c r="F816" s="108"/>
      <c r="G816" s="533"/>
      <c r="H816" s="346"/>
      <c r="I816" s="108"/>
      <c r="J816" s="108"/>
      <c r="K816" s="108"/>
      <c r="L816" s="534"/>
      <c r="M816" s="535"/>
      <c r="N816" s="536"/>
      <c r="O816" s="536"/>
      <c r="P816" s="108"/>
      <c r="Q816" s="108"/>
      <c r="R816" s="108"/>
      <c r="S816" s="108"/>
      <c r="T816" s="108"/>
      <c r="U816" s="108"/>
      <c r="V816" s="108"/>
      <c r="W816" s="108"/>
      <c r="X816" s="108"/>
      <c r="Y816" s="108"/>
      <c r="Z816" s="108"/>
    </row>
    <row r="817" spans="1:26" ht="19.5" customHeight="1">
      <c r="A817" s="108"/>
      <c r="B817" s="108"/>
      <c r="C817" s="108"/>
      <c r="D817" s="108"/>
      <c r="E817" s="108"/>
      <c r="F817" s="108"/>
      <c r="G817" s="533"/>
      <c r="H817" s="346"/>
      <c r="I817" s="108"/>
      <c r="J817" s="108"/>
      <c r="K817" s="108"/>
      <c r="L817" s="534"/>
      <c r="M817" s="535"/>
      <c r="N817" s="536"/>
      <c r="O817" s="536"/>
      <c r="P817" s="108"/>
      <c r="Q817" s="108"/>
      <c r="R817" s="108"/>
      <c r="S817" s="108"/>
      <c r="T817" s="108"/>
      <c r="U817" s="108"/>
      <c r="V817" s="108"/>
      <c r="W817" s="108"/>
      <c r="X817" s="108"/>
      <c r="Y817" s="108"/>
      <c r="Z817" s="108"/>
    </row>
    <row r="818" spans="1:26" ht="19.5" customHeight="1">
      <c r="A818" s="108"/>
      <c r="B818" s="108"/>
      <c r="C818" s="108"/>
      <c r="D818" s="108"/>
      <c r="E818" s="108"/>
      <c r="F818" s="108"/>
      <c r="G818" s="533"/>
      <c r="H818" s="346"/>
      <c r="I818" s="108"/>
      <c r="J818" s="108"/>
      <c r="K818" s="108"/>
      <c r="L818" s="534"/>
      <c r="M818" s="535"/>
      <c r="N818" s="536"/>
      <c r="O818" s="536"/>
      <c r="P818" s="108"/>
      <c r="Q818" s="108"/>
      <c r="R818" s="108"/>
      <c r="S818" s="108"/>
      <c r="T818" s="108"/>
      <c r="U818" s="108"/>
      <c r="V818" s="108"/>
      <c r="W818" s="108"/>
      <c r="X818" s="108"/>
      <c r="Y818" s="108"/>
      <c r="Z818" s="108"/>
    </row>
    <row r="819" spans="1:26" ht="19.5" customHeight="1">
      <c r="A819" s="108"/>
      <c r="B819" s="108"/>
      <c r="C819" s="108"/>
      <c r="D819" s="108"/>
      <c r="E819" s="108"/>
      <c r="F819" s="108"/>
      <c r="G819" s="533"/>
      <c r="H819" s="346"/>
      <c r="I819" s="108"/>
      <c r="J819" s="108"/>
      <c r="K819" s="108"/>
      <c r="L819" s="534"/>
      <c r="M819" s="535"/>
      <c r="N819" s="536"/>
      <c r="O819" s="536"/>
      <c r="P819" s="108"/>
      <c r="Q819" s="108"/>
      <c r="R819" s="108"/>
      <c r="S819" s="108"/>
      <c r="T819" s="108"/>
      <c r="U819" s="108"/>
      <c r="V819" s="108"/>
      <c r="W819" s="108"/>
      <c r="X819" s="108"/>
      <c r="Y819" s="108"/>
      <c r="Z819" s="108"/>
    </row>
    <row r="820" spans="1:26" ht="19.5" customHeight="1">
      <c r="A820" s="108"/>
      <c r="B820" s="108"/>
      <c r="C820" s="108"/>
      <c r="D820" s="108"/>
      <c r="E820" s="108"/>
      <c r="F820" s="108"/>
      <c r="G820" s="533"/>
      <c r="H820" s="346"/>
      <c r="I820" s="108"/>
      <c r="J820" s="108"/>
      <c r="K820" s="108"/>
      <c r="L820" s="534"/>
      <c r="M820" s="535"/>
      <c r="N820" s="536"/>
      <c r="O820" s="536"/>
      <c r="P820" s="108"/>
      <c r="Q820" s="108"/>
      <c r="R820" s="108"/>
      <c r="S820" s="108"/>
      <c r="T820" s="108"/>
      <c r="U820" s="108"/>
      <c r="V820" s="108"/>
      <c r="W820" s="108"/>
      <c r="X820" s="108"/>
      <c r="Y820" s="108"/>
      <c r="Z820" s="108"/>
    </row>
    <row r="821" spans="1:26" ht="19.5" customHeight="1">
      <c r="A821" s="108"/>
      <c r="B821" s="108"/>
      <c r="C821" s="108"/>
      <c r="D821" s="108"/>
      <c r="E821" s="108"/>
      <c r="F821" s="108"/>
      <c r="G821" s="533"/>
      <c r="H821" s="346"/>
      <c r="I821" s="108"/>
      <c r="J821" s="108"/>
      <c r="K821" s="108"/>
      <c r="L821" s="534"/>
      <c r="M821" s="535"/>
      <c r="N821" s="536"/>
      <c r="O821" s="536"/>
      <c r="P821" s="108"/>
      <c r="Q821" s="108"/>
      <c r="R821" s="108"/>
      <c r="S821" s="108"/>
      <c r="T821" s="108"/>
      <c r="U821" s="108"/>
      <c r="V821" s="108"/>
      <c r="W821" s="108"/>
      <c r="X821" s="108"/>
      <c r="Y821" s="108"/>
      <c r="Z821" s="108"/>
    </row>
    <row r="822" spans="1:26" ht="19.5" customHeight="1">
      <c r="A822" s="108"/>
      <c r="B822" s="108"/>
      <c r="C822" s="108"/>
      <c r="D822" s="108"/>
      <c r="E822" s="108"/>
      <c r="F822" s="108"/>
      <c r="G822" s="533"/>
      <c r="H822" s="346"/>
      <c r="I822" s="108"/>
      <c r="J822" s="108"/>
      <c r="K822" s="108"/>
      <c r="L822" s="534"/>
      <c r="M822" s="535"/>
      <c r="N822" s="536"/>
      <c r="O822" s="536"/>
      <c r="P822" s="108"/>
      <c r="Q822" s="108"/>
      <c r="R822" s="108"/>
      <c r="S822" s="108"/>
      <c r="T822" s="108"/>
      <c r="U822" s="108"/>
      <c r="V822" s="108"/>
      <c r="W822" s="108"/>
      <c r="X822" s="108"/>
      <c r="Y822" s="108"/>
      <c r="Z822" s="108"/>
    </row>
    <row r="823" spans="1:26" ht="19.5" customHeight="1">
      <c r="A823" s="108"/>
      <c r="B823" s="108"/>
      <c r="C823" s="108"/>
      <c r="D823" s="108"/>
      <c r="E823" s="108"/>
      <c r="F823" s="108"/>
      <c r="G823" s="533"/>
      <c r="H823" s="346"/>
      <c r="I823" s="108"/>
      <c r="J823" s="108"/>
      <c r="K823" s="108"/>
      <c r="L823" s="534"/>
      <c r="M823" s="535"/>
      <c r="N823" s="536"/>
      <c r="O823" s="536"/>
      <c r="P823" s="108"/>
      <c r="Q823" s="108"/>
      <c r="R823" s="108"/>
      <c r="S823" s="108"/>
      <c r="T823" s="108"/>
      <c r="U823" s="108"/>
      <c r="V823" s="108"/>
      <c r="W823" s="108"/>
      <c r="X823" s="108"/>
      <c r="Y823" s="108"/>
      <c r="Z823" s="108"/>
    </row>
    <row r="824" spans="1:26" ht="19.5" customHeight="1">
      <c r="A824" s="108"/>
      <c r="B824" s="108"/>
      <c r="C824" s="108"/>
      <c r="D824" s="108"/>
      <c r="E824" s="108"/>
      <c r="F824" s="108"/>
      <c r="G824" s="533"/>
      <c r="H824" s="346"/>
      <c r="I824" s="108"/>
      <c r="J824" s="108"/>
      <c r="K824" s="108"/>
      <c r="L824" s="534"/>
      <c r="M824" s="535"/>
      <c r="N824" s="536"/>
      <c r="O824" s="536"/>
      <c r="P824" s="108"/>
      <c r="Q824" s="108"/>
      <c r="R824" s="108"/>
      <c r="S824" s="108"/>
      <c r="T824" s="108"/>
      <c r="U824" s="108"/>
      <c r="V824" s="108"/>
      <c r="W824" s="108"/>
      <c r="X824" s="108"/>
      <c r="Y824" s="108"/>
      <c r="Z824" s="108"/>
    </row>
    <row r="825" spans="1:26" ht="19.5" customHeight="1">
      <c r="A825" s="108"/>
      <c r="B825" s="108"/>
      <c r="C825" s="108"/>
      <c r="D825" s="108"/>
      <c r="E825" s="108"/>
      <c r="F825" s="108"/>
      <c r="G825" s="533"/>
      <c r="H825" s="346"/>
      <c r="I825" s="108"/>
      <c r="J825" s="108"/>
      <c r="K825" s="108"/>
      <c r="L825" s="534"/>
      <c r="M825" s="535"/>
      <c r="N825" s="536"/>
      <c r="O825" s="536"/>
      <c r="P825" s="108"/>
      <c r="Q825" s="108"/>
      <c r="R825" s="108"/>
      <c r="S825" s="108"/>
      <c r="T825" s="108"/>
      <c r="U825" s="108"/>
      <c r="V825" s="108"/>
      <c r="W825" s="108"/>
      <c r="X825" s="108"/>
      <c r="Y825" s="108"/>
      <c r="Z825" s="108"/>
    </row>
    <row r="826" spans="1:26" ht="19.5" customHeight="1">
      <c r="A826" s="108"/>
      <c r="B826" s="108"/>
      <c r="C826" s="108"/>
      <c r="D826" s="108"/>
      <c r="E826" s="108"/>
      <c r="F826" s="108"/>
      <c r="G826" s="533"/>
      <c r="H826" s="346"/>
      <c r="I826" s="108"/>
      <c r="J826" s="108"/>
      <c r="K826" s="108"/>
      <c r="L826" s="534"/>
      <c r="M826" s="535"/>
      <c r="N826" s="536"/>
      <c r="O826" s="536"/>
      <c r="P826" s="108"/>
      <c r="Q826" s="108"/>
      <c r="R826" s="108"/>
      <c r="S826" s="108"/>
      <c r="T826" s="108"/>
      <c r="U826" s="108"/>
      <c r="V826" s="108"/>
      <c r="W826" s="108"/>
      <c r="X826" s="108"/>
      <c r="Y826" s="108"/>
      <c r="Z826" s="108"/>
    </row>
    <row r="827" spans="1:26" ht="19.5" customHeight="1">
      <c r="A827" s="108"/>
      <c r="B827" s="108"/>
      <c r="C827" s="108"/>
      <c r="D827" s="108"/>
      <c r="E827" s="108"/>
      <c r="F827" s="108"/>
      <c r="G827" s="533"/>
      <c r="H827" s="346"/>
      <c r="I827" s="108"/>
      <c r="J827" s="108"/>
      <c r="K827" s="108"/>
      <c r="L827" s="534"/>
      <c r="M827" s="535"/>
      <c r="N827" s="536"/>
      <c r="O827" s="536"/>
      <c r="P827" s="108"/>
      <c r="Q827" s="108"/>
      <c r="R827" s="108"/>
      <c r="S827" s="108"/>
      <c r="T827" s="108"/>
      <c r="U827" s="108"/>
      <c r="V827" s="108"/>
      <c r="W827" s="108"/>
      <c r="X827" s="108"/>
      <c r="Y827" s="108"/>
      <c r="Z827" s="108"/>
    </row>
    <row r="828" spans="1:26" ht="19.5" customHeight="1">
      <c r="A828" s="108"/>
      <c r="B828" s="108"/>
      <c r="C828" s="108"/>
      <c r="D828" s="108"/>
      <c r="E828" s="108"/>
      <c r="F828" s="108"/>
      <c r="G828" s="533"/>
      <c r="H828" s="346"/>
      <c r="I828" s="108"/>
      <c r="J828" s="108"/>
      <c r="K828" s="108"/>
      <c r="L828" s="534"/>
      <c r="M828" s="535"/>
      <c r="N828" s="536"/>
      <c r="O828" s="536"/>
      <c r="P828" s="108"/>
      <c r="Q828" s="108"/>
      <c r="R828" s="108"/>
      <c r="S828" s="108"/>
      <c r="T828" s="108"/>
      <c r="U828" s="108"/>
      <c r="V828" s="108"/>
      <c r="W828" s="108"/>
      <c r="X828" s="108"/>
      <c r="Y828" s="108"/>
      <c r="Z828" s="108"/>
    </row>
    <row r="829" spans="1:26" ht="19.5" customHeight="1">
      <c r="A829" s="108"/>
      <c r="B829" s="108"/>
      <c r="C829" s="108"/>
      <c r="D829" s="108"/>
      <c r="E829" s="108"/>
      <c r="F829" s="108"/>
      <c r="G829" s="533"/>
      <c r="H829" s="346"/>
      <c r="I829" s="108"/>
      <c r="J829" s="108"/>
      <c r="K829" s="108"/>
      <c r="L829" s="534"/>
      <c r="M829" s="535"/>
      <c r="N829" s="536"/>
      <c r="O829" s="536"/>
      <c r="P829" s="108"/>
      <c r="Q829" s="108"/>
      <c r="R829" s="108"/>
      <c r="S829" s="108"/>
      <c r="T829" s="108"/>
      <c r="U829" s="108"/>
      <c r="V829" s="108"/>
      <c r="W829" s="108"/>
      <c r="X829" s="108"/>
      <c r="Y829" s="108"/>
      <c r="Z829" s="108"/>
    </row>
    <row r="830" spans="1:26" ht="19.5" customHeight="1">
      <c r="A830" s="108"/>
      <c r="B830" s="108"/>
      <c r="C830" s="108"/>
      <c r="D830" s="108"/>
      <c r="E830" s="108"/>
      <c r="F830" s="108"/>
      <c r="G830" s="533"/>
      <c r="H830" s="346"/>
      <c r="I830" s="108"/>
      <c r="J830" s="108"/>
      <c r="K830" s="108"/>
      <c r="L830" s="534"/>
      <c r="M830" s="535"/>
      <c r="N830" s="536"/>
      <c r="O830" s="536"/>
      <c r="P830" s="108"/>
      <c r="Q830" s="108"/>
      <c r="R830" s="108"/>
      <c r="S830" s="108"/>
      <c r="T830" s="108"/>
      <c r="U830" s="108"/>
      <c r="V830" s="108"/>
      <c r="W830" s="108"/>
      <c r="X830" s="108"/>
      <c r="Y830" s="108"/>
      <c r="Z830" s="108"/>
    </row>
    <row r="831" spans="1:26" ht="19.5" customHeight="1">
      <c r="A831" s="108"/>
      <c r="B831" s="108"/>
      <c r="C831" s="108"/>
      <c r="D831" s="108"/>
      <c r="E831" s="108"/>
      <c r="F831" s="108"/>
      <c r="G831" s="533"/>
      <c r="H831" s="346"/>
      <c r="I831" s="108"/>
      <c r="J831" s="108"/>
      <c r="K831" s="108"/>
      <c r="L831" s="534"/>
      <c r="M831" s="535"/>
      <c r="N831" s="536"/>
      <c r="O831" s="536"/>
      <c r="P831" s="108"/>
      <c r="Q831" s="108"/>
      <c r="R831" s="108"/>
      <c r="S831" s="108"/>
      <c r="T831" s="108"/>
      <c r="U831" s="108"/>
      <c r="V831" s="108"/>
      <c r="W831" s="108"/>
      <c r="X831" s="108"/>
      <c r="Y831" s="108"/>
      <c r="Z831" s="108"/>
    </row>
    <row r="832" spans="1:26" ht="19.5" customHeight="1">
      <c r="A832" s="108"/>
      <c r="B832" s="108"/>
      <c r="C832" s="108"/>
      <c r="D832" s="108"/>
      <c r="E832" s="108"/>
      <c r="F832" s="108"/>
      <c r="G832" s="533"/>
      <c r="H832" s="346"/>
      <c r="I832" s="108"/>
      <c r="J832" s="108"/>
      <c r="K832" s="108"/>
      <c r="L832" s="534"/>
      <c r="M832" s="535"/>
      <c r="N832" s="536"/>
      <c r="O832" s="536"/>
      <c r="P832" s="108"/>
      <c r="Q832" s="108"/>
      <c r="R832" s="108"/>
      <c r="S832" s="108"/>
      <c r="T832" s="108"/>
      <c r="U832" s="108"/>
      <c r="V832" s="108"/>
      <c r="W832" s="108"/>
      <c r="X832" s="108"/>
      <c r="Y832" s="108"/>
      <c r="Z832" s="108"/>
    </row>
    <row r="833" spans="1:26" ht="19.5" customHeight="1">
      <c r="A833" s="108"/>
      <c r="B833" s="108"/>
      <c r="C833" s="108"/>
      <c r="D833" s="108"/>
      <c r="E833" s="108"/>
      <c r="F833" s="108"/>
      <c r="G833" s="533"/>
      <c r="H833" s="346"/>
      <c r="I833" s="108"/>
      <c r="J833" s="108"/>
      <c r="K833" s="108"/>
      <c r="L833" s="534"/>
      <c r="M833" s="535"/>
      <c r="N833" s="536"/>
      <c r="O833" s="536"/>
      <c r="P833" s="108"/>
      <c r="Q833" s="108"/>
      <c r="R833" s="108"/>
      <c r="S833" s="108"/>
      <c r="T833" s="108"/>
      <c r="U833" s="108"/>
      <c r="V833" s="108"/>
      <c r="W833" s="108"/>
      <c r="X833" s="108"/>
      <c r="Y833" s="108"/>
      <c r="Z833" s="108"/>
    </row>
    <row r="834" spans="1:26" ht="19.5" customHeight="1">
      <c r="A834" s="108"/>
      <c r="B834" s="108"/>
      <c r="C834" s="108"/>
      <c r="D834" s="108"/>
      <c r="E834" s="108"/>
      <c r="F834" s="108"/>
      <c r="G834" s="533"/>
      <c r="H834" s="346"/>
      <c r="I834" s="108"/>
      <c r="J834" s="108"/>
      <c r="K834" s="108"/>
      <c r="L834" s="534"/>
      <c r="M834" s="535"/>
      <c r="N834" s="536"/>
      <c r="O834" s="536"/>
      <c r="P834" s="108"/>
      <c r="Q834" s="108"/>
      <c r="R834" s="108"/>
      <c r="S834" s="108"/>
      <c r="T834" s="108"/>
      <c r="U834" s="108"/>
      <c r="V834" s="108"/>
      <c r="W834" s="108"/>
      <c r="X834" s="108"/>
      <c r="Y834" s="108"/>
      <c r="Z834" s="108"/>
    </row>
    <row r="835" spans="1:26" ht="19.5" customHeight="1">
      <c r="A835" s="108"/>
      <c r="B835" s="108"/>
      <c r="C835" s="108"/>
      <c r="D835" s="108"/>
      <c r="E835" s="108"/>
      <c r="F835" s="108"/>
      <c r="G835" s="533"/>
      <c r="H835" s="346"/>
      <c r="I835" s="108"/>
      <c r="J835" s="108"/>
      <c r="K835" s="108"/>
      <c r="L835" s="534"/>
      <c r="M835" s="535"/>
      <c r="N835" s="536"/>
      <c r="O835" s="536"/>
      <c r="P835" s="108"/>
      <c r="Q835" s="108"/>
      <c r="R835" s="108"/>
      <c r="S835" s="108"/>
      <c r="T835" s="108"/>
      <c r="U835" s="108"/>
      <c r="V835" s="108"/>
      <c r="W835" s="108"/>
      <c r="X835" s="108"/>
      <c r="Y835" s="108"/>
      <c r="Z835" s="108"/>
    </row>
    <row r="836" spans="1:26" ht="19.5" customHeight="1">
      <c r="A836" s="108"/>
      <c r="B836" s="108"/>
      <c r="C836" s="108"/>
      <c r="D836" s="108"/>
      <c r="E836" s="108"/>
      <c r="F836" s="108"/>
      <c r="G836" s="533"/>
      <c r="H836" s="346"/>
      <c r="I836" s="108"/>
      <c r="J836" s="108"/>
      <c r="K836" s="108"/>
      <c r="L836" s="534"/>
      <c r="M836" s="535"/>
      <c r="N836" s="536"/>
      <c r="O836" s="536"/>
      <c r="P836" s="108"/>
      <c r="Q836" s="108"/>
      <c r="R836" s="108"/>
      <c r="S836" s="108"/>
      <c r="T836" s="108"/>
      <c r="U836" s="108"/>
      <c r="V836" s="108"/>
      <c r="W836" s="108"/>
      <c r="X836" s="108"/>
      <c r="Y836" s="108"/>
      <c r="Z836" s="108"/>
    </row>
    <row r="837" spans="1:26" ht="19.5" customHeight="1">
      <c r="A837" s="108"/>
      <c r="B837" s="108"/>
      <c r="C837" s="108"/>
      <c r="D837" s="108"/>
      <c r="E837" s="108"/>
      <c r="F837" s="108"/>
      <c r="G837" s="533"/>
      <c r="H837" s="346"/>
      <c r="I837" s="108"/>
      <c r="J837" s="108"/>
      <c r="K837" s="108"/>
      <c r="L837" s="534"/>
      <c r="M837" s="535"/>
      <c r="N837" s="536"/>
      <c r="O837" s="536"/>
      <c r="P837" s="108"/>
      <c r="Q837" s="108"/>
      <c r="R837" s="108"/>
      <c r="S837" s="108"/>
      <c r="T837" s="108"/>
      <c r="U837" s="108"/>
      <c r="V837" s="108"/>
      <c r="W837" s="108"/>
      <c r="X837" s="108"/>
      <c r="Y837" s="108"/>
      <c r="Z837" s="108"/>
    </row>
    <row r="838" spans="1:26" ht="19.5" customHeight="1">
      <c r="A838" s="108"/>
      <c r="B838" s="108"/>
      <c r="C838" s="108"/>
      <c r="D838" s="108"/>
      <c r="E838" s="108"/>
      <c r="F838" s="108"/>
      <c r="G838" s="533"/>
      <c r="H838" s="346"/>
      <c r="I838" s="108"/>
      <c r="J838" s="108"/>
      <c r="K838" s="108"/>
      <c r="L838" s="534"/>
      <c r="M838" s="535"/>
      <c r="N838" s="536"/>
      <c r="O838" s="536"/>
      <c r="P838" s="108"/>
      <c r="Q838" s="108"/>
      <c r="R838" s="108"/>
      <c r="S838" s="108"/>
      <c r="T838" s="108"/>
      <c r="U838" s="108"/>
      <c r="V838" s="108"/>
      <c r="W838" s="108"/>
      <c r="X838" s="108"/>
      <c r="Y838" s="108"/>
      <c r="Z838" s="108"/>
    </row>
    <row r="839" spans="1:26" ht="19.5" customHeight="1">
      <c r="A839" s="108"/>
      <c r="B839" s="108"/>
      <c r="C839" s="108"/>
      <c r="D839" s="108"/>
      <c r="E839" s="108"/>
      <c r="F839" s="108"/>
      <c r="G839" s="533"/>
      <c r="H839" s="346"/>
      <c r="I839" s="108"/>
      <c r="J839" s="108"/>
      <c r="K839" s="108"/>
      <c r="L839" s="534"/>
      <c r="M839" s="535"/>
      <c r="N839" s="536"/>
      <c r="O839" s="536"/>
      <c r="P839" s="108"/>
      <c r="Q839" s="108"/>
      <c r="R839" s="108"/>
      <c r="S839" s="108"/>
      <c r="T839" s="108"/>
      <c r="U839" s="108"/>
      <c r="V839" s="108"/>
      <c r="W839" s="108"/>
      <c r="X839" s="108"/>
      <c r="Y839" s="108"/>
      <c r="Z839" s="108"/>
    </row>
    <row r="840" spans="1:26" ht="19.5" customHeight="1">
      <c r="A840" s="108"/>
      <c r="B840" s="108"/>
      <c r="C840" s="108"/>
      <c r="D840" s="108"/>
      <c r="E840" s="108"/>
      <c r="F840" s="108"/>
      <c r="G840" s="533"/>
      <c r="H840" s="346"/>
      <c r="I840" s="108"/>
      <c r="J840" s="108"/>
      <c r="K840" s="108"/>
      <c r="L840" s="534"/>
      <c r="M840" s="535"/>
      <c r="N840" s="536"/>
      <c r="O840" s="536"/>
      <c r="P840" s="108"/>
      <c r="Q840" s="108"/>
      <c r="R840" s="108"/>
      <c r="S840" s="108"/>
      <c r="T840" s="108"/>
      <c r="U840" s="108"/>
      <c r="V840" s="108"/>
      <c r="W840" s="108"/>
      <c r="X840" s="108"/>
      <c r="Y840" s="108"/>
      <c r="Z840" s="108"/>
    </row>
    <row r="841" spans="1:26" ht="19.5" customHeight="1">
      <c r="A841" s="108"/>
      <c r="B841" s="108"/>
      <c r="C841" s="108"/>
      <c r="D841" s="108"/>
      <c r="E841" s="108"/>
      <c r="F841" s="108"/>
      <c r="G841" s="533"/>
      <c r="H841" s="346"/>
      <c r="I841" s="108"/>
      <c r="J841" s="108"/>
      <c r="K841" s="108"/>
      <c r="L841" s="534"/>
      <c r="M841" s="535"/>
      <c r="N841" s="536"/>
      <c r="O841" s="536"/>
      <c r="P841" s="108"/>
      <c r="Q841" s="108"/>
      <c r="R841" s="108"/>
      <c r="S841" s="108"/>
      <c r="T841" s="108"/>
      <c r="U841" s="108"/>
      <c r="V841" s="108"/>
      <c r="W841" s="108"/>
      <c r="X841" s="108"/>
      <c r="Y841" s="108"/>
      <c r="Z841" s="108"/>
    </row>
    <row r="842" spans="1:26" ht="19.5" customHeight="1">
      <c r="A842" s="108"/>
      <c r="B842" s="108"/>
      <c r="C842" s="108"/>
      <c r="D842" s="108"/>
      <c r="E842" s="108"/>
      <c r="F842" s="108"/>
      <c r="G842" s="533"/>
      <c r="H842" s="346"/>
      <c r="I842" s="108"/>
      <c r="J842" s="108"/>
      <c r="K842" s="108"/>
      <c r="L842" s="534"/>
      <c r="M842" s="535"/>
      <c r="N842" s="536"/>
      <c r="O842" s="536"/>
      <c r="P842" s="108"/>
      <c r="Q842" s="108"/>
      <c r="R842" s="108"/>
      <c r="S842" s="108"/>
      <c r="T842" s="108"/>
      <c r="U842" s="108"/>
      <c r="V842" s="108"/>
      <c r="W842" s="108"/>
      <c r="X842" s="108"/>
      <c r="Y842" s="108"/>
      <c r="Z842" s="108"/>
    </row>
    <row r="843" spans="1:26" ht="19.5" customHeight="1">
      <c r="A843" s="108"/>
      <c r="B843" s="108"/>
      <c r="C843" s="108"/>
      <c r="D843" s="108"/>
      <c r="E843" s="108"/>
      <c r="F843" s="108"/>
      <c r="G843" s="533"/>
      <c r="H843" s="346"/>
      <c r="I843" s="108"/>
      <c r="J843" s="108"/>
      <c r="K843" s="108"/>
      <c r="L843" s="534"/>
      <c r="M843" s="535"/>
      <c r="N843" s="536"/>
      <c r="O843" s="536"/>
      <c r="P843" s="108"/>
      <c r="Q843" s="108"/>
      <c r="R843" s="108"/>
      <c r="S843" s="108"/>
      <c r="T843" s="108"/>
      <c r="U843" s="108"/>
      <c r="V843" s="108"/>
      <c r="W843" s="108"/>
      <c r="X843" s="108"/>
      <c r="Y843" s="108"/>
      <c r="Z843" s="108"/>
    </row>
    <row r="844" spans="1:26" ht="19.5" customHeight="1">
      <c r="A844" s="108"/>
      <c r="B844" s="108"/>
      <c r="C844" s="108"/>
      <c r="D844" s="108"/>
      <c r="E844" s="108"/>
      <c r="F844" s="108"/>
      <c r="G844" s="533"/>
      <c r="H844" s="346"/>
      <c r="I844" s="108"/>
      <c r="J844" s="108"/>
      <c r="K844" s="108"/>
      <c r="L844" s="534"/>
      <c r="M844" s="535"/>
      <c r="N844" s="536"/>
      <c r="O844" s="536"/>
      <c r="P844" s="108"/>
      <c r="Q844" s="108"/>
      <c r="R844" s="108"/>
      <c r="S844" s="108"/>
      <c r="T844" s="108"/>
      <c r="U844" s="108"/>
      <c r="V844" s="108"/>
      <c r="W844" s="108"/>
      <c r="X844" s="108"/>
      <c r="Y844" s="108"/>
      <c r="Z844" s="108"/>
    </row>
    <row r="845" spans="1:26" ht="19.5" customHeight="1">
      <c r="A845" s="108"/>
      <c r="B845" s="108"/>
      <c r="C845" s="108"/>
      <c r="D845" s="108"/>
      <c r="E845" s="108"/>
      <c r="F845" s="108"/>
      <c r="G845" s="533"/>
      <c r="H845" s="346"/>
      <c r="I845" s="108"/>
      <c r="J845" s="108"/>
      <c r="K845" s="108"/>
      <c r="L845" s="534"/>
      <c r="M845" s="535"/>
      <c r="N845" s="536"/>
      <c r="O845" s="536"/>
      <c r="P845" s="108"/>
      <c r="Q845" s="108"/>
      <c r="R845" s="108"/>
      <c r="S845" s="108"/>
      <c r="T845" s="108"/>
      <c r="U845" s="108"/>
      <c r="V845" s="108"/>
      <c r="W845" s="108"/>
      <c r="X845" s="108"/>
      <c r="Y845" s="108"/>
      <c r="Z845" s="108"/>
    </row>
    <row r="846" spans="1:26" ht="19.5" customHeight="1">
      <c r="A846" s="108"/>
      <c r="B846" s="108"/>
      <c r="C846" s="108"/>
      <c r="D846" s="108"/>
      <c r="E846" s="108"/>
      <c r="F846" s="108"/>
      <c r="G846" s="533"/>
      <c r="H846" s="346"/>
      <c r="I846" s="108"/>
      <c r="J846" s="108"/>
      <c r="K846" s="108"/>
      <c r="L846" s="534"/>
      <c r="M846" s="535"/>
      <c r="N846" s="536"/>
      <c r="O846" s="536"/>
      <c r="P846" s="108"/>
      <c r="Q846" s="108"/>
      <c r="R846" s="108"/>
      <c r="S846" s="108"/>
      <c r="T846" s="108"/>
      <c r="U846" s="108"/>
      <c r="V846" s="108"/>
      <c r="W846" s="108"/>
      <c r="X846" s="108"/>
      <c r="Y846" s="108"/>
      <c r="Z846" s="108"/>
    </row>
    <row r="847" spans="1:26" ht="19.5" customHeight="1">
      <c r="A847" s="108"/>
      <c r="B847" s="108"/>
      <c r="C847" s="108"/>
      <c r="D847" s="108"/>
      <c r="E847" s="108"/>
      <c r="F847" s="108"/>
      <c r="G847" s="533"/>
      <c r="H847" s="346"/>
      <c r="I847" s="108"/>
      <c r="J847" s="108"/>
      <c r="K847" s="108"/>
      <c r="L847" s="534"/>
      <c r="M847" s="535"/>
      <c r="N847" s="536"/>
      <c r="O847" s="536"/>
      <c r="P847" s="108"/>
      <c r="Q847" s="108"/>
      <c r="R847" s="108"/>
      <c r="S847" s="108"/>
      <c r="T847" s="108"/>
      <c r="U847" s="108"/>
      <c r="V847" s="108"/>
      <c r="W847" s="108"/>
      <c r="X847" s="108"/>
      <c r="Y847" s="108"/>
      <c r="Z847" s="108"/>
    </row>
    <row r="848" spans="1:26" ht="19.5" customHeight="1">
      <c r="A848" s="108"/>
      <c r="B848" s="108"/>
      <c r="C848" s="108"/>
      <c r="D848" s="108"/>
      <c r="E848" s="108"/>
      <c r="F848" s="108"/>
      <c r="G848" s="533"/>
      <c r="H848" s="346"/>
      <c r="I848" s="108"/>
      <c r="J848" s="108"/>
      <c r="K848" s="108"/>
      <c r="L848" s="534"/>
      <c r="M848" s="535"/>
      <c r="N848" s="536"/>
      <c r="O848" s="536"/>
      <c r="P848" s="108"/>
      <c r="Q848" s="108"/>
      <c r="R848" s="108"/>
      <c r="S848" s="108"/>
      <c r="T848" s="108"/>
      <c r="U848" s="108"/>
      <c r="V848" s="108"/>
      <c r="W848" s="108"/>
      <c r="X848" s="108"/>
      <c r="Y848" s="108"/>
      <c r="Z848" s="108"/>
    </row>
    <row r="849" spans="1:26" ht="19.5" customHeight="1">
      <c r="A849" s="108"/>
      <c r="B849" s="108"/>
      <c r="C849" s="108"/>
      <c r="D849" s="108"/>
      <c r="E849" s="108"/>
      <c r="F849" s="108"/>
      <c r="G849" s="533"/>
      <c r="H849" s="346"/>
      <c r="I849" s="108"/>
      <c r="J849" s="108"/>
      <c r="K849" s="108"/>
      <c r="L849" s="534"/>
      <c r="M849" s="535"/>
      <c r="N849" s="536"/>
      <c r="O849" s="536"/>
      <c r="P849" s="108"/>
      <c r="Q849" s="108"/>
      <c r="R849" s="108"/>
      <c r="S849" s="108"/>
      <c r="T849" s="108"/>
      <c r="U849" s="108"/>
      <c r="V849" s="108"/>
      <c r="W849" s="108"/>
      <c r="X849" s="108"/>
      <c r="Y849" s="108"/>
      <c r="Z849" s="108"/>
    </row>
    <row r="850" spans="1:26" ht="19.5" customHeight="1">
      <c r="A850" s="108"/>
      <c r="B850" s="108"/>
      <c r="C850" s="108"/>
      <c r="D850" s="108"/>
      <c r="E850" s="108"/>
      <c r="F850" s="108"/>
      <c r="G850" s="533"/>
      <c r="H850" s="346"/>
      <c r="I850" s="108"/>
      <c r="J850" s="108"/>
      <c r="K850" s="108"/>
      <c r="L850" s="534"/>
      <c r="M850" s="535"/>
      <c r="N850" s="536"/>
      <c r="O850" s="536"/>
      <c r="P850" s="108"/>
      <c r="Q850" s="108"/>
      <c r="R850" s="108"/>
      <c r="S850" s="108"/>
      <c r="T850" s="108"/>
      <c r="U850" s="108"/>
      <c r="V850" s="108"/>
      <c r="W850" s="108"/>
      <c r="X850" s="108"/>
      <c r="Y850" s="108"/>
      <c r="Z850" s="108"/>
    </row>
    <row r="851" spans="1:26" ht="19.5" customHeight="1">
      <c r="A851" s="108"/>
      <c r="B851" s="108"/>
      <c r="C851" s="108"/>
      <c r="D851" s="108"/>
      <c r="E851" s="108"/>
      <c r="F851" s="108"/>
      <c r="G851" s="533"/>
      <c r="H851" s="346"/>
      <c r="I851" s="108"/>
      <c r="J851" s="108"/>
      <c r="K851" s="108"/>
      <c r="L851" s="534"/>
      <c r="M851" s="535"/>
      <c r="N851" s="536"/>
      <c r="O851" s="536"/>
      <c r="P851" s="108"/>
      <c r="Q851" s="108"/>
      <c r="R851" s="108"/>
      <c r="S851" s="108"/>
      <c r="T851" s="108"/>
      <c r="U851" s="108"/>
      <c r="V851" s="108"/>
      <c r="W851" s="108"/>
      <c r="X851" s="108"/>
      <c r="Y851" s="108"/>
      <c r="Z851" s="108"/>
    </row>
    <row r="852" spans="1:26" ht="19.5" customHeight="1">
      <c r="A852" s="108"/>
      <c r="B852" s="108"/>
      <c r="C852" s="108"/>
      <c r="D852" s="108"/>
      <c r="E852" s="108"/>
      <c r="F852" s="108"/>
      <c r="G852" s="533"/>
      <c r="H852" s="346"/>
      <c r="I852" s="108"/>
      <c r="J852" s="108"/>
      <c r="K852" s="108"/>
      <c r="L852" s="534"/>
      <c r="M852" s="535"/>
      <c r="N852" s="536"/>
      <c r="O852" s="536"/>
      <c r="P852" s="108"/>
      <c r="Q852" s="108"/>
      <c r="R852" s="108"/>
      <c r="S852" s="108"/>
      <c r="T852" s="108"/>
      <c r="U852" s="108"/>
      <c r="V852" s="108"/>
      <c r="W852" s="108"/>
      <c r="X852" s="108"/>
      <c r="Y852" s="108"/>
      <c r="Z852" s="108"/>
    </row>
    <row r="853" spans="1:26" ht="19.5" customHeight="1">
      <c r="A853" s="108"/>
      <c r="B853" s="108"/>
      <c r="C853" s="108"/>
      <c r="D853" s="108"/>
      <c r="E853" s="108"/>
      <c r="F853" s="108"/>
      <c r="G853" s="533"/>
      <c r="H853" s="346"/>
      <c r="I853" s="108"/>
      <c r="J853" s="108"/>
      <c r="K853" s="108"/>
      <c r="L853" s="534"/>
      <c r="M853" s="535"/>
      <c r="N853" s="536"/>
      <c r="O853" s="536"/>
      <c r="P853" s="108"/>
      <c r="Q853" s="108"/>
      <c r="R853" s="108"/>
      <c r="S853" s="108"/>
      <c r="T853" s="108"/>
      <c r="U853" s="108"/>
      <c r="V853" s="108"/>
      <c r="W853" s="108"/>
      <c r="X853" s="108"/>
      <c r="Y853" s="108"/>
      <c r="Z853" s="108"/>
    </row>
    <row r="854" spans="1:26" ht="19.5" customHeight="1">
      <c r="A854" s="108"/>
      <c r="B854" s="108"/>
      <c r="C854" s="108"/>
      <c r="D854" s="108"/>
      <c r="E854" s="108"/>
      <c r="F854" s="108"/>
      <c r="G854" s="533"/>
      <c r="H854" s="346"/>
      <c r="I854" s="108"/>
      <c r="J854" s="108"/>
      <c r="K854" s="108"/>
      <c r="L854" s="534"/>
      <c r="M854" s="535"/>
      <c r="N854" s="536"/>
      <c r="O854" s="536"/>
      <c r="P854" s="108"/>
      <c r="Q854" s="108"/>
      <c r="R854" s="108"/>
      <c r="S854" s="108"/>
      <c r="T854" s="108"/>
      <c r="U854" s="108"/>
      <c r="V854" s="108"/>
      <c r="W854" s="108"/>
      <c r="X854" s="108"/>
      <c r="Y854" s="108"/>
      <c r="Z854" s="108"/>
    </row>
    <row r="855" spans="1:26" ht="19.5" customHeight="1">
      <c r="A855" s="108"/>
      <c r="B855" s="108"/>
      <c r="C855" s="108"/>
      <c r="D855" s="108"/>
      <c r="E855" s="108"/>
      <c r="F855" s="108"/>
      <c r="G855" s="533"/>
      <c r="H855" s="346"/>
      <c r="I855" s="108"/>
      <c r="J855" s="108"/>
      <c r="K855" s="108"/>
      <c r="L855" s="534"/>
      <c r="M855" s="535"/>
      <c r="N855" s="536"/>
      <c r="O855" s="536"/>
      <c r="P855" s="108"/>
      <c r="Q855" s="108"/>
      <c r="R855" s="108"/>
      <c r="S855" s="108"/>
      <c r="T855" s="108"/>
      <c r="U855" s="108"/>
      <c r="V855" s="108"/>
      <c r="W855" s="108"/>
      <c r="X855" s="108"/>
      <c r="Y855" s="108"/>
      <c r="Z855" s="108"/>
    </row>
    <row r="856" spans="1:26" ht="19.5" customHeight="1">
      <c r="A856" s="108"/>
      <c r="B856" s="108"/>
      <c r="C856" s="108"/>
      <c r="D856" s="108"/>
      <c r="E856" s="108"/>
      <c r="F856" s="108"/>
      <c r="G856" s="533"/>
      <c r="H856" s="346"/>
      <c r="I856" s="108"/>
      <c r="J856" s="108"/>
      <c r="K856" s="108"/>
      <c r="L856" s="534"/>
      <c r="M856" s="535"/>
      <c r="N856" s="536"/>
      <c r="O856" s="536"/>
      <c r="P856" s="108"/>
      <c r="Q856" s="108"/>
      <c r="R856" s="108"/>
      <c r="S856" s="108"/>
      <c r="T856" s="108"/>
      <c r="U856" s="108"/>
      <c r="V856" s="108"/>
      <c r="W856" s="108"/>
      <c r="X856" s="108"/>
      <c r="Y856" s="108"/>
      <c r="Z856" s="108"/>
    </row>
    <row r="857" spans="1:26" ht="19.5" customHeight="1">
      <c r="A857" s="108"/>
      <c r="B857" s="108"/>
      <c r="C857" s="108"/>
      <c r="D857" s="108"/>
      <c r="E857" s="108"/>
      <c r="F857" s="108"/>
      <c r="G857" s="533"/>
      <c r="H857" s="346"/>
      <c r="I857" s="108"/>
      <c r="J857" s="108"/>
      <c r="K857" s="108"/>
      <c r="L857" s="534"/>
      <c r="M857" s="535"/>
      <c r="N857" s="536"/>
      <c r="O857" s="536"/>
      <c r="P857" s="108"/>
      <c r="Q857" s="108"/>
      <c r="R857" s="108"/>
      <c r="S857" s="108"/>
      <c r="T857" s="108"/>
      <c r="U857" s="108"/>
      <c r="V857" s="108"/>
      <c r="W857" s="108"/>
      <c r="X857" s="108"/>
      <c r="Y857" s="108"/>
      <c r="Z857" s="108"/>
    </row>
    <row r="858" spans="1:26" ht="19.5" customHeight="1">
      <c r="A858" s="108"/>
      <c r="B858" s="108"/>
      <c r="C858" s="108"/>
      <c r="D858" s="108"/>
      <c r="E858" s="108"/>
      <c r="F858" s="108"/>
      <c r="G858" s="533"/>
      <c r="H858" s="346"/>
      <c r="I858" s="108"/>
      <c r="J858" s="108"/>
      <c r="K858" s="108"/>
      <c r="L858" s="534"/>
      <c r="M858" s="535"/>
      <c r="N858" s="536"/>
      <c r="O858" s="536"/>
      <c r="P858" s="108"/>
      <c r="Q858" s="108"/>
      <c r="R858" s="108"/>
      <c r="S858" s="108"/>
      <c r="T858" s="108"/>
      <c r="U858" s="108"/>
      <c r="V858" s="108"/>
      <c r="W858" s="108"/>
      <c r="X858" s="108"/>
      <c r="Y858" s="108"/>
      <c r="Z858" s="108"/>
    </row>
    <row r="859" spans="1:26" ht="19.5" customHeight="1">
      <c r="A859" s="108"/>
      <c r="B859" s="108"/>
      <c r="C859" s="108"/>
      <c r="D859" s="108"/>
      <c r="E859" s="108"/>
      <c r="F859" s="108"/>
      <c r="G859" s="533"/>
      <c r="H859" s="346"/>
      <c r="I859" s="108"/>
      <c r="J859" s="108"/>
      <c r="K859" s="108"/>
      <c r="L859" s="534"/>
      <c r="M859" s="535"/>
      <c r="N859" s="536"/>
      <c r="O859" s="536"/>
      <c r="P859" s="108"/>
      <c r="Q859" s="108"/>
      <c r="R859" s="108"/>
      <c r="S859" s="108"/>
      <c r="T859" s="108"/>
      <c r="U859" s="108"/>
      <c r="V859" s="108"/>
      <c r="W859" s="108"/>
      <c r="X859" s="108"/>
      <c r="Y859" s="108"/>
      <c r="Z859" s="108"/>
    </row>
    <row r="860" spans="1:26" ht="19.5" customHeight="1">
      <c r="A860" s="108"/>
      <c r="B860" s="108"/>
      <c r="C860" s="108"/>
      <c r="D860" s="108"/>
      <c r="E860" s="108"/>
      <c r="F860" s="108"/>
      <c r="G860" s="533"/>
      <c r="H860" s="346"/>
      <c r="I860" s="108"/>
      <c r="J860" s="108"/>
      <c r="K860" s="108"/>
      <c r="L860" s="534"/>
      <c r="M860" s="535"/>
      <c r="N860" s="536"/>
      <c r="O860" s="536"/>
      <c r="P860" s="108"/>
      <c r="Q860" s="108"/>
      <c r="R860" s="108"/>
      <c r="S860" s="108"/>
      <c r="T860" s="108"/>
      <c r="U860" s="108"/>
      <c r="V860" s="108"/>
      <c r="W860" s="108"/>
      <c r="X860" s="108"/>
      <c r="Y860" s="108"/>
      <c r="Z860" s="108"/>
    </row>
    <row r="861" spans="1:26" ht="19.5" customHeight="1">
      <c r="A861" s="108"/>
      <c r="B861" s="108"/>
      <c r="C861" s="108"/>
      <c r="D861" s="108"/>
      <c r="E861" s="108"/>
      <c r="F861" s="108"/>
      <c r="G861" s="533"/>
      <c r="H861" s="346"/>
      <c r="I861" s="108"/>
      <c r="J861" s="108"/>
      <c r="K861" s="108"/>
      <c r="L861" s="534"/>
      <c r="M861" s="535"/>
      <c r="N861" s="536"/>
      <c r="O861" s="536"/>
      <c r="P861" s="108"/>
      <c r="Q861" s="108"/>
      <c r="R861" s="108"/>
      <c r="S861" s="108"/>
      <c r="T861" s="108"/>
      <c r="U861" s="108"/>
      <c r="V861" s="108"/>
      <c r="W861" s="108"/>
      <c r="X861" s="108"/>
      <c r="Y861" s="108"/>
      <c r="Z861" s="108"/>
    </row>
    <row r="862" spans="1:26" ht="19.5" customHeight="1">
      <c r="A862" s="108"/>
      <c r="B862" s="108"/>
      <c r="C862" s="108"/>
      <c r="D862" s="108"/>
      <c r="E862" s="108"/>
      <c r="F862" s="108"/>
      <c r="G862" s="533"/>
      <c r="H862" s="346"/>
      <c r="I862" s="108"/>
      <c r="J862" s="108"/>
      <c r="K862" s="108"/>
      <c r="L862" s="534"/>
      <c r="M862" s="535"/>
      <c r="N862" s="536"/>
      <c r="O862" s="536"/>
      <c r="P862" s="108"/>
      <c r="Q862" s="108"/>
      <c r="R862" s="108"/>
      <c r="S862" s="108"/>
      <c r="T862" s="108"/>
      <c r="U862" s="108"/>
      <c r="V862" s="108"/>
      <c r="W862" s="108"/>
      <c r="X862" s="108"/>
      <c r="Y862" s="108"/>
      <c r="Z862" s="108"/>
    </row>
    <row r="863" spans="1:26" ht="19.5" customHeight="1">
      <c r="A863" s="108"/>
      <c r="B863" s="108"/>
      <c r="C863" s="108"/>
      <c r="D863" s="108"/>
      <c r="E863" s="108"/>
      <c r="F863" s="108"/>
      <c r="G863" s="533"/>
      <c r="H863" s="346"/>
      <c r="I863" s="108"/>
      <c r="J863" s="108"/>
      <c r="K863" s="108"/>
      <c r="L863" s="534"/>
      <c r="M863" s="535"/>
      <c r="N863" s="536"/>
      <c r="O863" s="536"/>
      <c r="P863" s="108"/>
      <c r="Q863" s="108"/>
      <c r="R863" s="108"/>
      <c r="S863" s="108"/>
      <c r="T863" s="108"/>
      <c r="U863" s="108"/>
      <c r="V863" s="108"/>
      <c r="W863" s="108"/>
      <c r="X863" s="108"/>
      <c r="Y863" s="108"/>
      <c r="Z863" s="108"/>
    </row>
    <row r="864" spans="1:26" ht="19.5" customHeight="1">
      <c r="A864" s="108"/>
      <c r="B864" s="108"/>
      <c r="C864" s="108"/>
      <c r="D864" s="108"/>
      <c r="E864" s="108"/>
      <c r="F864" s="108"/>
      <c r="G864" s="533"/>
      <c r="H864" s="346"/>
      <c r="I864" s="108"/>
      <c r="J864" s="108"/>
      <c r="K864" s="108"/>
      <c r="L864" s="534"/>
      <c r="M864" s="535"/>
      <c r="N864" s="536"/>
      <c r="O864" s="536"/>
      <c r="P864" s="108"/>
      <c r="Q864" s="108"/>
      <c r="R864" s="108"/>
      <c r="S864" s="108"/>
      <c r="T864" s="108"/>
      <c r="U864" s="108"/>
      <c r="V864" s="108"/>
      <c r="W864" s="108"/>
      <c r="X864" s="108"/>
      <c r="Y864" s="108"/>
      <c r="Z864" s="108"/>
    </row>
    <row r="865" spans="1:26" ht="19.5" customHeight="1">
      <c r="A865" s="108"/>
      <c r="B865" s="108"/>
      <c r="C865" s="108"/>
      <c r="D865" s="108"/>
      <c r="E865" s="108"/>
      <c r="F865" s="108"/>
      <c r="G865" s="533"/>
      <c r="H865" s="346"/>
      <c r="I865" s="108"/>
      <c r="J865" s="108"/>
      <c r="K865" s="108"/>
      <c r="L865" s="534"/>
      <c r="M865" s="535"/>
      <c r="N865" s="536"/>
      <c r="O865" s="536"/>
      <c r="P865" s="108"/>
      <c r="Q865" s="108"/>
      <c r="R865" s="108"/>
      <c r="S865" s="108"/>
      <c r="T865" s="108"/>
      <c r="U865" s="108"/>
      <c r="V865" s="108"/>
      <c r="W865" s="108"/>
      <c r="X865" s="108"/>
      <c r="Y865" s="108"/>
      <c r="Z865" s="108"/>
    </row>
    <row r="866" spans="1:26" ht="19.5" customHeight="1">
      <c r="A866" s="108"/>
      <c r="B866" s="108"/>
      <c r="C866" s="108"/>
      <c r="D866" s="108"/>
      <c r="E866" s="108"/>
      <c r="F866" s="108"/>
      <c r="G866" s="533"/>
      <c r="H866" s="346"/>
      <c r="I866" s="108"/>
      <c r="J866" s="108"/>
      <c r="K866" s="108"/>
      <c r="L866" s="534"/>
      <c r="M866" s="535"/>
      <c r="N866" s="536"/>
      <c r="O866" s="536"/>
      <c r="P866" s="108"/>
      <c r="Q866" s="108"/>
      <c r="R866" s="108"/>
      <c r="S866" s="108"/>
      <c r="T866" s="108"/>
      <c r="U866" s="108"/>
      <c r="V866" s="108"/>
      <c r="W866" s="108"/>
      <c r="X866" s="108"/>
      <c r="Y866" s="108"/>
      <c r="Z866" s="108"/>
    </row>
    <row r="867" spans="1:26" ht="19.5" customHeight="1">
      <c r="A867" s="108"/>
      <c r="B867" s="108"/>
      <c r="C867" s="108"/>
      <c r="D867" s="108"/>
      <c r="E867" s="108"/>
      <c r="F867" s="108"/>
      <c r="G867" s="533"/>
      <c r="H867" s="346"/>
      <c r="I867" s="108"/>
      <c r="J867" s="108"/>
      <c r="K867" s="108"/>
      <c r="L867" s="534"/>
      <c r="M867" s="535"/>
      <c r="N867" s="536"/>
      <c r="O867" s="536"/>
      <c r="P867" s="108"/>
      <c r="Q867" s="108"/>
      <c r="R867" s="108"/>
      <c r="S867" s="108"/>
      <c r="T867" s="108"/>
      <c r="U867" s="108"/>
      <c r="V867" s="108"/>
      <c r="W867" s="108"/>
      <c r="X867" s="108"/>
      <c r="Y867" s="108"/>
      <c r="Z867" s="108"/>
    </row>
    <row r="868" spans="1:26" ht="19.5" customHeight="1">
      <c r="A868" s="108"/>
      <c r="B868" s="108"/>
      <c r="C868" s="108"/>
      <c r="D868" s="108"/>
      <c r="E868" s="108"/>
      <c r="F868" s="108"/>
      <c r="G868" s="533"/>
      <c r="H868" s="346"/>
      <c r="I868" s="108"/>
      <c r="J868" s="108"/>
      <c r="K868" s="108"/>
      <c r="L868" s="534"/>
      <c r="M868" s="535"/>
      <c r="N868" s="536"/>
      <c r="O868" s="536"/>
      <c r="P868" s="108"/>
      <c r="Q868" s="108"/>
      <c r="R868" s="108"/>
      <c r="S868" s="108"/>
      <c r="T868" s="108"/>
      <c r="U868" s="108"/>
      <c r="V868" s="108"/>
      <c r="W868" s="108"/>
      <c r="X868" s="108"/>
      <c r="Y868" s="108"/>
      <c r="Z868" s="108"/>
    </row>
    <row r="869" spans="1:26" ht="19.5" customHeight="1">
      <c r="A869" s="108"/>
      <c r="B869" s="108"/>
      <c r="C869" s="108"/>
      <c r="D869" s="108"/>
      <c r="E869" s="108"/>
      <c r="F869" s="108"/>
      <c r="G869" s="533"/>
      <c r="H869" s="346"/>
      <c r="I869" s="108"/>
      <c r="J869" s="108"/>
      <c r="K869" s="108"/>
      <c r="L869" s="534"/>
      <c r="M869" s="535"/>
      <c r="N869" s="536"/>
      <c r="O869" s="536"/>
      <c r="P869" s="108"/>
      <c r="Q869" s="108"/>
      <c r="R869" s="108"/>
      <c r="S869" s="108"/>
      <c r="T869" s="108"/>
      <c r="U869" s="108"/>
      <c r="V869" s="108"/>
      <c r="W869" s="108"/>
      <c r="X869" s="108"/>
      <c r="Y869" s="108"/>
      <c r="Z869" s="108"/>
    </row>
    <row r="870" spans="1:26" ht="19.5" customHeight="1">
      <c r="A870" s="108"/>
      <c r="B870" s="108"/>
      <c r="C870" s="108"/>
      <c r="D870" s="108"/>
      <c r="E870" s="108"/>
      <c r="F870" s="108"/>
      <c r="G870" s="533"/>
      <c r="H870" s="346"/>
      <c r="I870" s="108"/>
      <c r="J870" s="108"/>
      <c r="K870" s="108"/>
      <c r="L870" s="534"/>
      <c r="M870" s="535"/>
      <c r="N870" s="536"/>
      <c r="O870" s="536"/>
      <c r="P870" s="108"/>
      <c r="Q870" s="108"/>
      <c r="R870" s="108"/>
      <c r="S870" s="108"/>
      <c r="T870" s="108"/>
      <c r="U870" s="108"/>
      <c r="V870" s="108"/>
      <c r="W870" s="108"/>
      <c r="X870" s="108"/>
      <c r="Y870" s="108"/>
      <c r="Z870" s="108"/>
    </row>
    <row r="871" spans="1:26" ht="19.5" customHeight="1">
      <c r="A871" s="108"/>
      <c r="B871" s="108"/>
      <c r="C871" s="108"/>
      <c r="D871" s="108"/>
      <c r="E871" s="108"/>
      <c r="F871" s="108"/>
      <c r="G871" s="533"/>
      <c r="H871" s="346"/>
      <c r="I871" s="108"/>
      <c r="J871" s="108"/>
      <c r="K871" s="108"/>
      <c r="L871" s="534"/>
      <c r="M871" s="535"/>
      <c r="N871" s="536"/>
      <c r="O871" s="536"/>
      <c r="P871" s="108"/>
      <c r="Q871" s="108"/>
      <c r="R871" s="108"/>
      <c r="S871" s="108"/>
      <c r="T871" s="108"/>
      <c r="U871" s="108"/>
      <c r="V871" s="108"/>
      <c r="W871" s="108"/>
      <c r="X871" s="108"/>
      <c r="Y871" s="108"/>
      <c r="Z871" s="108"/>
    </row>
    <row r="872" spans="1:26" ht="19.5" customHeight="1">
      <c r="A872" s="108"/>
      <c r="B872" s="108"/>
      <c r="C872" s="108"/>
      <c r="D872" s="108"/>
      <c r="E872" s="108"/>
      <c r="F872" s="108"/>
      <c r="G872" s="533"/>
      <c r="H872" s="346"/>
      <c r="I872" s="108"/>
      <c r="J872" s="108"/>
      <c r="K872" s="108"/>
      <c r="L872" s="534"/>
      <c r="M872" s="535"/>
      <c r="N872" s="536"/>
      <c r="O872" s="536"/>
      <c r="P872" s="108"/>
      <c r="Q872" s="108"/>
      <c r="R872" s="108"/>
      <c r="S872" s="108"/>
      <c r="T872" s="108"/>
      <c r="U872" s="108"/>
      <c r="V872" s="108"/>
      <c r="W872" s="108"/>
      <c r="X872" s="108"/>
      <c r="Y872" s="108"/>
      <c r="Z872" s="108"/>
    </row>
    <row r="873" spans="1:26" ht="19.5" customHeight="1">
      <c r="A873" s="108"/>
      <c r="B873" s="108"/>
      <c r="C873" s="108"/>
      <c r="D873" s="108"/>
      <c r="E873" s="108"/>
      <c r="F873" s="108"/>
      <c r="G873" s="533"/>
      <c r="H873" s="346"/>
      <c r="I873" s="108"/>
      <c r="J873" s="108"/>
      <c r="K873" s="108"/>
      <c r="L873" s="534"/>
      <c r="M873" s="535"/>
      <c r="N873" s="536"/>
      <c r="O873" s="536"/>
      <c r="P873" s="108"/>
      <c r="Q873" s="108"/>
      <c r="R873" s="108"/>
      <c r="S873" s="108"/>
      <c r="T873" s="108"/>
      <c r="U873" s="108"/>
      <c r="V873" s="108"/>
      <c r="W873" s="108"/>
      <c r="X873" s="108"/>
      <c r="Y873" s="108"/>
      <c r="Z873" s="108"/>
    </row>
    <row r="874" spans="1:26" ht="19.5" customHeight="1">
      <c r="A874" s="108"/>
      <c r="B874" s="108"/>
      <c r="C874" s="108"/>
      <c r="D874" s="108"/>
      <c r="E874" s="108"/>
      <c r="F874" s="108"/>
      <c r="G874" s="533"/>
      <c r="H874" s="346"/>
      <c r="I874" s="108"/>
      <c r="J874" s="108"/>
      <c r="K874" s="108"/>
      <c r="L874" s="534"/>
      <c r="M874" s="535"/>
      <c r="N874" s="536"/>
      <c r="O874" s="536"/>
      <c r="P874" s="108"/>
      <c r="Q874" s="108"/>
      <c r="R874" s="108"/>
      <c r="S874" s="108"/>
      <c r="T874" s="108"/>
      <c r="U874" s="108"/>
      <c r="V874" s="108"/>
      <c r="W874" s="108"/>
      <c r="X874" s="108"/>
      <c r="Y874" s="108"/>
      <c r="Z874" s="108"/>
    </row>
    <row r="875" spans="1:26" ht="19.5" customHeight="1">
      <c r="A875" s="108"/>
      <c r="B875" s="108"/>
      <c r="C875" s="108"/>
      <c r="D875" s="108"/>
      <c r="E875" s="108"/>
      <c r="F875" s="108"/>
      <c r="G875" s="533"/>
      <c r="H875" s="346"/>
      <c r="I875" s="108"/>
      <c r="J875" s="108"/>
      <c r="K875" s="108"/>
      <c r="L875" s="534"/>
      <c r="M875" s="535"/>
      <c r="N875" s="536"/>
      <c r="O875" s="536"/>
      <c r="P875" s="108"/>
      <c r="Q875" s="108"/>
      <c r="R875" s="108"/>
      <c r="S875" s="108"/>
      <c r="T875" s="108"/>
      <c r="U875" s="108"/>
      <c r="V875" s="108"/>
      <c r="W875" s="108"/>
      <c r="X875" s="108"/>
      <c r="Y875" s="108"/>
      <c r="Z875" s="108"/>
    </row>
    <row r="876" spans="1:26" ht="19.5" customHeight="1">
      <c r="A876" s="108"/>
      <c r="B876" s="108"/>
      <c r="C876" s="108"/>
      <c r="D876" s="108"/>
      <c r="E876" s="108"/>
      <c r="F876" s="108"/>
      <c r="G876" s="533"/>
      <c r="H876" s="346"/>
      <c r="I876" s="108"/>
      <c r="J876" s="108"/>
      <c r="K876" s="108"/>
      <c r="L876" s="534"/>
      <c r="M876" s="535"/>
      <c r="N876" s="536"/>
      <c r="O876" s="536"/>
      <c r="P876" s="108"/>
      <c r="Q876" s="108"/>
      <c r="R876" s="108"/>
      <c r="S876" s="108"/>
      <c r="T876" s="108"/>
      <c r="U876" s="108"/>
      <c r="V876" s="108"/>
      <c r="W876" s="108"/>
      <c r="X876" s="108"/>
      <c r="Y876" s="108"/>
      <c r="Z876" s="108"/>
    </row>
    <row r="877" spans="1:26" ht="19.5" customHeight="1">
      <c r="A877" s="108"/>
      <c r="B877" s="108"/>
      <c r="C877" s="108"/>
      <c r="D877" s="108"/>
      <c r="E877" s="108"/>
      <c r="F877" s="108"/>
      <c r="G877" s="533"/>
      <c r="H877" s="346"/>
      <c r="I877" s="108"/>
      <c r="J877" s="108"/>
      <c r="K877" s="108"/>
      <c r="L877" s="534"/>
      <c r="M877" s="535"/>
      <c r="N877" s="536"/>
      <c r="O877" s="536"/>
      <c r="P877" s="108"/>
      <c r="Q877" s="108"/>
      <c r="R877" s="108"/>
      <c r="S877" s="108"/>
      <c r="T877" s="108"/>
      <c r="U877" s="108"/>
      <c r="V877" s="108"/>
      <c r="W877" s="108"/>
      <c r="X877" s="108"/>
      <c r="Y877" s="108"/>
      <c r="Z877" s="108"/>
    </row>
    <row r="878" spans="1:26" ht="19.5" customHeight="1">
      <c r="A878" s="108"/>
      <c r="B878" s="108"/>
      <c r="C878" s="108"/>
      <c r="D878" s="108"/>
      <c r="E878" s="108"/>
      <c r="F878" s="108"/>
      <c r="G878" s="533"/>
      <c r="H878" s="346"/>
      <c r="I878" s="108"/>
      <c r="J878" s="108"/>
      <c r="K878" s="108"/>
      <c r="L878" s="534"/>
      <c r="M878" s="535"/>
      <c r="N878" s="536"/>
      <c r="O878" s="536"/>
      <c r="P878" s="108"/>
      <c r="Q878" s="108"/>
      <c r="R878" s="108"/>
      <c r="S878" s="108"/>
      <c r="T878" s="108"/>
      <c r="U878" s="108"/>
      <c r="V878" s="108"/>
      <c r="W878" s="108"/>
      <c r="X878" s="108"/>
      <c r="Y878" s="108"/>
      <c r="Z878" s="108"/>
    </row>
    <row r="879" spans="1:26" ht="19.5" customHeight="1">
      <c r="A879" s="108"/>
      <c r="B879" s="108"/>
      <c r="C879" s="108"/>
      <c r="D879" s="108"/>
      <c r="E879" s="108"/>
      <c r="F879" s="108"/>
      <c r="G879" s="533"/>
      <c r="H879" s="346"/>
      <c r="I879" s="108"/>
      <c r="J879" s="108"/>
      <c r="K879" s="108"/>
      <c r="L879" s="534"/>
      <c r="M879" s="535"/>
      <c r="N879" s="536"/>
      <c r="O879" s="536"/>
      <c r="P879" s="108"/>
      <c r="Q879" s="108"/>
      <c r="R879" s="108"/>
      <c r="S879" s="108"/>
      <c r="T879" s="108"/>
      <c r="U879" s="108"/>
      <c r="V879" s="108"/>
      <c r="W879" s="108"/>
      <c r="X879" s="108"/>
      <c r="Y879" s="108"/>
      <c r="Z879" s="108"/>
    </row>
    <row r="880" spans="1:26" ht="19.5" customHeight="1">
      <c r="A880" s="108"/>
      <c r="B880" s="108"/>
      <c r="C880" s="108"/>
      <c r="D880" s="108"/>
      <c r="E880" s="108"/>
      <c r="F880" s="108"/>
      <c r="G880" s="533"/>
      <c r="H880" s="346"/>
      <c r="I880" s="108"/>
      <c r="J880" s="108"/>
      <c r="K880" s="108"/>
      <c r="L880" s="534"/>
      <c r="M880" s="535"/>
      <c r="N880" s="536"/>
      <c r="O880" s="536"/>
      <c r="P880" s="108"/>
      <c r="Q880" s="108"/>
      <c r="R880" s="108"/>
      <c r="S880" s="108"/>
      <c r="T880" s="108"/>
      <c r="U880" s="108"/>
      <c r="V880" s="108"/>
      <c r="W880" s="108"/>
      <c r="X880" s="108"/>
      <c r="Y880" s="108"/>
      <c r="Z880" s="108"/>
    </row>
    <row r="881" spans="1:26" ht="19.5" customHeight="1">
      <c r="A881" s="108"/>
      <c r="B881" s="108"/>
      <c r="C881" s="108"/>
      <c r="D881" s="108"/>
      <c r="E881" s="108"/>
      <c r="F881" s="108"/>
      <c r="G881" s="533"/>
      <c r="H881" s="346"/>
      <c r="I881" s="108"/>
      <c r="J881" s="108"/>
      <c r="K881" s="108"/>
      <c r="L881" s="534"/>
      <c r="M881" s="535"/>
      <c r="N881" s="536"/>
      <c r="O881" s="536"/>
      <c r="P881" s="108"/>
      <c r="Q881" s="108"/>
      <c r="R881" s="108"/>
      <c r="S881" s="108"/>
      <c r="T881" s="108"/>
      <c r="U881" s="108"/>
      <c r="V881" s="108"/>
      <c r="W881" s="108"/>
      <c r="X881" s="108"/>
      <c r="Y881" s="108"/>
      <c r="Z881" s="108"/>
    </row>
    <row r="882" spans="1:26" ht="19.5" customHeight="1">
      <c r="A882" s="108"/>
      <c r="B882" s="108"/>
      <c r="C882" s="108"/>
      <c r="D882" s="108"/>
      <c r="E882" s="108"/>
      <c r="F882" s="108"/>
      <c r="G882" s="533"/>
      <c r="H882" s="346"/>
      <c r="I882" s="108"/>
      <c r="J882" s="108"/>
      <c r="K882" s="108"/>
      <c r="L882" s="534"/>
      <c r="M882" s="535"/>
      <c r="N882" s="536"/>
      <c r="O882" s="536"/>
      <c r="P882" s="108"/>
      <c r="Q882" s="108"/>
      <c r="R882" s="108"/>
      <c r="S882" s="108"/>
      <c r="T882" s="108"/>
      <c r="U882" s="108"/>
      <c r="V882" s="108"/>
      <c r="W882" s="108"/>
      <c r="X882" s="108"/>
      <c r="Y882" s="108"/>
      <c r="Z882" s="108"/>
    </row>
    <row r="883" spans="1:26" ht="19.5" customHeight="1">
      <c r="A883" s="108"/>
      <c r="B883" s="108"/>
      <c r="C883" s="108"/>
      <c r="D883" s="108"/>
      <c r="E883" s="108"/>
      <c r="F883" s="108"/>
      <c r="G883" s="533"/>
      <c r="H883" s="346"/>
      <c r="I883" s="108"/>
      <c r="J883" s="108"/>
      <c r="K883" s="108"/>
      <c r="L883" s="534"/>
      <c r="M883" s="535"/>
      <c r="N883" s="536"/>
      <c r="O883" s="536"/>
      <c r="P883" s="108"/>
      <c r="Q883" s="108"/>
      <c r="R883" s="108"/>
      <c r="S883" s="108"/>
      <c r="T883" s="108"/>
      <c r="U883" s="108"/>
      <c r="V883" s="108"/>
      <c r="W883" s="108"/>
      <c r="X883" s="108"/>
      <c r="Y883" s="108"/>
      <c r="Z883" s="108"/>
    </row>
    <row r="884" spans="1:26" ht="19.5" customHeight="1">
      <c r="A884" s="108"/>
      <c r="B884" s="108"/>
      <c r="C884" s="108"/>
      <c r="D884" s="108"/>
      <c r="E884" s="108"/>
      <c r="F884" s="108"/>
      <c r="G884" s="533"/>
      <c r="H884" s="346"/>
      <c r="I884" s="108"/>
      <c r="J884" s="108"/>
      <c r="K884" s="108"/>
      <c r="L884" s="534"/>
      <c r="M884" s="535"/>
      <c r="N884" s="536"/>
      <c r="O884" s="536"/>
      <c r="P884" s="108"/>
      <c r="Q884" s="108"/>
      <c r="R884" s="108"/>
      <c r="S884" s="108"/>
      <c r="T884" s="108"/>
      <c r="U884" s="108"/>
      <c r="V884" s="108"/>
      <c r="W884" s="108"/>
      <c r="X884" s="108"/>
      <c r="Y884" s="108"/>
      <c r="Z884" s="108"/>
    </row>
    <row r="885" spans="1:26" ht="19.5" customHeight="1">
      <c r="A885" s="108"/>
      <c r="B885" s="108"/>
      <c r="C885" s="108"/>
      <c r="D885" s="108"/>
      <c r="E885" s="108"/>
      <c r="F885" s="108"/>
      <c r="G885" s="533"/>
      <c r="H885" s="346"/>
      <c r="I885" s="108"/>
      <c r="J885" s="108"/>
      <c r="K885" s="108"/>
      <c r="L885" s="534"/>
      <c r="M885" s="535"/>
      <c r="N885" s="536"/>
      <c r="O885" s="536"/>
      <c r="P885" s="108"/>
      <c r="Q885" s="108"/>
      <c r="R885" s="108"/>
      <c r="S885" s="108"/>
      <c r="T885" s="108"/>
      <c r="U885" s="108"/>
      <c r="V885" s="108"/>
      <c r="W885" s="108"/>
      <c r="X885" s="108"/>
      <c r="Y885" s="108"/>
      <c r="Z885" s="108"/>
    </row>
    <row r="886" spans="1:26" ht="19.5" customHeight="1">
      <c r="A886" s="108"/>
      <c r="B886" s="108"/>
      <c r="C886" s="108"/>
      <c r="D886" s="108"/>
      <c r="E886" s="108"/>
      <c r="F886" s="108"/>
      <c r="G886" s="533"/>
      <c r="H886" s="346"/>
      <c r="I886" s="108"/>
      <c r="J886" s="108"/>
      <c r="K886" s="108"/>
      <c r="L886" s="534"/>
      <c r="M886" s="535"/>
      <c r="N886" s="536"/>
      <c r="O886" s="536"/>
      <c r="P886" s="108"/>
      <c r="Q886" s="108"/>
      <c r="R886" s="108"/>
      <c r="S886" s="108"/>
      <c r="T886" s="108"/>
      <c r="U886" s="108"/>
      <c r="V886" s="108"/>
      <c r="W886" s="108"/>
      <c r="X886" s="108"/>
      <c r="Y886" s="108"/>
      <c r="Z886" s="108"/>
    </row>
    <row r="887" spans="1:26" ht="19.5" customHeight="1">
      <c r="A887" s="108"/>
      <c r="B887" s="108"/>
      <c r="C887" s="108"/>
      <c r="D887" s="108"/>
      <c r="E887" s="108"/>
      <c r="F887" s="108"/>
      <c r="G887" s="533"/>
      <c r="H887" s="346"/>
      <c r="I887" s="108"/>
      <c r="J887" s="108"/>
      <c r="K887" s="108"/>
      <c r="L887" s="534"/>
      <c r="M887" s="535"/>
      <c r="N887" s="536"/>
      <c r="O887" s="536"/>
      <c r="P887" s="108"/>
      <c r="Q887" s="108"/>
      <c r="R887" s="108"/>
      <c r="S887" s="108"/>
      <c r="T887" s="108"/>
      <c r="U887" s="108"/>
      <c r="V887" s="108"/>
      <c r="W887" s="108"/>
      <c r="X887" s="108"/>
      <c r="Y887" s="108"/>
      <c r="Z887" s="108"/>
    </row>
    <row r="888" spans="1:26" ht="19.5" customHeight="1">
      <c r="A888" s="108"/>
      <c r="B888" s="108"/>
      <c r="C888" s="108"/>
      <c r="D888" s="108"/>
      <c r="E888" s="108"/>
      <c r="F888" s="108"/>
      <c r="G888" s="533"/>
      <c r="H888" s="346"/>
      <c r="I888" s="108"/>
      <c r="J888" s="108"/>
      <c r="K888" s="108"/>
      <c r="L888" s="534"/>
      <c r="M888" s="535"/>
      <c r="N888" s="536"/>
      <c r="O888" s="536"/>
      <c r="P888" s="108"/>
      <c r="Q888" s="108"/>
      <c r="R888" s="108"/>
      <c r="S888" s="108"/>
      <c r="T888" s="108"/>
      <c r="U888" s="108"/>
      <c r="V888" s="108"/>
      <c r="W888" s="108"/>
      <c r="X888" s="108"/>
      <c r="Y888" s="108"/>
      <c r="Z888" s="108"/>
    </row>
    <row r="889" spans="1:26" ht="19.5" customHeight="1">
      <c r="A889" s="108"/>
      <c r="B889" s="108"/>
      <c r="C889" s="108"/>
      <c r="D889" s="108"/>
      <c r="E889" s="108"/>
      <c r="F889" s="108"/>
      <c r="G889" s="533"/>
      <c r="H889" s="346"/>
      <c r="I889" s="108"/>
      <c r="J889" s="108"/>
      <c r="K889" s="108"/>
      <c r="L889" s="534"/>
      <c r="M889" s="535"/>
      <c r="N889" s="536"/>
      <c r="O889" s="536"/>
      <c r="P889" s="108"/>
      <c r="Q889" s="108"/>
      <c r="R889" s="108"/>
      <c r="S889" s="108"/>
      <c r="T889" s="108"/>
      <c r="U889" s="108"/>
      <c r="V889" s="108"/>
      <c r="W889" s="108"/>
      <c r="X889" s="108"/>
      <c r="Y889" s="108"/>
      <c r="Z889" s="108"/>
    </row>
    <row r="890" spans="1:26" ht="19.5" customHeight="1">
      <c r="A890" s="108"/>
      <c r="B890" s="108"/>
      <c r="C890" s="108"/>
      <c r="D890" s="108"/>
      <c r="E890" s="108"/>
      <c r="F890" s="108"/>
      <c r="G890" s="533"/>
      <c r="H890" s="346"/>
      <c r="I890" s="108"/>
      <c r="J890" s="108"/>
      <c r="K890" s="108"/>
      <c r="L890" s="534"/>
      <c r="M890" s="535"/>
      <c r="N890" s="536"/>
      <c r="O890" s="536"/>
      <c r="P890" s="108"/>
      <c r="Q890" s="108"/>
      <c r="R890" s="108"/>
      <c r="S890" s="108"/>
      <c r="T890" s="108"/>
      <c r="U890" s="108"/>
      <c r="V890" s="108"/>
      <c r="W890" s="108"/>
      <c r="X890" s="108"/>
      <c r="Y890" s="108"/>
      <c r="Z890" s="108"/>
    </row>
    <row r="891" spans="1:26" ht="19.5" customHeight="1">
      <c r="A891" s="108"/>
      <c r="B891" s="108"/>
      <c r="C891" s="108"/>
      <c r="D891" s="108"/>
      <c r="E891" s="108"/>
      <c r="F891" s="108"/>
      <c r="G891" s="533"/>
      <c r="H891" s="346"/>
      <c r="I891" s="108"/>
      <c r="J891" s="108"/>
      <c r="K891" s="108"/>
      <c r="L891" s="534"/>
      <c r="M891" s="535"/>
      <c r="N891" s="536"/>
      <c r="O891" s="536"/>
      <c r="P891" s="108"/>
      <c r="Q891" s="108"/>
      <c r="R891" s="108"/>
      <c r="S891" s="108"/>
      <c r="T891" s="108"/>
      <c r="U891" s="108"/>
      <c r="V891" s="108"/>
      <c r="W891" s="108"/>
      <c r="X891" s="108"/>
      <c r="Y891" s="108"/>
      <c r="Z891" s="108"/>
    </row>
    <row r="892" spans="1:26" ht="19.5" customHeight="1">
      <c r="A892" s="108"/>
      <c r="B892" s="108"/>
      <c r="C892" s="108"/>
      <c r="D892" s="108"/>
      <c r="E892" s="108"/>
      <c r="F892" s="108"/>
      <c r="G892" s="533"/>
      <c r="H892" s="346"/>
      <c r="I892" s="108"/>
      <c r="J892" s="108"/>
      <c r="K892" s="108"/>
      <c r="L892" s="534"/>
      <c r="M892" s="535"/>
      <c r="N892" s="536"/>
      <c r="O892" s="536"/>
      <c r="P892" s="108"/>
      <c r="Q892" s="108"/>
      <c r="R892" s="108"/>
      <c r="S892" s="108"/>
      <c r="T892" s="108"/>
      <c r="U892" s="108"/>
      <c r="V892" s="108"/>
      <c r="W892" s="108"/>
      <c r="X892" s="108"/>
      <c r="Y892" s="108"/>
      <c r="Z892" s="108"/>
    </row>
    <row r="893" spans="1:26" ht="19.5" customHeight="1">
      <c r="A893" s="108"/>
      <c r="B893" s="108"/>
      <c r="C893" s="108"/>
      <c r="D893" s="108"/>
      <c r="E893" s="108"/>
      <c r="F893" s="108"/>
      <c r="G893" s="533"/>
      <c r="H893" s="346"/>
      <c r="I893" s="108"/>
      <c r="J893" s="108"/>
      <c r="K893" s="108"/>
      <c r="L893" s="534"/>
      <c r="M893" s="535"/>
      <c r="N893" s="536"/>
      <c r="O893" s="536"/>
      <c r="P893" s="108"/>
      <c r="Q893" s="108"/>
      <c r="R893" s="108"/>
      <c r="S893" s="108"/>
      <c r="T893" s="108"/>
      <c r="U893" s="108"/>
      <c r="V893" s="108"/>
      <c r="W893" s="108"/>
      <c r="X893" s="108"/>
      <c r="Y893" s="108"/>
      <c r="Z893" s="108"/>
    </row>
    <row r="894" spans="1:26" ht="19.5" customHeight="1">
      <c r="A894" s="108"/>
      <c r="B894" s="108"/>
      <c r="C894" s="108"/>
      <c r="D894" s="108"/>
      <c r="E894" s="108"/>
      <c r="F894" s="108"/>
      <c r="G894" s="533"/>
      <c r="H894" s="346"/>
      <c r="I894" s="108"/>
      <c r="J894" s="108"/>
      <c r="K894" s="108"/>
      <c r="L894" s="534"/>
      <c r="M894" s="535"/>
      <c r="N894" s="536"/>
      <c r="O894" s="536"/>
      <c r="P894" s="108"/>
      <c r="Q894" s="108"/>
      <c r="R894" s="108"/>
      <c r="S894" s="108"/>
      <c r="T894" s="108"/>
      <c r="U894" s="108"/>
      <c r="V894" s="108"/>
      <c r="W894" s="108"/>
      <c r="X894" s="108"/>
      <c r="Y894" s="108"/>
      <c r="Z894" s="108"/>
    </row>
    <row r="895" spans="1:26" ht="19.5" customHeight="1">
      <c r="A895" s="108"/>
      <c r="B895" s="108"/>
      <c r="C895" s="108"/>
      <c r="D895" s="108"/>
      <c r="E895" s="108"/>
      <c r="F895" s="108"/>
      <c r="G895" s="533"/>
      <c r="H895" s="346"/>
      <c r="I895" s="108"/>
      <c r="J895" s="108"/>
      <c r="K895" s="108"/>
      <c r="L895" s="534"/>
      <c r="M895" s="535"/>
      <c r="N895" s="536"/>
      <c r="O895" s="536"/>
      <c r="P895" s="108"/>
      <c r="Q895" s="108"/>
      <c r="R895" s="108"/>
      <c r="S895" s="108"/>
      <c r="T895" s="108"/>
      <c r="U895" s="108"/>
      <c r="V895" s="108"/>
      <c r="W895" s="108"/>
      <c r="X895" s="108"/>
      <c r="Y895" s="108"/>
      <c r="Z895" s="108"/>
    </row>
    <row r="896" spans="1:26" ht="19.5" customHeight="1">
      <c r="A896" s="108"/>
      <c r="B896" s="108"/>
      <c r="C896" s="108"/>
      <c r="D896" s="108"/>
      <c r="E896" s="108"/>
      <c r="F896" s="108"/>
      <c r="G896" s="533"/>
      <c r="H896" s="346"/>
      <c r="I896" s="108"/>
      <c r="J896" s="108"/>
      <c r="K896" s="108"/>
      <c r="L896" s="534"/>
      <c r="M896" s="535"/>
      <c r="N896" s="536"/>
      <c r="O896" s="536"/>
      <c r="P896" s="108"/>
      <c r="Q896" s="108"/>
      <c r="R896" s="108"/>
      <c r="S896" s="108"/>
      <c r="T896" s="108"/>
      <c r="U896" s="108"/>
      <c r="V896" s="108"/>
      <c r="W896" s="108"/>
      <c r="X896" s="108"/>
      <c r="Y896" s="108"/>
      <c r="Z896" s="108"/>
    </row>
    <row r="897" spans="1:26" ht="19.5" customHeight="1">
      <c r="A897" s="108"/>
      <c r="B897" s="108"/>
      <c r="C897" s="108"/>
      <c r="D897" s="108"/>
      <c r="E897" s="108"/>
      <c r="F897" s="108"/>
      <c r="G897" s="533"/>
      <c r="H897" s="346"/>
      <c r="I897" s="108"/>
      <c r="J897" s="108"/>
      <c r="K897" s="108"/>
      <c r="L897" s="534"/>
      <c r="M897" s="535"/>
      <c r="N897" s="536"/>
      <c r="O897" s="536"/>
      <c r="P897" s="108"/>
      <c r="Q897" s="108"/>
      <c r="R897" s="108"/>
      <c r="S897" s="108"/>
      <c r="T897" s="108"/>
      <c r="U897" s="108"/>
      <c r="V897" s="108"/>
      <c r="W897" s="108"/>
      <c r="X897" s="108"/>
      <c r="Y897" s="108"/>
      <c r="Z897" s="108"/>
    </row>
    <row r="898" spans="1:26" ht="19.5" customHeight="1">
      <c r="A898" s="108"/>
      <c r="B898" s="108"/>
      <c r="C898" s="108"/>
      <c r="D898" s="108"/>
      <c r="E898" s="108"/>
      <c r="F898" s="108"/>
      <c r="G898" s="533"/>
      <c r="H898" s="346"/>
      <c r="I898" s="108"/>
      <c r="J898" s="108"/>
      <c r="K898" s="108"/>
      <c r="L898" s="534"/>
      <c r="M898" s="535"/>
      <c r="N898" s="536"/>
      <c r="O898" s="536"/>
      <c r="P898" s="108"/>
      <c r="Q898" s="108"/>
      <c r="R898" s="108"/>
      <c r="S898" s="108"/>
      <c r="T898" s="108"/>
      <c r="U898" s="108"/>
      <c r="V898" s="108"/>
      <c r="W898" s="108"/>
      <c r="X898" s="108"/>
      <c r="Y898" s="108"/>
      <c r="Z898" s="108"/>
    </row>
    <row r="899" spans="1:26" ht="19.5" customHeight="1">
      <c r="A899" s="108"/>
      <c r="B899" s="108"/>
      <c r="C899" s="108"/>
      <c r="D899" s="108"/>
      <c r="E899" s="108"/>
      <c r="F899" s="108"/>
      <c r="G899" s="533"/>
      <c r="H899" s="346"/>
      <c r="I899" s="108"/>
      <c r="J899" s="108"/>
      <c r="K899" s="108"/>
      <c r="L899" s="534"/>
      <c r="M899" s="535"/>
      <c r="N899" s="536"/>
      <c r="O899" s="536"/>
      <c r="P899" s="108"/>
      <c r="Q899" s="108"/>
      <c r="R899" s="108"/>
      <c r="S899" s="108"/>
      <c r="T899" s="108"/>
      <c r="U899" s="108"/>
      <c r="V899" s="108"/>
      <c r="W899" s="108"/>
      <c r="X899" s="108"/>
      <c r="Y899" s="108"/>
      <c r="Z899" s="108"/>
    </row>
    <row r="900" spans="1:26" ht="19.5" customHeight="1">
      <c r="A900" s="108"/>
      <c r="B900" s="108"/>
      <c r="C900" s="108"/>
      <c r="D900" s="108"/>
      <c r="E900" s="108"/>
      <c r="F900" s="108"/>
      <c r="G900" s="533"/>
      <c r="H900" s="346"/>
      <c r="I900" s="108"/>
      <c r="J900" s="108"/>
      <c r="K900" s="108"/>
      <c r="L900" s="534"/>
      <c r="M900" s="535"/>
      <c r="N900" s="536"/>
      <c r="O900" s="536"/>
      <c r="P900" s="108"/>
      <c r="Q900" s="108"/>
      <c r="R900" s="108"/>
      <c r="S900" s="108"/>
      <c r="T900" s="108"/>
      <c r="U900" s="108"/>
      <c r="V900" s="108"/>
      <c r="W900" s="108"/>
      <c r="X900" s="108"/>
      <c r="Y900" s="108"/>
      <c r="Z900" s="108"/>
    </row>
    <row r="901" spans="1:26" ht="19.5" customHeight="1">
      <c r="A901" s="108"/>
      <c r="B901" s="108"/>
      <c r="C901" s="108"/>
      <c r="D901" s="108"/>
      <c r="E901" s="108"/>
      <c r="F901" s="108"/>
      <c r="G901" s="533"/>
      <c r="H901" s="346"/>
      <c r="I901" s="108"/>
      <c r="J901" s="108"/>
      <c r="K901" s="108"/>
      <c r="L901" s="534"/>
      <c r="M901" s="535"/>
      <c r="N901" s="536"/>
      <c r="O901" s="536"/>
      <c r="P901" s="108"/>
      <c r="Q901" s="108"/>
      <c r="R901" s="108"/>
      <c r="S901" s="108"/>
      <c r="T901" s="108"/>
      <c r="U901" s="108"/>
      <c r="V901" s="108"/>
      <c r="W901" s="108"/>
      <c r="X901" s="108"/>
      <c r="Y901" s="108"/>
      <c r="Z901" s="108"/>
    </row>
    <row r="902" spans="1:26" ht="19.5" customHeight="1">
      <c r="A902" s="108"/>
      <c r="B902" s="108"/>
      <c r="C902" s="108"/>
      <c r="D902" s="108"/>
      <c r="E902" s="108"/>
      <c r="F902" s="108"/>
      <c r="G902" s="533"/>
      <c r="H902" s="346"/>
      <c r="I902" s="108"/>
      <c r="J902" s="108"/>
      <c r="K902" s="108"/>
      <c r="L902" s="534"/>
      <c r="M902" s="535"/>
      <c r="N902" s="536"/>
      <c r="O902" s="536"/>
      <c r="P902" s="108"/>
      <c r="Q902" s="108"/>
      <c r="R902" s="108"/>
      <c r="S902" s="108"/>
      <c r="T902" s="108"/>
      <c r="U902" s="108"/>
      <c r="V902" s="108"/>
      <c r="W902" s="108"/>
      <c r="X902" s="108"/>
      <c r="Y902" s="108"/>
      <c r="Z902" s="108"/>
    </row>
    <row r="903" spans="1:26" ht="19.5" customHeight="1">
      <c r="A903" s="108"/>
      <c r="B903" s="108"/>
      <c r="C903" s="108"/>
      <c r="D903" s="108"/>
      <c r="E903" s="108"/>
      <c r="F903" s="108"/>
      <c r="G903" s="533"/>
      <c r="H903" s="346"/>
      <c r="I903" s="108"/>
      <c r="J903" s="108"/>
      <c r="K903" s="108"/>
      <c r="L903" s="534"/>
      <c r="M903" s="535"/>
      <c r="N903" s="536"/>
      <c r="O903" s="536"/>
      <c r="P903" s="108"/>
      <c r="Q903" s="108"/>
      <c r="R903" s="108"/>
      <c r="S903" s="108"/>
      <c r="T903" s="108"/>
      <c r="U903" s="108"/>
      <c r="V903" s="108"/>
      <c r="W903" s="108"/>
      <c r="X903" s="108"/>
      <c r="Y903" s="108"/>
      <c r="Z903" s="108"/>
    </row>
    <row r="904" spans="1:26" ht="19.5" customHeight="1">
      <c r="A904" s="108"/>
      <c r="B904" s="108"/>
      <c r="C904" s="108"/>
      <c r="D904" s="108"/>
      <c r="E904" s="108"/>
      <c r="F904" s="108"/>
      <c r="G904" s="533"/>
      <c r="H904" s="346"/>
      <c r="I904" s="108"/>
      <c r="J904" s="108"/>
      <c r="K904" s="108"/>
      <c r="L904" s="534"/>
      <c r="M904" s="535"/>
      <c r="N904" s="536"/>
      <c r="O904" s="536"/>
      <c r="P904" s="108"/>
      <c r="Q904" s="108"/>
      <c r="R904" s="108"/>
      <c r="S904" s="108"/>
      <c r="T904" s="108"/>
      <c r="U904" s="108"/>
      <c r="V904" s="108"/>
      <c r="W904" s="108"/>
      <c r="X904" s="108"/>
      <c r="Y904" s="108"/>
      <c r="Z904" s="108"/>
    </row>
    <row r="905" spans="1:26" ht="19.5" customHeight="1">
      <c r="A905" s="108"/>
      <c r="B905" s="108"/>
      <c r="C905" s="108"/>
      <c r="D905" s="108"/>
      <c r="E905" s="108"/>
      <c r="F905" s="108"/>
      <c r="G905" s="533"/>
      <c r="H905" s="346"/>
      <c r="I905" s="108"/>
      <c r="J905" s="108"/>
      <c r="K905" s="108"/>
      <c r="L905" s="534"/>
      <c r="M905" s="535"/>
      <c r="N905" s="536"/>
      <c r="O905" s="536"/>
      <c r="P905" s="108"/>
      <c r="Q905" s="108"/>
      <c r="R905" s="108"/>
      <c r="S905" s="108"/>
      <c r="T905" s="108"/>
      <c r="U905" s="108"/>
      <c r="V905" s="108"/>
      <c r="W905" s="108"/>
      <c r="X905" s="108"/>
      <c r="Y905" s="108"/>
      <c r="Z905" s="108"/>
    </row>
    <row r="906" spans="1:26" ht="19.5" customHeight="1">
      <c r="A906" s="108"/>
      <c r="B906" s="108"/>
      <c r="C906" s="108"/>
      <c r="D906" s="108"/>
      <c r="E906" s="108"/>
      <c r="F906" s="108"/>
      <c r="G906" s="533"/>
      <c r="H906" s="346"/>
      <c r="I906" s="108"/>
      <c r="J906" s="108"/>
      <c r="K906" s="108"/>
      <c r="L906" s="534"/>
      <c r="M906" s="535"/>
      <c r="N906" s="536"/>
      <c r="O906" s="536"/>
      <c r="P906" s="108"/>
      <c r="Q906" s="108"/>
      <c r="R906" s="108"/>
      <c r="S906" s="108"/>
      <c r="T906" s="108"/>
      <c r="U906" s="108"/>
      <c r="V906" s="108"/>
      <c r="W906" s="108"/>
      <c r="X906" s="108"/>
      <c r="Y906" s="108"/>
      <c r="Z906" s="108"/>
    </row>
    <row r="907" spans="1:26" ht="19.5" customHeight="1">
      <c r="A907" s="108"/>
      <c r="B907" s="108"/>
      <c r="C907" s="108"/>
      <c r="D907" s="108"/>
      <c r="E907" s="108"/>
      <c r="F907" s="108"/>
      <c r="G907" s="533"/>
      <c r="H907" s="346"/>
      <c r="I907" s="108"/>
      <c r="J907" s="108"/>
      <c r="K907" s="108"/>
      <c r="L907" s="534"/>
      <c r="M907" s="535"/>
      <c r="N907" s="536"/>
      <c r="O907" s="536"/>
      <c r="P907" s="108"/>
      <c r="Q907" s="108"/>
      <c r="R907" s="108"/>
      <c r="S907" s="108"/>
      <c r="T907" s="108"/>
      <c r="U907" s="108"/>
      <c r="V907" s="108"/>
      <c r="W907" s="108"/>
      <c r="X907" s="108"/>
      <c r="Y907" s="108"/>
      <c r="Z907" s="108"/>
    </row>
    <row r="908" spans="1:26" ht="19.5" customHeight="1">
      <c r="A908" s="108"/>
      <c r="B908" s="108"/>
      <c r="C908" s="108"/>
      <c r="D908" s="108"/>
      <c r="E908" s="108"/>
      <c r="F908" s="108"/>
      <c r="G908" s="533"/>
      <c r="H908" s="346"/>
      <c r="I908" s="108"/>
      <c r="J908" s="108"/>
      <c r="K908" s="108"/>
      <c r="L908" s="534"/>
      <c r="M908" s="535"/>
      <c r="N908" s="536"/>
      <c r="O908" s="536"/>
      <c r="P908" s="108"/>
      <c r="Q908" s="108"/>
      <c r="R908" s="108"/>
      <c r="S908" s="108"/>
      <c r="T908" s="108"/>
      <c r="U908" s="108"/>
      <c r="V908" s="108"/>
      <c r="W908" s="108"/>
      <c r="X908" s="108"/>
      <c r="Y908" s="108"/>
      <c r="Z908" s="108"/>
    </row>
    <row r="909" spans="1:26" ht="19.5" customHeight="1">
      <c r="A909" s="108"/>
      <c r="B909" s="108"/>
      <c r="C909" s="108"/>
      <c r="D909" s="108"/>
      <c r="E909" s="108"/>
      <c r="F909" s="108"/>
      <c r="G909" s="533"/>
      <c r="H909" s="346"/>
      <c r="I909" s="108"/>
      <c r="J909" s="108"/>
      <c r="K909" s="108"/>
      <c r="L909" s="534"/>
      <c r="M909" s="535"/>
      <c r="N909" s="536"/>
      <c r="O909" s="536"/>
      <c r="P909" s="108"/>
      <c r="Q909" s="108"/>
      <c r="R909" s="108"/>
      <c r="S909" s="108"/>
      <c r="T909" s="108"/>
      <c r="U909" s="108"/>
      <c r="V909" s="108"/>
      <c r="W909" s="108"/>
      <c r="X909" s="108"/>
      <c r="Y909" s="108"/>
      <c r="Z909" s="108"/>
    </row>
    <row r="910" spans="1:26" ht="19.5" customHeight="1">
      <c r="A910" s="108"/>
      <c r="B910" s="108"/>
      <c r="C910" s="108"/>
      <c r="D910" s="108"/>
      <c r="E910" s="108"/>
      <c r="F910" s="108"/>
      <c r="G910" s="533"/>
      <c r="H910" s="346"/>
      <c r="I910" s="108"/>
      <c r="J910" s="108"/>
      <c r="K910" s="108"/>
      <c r="L910" s="534"/>
      <c r="M910" s="535"/>
      <c r="N910" s="536"/>
      <c r="O910" s="536"/>
      <c r="P910" s="108"/>
      <c r="Q910" s="108"/>
      <c r="R910" s="108"/>
      <c r="S910" s="108"/>
      <c r="T910" s="108"/>
      <c r="U910" s="108"/>
      <c r="V910" s="108"/>
      <c r="W910" s="108"/>
      <c r="X910" s="108"/>
      <c r="Y910" s="108"/>
      <c r="Z910" s="108"/>
    </row>
    <row r="911" spans="1:26" ht="19.5" customHeight="1">
      <c r="A911" s="108"/>
      <c r="B911" s="108"/>
      <c r="C911" s="108"/>
      <c r="D911" s="108"/>
      <c r="E911" s="108"/>
      <c r="F911" s="108"/>
      <c r="G911" s="533"/>
      <c r="H911" s="346"/>
      <c r="I911" s="108"/>
      <c r="J911" s="108"/>
      <c r="K911" s="108"/>
      <c r="L911" s="534"/>
      <c r="M911" s="535"/>
      <c r="N911" s="536"/>
      <c r="O911" s="536"/>
      <c r="P911" s="108"/>
      <c r="Q911" s="108"/>
      <c r="R911" s="108"/>
      <c r="S911" s="108"/>
      <c r="T911" s="108"/>
      <c r="U911" s="108"/>
      <c r="V911" s="108"/>
      <c r="W911" s="108"/>
      <c r="X911" s="108"/>
      <c r="Y911" s="108"/>
      <c r="Z911" s="108"/>
    </row>
    <row r="912" spans="1:26" ht="19.5" customHeight="1">
      <c r="A912" s="108"/>
      <c r="B912" s="108"/>
      <c r="C912" s="108"/>
      <c r="D912" s="108"/>
      <c r="E912" s="108"/>
      <c r="F912" s="108"/>
      <c r="G912" s="533"/>
      <c r="H912" s="346"/>
      <c r="I912" s="108"/>
      <c r="J912" s="108"/>
      <c r="K912" s="108"/>
      <c r="L912" s="534"/>
      <c r="M912" s="535"/>
      <c r="N912" s="536"/>
      <c r="O912" s="536"/>
      <c r="P912" s="108"/>
      <c r="Q912" s="108"/>
      <c r="R912" s="108"/>
      <c r="S912" s="108"/>
      <c r="T912" s="108"/>
      <c r="U912" s="108"/>
      <c r="V912" s="108"/>
      <c r="W912" s="108"/>
      <c r="X912" s="108"/>
      <c r="Y912" s="108"/>
      <c r="Z912" s="108"/>
    </row>
    <row r="913" spans="1:26" ht="19.5" customHeight="1">
      <c r="A913" s="108"/>
      <c r="B913" s="108"/>
      <c r="C913" s="108"/>
      <c r="D913" s="108"/>
      <c r="E913" s="108"/>
      <c r="F913" s="108"/>
      <c r="G913" s="533"/>
      <c r="H913" s="346"/>
      <c r="I913" s="108"/>
      <c r="J913" s="108"/>
      <c r="K913" s="108"/>
      <c r="L913" s="534"/>
      <c r="M913" s="535"/>
      <c r="N913" s="536"/>
      <c r="O913" s="536"/>
      <c r="P913" s="108"/>
      <c r="Q913" s="108"/>
      <c r="R913" s="108"/>
      <c r="S913" s="108"/>
      <c r="T913" s="108"/>
      <c r="U913" s="108"/>
      <c r="V913" s="108"/>
      <c r="W913" s="108"/>
      <c r="X913" s="108"/>
      <c r="Y913" s="108"/>
      <c r="Z913" s="108"/>
    </row>
    <row r="914" spans="1:26" ht="19.5" customHeight="1">
      <c r="A914" s="108"/>
      <c r="B914" s="108"/>
      <c r="C914" s="108"/>
      <c r="D914" s="108"/>
      <c r="E914" s="108"/>
      <c r="F914" s="108"/>
      <c r="G914" s="533"/>
      <c r="H914" s="346"/>
      <c r="I914" s="108"/>
      <c r="J914" s="108"/>
      <c r="K914" s="108"/>
      <c r="L914" s="534"/>
      <c r="M914" s="535"/>
      <c r="N914" s="536"/>
      <c r="O914" s="536"/>
      <c r="P914" s="108"/>
      <c r="Q914" s="108"/>
      <c r="R914" s="108"/>
      <c r="S914" s="108"/>
      <c r="T914" s="108"/>
      <c r="U914" s="108"/>
      <c r="V914" s="108"/>
      <c r="W914" s="108"/>
      <c r="X914" s="108"/>
      <c r="Y914" s="108"/>
      <c r="Z914" s="108"/>
    </row>
    <row r="915" spans="1:26" ht="19.5" customHeight="1">
      <c r="A915" s="108"/>
      <c r="B915" s="108"/>
      <c r="C915" s="108"/>
      <c r="D915" s="108"/>
      <c r="E915" s="108"/>
      <c r="F915" s="108"/>
      <c r="G915" s="533"/>
      <c r="H915" s="346"/>
      <c r="I915" s="108"/>
      <c r="J915" s="108"/>
      <c r="K915" s="108"/>
      <c r="L915" s="534"/>
      <c r="M915" s="535"/>
      <c r="N915" s="536"/>
      <c r="O915" s="536"/>
      <c r="P915" s="108"/>
      <c r="Q915" s="108"/>
      <c r="R915" s="108"/>
      <c r="S915" s="108"/>
      <c r="T915" s="108"/>
      <c r="U915" s="108"/>
      <c r="V915" s="108"/>
      <c r="W915" s="108"/>
      <c r="X915" s="108"/>
      <c r="Y915" s="108"/>
      <c r="Z915" s="108"/>
    </row>
    <row r="916" spans="1:26" ht="19.5" customHeight="1">
      <c r="A916" s="108"/>
      <c r="B916" s="108"/>
      <c r="C916" s="108"/>
      <c r="D916" s="108"/>
      <c r="E916" s="108"/>
      <c r="F916" s="108"/>
      <c r="G916" s="533"/>
      <c r="H916" s="346"/>
      <c r="I916" s="108"/>
      <c r="J916" s="108"/>
      <c r="K916" s="108"/>
      <c r="L916" s="534"/>
      <c r="M916" s="535"/>
      <c r="N916" s="536"/>
      <c r="O916" s="536"/>
      <c r="P916" s="108"/>
      <c r="Q916" s="108"/>
      <c r="R916" s="108"/>
      <c r="S916" s="108"/>
      <c r="T916" s="108"/>
      <c r="U916" s="108"/>
      <c r="V916" s="108"/>
      <c r="W916" s="108"/>
      <c r="X916" s="108"/>
      <c r="Y916" s="108"/>
      <c r="Z916" s="108"/>
    </row>
    <row r="917" spans="1:26" ht="19.5" customHeight="1">
      <c r="A917" s="108"/>
      <c r="B917" s="108"/>
      <c r="C917" s="108"/>
      <c r="D917" s="108"/>
      <c r="E917" s="108"/>
      <c r="F917" s="108"/>
      <c r="G917" s="533"/>
      <c r="H917" s="346"/>
      <c r="I917" s="108"/>
      <c r="J917" s="108"/>
      <c r="K917" s="108"/>
      <c r="L917" s="534"/>
      <c r="M917" s="535"/>
      <c r="N917" s="536"/>
      <c r="O917" s="536"/>
      <c r="P917" s="108"/>
      <c r="Q917" s="108"/>
      <c r="R917" s="108"/>
      <c r="S917" s="108"/>
      <c r="T917" s="108"/>
      <c r="U917" s="108"/>
      <c r="V917" s="108"/>
      <c r="W917" s="108"/>
      <c r="X917" s="108"/>
      <c r="Y917" s="108"/>
      <c r="Z917" s="108"/>
    </row>
    <row r="918" spans="1:26" ht="19.5" customHeight="1">
      <c r="A918" s="108"/>
      <c r="B918" s="108"/>
      <c r="C918" s="108"/>
      <c r="D918" s="108"/>
      <c r="E918" s="108"/>
      <c r="F918" s="108"/>
      <c r="G918" s="533"/>
      <c r="H918" s="346"/>
      <c r="I918" s="108"/>
      <c r="J918" s="108"/>
      <c r="K918" s="108"/>
      <c r="L918" s="534"/>
      <c r="M918" s="535"/>
      <c r="N918" s="536"/>
      <c r="O918" s="536"/>
      <c r="P918" s="108"/>
      <c r="Q918" s="108"/>
      <c r="R918" s="108"/>
      <c r="S918" s="108"/>
      <c r="T918" s="108"/>
      <c r="U918" s="108"/>
      <c r="V918" s="108"/>
      <c r="W918" s="108"/>
      <c r="X918" s="108"/>
      <c r="Y918" s="108"/>
      <c r="Z918" s="108"/>
    </row>
    <row r="919" spans="1:26" ht="19.5" customHeight="1">
      <c r="A919" s="108"/>
      <c r="B919" s="108"/>
      <c r="C919" s="108"/>
      <c r="D919" s="108"/>
      <c r="E919" s="108"/>
      <c r="F919" s="108"/>
      <c r="G919" s="533"/>
      <c r="H919" s="346"/>
      <c r="I919" s="108"/>
      <c r="J919" s="108"/>
      <c r="K919" s="108"/>
      <c r="L919" s="534"/>
      <c r="M919" s="535"/>
      <c r="N919" s="536"/>
      <c r="O919" s="536"/>
      <c r="P919" s="108"/>
      <c r="Q919" s="108"/>
      <c r="R919" s="108"/>
      <c r="S919" s="108"/>
      <c r="T919" s="108"/>
      <c r="U919" s="108"/>
      <c r="V919" s="108"/>
      <c r="W919" s="108"/>
      <c r="X919" s="108"/>
      <c r="Y919" s="108"/>
      <c r="Z919" s="108"/>
    </row>
    <row r="920" spans="1:26" ht="19.5" customHeight="1">
      <c r="A920" s="108"/>
      <c r="B920" s="108"/>
      <c r="C920" s="108"/>
      <c r="D920" s="108"/>
      <c r="E920" s="108"/>
      <c r="F920" s="108"/>
      <c r="G920" s="533"/>
      <c r="H920" s="346"/>
      <c r="I920" s="108"/>
      <c r="J920" s="108"/>
      <c r="K920" s="108"/>
      <c r="L920" s="534"/>
      <c r="M920" s="535"/>
      <c r="N920" s="536"/>
      <c r="O920" s="536"/>
      <c r="P920" s="108"/>
      <c r="Q920" s="108"/>
      <c r="R920" s="108"/>
      <c r="S920" s="108"/>
      <c r="T920" s="108"/>
      <c r="U920" s="108"/>
      <c r="V920" s="108"/>
      <c r="W920" s="108"/>
      <c r="X920" s="108"/>
      <c r="Y920" s="108"/>
      <c r="Z920" s="108"/>
    </row>
    <row r="921" spans="1:26" ht="19.5" customHeight="1">
      <c r="A921" s="108"/>
      <c r="B921" s="108"/>
      <c r="C921" s="108"/>
      <c r="D921" s="108"/>
      <c r="E921" s="108"/>
      <c r="F921" s="108"/>
      <c r="G921" s="533"/>
      <c r="H921" s="346"/>
      <c r="I921" s="108"/>
      <c r="J921" s="108"/>
      <c r="K921" s="108"/>
      <c r="L921" s="534"/>
      <c r="M921" s="535"/>
      <c r="N921" s="536"/>
      <c r="O921" s="536"/>
      <c r="P921" s="108"/>
      <c r="Q921" s="108"/>
      <c r="R921" s="108"/>
      <c r="S921" s="108"/>
      <c r="T921" s="108"/>
      <c r="U921" s="108"/>
      <c r="V921" s="108"/>
      <c r="W921" s="108"/>
      <c r="X921" s="108"/>
      <c r="Y921" s="108"/>
      <c r="Z921" s="108"/>
    </row>
    <row r="922" spans="1:26" ht="19.5" customHeight="1">
      <c r="A922" s="108"/>
      <c r="B922" s="108"/>
      <c r="C922" s="108"/>
      <c r="D922" s="108"/>
      <c r="E922" s="108"/>
      <c r="F922" s="108"/>
      <c r="G922" s="533"/>
      <c r="H922" s="346"/>
      <c r="I922" s="108"/>
      <c r="J922" s="108"/>
      <c r="K922" s="108"/>
      <c r="L922" s="534"/>
      <c r="M922" s="535"/>
      <c r="N922" s="536"/>
      <c r="O922" s="536"/>
      <c r="P922" s="108"/>
      <c r="Q922" s="108"/>
      <c r="R922" s="108"/>
      <c r="S922" s="108"/>
      <c r="T922" s="108"/>
      <c r="U922" s="108"/>
      <c r="V922" s="108"/>
      <c r="W922" s="108"/>
      <c r="X922" s="108"/>
      <c r="Y922" s="108"/>
      <c r="Z922" s="108"/>
    </row>
    <row r="923" spans="1:26" ht="19.5" customHeight="1">
      <c r="A923" s="108"/>
      <c r="B923" s="108"/>
      <c r="C923" s="108"/>
      <c r="D923" s="108"/>
      <c r="E923" s="108"/>
      <c r="F923" s="108"/>
      <c r="G923" s="533"/>
      <c r="H923" s="346"/>
      <c r="I923" s="108"/>
      <c r="J923" s="108"/>
      <c r="K923" s="108"/>
      <c r="L923" s="534"/>
      <c r="M923" s="535"/>
      <c r="N923" s="536"/>
      <c r="O923" s="536"/>
      <c r="P923" s="108"/>
      <c r="Q923" s="108"/>
      <c r="R923" s="108"/>
      <c r="S923" s="108"/>
      <c r="T923" s="108"/>
      <c r="U923" s="108"/>
      <c r="V923" s="108"/>
      <c r="W923" s="108"/>
      <c r="X923" s="108"/>
      <c r="Y923" s="108"/>
      <c r="Z923" s="108"/>
    </row>
    <row r="924" spans="1:26" ht="19.5" customHeight="1">
      <c r="A924" s="108"/>
      <c r="B924" s="108"/>
      <c r="C924" s="108"/>
      <c r="D924" s="108"/>
      <c r="E924" s="108"/>
      <c r="F924" s="108"/>
      <c r="G924" s="533"/>
      <c r="H924" s="346"/>
      <c r="I924" s="108"/>
      <c r="J924" s="108"/>
      <c r="K924" s="108"/>
      <c r="L924" s="534"/>
      <c r="M924" s="535"/>
      <c r="N924" s="536"/>
      <c r="O924" s="536"/>
      <c r="P924" s="108"/>
      <c r="Q924" s="108"/>
      <c r="R924" s="108"/>
      <c r="S924" s="108"/>
      <c r="T924" s="108"/>
      <c r="U924" s="108"/>
      <c r="V924" s="108"/>
      <c r="W924" s="108"/>
      <c r="X924" s="108"/>
      <c r="Y924" s="108"/>
      <c r="Z924" s="108"/>
    </row>
    <row r="925" spans="1:26" ht="19.5" customHeight="1">
      <c r="A925" s="108"/>
      <c r="B925" s="108"/>
      <c r="C925" s="108"/>
      <c r="D925" s="108"/>
      <c r="E925" s="108"/>
      <c r="F925" s="108"/>
      <c r="G925" s="533"/>
      <c r="H925" s="346"/>
      <c r="I925" s="108"/>
      <c r="J925" s="108"/>
      <c r="K925" s="108"/>
      <c r="L925" s="534"/>
      <c r="M925" s="535"/>
      <c r="N925" s="536"/>
      <c r="O925" s="536"/>
      <c r="P925" s="108"/>
      <c r="Q925" s="108"/>
      <c r="R925" s="108"/>
      <c r="S925" s="108"/>
      <c r="T925" s="108"/>
      <c r="U925" s="108"/>
      <c r="V925" s="108"/>
      <c r="W925" s="108"/>
      <c r="X925" s="108"/>
      <c r="Y925" s="108"/>
      <c r="Z925" s="108"/>
    </row>
    <row r="926" spans="1:26" ht="19.5" customHeight="1">
      <c r="A926" s="108"/>
      <c r="B926" s="108"/>
      <c r="C926" s="108"/>
      <c r="D926" s="108"/>
      <c r="E926" s="108"/>
      <c r="F926" s="108"/>
      <c r="G926" s="533"/>
      <c r="H926" s="346"/>
      <c r="I926" s="108"/>
      <c r="J926" s="108"/>
      <c r="K926" s="108"/>
      <c r="L926" s="534"/>
      <c r="M926" s="535"/>
      <c r="N926" s="536"/>
      <c r="O926" s="536"/>
      <c r="P926" s="108"/>
      <c r="Q926" s="108"/>
      <c r="R926" s="108"/>
      <c r="S926" s="108"/>
      <c r="T926" s="108"/>
      <c r="U926" s="108"/>
      <c r="V926" s="108"/>
      <c r="W926" s="108"/>
      <c r="X926" s="108"/>
      <c r="Y926" s="108"/>
      <c r="Z926" s="108"/>
    </row>
    <row r="927" spans="1:26" ht="19.5" customHeight="1">
      <c r="A927" s="108"/>
      <c r="B927" s="108"/>
      <c r="C927" s="108"/>
      <c r="D927" s="108"/>
      <c r="E927" s="108"/>
      <c r="F927" s="108"/>
      <c r="G927" s="533"/>
      <c r="H927" s="346"/>
      <c r="I927" s="108"/>
      <c r="J927" s="108"/>
      <c r="K927" s="108"/>
      <c r="L927" s="534"/>
      <c r="M927" s="535"/>
      <c r="N927" s="536"/>
      <c r="O927" s="536"/>
      <c r="P927" s="108"/>
      <c r="Q927" s="108"/>
      <c r="R927" s="108"/>
      <c r="S927" s="108"/>
      <c r="T927" s="108"/>
      <c r="U927" s="108"/>
      <c r="V927" s="108"/>
      <c r="W927" s="108"/>
      <c r="X927" s="108"/>
      <c r="Y927" s="108"/>
      <c r="Z927" s="108"/>
    </row>
    <row r="928" spans="1:26" ht="19.5" customHeight="1">
      <c r="A928" s="108"/>
      <c r="B928" s="108"/>
      <c r="C928" s="108"/>
      <c r="D928" s="108"/>
      <c r="E928" s="108"/>
      <c r="F928" s="108"/>
      <c r="G928" s="533"/>
      <c r="H928" s="346"/>
      <c r="I928" s="108"/>
      <c r="J928" s="108"/>
      <c r="K928" s="108"/>
      <c r="L928" s="534"/>
      <c r="M928" s="535"/>
      <c r="N928" s="536"/>
      <c r="O928" s="536"/>
      <c r="P928" s="108"/>
      <c r="Q928" s="108"/>
      <c r="R928" s="108"/>
      <c r="S928" s="108"/>
      <c r="T928" s="108"/>
      <c r="U928" s="108"/>
      <c r="V928" s="108"/>
      <c r="W928" s="108"/>
      <c r="X928" s="108"/>
      <c r="Y928" s="108"/>
      <c r="Z928" s="108"/>
    </row>
    <row r="929" spans="1:26" ht="19.5" customHeight="1">
      <c r="A929" s="108"/>
      <c r="B929" s="108"/>
      <c r="C929" s="108"/>
      <c r="D929" s="108"/>
      <c r="E929" s="108"/>
      <c r="F929" s="108"/>
      <c r="G929" s="533"/>
      <c r="H929" s="346"/>
      <c r="I929" s="108"/>
      <c r="J929" s="108"/>
      <c r="K929" s="108"/>
      <c r="L929" s="534"/>
      <c r="M929" s="535"/>
      <c r="N929" s="536"/>
      <c r="O929" s="536"/>
      <c r="P929" s="108"/>
      <c r="Q929" s="108"/>
      <c r="R929" s="108"/>
      <c r="S929" s="108"/>
      <c r="T929" s="108"/>
      <c r="U929" s="108"/>
      <c r="V929" s="108"/>
      <c r="W929" s="108"/>
      <c r="X929" s="108"/>
      <c r="Y929" s="108"/>
      <c r="Z929" s="108"/>
    </row>
    <row r="930" spans="1:26" ht="19.5" customHeight="1">
      <c r="A930" s="108"/>
      <c r="B930" s="108"/>
      <c r="C930" s="108"/>
      <c r="D930" s="108"/>
      <c r="E930" s="108"/>
      <c r="F930" s="108"/>
      <c r="G930" s="533"/>
      <c r="H930" s="346"/>
      <c r="I930" s="108"/>
      <c r="J930" s="108"/>
      <c r="K930" s="108"/>
      <c r="L930" s="534"/>
      <c r="M930" s="535"/>
      <c r="N930" s="536"/>
      <c r="O930" s="536"/>
      <c r="P930" s="108"/>
      <c r="Q930" s="108"/>
      <c r="R930" s="108"/>
      <c r="S930" s="108"/>
      <c r="T930" s="108"/>
      <c r="U930" s="108"/>
      <c r="V930" s="108"/>
      <c r="W930" s="108"/>
      <c r="X930" s="108"/>
      <c r="Y930" s="108"/>
      <c r="Z930" s="108"/>
    </row>
    <row r="931" spans="1:26" ht="19.5" customHeight="1">
      <c r="A931" s="108"/>
      <c r="B931" s="108"/>
      <c r="C931" s="108"/>
      <c r="D931" s="108"/>
      <c r="E931" s="108"/>
      <c r="F931" s="108"/>
      <c r="G931" s="533"/>
      <c r="H931" s="346"/>
      <c r="I931" s="108"/>
      <c r="J931" s="108"/>
      <c r="K931" s="108"/>
      <c r="L931" s="534"/>
      <c r="M931" s="535"/>
      <c r="N931" s="536"/>
      <c r="O931" s="536"/>
      <c r="P931" s="108"/>
      <c r="Q931" s="108"/>
      <c r="R931" s="108"/>
      <c r="S931" s="108"/>
      <c r="T931" s="108"/>
      <c r="U931" s="108"/>
      <c r="V931" s="108"/>
      <c r="W931" s="108"/>
      <c r="X931" s="108"/>
      <c r="Y931" s="108"/>
      <c r="Z931" s="108"/>
    </row>
    <row r="932" spans="1:26" ht="19.5" customHeight="1">
      <c r="A932" s="108"/>
      <c r="B932" s="108"/>
      <c r="C932" s="108"/>
      <c r="D932" s="108"/>
      <c r="E932" s="108"/>
      <c r="F932" s="108"/>
      <c r="G932" s="533"/>
      <c r="H932" s="346"/>
      <c r="I932" s="108"/>
      <c r="J932" s="108"/>
      <c r="K932" s="108"/>
      <c r="L932" s="534"/>
      <c r="M932" s="535"/>
      <c r="N932" s="536"/>
      <c r="O932" s="536"/>
      <c r="P932" s="108"/>
      <c r="Q932" s="108"/>
      <c r="R932" s="108"/>
      <c r="S932" s="108"/>
      <c r="T932" s="108"/>
      <c r="U932" s="108"/>
      <c r="V932" s="108"/>
      <c r="W932" s="108"/>
      <c r="X932" s="108"/>
      <c r="Y932" s="108"/>
      <c r="Z932" s="108"/>
    </row>
    <row r="933" spans="1:26" ht="19.5" customHeight="1">
      <c r="A933" s="108"/>
      <c r="B933" s="108"/>
      <c r="C933" s="108"/>
      <c r="D933" s="108"/>
      <c r="E933" s="108"/>
      <c r="F933" s="108"/>
      <c r="G933" s="533"/>
      <c r="H933" s="346"/>
      <c r="I933" s="108"/>
      <c r="J933" s="108"/>
      <c r="K933" s="108"/>
      <c r="L933" s="534"/>
      <c r="M933" s="535"/>
      <c r="N933" s="536"/>
      <c r="O933" s="536"/>
      <c r="P933" s="108"/>
      <c r="Q933" s="108"/>
      <c r="R933" s="108"/>
      <c r="S933" s="108"/>
      <c r="T933" s="108"/>
      <c r="U933" s="108"/>
      <c r="V933" s="108"/>
      <c r="W933" s="108"/>
      <c r="X933" s="108"/>
      <c r="Y933" s="108"/>
      <c r="Z933" s="108"/>
    </row>
    <row r="934" spans="1:26" ht="19.5" customHeight="1">
      <c r="A934" s="108"/>
      <c r="B934" s="108"/>
      <c r="C934" s="108"/>
      <c r="D934" s="108"/>
      <c r="E934" s="108"/>
      <c r="F934" s="108"/>
      <c r="G934" s="533"/>
      <c r="H934" s="346"/>
      <c r="I934" s="108"/>
      <c r="J934" s="108"/>
      <c r="K934" s="108"/>
      <c r="L934" s="534"/>
      <c r="M934" s="535"/>
      <c r="N934" s="536"/>
      <c r="O934" s="536"/>
      <c r="P934" s="108"/>
      <c r="Q934" s="108"/>
      <c r="R934" s="108"/>
      <c r="S934" s="108"/>
      <c r="T934" s="108"/>
      <c r="U934" s="108"/>
      <c r="V934" s="108"/>
      <c r="W934" s="108"/>
      <c r="X934" s="108"/>
      <c r="Y934" s="108"/>
      <c r="Z934" s="108"/>
    </row>
    <row r="935" spans="1:26" ht="19.5" customHeight="1">
      <c r="A935" s="108"/>
      <c r="B935" s="108"/>
      <c r="C935" s="108"/>
      <c r="D935" s="108"/>
      <c r="E935" s="108"/>
      <c r="F935" s="108"/>
      <c r="G935" s="533"/>
      <c r="H935" s="346"/>
      <c r="I935" s="108"/>
      <c r="J935" s="108"/>
      <c r="K935" s="108"/>
      <c r="L935" s="534"/>
      <c r="M935" s="535"/>
      <c r="N935" s="536"/>
      <c r="O935" s="536"/>
      <c r="P935" s="108"/>
      <c r="Q935" s="108"/>
      <c r="R935" s="108"/>
      <c r="S935" s="108"/>
      <c r="T935" s="108"/>
      <c r="U935" s="108"/>
      <c r="V935" s="108"/>
      <c r="W935" s="108"/>
      <c r="X935" s="108"/>
      <c r="Y935" s="108"/>
      <c r="Z935" s="108"/>
    </row>
    <row r="936" spans="1:26" ht="19.5" customHeight="1">
      <c r="A936" s="108"/>
      <c r="B936" s="108"/>
      <c r="C936" s="108"/>
      <c r="D936" s="108"/>
      <c r="E936" s="108"/>
      <c r="F936" s="108"/>
      <c r="G936" s="533"/>
      <c r="H936" s="346"/>
      <c r="I936" s="108"/>
      <c r="J936" s="108"/>
      <c r="K936" s="108"/>
      <c r="L936" s="534"/>
      <c r="M936" s="535"/>
      <c r="N936" s="536"/>
      <c r="O936" s="536"/>
      <c r="P936" s="108"/>
      <c r="Q936" s="108"/>
      <c r="R936" s="108"/>
      <c r="S936" s="108"/>
      <c r="T936" s="108"/>
      <c r="U936" s="108"/>
      <c r="V936" s="108"/>
      <c r="W936" s="108"/>
      <c r="X936" s="108"/>
      <c r="Y936" s="108"/>
      <c r="Z936" s="108"/>
    </row>
    <row r="937" spans="1:26" ht="19.5" customHeight="1">
      <c r="A937" s="108"/>
      <c r="B937" s="108"/>
      <c r="C937" s="108"/>
      <c r="D937" s="108"/>
      <c r="E937" s="108"/>
      <c r="F937" s="108"/>
      <c r="G937" s="533"/>
      <c r="H937" s="346"/>
      <c r="I937" s="108"/>
      <c r="J937" s="108"/>
      <c r="K937" s="108"/>
      <c r="L937" s="534"/>
      <c r="M937" s="535"/>
      <c r="N937" s="536"/>
      <c r="O937" s="536"/>
      <c r="P937" s="108"/>
      <c r="Q937" s="108"/>
      <c r="R937" s="108"/>
      <c r="S937" s="108"/>
      <c r="T937" s="108"/>
      <c r="U937" s="108"/>
      <c r="V937" s="108"/>
      <c r="W937" s="108"/>
      <c r="X937" s="108"/>
      <c r="Y937" s="108"/>
      <c r="Z937" s="108"/>
    </row>
    <row r="938" spans="1:26" ht="19.5" customHeight="1">
      <c r="A938" s="108"/>
      <c r="B938" s="108"/>
      <c r="C938" s="108"/>
      <c r="D938" s="108"/>
      <c r="E938" s="108"/>
      <c r="F938" s="108"/>
      <c r="G938" s="533"/>
      <c r="H938" s="346"/>
      <c r="I938" s="108"/>
      <c r="J938" s="108"/>
      <c r="K938" s="108"/>
      <c r="L938" s="534"/>
      <c r="M938" s="535"/>
      <c r="N938" s="536"/>
      <c r="O938" s="536"/>
      <c r="P938" s="108"/>
      <c r="Q938" s="108"/>
      <c r="R938" s="108"/>
      <c r="S938" s="108"/>
      <c r="T938" s="108"/>
      <c r="U938" s="108"/>
      <c r="V938" s="108"/>
      <c r="W938" s="108"/>
      <c r="X938" s="108"/>
      <c r="Y938" s="108"/>
      <c r="Z938" s="108"/>
    </row>
    <row r="939" spans="1:26" ht="19.5" customHeight="1">
      <c r="A939" s="108"/>
      <c r="B939" s="108"/>
      <c r="C939" s="108"/>
      <c r="D939" s="108"/>
      <c r="E939" s="108"/>
      <c r="F939" s="108"/>
      <c r="G939" s="533"/>
      <c r="H939" s="346"/>
      <c r="I939" s="108"/>
      <c r="J939" s="108"/>
      <c r="K939" s="108"/>
      <c r="L939" s="534"/>
      <c r="M939" s="535"/>
      <c r="N939" s="536"/>
      <c r="O939" s="536"/>
      <c r="P939" s="108"/>
      <c r="Q939" s="108"/>
      <c r="R939" s="108"/>
      <c r="S939" s="108"/>
      <c r="T939" s="108"/>
      <c r="U939" s="108"/>
      <c r="V939" s="108"/>
      <c r="W939" s="108"/>
      <c r="X939" s="108"/>
      <c r="Y939" s="108"/>
      <c r="Z939" s="108"/>
    </row>
    <row r="940" spans="1:26" ht="19.5" customHeight="1">
      <c r="A940" s="108"/>
      <c r="B940" s="108"/>
      <c r="C940" s="108"/>
      <c r="D940" s="108"/>
      <c r="E940" s="108"/>
      <c r="F940" s="108"/>
      <c r="G940" s="533"/>
      <c r="H940" s="346"/>
      <c r="I940" s="108"/>
      <c r="J940" s="108"/>
      <c r="K940" s="108"/>
      <c r="L940" s="534"/>
      <c r="M940" s="535"/>
      <c r="N940" s="536"/>
      <c r="O940" s="536"/>
      <c r="P940" s="108"/>
      <c r="Q940" s="108"/>
      <c r="R940" s="108"/>
      <c r="S940" s="108"/>
      <c r="T940" s="108"/>
      <c r="U940" s="108"/>
      <c r="V940" s="108"/>
      <c r="W940" s="108"/>
      <c r="X940" s="108"/>
      <c r="Y940" s="108"/>
      <c r="Z940" s="108"/>
    </row>
    <row r="941" spans="1:26" ht="19.5" customHeight="1">
      <c r="A941" s="108"/>
      <c r="B941" s="108"/>
      <c r="C941" s="108"/>
      <c r="D941" s="108"/>
      <c r="E941" s="108"/>
      <c r="F941" s="108"/>
      <c r="G941" s="533"/>
      <c r="H941" s="346"/>
      <c r="I941" s="108"/>
      <c r="J941" s="108"/>
      <c r="K941" s="108"/>
      <c r="L941" s="534"/>
      <c r="M941" s="535"/>
      <c r="N941" s="536"/>
      <c r="O941" s="536"/>
      <c r="P941" s="108"/>
      <c r="Q941" s="108"/>
      <c r="R941" s="108"/>
      <c r="S941" s="108"/>
      <c r="T941" s="108"/>
      <c r="U941" s="108"/>
      <c r="V941" s="108"/>
      <c r="W941" s="108"/>
      <c r="X941" s="108"/>
      <c r="Y941" s="108"/>
      <c r="Z941" s="108"/>
    </row>
    <row r="942" spans="1:26" ht="19.5" customHeight="1">
      <c r="A942" s="108"/>
      <c r="B942" s="108"/>
      <c r="C942" s="108"/>
      <c r="D942" s="108"/>
      <c r="E942" s="108"/>
      <c r="F942" s="108"/>
      <c r="G942" s="533"/>
      <c r="H942" s="346"/>
      <c r="I942" s="108"/>
      <c r="J942" s="108"/>
      <c r="K942" s="108"/>
      <c r="L942" s="534"/>
      <c r="M942" s="535"/>
      <c r="N942" s="536"/>
      <c r="O942" s="536"/>
      <c r="P942" s="108"/>
      <c r="Q942" s="108"/>
      <c r="R942" s="108"/>
      <c r="S942" s="108"/>
      <c r="T942" s="108"/>
      <c r="U942" s="108"/>
      <c r="V942" s="108"/>
      <c r="W942" s="108"/>
      <c r="X942" s="108"/>
      <c r="Y942" s="108"/>
      <c r="Z942" s="108"/>
    </row>
    <row r="943" spans="1:26" ht="19.5" customHeight="1">
      <c r="A943" s="108"/>
      <c r="B943" s="108"/>
      <c r="C943" s="108"/>
      <c r="D943" s="108"/>
      <c r="E943" s="108"/>
      <c r="F943" s="108"/>
      <c r="G943" s="533"/>
      <c r="H943" s="346"/>
      <c r="I943" s="108"/>
      <c r="J943" s="108"/>
      <c r="K943" s="108"/>
      <c r="L943" s="534"/>
      <c r="M943" s="535"/>
      <c r="N943" s="536"/>
      <c r="O943" s="536"/>
      <c r="P943" s="108"/>
      <c r="Q943" s="108"/>
      <c r="R943" s="108"/>
      <c r="S943" s="108"/>
      <c r="T943" s="108"/>
      <c r="U943" s="108"/>
      <c r="V943" s="108"/>
      <c r="W943" s="108"/>
      <c r="X943" s="108"/>
      <c r="Y943" s="108"/>
      <c r="Z943" s="108"/>
    </row>
    <row r="944" spans="1:26" ht="19.5" customHeight="1">
      <c r="A944" s="108"/>
      <c r="B944" s="108"/>
      <c r="C944" s="108"/>
      <c r="D944" s="108"/>
      <c r="E944" s="108"/>
      <c r="F944" s="108"/>
      <c r="G944" s="533"/>
      <c r="H944" s="346"/>
      <c r="I944" s="108"/>
      <c r="J944" s="108"/>
      <c r="K944" s="108"/>
      <c r="L944" s="534"/>
      <c r="M944" s="535"/>
      <c r="N944" s="536"/>
      <c r="O944" s="536"/>
      <c r="P944" s="108"/>
      <c r="Q944" s="108"/>
      <c r="R944" s="108"/>
      <c r="S944" s="108"/>
      <c r="T944" s="108"/>
      <c r="U944" s="108"/>
      <c r="V944" s="108"/>
      <c r="W944" s="108"/>
      <c r="X944" s="108"/>
      <c r="Y944" s="108"/>
      <c r="Z944" s="108"/>
    </row>
    <row r="945" spans="1:26" ht="19.5" customHeight="1">
      <c r="A945" s="108"/>
      <c r="B945" s="108"/>
      <c r="C945" s="108"/>
      <c r="D945" s="108"/>
      <c r="E945" s="108"/>
      <c r="F945" s="108"/>
      <c r="G945" s="533"/>
      <c r="H945" s="346"/>
      <c r="I945" s="108"/>
      <c r="J945" s="108"/>
      <c r="K945" s="108"/>
      <c r="L945" s="534"/>
      <c r="M945" s="535"/>
      <c r="N945" s="536"/>
      <c r="O945" s="536"/>
      <c r="P945" s="108"/>
      <c r="Q945" s="108"/>
      <c r="R945" s="108"/>
      <c r="S945" s="108"/>
      <c r="T945" s="108"/>
      <c r="U945" s="108"/>
      <c r="V945" s="108"/>
      <c r="W945" s="108"/>
      <c r="X945" s="108"/>
      <c r="Y945" s="108"/>
      <c r="Z945" s="108"/>
    </row>
    <row r="946" spans="1:26" ht="19.5" customHeight="1">
      <c r="A946" s="108"/>
      <c r="B946" s="108"/>
      <c r="C946" s="108"/>
      <c r="D946" s="108"/>
      <c r="E946" s="108"/>
      <c r="F946" s="108"/>
      <c r="G946" s="533"/>
      <c r="H946" s="346"/>
      <c r="I946" s="108"/>
      <c r="J946" s="108"/>
      <c r="K946" s="108"/>
      <c r="L946" s="534"/>
      <c r="M946" s="535"/>
      <c r="N946" s="536"/>
      <c r="O946" s="536"/>
      <c r="P946" s="108"/>
      <c r="Q946" s="108"/>
      <c r="R946" s="108"/>
      <c r="S946" s="108"/>
      <c r="T946" s="108"/>
      <c r="U946" s="108"/>
      <c r="V946" s="108"/>
      <c r="W946" s="108"/>
      <c r="X946" s="108"/>
      <c r="Y946" s="108"/>
      <c r="Z946" s="108"/>
    </row>
    <row r="947" spans="1:26" ht="19.5" customHeight="1">
      <c r="A947" s="108"/>
      <c r="B947" s="108"/>
      <c r="C947" s="108"/>
      <c r="D947" s="108"/>
      <c r="E947" s="108"/>
      <c r="F947" s="108"/>
      <c r="G947" s="533"/>
      <c r="H947" s="346"/>
      <c r="I947" s="108"/>
      <c r="J947" s="108"/>
      <c r="K947" s="108"/>
      <c r="L947" s="534"/>
      <c r="M947" s="535"/>
      <c r="N947" s="536"/>
      <c r="O947" s="536"/>
      <c r="P947" s="108"/>
      <c r="Q947" s="108"/>
      <c r="R947" s="108"/>
      <c r="S947" s="108"/>
      <c r="T947" s="108"/>
      <c r="U947" s="108"/>
      <c r="V947" s="108"/>
      <c r="W947" s="108"/>
      <c r="X947" s="108"/>
      <c r="Y947" s="108"/>
      <c r="Z947" s="108"/>
    </row>
    <row r="948" spans="1:26" ht="19.5" customHeight="1">
      <c r="A948" s="108"/>
      <c r="B948" s="108"/>
      <c r="C948" s="108"/>
      <c r="D948" s="108"/>
      <c r="E948" s="108"/>
      <c r="F948" s="108"/>
      <c r="G948" s="533"/>
      <c r="H948" s="346"/>
      <c r="I948" s="108"/>
      <c r="J948" s="108"/>
      <c r="K948" s="108"/>
      <c r="L948" s="534"/>
      <c r="M948" s="535"/>
      <c r="N948" s="536"/>
      <c r="O948" s="536"/>
      <c r="P948" s="108"/>
      <c r="Q948" s="108"/>
      <c r="R948" s="108"/>
      <c r="S948" s="108"/>
      <c r="T948" s="108"/>
      <c r="U948" s="108"/>
      <c r="V948" s="108"/>
      <c r="W948" s="108"/>
      <c r="X948" s="108"/>
      <c r="Y948" s="108"/>
      <c r="Z948" s="108"/>
    </row>
    <row r="949" spans="1:26" ht="19.5" customHeight="1">
      <c r="A949" s="108"/>
      <c r="B949" s="108"/>
      <c r="C949" s="108"/>
      <c r="D949" s="108"/>
      <c r="E949" s="108"/>
      <c r="F949" s="108"/>
      <c r="G949" s="533"/>
      <c r="H949" s="346"/>
      <c r="I949" s="108"/>
      <c r="J949" s="108"/>
      <c r="K949" s="108"/>
      <c r="L949" s="534"/>
      <c r="M949" s="535"/>
      <c r="N949" s="536"/>
      <c r="O949" s="536"/>
      <c r="P949" s="108"/>
      <c r="Q949" s="108"/>
      <c r="R949" s="108"/>
      <c r="S949" s="108"/>
      <c r="T949" s="108"/>
      <c r="U949" s="108"/>
      <c r="V949" s="108"/>
      <c r="W949" s="108"/>
      <c r="X949" s="108"/>
      <c r="Y949" s="108"/>
      <c r="Z949" s="108"/>
    </row>
    <row r="950" spans="1:26" ht="19.5" customHeight="1">
      <c r="A950" s="108"/>
      <c r="B950" s="108"/>
      <c r="C950" s="108"/>
      <c r="D950" s="108"/>
      <c r="E950" s="108"/>
      <c r="F950" s="108"/>
      <c r="G950" s="533"/>
      <c r="H950" s="346"/>
      <c r="I950" s="108"/>
      <c r="J950" s="108"/>
      <c r="K950" s="108"/>
      <c r="L950" s="534"/>
      <c r="M950" s="535"/>
      <c r="N950" s="536"/>
      <c r="O950" s="536"/>
      <c r="P950" s="108"/>
      <c r="Q950" s="108"/>
      <c r="R950" s="108"/>
      <c r="S950" s="108"/>
      <c r="T950" s="108"/>
      <c r="U950" s="108"/>
      <c r="V950" s="108"/>
      <c r="W950" s="108"/>
      <c r="X950" s="108"/>
      <c r="Y950" s="108"/>
      <c r="Z950" s="108"/>
    </row>
    <row r="951" spans="1:26" ht="19.5" customHeight="1">
      <c r="A951" s="108"/>
      <c r="B951" s="108"/>
      <c r="C951" s="108"/>
      <c r="D951" s="108"/>
      <c r="E951" s="108"/>
      <c r="F951" s="108"/>
      <c r="G951" s="533"/>
      <c r="H951" s="346"/>
      <c r="I951" s="108"/>
      <c r="J951" s="108"/>
      <c r="K951" s="108"/>
      <c r="L951" s="534"/>
      <c r="M951" s="535"/>
      <c r="N951" s="536"/>
      <c r="O951" s="536"/>
      <c r="P951" s="108"/>
      <c r="Q951" s="108"/>
      <c r="R951" s="108"/>
      <c r="S951" s="108"/>
      <c r="T951" s="108"/>
      <c r="U951" s="108"/>
      <c r="V951" s="108"/>
      <c r="W951" s="108"/>
      <c r="X951" s="108"/>
      <c r="Y951" s="108"/>
      <c r="Z951" s="108"/>
    </row>
    <row r="952" spans="1:26" ht="19.5" customHeight="1">
      <c r="A952" s="108"/>
      <c r="B952" s="108"/>
      <c r="C952" s="108"/>
      <c r="D952" s="108"/>
      <c r="E952" s="108"/>
      <c r="F952" s="108"/>
      <c r="G952" s="533"/>
      <c r="H952" s="346"/>
      <c r="I952" s="108"/>
      <c r="J952" s="108"/>
      <c r="K952" s="108"/>
      <c r="L952" s="534"/>
      <c r="M952" s="535"/>
      <c r="N952" s="536"/>
      <c r="O952" s="536"/>
      <c r="P952" s="108"/>
      <c r="Q952" s="108"/>
      <c r="R952" s="108"/>
      <c r="S952" s="108"/>
      <c r="T952" s="108"/>
      <c r="U952" s="108"/>
      <c r="V952" s="108"/>
      <c r="W952" s="108"/>
      <c r="X952" s="108"/>
      <c r="Y952" s="108"/>
      <c r="Z952" s="108"/>
    </row>
    <row r="953" spans="1:26" ht="19.5" customHeight="1">
      <c r="A953" s="108"/>
      <c r="B953" s="108"/>
      <c r="C953" s="108"/>
      <c r="D953" s="108"/>
      <c r="E953" s="108"/>
      <c r="F953" s="108"/>
      <c r="G953" s="533"/>
      <c r="H953" s="346"/>
      <c r="I953" s="108"/>
      <c r="J953" s="108"/>
      <c r="K953" s="108"/>
      <c r="L953" s="534"/>
      <c r="M953" s="535"/>
      <c r="N953" s="536"/>
      <c r="O953" s="536"/>
      <c r="P953" s="108"/>
      <c r="Q953" s="108"/>
      <c r="R953" s="108"/>
      <c r="S953" s="108"/>
      <c r="T953" s="108"/>
      <c r="U953" s="108"/>
      <c r="V953" s="108"/>
      <c r="W953" s="108"/>
      <c r="X953" s="108"/>
      <c r="Y953" s="108"/>
      <c r="Z953" s="108"/>
    </row>
    <row r="954" spans="1:26" ht="19.5" customHeight="1">
      <c r="A954" s="108"/>
      <c r="B954" s="108"/>
      <c r="C954" s="108"/>
      <c r="D954" s="108"/>
      <c r="E954" s="108"/>
      <c r="F954" s="108"/>
      <c r="G954" s="533"/>
      <c r="H954" s="346"/>
      <c r="I954" s="108"/>
      <c r="J954" s="108"/>
      <c r="K954" s="108"/>
      <c r="L954" s="534"/>
      <c r="M954" s="535"/>
      <c r="N954" s="536"/>
      <c r="O954" s="536"/>
      <c r="P954" s="108"/>
      <c r="Q954" s="108"/>
      <c r="R954" s="108"/>
      <c r="S954" s="108"/>
      <c r="T954" s="108"/>
      <c r="U954" s="108"/>
      <c r="V954" s="108"/>
      <c r="W954" s="108"/>
      <c r="X954" s="108"/>
      <c r="Y954" s="108"/>
      <c r="Z954" s="108"/>
    </row>
    <row r="955" spans="1:26" ht="19.5" customHeight="1">
      <c r="A955" s="108"/>
      <c r="B955" s="108"/>
      <c r="C955" s="108"/>
      <c r="D955" s="108"/>
      <c r="E955" s="108"/>
      <c r="F955" s="108"/>
      <c r="G955" s="533"/>
      <c r="H955" s="346"/>
      <c r="I955" s="108"/>
      <c r="J955" s="108"/>
      <c r="K955" s="108"/>
      <c r="L955" s="534"/>
      <c r="M955" s="535"/>
      <c r="N955" s="536"/>
      <c r="O955" s="536"/>
      <c r="P955" s="108"/>
      <c r="Q955" s="108"/>
      <c r="R955" s="108"/>
      <c r="S955" s="108"/>
      <c r="T955" s="108"/>
      <c r="U955" s="108"/>
      <c r="V955" s="108"/>
      <c r="W955" s="108"/>
      <c r="X955" s="108"/>
      <c r="Y955" s="108"/>
      <c r="Z955" s="108"/>
    </row>
    <row r="956" spans="1:26" ht="19.5" customHeight="1">
      <c r="A956" s="108"/>
      <c r="B956" s="108"/>
      <c r="C956" s="108"/>
      <c r="D956" s="108"/>
      <c r="E956" s="108"/>
      <c r="F956" s="108"/>
      <c r="G956" s="533"/>
      <c r="H956" s="346"/>
      <c r="I956" s="108"/>
      <c r="J956" s="108"/>
      <c r="K956" s="108"/>
      <c r="L956" s="534"/>
      <c r="M956" s="535"/>
      <c r="N956" s="536"/>
      <c r="O956" s="536"/>
      <c r="P956" s="108"/>
      <c r="Q956" s="108"/>
      <c r="R956" s="108"/>
      <c r="S956" s="108"/>
      <c r="T956" s="108"/>
      <c r="U956" s="108"/>
      <c r="V956" s="108"/>
      <c r="W956" s="108"/>
      <c r="X956" s="108"/>
      <c r="Y956" s="108"/>
      <c r="Z956" s="108"/>
    </row>
    <row r="957" spans="1:26" ht="19.5" customHeight="1">
      <c r="A957" s="108"/>
      <c r="B957" s="108"/>
      <c r="C957" s="108"/>
      <c r="D957" s="108"/>
      <c r="E957" s="108"/>
      <c r="F957" s="108"/>
      <c r="G957" s="533"/>
      <c r="H957" s="346"/>
      <c r="I957" s="108"/>
      <c r="J957" s="108"/>
      <c r="K957" s="108"/>
      <c r="L957" s="534"/>
      <c r="M957" s="535"/>
      <c r="N957" s="536"/>
      <c r="O957" s="536"/>
      <c r="P957" s="108"/>
      <c r="Q957" s="108"/>
      <c r="R957" s="108"/>
      <c r="S957" s="108"/>
      <c r="T957" s="108"/>
      <c r="U957" s="108"/>
      <c r="V957" s="108"/>
      <c r="W957" s="108"/>
      <c r="X957" s="108"/>
      <c r="Y957" s="108"/>
      <c r="Z957" s="108"/>
    </row>
    <row r="958" spans="1:26" ht="19.5" customHeight="1">
      <c r="A958" s="108"/>
      <c r="B958" s="108"/>
      <c r="C958" s="108"/>
      <c r="D958" s="108"/>
      <c r="E958" s="108"/>
      <c r="F958" s="108"/>
      <c r="G958" s="533"/>
      <c r="H958" s="346"/>
      <c r="I958" s="108"/>
      <c r="J958" s="108"/>
      <c r="K958" s="108"/>
      <c r="L958" s="534"/>
      <c r="M958" s="535"/>
      <c r="N958" s="536"/>
      <c r="O958" s="536"/>
      <c r="P958" s="108"/>
      <c r="Q958" s="108"/>
      <c r="R958" s="108"/>
      <c r="S958" s="108"/>
      <c r="T958" s="108"/>
      <c r="U958" s="108"/>
      <c r="V958" s="108"/>
      <c r="W958" s="108"/>
      <c r="X958" s="108"/>
      <c r="Y958" s="108"/>
      <c r="Z958" s="108"/>
    </row>
    <row r="959" spans="1:26" ht="19.5" customHeight="1">
      <c r="A959" s="108"/>
      <c r="B959" s="108"/>
      <c r="C959" s="108"/>
      <c r="D959" s="108"/>
      <c r="E959" s="108"/>
      <c r="F959" s="108"/>
      <c r="G959" s="533"/>
      <c r="H959" s="346"/>
      <c r="I959" s="108"/>
      <c r="J959" s="108"/>
      <c r="K959" s="108"/>
      <c r="L959" s="534"/>
      <c r="M959" s="535"/>
      <c r="N959" s="536"/>
      <c r="O959" s="536"/>
      <c r="P959" s="108"/>
      <c r="Q959" s="108"/>
      <c r="R959" s="108"/>
      <c r="S959" s="108"/>
      <c r="T959" s="108"/>
      <c r="U959" s="108"/>
      <c r="V959" s="108"/>
      <c r="W959" s="108"/>
      <c r="X959" s="108"/>
      <c r="Y959" s="108"/>
      <c r="Z959" s="108"/>
    </row>
    <row r="960" spans="1:26" ht="19.5" customHeight="1">
      <c r="A960" s="108"/>
      <c r="B960" s="108"/>
      <c r="C960" s="108"/>
      <c r="D960" s="108"/>
      <c r="E960" s="108"/>
      <c r="F960" s="108"/>
      <c r="G960" s="533"/>
      <c r="H960" s="346"/>
      <c r="I960" s="108"/>
      <c r="J960" s="108"/>
      <c r="K960" s="108"/>
      <c r="L960" s="534"/>
      <c r="M960" s="535"/>
      <c r="N960" s="536"/>
      <c r="O960" s="536"/>
      <c r="P960" s="108"/>
      <c r="Q960" s="108"/>
      <c r="R960" s="108"/>
      <c r="S960" s="108"/>
      <c r="T960" s="108"/>
      <c r="U960" s="108"/>
      <c r="V960" s="108"/>
      <c r="W960" s="108"/>
      <c r="X960" s="108"/>
      <c r="Y960" s="108"/>
      <c r="Z960" s="108"/>
    </row>
    <row r="961" spans="1:26" ht="19.5" customHeight="1">
      <c r="A961" s="108"/>
      <c r="B961" s="108"/>
      <c r="C961" s="108"/>
      <c r="D961" s="108"/>
      <c r="E961" s="108"/>
      <c r="F961" s="108"/>
      <c r="G961" s="533"/>
      <c r="H961" s="346"/>
      <c r="I961" s="108"/>
      <c r="J961" s="108"/>
      <c r="K961" s="108"/>
      <c r="L961" s="534"/>
      <c r="M961" s="535"/>
      <c r="N961" s="536"/>
      <c r="O961" s="536"/>
      <c r="P961" s="108"/>
      <c r="Q961" s="108"/>
      <c r="R961" s="108"/>
      <c r="S961" s="108"/>
      <c r="T961" s="108"/>
      <c r="U961" s="108"/>
      <c r="V961" s="108"/>
      <c r="W961" s="108"/>
      <c r="X961" s="108"/>
      <c r="Y961" s="108"/>
      <c r="Z961" s="108"/>
    </row>
    <row r="962" spans="1:26" ht="19.5" customHeight="1">
      <c r="A962" s="108"/>
      <c r="B962" s="108"/>
      <c r="C962" s="108"/>
      <c r="D962" s="108"/>
      <c r="E962" s="108"/>
      <c r="F962" s="108"/>
      <c r="G962" s="533"/>
      <c r="H962" s="346"/>
      <c r="I962" s="108"/>
      <c r="J962" s="108"/>
      <c r="K962" s="108"/>
      <c r="L962" s="534"/>
      <c r="M962" s="535"/>
      <c r="N962" s="536"/>
      <c r="O962" s="536"/>
      <c r="P962" s="108"/>
      <c r="Q962" s="108"/>
      <c r="R962" s="108"/>
      <c r="S962" s="108"/>
      <c r="T962" s="108"/>
      <c r="U962" s="108"/>
      <c r="V962" s="108"/>
      <c r="W962" s="108"/>
      <c r="X962" s="108"/>
      <c r="Y962" s="108"/>
      <c r="Z962" s="108"/>
    </row>
    <row r="963" spans="1:26" ht="19.5" customHeight="1">
      <c r="A963" s="108"/>
      <c r="B963" s="108"/>
      <c r="C963" s="108"/>
      <c r="D963" s="108"/>
      <c r="E963" s="108"/>
      <c r="F963" s="108"/>
      <c r="G963" s="533"/>
      <c r="H963" s="346"/>
      <c r="I963" s="108"/>
      <c r="J963" s="108"/>
      <c r="K963" s="108"/>
      <c r="L963" s="534"/>
      <c r="M963" s="535"/>
      <c r="N963" s="536"/>
      <c r="O963" s="536"/>
      <c r="P963" s="108"/>
      <c r="Q963" s="108"/>
      <c r="R963" s="108"/>
      <c r="S963" s="108"/>
      <c r="T963" s="108"/>
      <c r="U963" s="108"/>
      <c r="V963" s="108"/>
      <c r="W963" s="108"/>
      <c r="X963" s="108"/>
      <c r="Y963" s="108"/>
      <c r="Z963" s="108"/>
    </row>
    <row r="964" spans="1:26" ht="19.5" customHeight="1">
      <c r="A964" s="108"/>
      <c r="B964" s="108"/>
      <c r="C964" s="108"/>
      <c r="D964" s="108"/>
      <c r="E964" s="108"/>
      <c r="F964" s="108"/>
      <c r="G964" s="533"/>
      <c r="H964" s="346"/>
      <c r="I964" s="108"/>
      <c r="J964" s="108"/>
      <c r="K964" s="108"/>
      <c r="L964" s="534"/>
      <c r="M964" s="535"/>
      <c r="N964" s="536"/>
      <c r="O964" s="536"/>
      <c r="P964" s="108"/>
      <c r="Q964" s="108"/>
      <c r="R964" s="108"/>
      <c r="S964" s="108"/>
      <c r="T964" s="108"/>
      <c r="U964" s="108"/>
      <c r="V964" s="108"/>
      <c r="W964" s="108"/>
      <c r="X964" s="108"/>
      <c r="Y964" s="108"/>
      <c r="Z964" s="108"/>
    </row>
    <row r="965" spans="1:26" ht="19.5" customHeight="1">
      <c r="A965" s="108"/>
      <c r="B965" s="108"/>
      <c r="C965" s="108"/>
      <c r="D965" s="108"/>
      <c r="E965" s="108"/>
      <c r="F965" s="108"/>
      <c r="G965" s="533"/>
      <c r="H965" s="346"/>
      <c r="I965" s="108"/>
      <c r="J965" s="108"/>
      <c r="K965" s="108"/>
      <c r="L965" s="534"/>
      <c r="M965" s="535"/>
      <c r="N965" s="536"/>
      <c r="O965" s="536"/>
      <c r="P965" s="108"/>
      <c r="Q965" s="108"/>
      <c r="R965" s="108"/>
      <c r="S965" s="108"/>
      <c r="T965" s="108"/>
      <c r="U965" s="108"/>
      <c r="V965" s="108"/>
      <c r="W965" s="108"/>
      <c r="X965" s="108"/>
      <c r="Y965" s="108"/>
      <c r="Z965" s="108"/>
    </row>
    <row r="966" spans="1:26" ht="19.5" customHeight="1">
      <c r="A966" s="108"/>
      <c r="B966" s="108"/>
      <c r="C966" s="108"/>
      <c r="D966" s="108"/>
      <c r="E966" s="108"/>
      <c r="F966" s="108"/>
      <c r="G966" s="533"/>
      <c r="H966" s="346"/>
      <c r="I966" s="108"/>
      <c r="J966" s="108"/>
      <c r="K966" s="108"/>
      <c r="L966" s="534"/>
      <c r="M966" s="535"/>
      <c r="N966" s="536"/>
      <c r="O966" s="536"/>
      <c r="P966" s="108"/>
      <c r="Q966" s="108"/>
      <c r="R966" s="108"/>
      <c r="S966" s="108"/>
      <c r="T966" s="108"/>
      <c r="U966" s="108"/>
      <c r="V966" s="108"/>
      <c r="W966" s="108"/>
      <c r="X966" s="108"/>
      <c r="Y966" s="108"/>
      <c r="Z966" s="108"/>
    </row>
    <row r="967" spans="1:26" ht="19.5" customHeight="1">
      <c r="A967" s="108"/>
      <c r="B967" s="108"/>
      <c r="C967" s="108"/>
      <c r="D967" s="108"/>
      <c r="E967" s="108"/>
      <c r="F967" s="108"/>
      <c r="G967" s="533"/>
      <c r="H967" s="346"/>
      <c r="I967" s="108"/>
      <c r="J967" s="108"/>
      <c r="K967" s="108"/>
      <c r="L967" s="534"/>
      <c r="M967" s="535"/>
      <c r="N967" s="536"/>
      <c r="O967" s="536"/>
      <c r="P967" s="108"/>
      <c r="Q967" s="108"/>
      <c r="R967" s="108"/>
      <c r="S967" s="108"/>
      <c r="T967" s="108"/>
      <c r="U967" s="108"/>
      <c r="V967" s="108"/>
      <c r="W967" s="108"/>
      <c r="X967" s="108"/>
      <c r="Y967" s="108"/>
      <c r="Z967" s="108"/>
    </row>
    <row r="968" spans="1:26" ht="19.5" customHeight="1">
      <c r="A968" s="108"/>
      <c r="B968" s="108"/>
      <c r="C968" s="108"/>
      <c r="D968" s="108"/>
      <c r="E968" s="108"/>
      <c r="F968" s="108"/>
      <c r="G968" s="533"/>
      <c r="H968" s="346"/>
      <c r="I968" s="108"/>
      <c r="J968" s="108"/>
      <c r="K968" s="108"/>
      <c r="L968" s="534"/>
      <c r="M968" s="535"/>
      <c r="N968" s="536"/>
      <c r="O968" s="536"/>
      <c r="P968" s="108"/>
      <c r="Q968" s="108"/>
      <c r="R968" s="108"/>
      <c r="S968" s="108"/>
      <c r="T968" s="108"/>
      <c r="U968" s="108"/>
      <c r="V968" s="108"/>
      <c r="W968" s="108"/>
      <c r="X968" s="108"/>
      <c r="Y968" s="108"/>
      <c r="Z968" s="108"/>
    </row>
    <row r="969" spans="1:26" ht="19.5" customHeight="1">
      <c r="A969" s="108"/>
      <c r="B969" s="108"/>
      <c r="C969" s="108"/>
      <c r="D969" s="108"/>
      <c r="E969" s="108"/>
      <c r="F969" s="108"/>
      <c r="G969" s="533"/>
      <c r="H969" s="346"/>
      <c r="I969" s="108"/>
      <c r="J969" s="108"/>
      <c r="K969" s="108"/>
      <c r="L969" s="534"/>
      <c r="M969" s="535"/>
      <c r="N969" s="536"/>
      <c r="O969" s="536"/>
      <c r="P969" s="108"/>
      <c r="Q969" s="108"/>
      <c r="R969" s="108"/>
      <c r="S969" s="108"/>
      <c r="T969" s="108"/>
      <c r="U969" s="108"/>
      <c r="V969" s="108"/>
      <c r="W969" s="108"/>
      <c r="X969" s="108"/>
      <c r="Y969" s="108"/>
      <c r="Z969" s="108"/>
    </row>
    <row r="970" spans="1:26" ht="19.5" customHeight="1">
      <c r="A970" s="108"/>
      <c r="B970" s="108"/>
      <c r="C970" s="108"/>
      <c r="D970" s="108"/>
      <c r="E970" s="108"/>
      <c r="F970" s="108"/>
      <c r="G970" s="533"/>
      <c r="H970" s="346"/>
      <c r="I970" s="108"/>
      <c r="J970" s="108"/>
      <c r="K970" s="108"/>
      <c r="L970" s="534"/>
      <c r="M970" s="535"/>
      <c r="N970" s="536"/>
      <c r="O970" s="536"/>
      <c r="P970" s="108"/>
      <c r="Q970" s="108"/>
      <c r="R970" s="108"/>
      <c r="S970" s="108"/>
      <c r="T970" s="108"/>
      <c r="U970" s="108"/>
      <c r="V970" s="108"/>
      <c r="W970" s="108"/>
      <c r="X970" s="108"/>
      <c r="Y970" s="108"/>
      <c r="Z970" s="108"/>
    </row>
    <row r="971" spans="1:26" ht="19.5" customHeight="1">
      <c r="A971" s="108"/>
      <c r="B971" s="108"/>
      <c r="C971" s="108"/>
      <c r="D971" s="108"/>
      <c r="E971" s="108"/>
      <c r="F971" s="108"/>
      <c r="G971" s="533"/>
      <c r="H971" s="346"/>
      <c r="I971" s="108"/>
      <c r="J971" s="108"/>
      <c r="K971" s="108"/>
      <c r="L971" s="534"/>
      <c r="M971" s="535"/>
      <c r="N971" s="536"/>
      <c r="O971" s="536"/>
      <c r="P971" s="108"/>
      <c r="Q971" s="108"/>
      <c r="R971" s="108"/>
      <c r="S971" s="108"/>
      <c r="T971" s="108"/>
      <c r="U971" s="108"/>
      <c r="V971" s="108"/>
      <c r="W971" s="108"/>
      <c r="X971" s="108"/>
      <c r="Y971" s="108"/>
      <c r="Z971" s="108"/>
    </row>
    <row r="972" spans="1:26" ht="19.5" customHeight="1">
      <c r="A972" s="108"/>
      <c r="B972" s="108"/>
      <c r="C972" s="108"/>
      <c r="D972" s="108"/>
      <c r="E972" s="108"/>
      <c r="F972" s="108"/>
      <c r="G972" s="533"/>
      <c r="H972" s="346"/>
      <c r="I972" s="108"/>
      <c r="J972" s="108"/>
      <c r="K972" s="108"/>
      <c r="L972" s="534"/>
      <c r="M972" s="535"/>
      <c r="N972" s="536"/>
      <c r="O972" s="536"/>
      <c r="P972" s="108"/>
      <c r="Q972" s="108"/>
      <c r="R972" s="108"/>
      <c r="S972" s="108"/>
      <c r="T972" s="108"/>
      <c r="U972" s="108"/>
      <c r="V972" s="108"/>
      <c r="W972" s="108"/>
      <c r="X972" s="108"/>
      <c r="Y972" s="108"/>
      <c r="Z972" s="108"/>
    </row>
    <row r="973" spans="1:26" ht="19.5" customHeight="1">
      <c r="A973" s="108"/>
      <c r="B973" s="108"/>
      <c r="C973" s="108"/>
      <c r="D973" s="108"/>
      <c r="E973" s="108"/>
      <c r="F973" s="108"/>
      <c r="G973" s="533"/>
      <c r="H973" s="346"/>
      <c r="I973" s="108"/>
      <c r="J973" s="108"/>
      <c r="K973" s="108"/>
      <c r="L973" s="534"/>
      <c r="M973" s="535"/>
      <c r="N973" s="536"/>
      <c r="O973" s="536"/>
      <c r="P973" s="108"/>
      <c r="Q973" s="108"/>
      <c r="R973" s="108"/>
      <c r="S973" s="108"/>
      <c r="T973" s="108"/>
      <c r="U973" s="108"/>
      <c r="V973" s="108"/>
      <c r="W973" s="108"/>
      <c r="X973" s="108"/>
      <c r="Y973" s="108"/>
      <c r="Z973" s="108"/>
    </row>
    <row r="974" spans="1:26" ht="19.5" customHeight="1">
      <c r="A974" s="108"/>
      <c r="B974" s="108"/>
      <c r="C974" s="108"/>
      <c r="D974" s="108"/>
      <c r="E974" s="108"/>
      <c r="F974" s="108"/>
      <c r="G974" s="533"/>
      <c r="H974" s="346"/>
      <c r="I974" s="108"/>
      <c r="J974" s="108"/>
      <c r="K974" s="108"/>
      <c r="L974" s="534"/>
      <c r="M974" s="535"/>
      <c r="N974" s="536"/>
      <c r="O974" s="536"/>
      <c r="P974" s="108"/>
      <c r="Q974" s="108"/>
      <c r="R974" s="108"/>
      <c r="S974" s="108"/>
      <c r="T974" s="108"/>
      <c r="U974" s="108"/>
      <c r="V974" s="108"/>
      <c r="W974" s="108"/>
      <c r="X974" s="108"/>
      <c r="Y974" s="108"/>
      <c r="Z974" s="108"/>
    </row>
    <row r="975" spans="1:26" ht="19.5" customHeight="1">
      <c r="A975" s="108"/>
      <c r="B975" s="108"/>
      <c r="C975" s="108"/>
      <c r="D975" s="108"/>
      <c r="E975" s="108"/>
      <c r="F975" s="108"/>
      <c r="G975" s="533"/>
      <c r="H975" s="346"/>
      <c r="I975" s="108"/>
      <c r="J975" s="108"/>
      <c r="K975" s="108"/>
      <c r="L975" s="534"/>
      <c r="M975" s="535"/>
      <c r="N975" s="536"/>
      <c r="O975" s="536"/>
      <c r="P975" s="108"/>
      <c r="Q975" s="108"/>
      <c r="R975" s="108"/>
      <c r="S975" s="108"/>
      <c r="T975" s="108"/>
      <c r="U975" s="108"/>
      <c r="V975" s="108"/>
      <c r="W975" s="108"/>
      <c r="X975" s="108"/>
      <c r="Y975" s="108"/>
      <c r="Z975" s="108"/>
    </row>
    <row r="976" spans="1:26" ht="19.5" customHeight="1">
      <c r="A976" s="108"/>
      <c r="B976" s="108"/>
      <c r="C976" s="108"/>
      <c r="D976" s="108"/>
      <c r="E976" s="108"/>
      <c r="F976" s="108"/>
      <c r="G976" s="533"/>
      <c r="H976" s="346"/>
      <c r="I976" s="108"/>
      <c r="J976" s="108"/>
      <c r="K976" s="108"/>
      <c r="L976" s="534"/>
      <c r="M976" s="535"/>
      <c r="N976" s="536"/>
      <c r="O976" s="536"/>
      <c r="P976" s="108"/>
      <c r="Q976" s="108"/>
      <c r="R976" s="108"/>
      <c r="S976" s="108"/>
      <c r="T976" s="108"/>
      <c r="U976" s="108"/>
      <c r="V976" s="108"/>
      <c r="W976" s="108"/>
      <c r="X976" s="108"/>
      <c r="Y976" s="108"/>
      <c r="Z976" s="108"/>
    </row>
    <row r="977" spans="1:26" ht="19.5" customHeight="1">
      <c r="A977" s="108"/>
      <c r="B977" s="108"/>
      <c r="C977" s="108"/>
      <c r="D977" s="108"/>
      <c r="E977" s="108"/>
      <c r="F977" s="108"/>
      <c r="G977" s="533"/>
      <c r="H977" s="346"/>
      <c r="I977" s="108"/>
      <c r="J977" s="108"/>
      <c r="K977" s="108"/>
      <c r="L977" s="534"/>
      <c r="M977" s="535"/>
      <c r="N977" s="536"/>
      <c r="O977" s="536"/>
      <c r="P977" s="108"/>
      <c r="Q977" s="108"/>
      <c r="R977" s="108"/>
      <c r="S977" s="108"/>
      <c r="T977" s="108"/>
      <c r="U977" s="108"/>
      <c r="V977" s="108"/>
      <c r="W977" s="108"/>
      <c r="X977" s="108"/>
      <c r="Y977" s="108"/>
      <c r="Z977" s="108"/>
    </row>
    <row r="978" spans="1:26" ht="19.5" customHeight="1">
      <c r="A978" s="108"/>
      <c r="B978" s="108"/>
      <c r="C978" s="108"/>
      <c r="D978" s="108"/>
      <c r="E978" s="108"/>
      <c r="F978" s="108"/>
      <c r="G978" s="533"/>
      <c r="H978" s="346"/>
      <c r="I978" s="108"/>
      <c r="J978" s="108"/>
      <c r="K978" s="108"/>
      <c r="L978" s="534"/>
      <c r="M978" s="535"/>
      <c r="N978" s="536"/>
      <c r="O978" s="536"/>
      <c r="P978" s="108"/>
      <c r="Q978" s="108"/>
      <c r="R978" s="108"/>
      <c r="S978" s="108"/>
      <c r="T978" s="108"/>
      <c r="U978" s="108"/>
      <c r="V978" s="108"/>
      <c r="W978" s="108"/>
      <c r="X978" s="108"/>
      <c r="Y978" s="108"/>
      <c r="Z978" s="108"/>
    </row>
    <row r="979" spans="1:26" ht="19.5" customHeight="1">
      <c r="A979" s="108"/>
      <c r="B979" s="108"/>
      <c r="C979" s="108"/>
      <c r="D979" s="108"/>
      <c r="E979" s="108"/>
      <c r="F979" s="108"/>
      <c r="G979" s="533"/>
      <c r="H979" s="346"/>
      <c r="I979" s="108"/>
      <c r="J979" s="108"/>
      <c r="K979" s="108"/>
      <c r="L979" s="534"/>
      <c r="M979" s="535"/>
      <c r="N979" s="536"/>
      <c r="O979" s="536"/>
      <c r="P979" s="108"/>
      <c r="Q979" s="108"/>
      <c r="R979" s="108"/>
      <c r="S979" s="108"/>
      <c r="T979" s="108"/>
      <c r="U979" s="108"/>
      <c r="V979" s="108"/>
      <c r="W979" s="108"/>
      <c r="X979" s="108"/>
      <c r="Y979" s="108"/>
      <c r="Z979" s="108"/>
    </row>
    <row r="980" spans="1:26" ht="19.5" customHeight="1">
      <c r="A980" s="108"/>
      <c r="B980" s="108"/>
      <c r="C980" s="108"/>
      <c r="D980" s="108"/>
      <c r="E980" s="108"/>
      <c r="F980" s="108"/>
      <c r="G980" s="533"/>
      <c r="H980" s="346"/>
      <c r="I980" s="108"/>
      <c r="J980" s="108"/>
      <c r="K980" s="108"/>
      <c r="L980" s="534"/>
      <c r="M980" s="535"/>
      <c r="N980" s="536"/>
      <c r="O980" s="536"/>
      <c r="P980" s="108"/>
      <c r="Q980" s="108"/>
      <c r="R980" s="108"/>
      <c r="S980" s="108"/>
      <c r="T980" s="108"/>
      <c r="U980" s="108"/>
      <c r="V980" s="108"/>
      <c r="W980" s="108"/>
      <c r="X980" s="108"/>
      <c r="Y980" s="108"/>
      <c r="Z980" s="108"/>
    </row>
    <row r="981" spans="1:26" ht="19.5" customHeight="1">
      <c r="A981" s="108"/>
      <c r="B981" s="108"/>
      <c r="C981" s="108"/>
      <c r="D981" s="108"/>
      <c r="E981" s="108"/>
      <c r="F981" s="108"/>
      <c r="G981" s="533"/>
      <c r="H981" s="346"/>
      <c r="I981" s="108"/>
      <c r="J981" s="108"/>
      <c r="K981" s="108"/>
      <c r="L981" s="534"/>
      <c r="M981" s="535"/>
      <c r="N981" s="536"/>
      <c r="O981" s="536"/>
      <c r="P981" s="108"/>
      <c r="Q981" s="108"/>
      <c r="R981" s="108"/>
      <c r="S981" s="108"/>
      <c r="T981" s="108"/>
      <c r="U981" s="108"/>
      <c r="V981" s="108"/>
      <c r="W981" s="108"/>
      <c r="X981" s="108"/>
      <c r="Y981" s="108"/>
      <c r="Z981" s="108"/>
    </row>
    <row r="982" spans="1:26" ht="19.5" customHeight="1">
      <c r="A982" s="108"/>
      <c r="B982" s="108"/>
      <c r="C982" s="108"/>
      <c r="D982" s="108"/>
      <c r="E982" s="108"/>
      <c r="F982" s="108"/>
      <c r="G982" s="533"/>
      <c r="H982" s="346"/>
      <c r="I982" s="108"/>
      <c r="J982" s="108"/>
      <c r="K982" s="108"/>
      <c r="L982" s="534"/>
      <c r="M982" s="535"/>
      <c r="N982" s="536"/>
      <c r="O982" s="536"/>
      <c r="P982" s="108"/>
      <c r="Q982" s="108"/>
      <c r="R982" s="108"/>
      <c r="S982" s="108"/>
      <c r="T982" s="108"/>
      <c r="U982" s="108"/>
      <c r="V982" s="108"/>
      <c r="W982" s="108"/>
      <c r="X982" s="108"/>
      <c r="Y982" s="108"/>
      <c r="Z982" s="108"/>
    </row>
    <row r="983" spans="1:26" ht="19.5" customHeight="1">
      <c r="A983" s="108"/>
      <c r="B983" s="108"/>
      <c r="C983" s="108"/>
      <c r="D983" s="108"/>
      <c r="E983" s="108"/>
      <c r="F983" s="108"/>
      <c r="G983" s="533"/>
      <c r="H983" s="346"/>
      <c r="I983" s="108"/>
      <c r="J983" s="108"/>
      <c r="K983" s="108"/>
      <c r="L983" s="534"/>
      <c r="M983" s="535"/>
      <c r="N983" s="536"/>
      <c r="O983" s="536"/>
      <c r="P983" s="108"/>
      <c r="Q983" s="108"/>
      <c r="R983" s="108"/>
      <c r="S983" s="108"/>
      <c r="T983" s="108"/>
      <c r="U983" s="108"/>
      <c r="V983" s="108"/>
      <c r="W983" s="108"/>
      <c r="X983" s="108"/>
      <c r="Y983" s="108"/>
      <c r="Z983" s="108"/>
    </row>
    <row r="984" spans="1:26" ht="19.5" customHeight="1">
      <c r="A984" s="108"/>
      <c r="B984" s="108"/>
      <c r="C984" s="108"/>
      <c r="D984" s="108"/>
      <c r="E984" s="108"/>
      <c r="F984" s="108"/>
      <c r="G984" s="533"/>
      <c r="H984" s="346"/>
      <c r="I984" s="108"/>
      <c r="J984" s="108"/>
      <c r="K984" s="108"/>
      <c r="L984" s="534"/>
      <c r="M984" s="535"/>
      <c r="N984" s="536"/>
      <c r="O984" s="536"/>
      <c r="P984" s="108"/>
      <c r="Q984" s="108"/>
      <c r="R984" s="108"/>
      <c r="S984" s="108"/>
      <c r="T984" s="108"/>
      <c r="U984" s="108"/>
      <c r="V984" s="108"/>
      <c r="W984" s="108"/>
      <c r="X984" s="108"/>
      <c r="Y984" s="108"/>
      <c r="Z984" s="108"/>
    </row>
    <row r="985" spans="1:26" ht="19.5" customHeight="1">
      <c r="A985" s="108"/>
      <c r="B985" s="108"/>
      <c r="C985" s="108"/>
      <c r="D985" s="108"/>
      <c r="E985" s="108"/>
      <c r="F985" s="108"/>
      <c r="G985" s="533"/>
      <c r="H985" s="346"/>
      <c r="I985" s="108"/>
      <c r="J985" s="108"/>
      <c r="K985" s="108"/>
      <c r="L985" s="534"/>
      <c r="M985" s="535"/>
      <c r="N985" s="536"/>
      <c r="O985" s="536"/>
      <c r="P985" s="108"/>
      <c r="Q985" s="108"/>
      <c r="R985" s="108"/>
      <c r="S985" s="108"/>
      <c r="T985" s="108"/>
      <c r="U985" s="108"/>
      <c r="V985" s="108"/>
      <c r="W985" s="108"/>
      <c r="X985" s="108"/>
      <c r="Y985" s="108"/>
      <c r="Z985" s="108"/>
    </row>
    <row r="986" spans="1:26" ht="19.5" customHeight="1">
      <c r="A986" s="108"/>
      <c r="B986" s="108"/>
      <c r="C986" s="108"/>
      <c r="D986" s="108"/>
      <c r="E986" s="108"/>
      <c r="F986" s="108"/>
      <c r="G986" s="533"/>
      <c r="H986" s="346"/>
      <c r="I986" s="108"/>
      <c r="J986" s="108"/>
      <c r="K986" s="108"/>
      <c r="L986" s="534"/>
      <c r="M986" s="535"/>
      <c r="N986" s="536"/>
      <c r="O986" s="536"/>
      <c r="P986" s="108"/>
      <c r="Q986" s="108"/>
      <c r="R986" s="108"/>
      <c r="S986" s="108"/>
      <c r="T986" s="108"/>
      <c r="U986" s="108"/>
      <c r="V986" s="108"/>
      <c r="W986" s="108"/>
      <c r="X986" s="108"/>
      <c r="Y986" s="108"/>
      <c r="Z986" s="108"/>
    </row>
    <row r="987" spans="1:26" ht="19.5" customHeight="1">
      <c r="A987" s="108"/>
      <c r="B987" s="108"/>
      <c r="C987" s="108"/>
      <c r="D987" s="108"/>
      <c r="E987" s="108"/>
      <c r="F987" s="108"/>
      <c r="G987" s="533"/>
      <c r="H987" s="346"/>
      <c r="I987" s="108"/>
      <c r="J987" s="108"/>
      <c r="K987" s="108"/>
      <c r="L987" s="534"/>
      <c r="M987" s="535"/>
      <c r="N987" s="536"/>
      <c r="O987" s="536"/>
      <c r="P987" s="108"/>
      <c r="Q987" s="108"/>
      <c r="R987" s="108"/>
      <c r="S987" s="108"/>
      <c r="T987" s="108"/>
      <c r="U987" s="108"/>
      <c r="V987" s="108"/>
      <c r="W987" s="108"/>
      <c r="X987" s="108"/>
      <c r="Y987" s="108"/>
      <c r="Z987" s="108"/>
    </row>
    <row r="988" spans="1:26" ht="19.5" customHeight="1">
      <c r="A988" s="108"/>
      <c r="B988" s="108"/>
      <c r="C988" s="108"/>
      <c r="D988" s="108"/>
      <c r="E988" s="108"/>
      <c r="F988" s="108"/>
      <c r="G988" s="533"/>
      <c r="H988" s="346"/>
      <c r="I988" s="108"/>
      <c r="J988" s="108"/>
      <c r="K988" s="108"/>
      <c r="L988" s="534"/>
      <c r="M988" s="535"/>
      <c r="N988" s="536"/>
      <c r="O988" s="536"/>
      <c r="P988" s="108"/>
      <c r="Q988" s="108"/>
      <c r="R988" s="108"/>
      <c r="S988" s="108"/>
      <c r="T988" s="108"/>
      <c r="U988" s="108"/>
      <c r="V988" s="108"/>
      <c r="W988" s="108"/>
      <c r="X988" s="108"/>
      <c r="Y988" s="108"/>
      <c r="Z988" s="108"/>
    </row>
    <row r="989" spans="1:26" ht="19.5" customHeight="1">
      <c r="A989" s="108"/>
      <c r="B989" s="108"/>
      <c r="C989" s="108"/>
      <c r="D989" s="108"/>
      <c r="E989" s="108"/>
      <c r="F989" s="108"/>
      <c r="G989" s="533"/>
      <c r="H989" s="346"/>
      <c r="I989" s="108"/>
      <c r="J989" s="108"/>
      <c r="K989" s="108"/>
      <c r="L989" s="534"/>
      <c r="M989" s="535"/>
      <c r="N989" s="536"/>
      <c r="O989" s="536"/>
      <c r="P989" s="108"/>
      <c r="Q989" s="108"/>
      <c r="R989" s="108"/>
      <c r="S989" s="108"/>
      <c r="T989" s="108"/>
      <c r="U989" s="108"/>
      <c r="V989" s="108"/>
      <c r="W989" s="108"/>
      <c r="X989" s="108"/>
      <c r="Y989" s="108"/>
      <c r="Z989" s="108"/>
    </row>
    <row r="990" spans="1:26" ht="19.5" customHeight="1">
      <c r="A990" s="108"/>
      <c r="B990" s="108"/>
      <c r="C990" s="108"/>
      <c r="D990" s="108"/>
      <c r="E990" s="108"/>
      <c r="F990" s="108"/>
      <c r="G990" s="533"/>
      <c r="H990" s="346"/>
      <c r="I990" s="108"/>
      <c r="J990" s="108"/>
      <c r="K990" s="108"/>
      <c r="L990" s="534"/>
      <c r="M990" s="535"/>
      <c r="N990" s="536"/>
      <c r="O990" s="536"/>
      <c r="P990" s="108"/>
      <c r="Q990" s="108"/>
      <c r="R990" s="108"/>
      <c r="S990" s="108"/>
      <c r="T990" s="108"/>
      <c r="U990" s="108"/>
      <c r="V990" s="108"/>
      <c r="W990" s="108"/>
      <c r="X990" s="108"/>
      <c r="Y990" s="108"/>
      <c r="Z990" s="108"/>
    </row>
    <row r="991" spans="1:26" ht="19.5" customHeight="1">
      <c r="A991" s="108"/>
      <c r="B991" s="108"/>
      <c r="C991" s="108"/>
      <c r="D991" s="108"/>
      <c r="E991" s="108"/>
      <c r="F991" s="108"/>
      <c r="G991" s="533"/>
      <c r="H991" s="346"/>
      <c r="I991" s="108"/>
      <c r="J991" s="108"/>
      <c r="K991" s="108"/>
      <c r="L991" s="534"/>
      <c r="M991" s="535"/>
      <c r="N991" s="536"/>
      <c r="O991" s="536"/>
      <c r="P991" s="108"/>
      <c r="Q991" s="108"/>
      <c r="R991" s="108"/>
      <c r="S991" s="108"/>
      <c r="T991" s="108"/>
      <c r="U991" s="108"/>
      <c r="V991" s="108"/>
      <c r="W991" s="108"/>
      <c r="X991" s="108"/>
      <c r="Y991" s="108"/>
      <c r="Z991" s="108"/>
    </row>
    <row r="992" spans="1:26" ht="19.5" customHeight="1">
      <c r="A992" s="108"/>
      <c r="B992" s="108"/>
      <c r="C992" s="108"/>
      <c r="D992" s="108"/>
      <c r="E992" s="108"/>
      <c r="F992" s="108"/>
      <c r="G992" s="533"/>
      <c r="H992" s="346"/>
      <c r="I992" s="108"/>
      <c r="J992" s="108"/>
      <c r="K992" s="108"/>
      <c r="L992" s="534"/>
      <c r="M992" s="535"/>
      <c r="N992" s="536"/>
      <c r="O992" s="536"/>
      <c r="P992" s="108"/>
      <c r="Q992" s="108"/>
      <c r="R992" s="108"/>
      <c r="S992" s="108"/>
      <c r="T992" s="108"/>
      <c r="U992" s="108"/>
      <c r="V992" s="108"/>
      <c r="W992" s="108"/>
      <c r="X992" s="108"/>
      <c r="Y992" s="108"/>
      <c r="Z992" s="108"/>
    </row>
    <row r="993" spans="1:26" ht="19.5" customHeight="1">
      <c r="A993" s="108"/>
      <c r="B993" s="108"/>
      <c r="C993" s="108"/>
      <c r="D993" s="108"/>
      <c r="E993" s="108"/>
      <c r="F993" s="108"/>
      <c r="G993" s="533"/>
      <c r="H993" s="346"/>
      <c r="I993" s="108"/>
      <c r="J993" s="108"/>
      <c r="K993" s="108"/>
      <c r="L993" s="534"/>
      <c r="M993" s="535"/>
      <c r="N993" s="536"/>
      <c r="O993" s="536"/>
      <c r="P993" s="108"/>
      <c r="Q993" s="108"/>
      <c r="R993" s="108"/>
      <c r="S993" s="108"/>
      <c r="T993" s="108"/>
      <c r="U993" s="108"/>
      <c r="V993" s="108"/>
      <c r="W993" s="108"/>
      <c r="X993" s="108"/>
      <c r="Y993" s="108"/>
      <c r="Z993" s="108"/>
    </row>
    <row r="994" spans="1:26" ht="19.5" customHeight="1">
      <c r="A994" s="108"/>
      <c r="B994" s="108"/>
      <c r="C994" s="108"/>
      <c r="D994" s="108"/>
      <c r="E994" s="108"/>
      <c r="F994" s="108"/>
      <c r="G994" s="533"/>
      <c r="H994" s="346"/>
      <c r="I994" s="108"/>
      <c r="J994" s="108"/>
      <c r="K994" s="108"/>
      <c r="L994" s="534"/>
      <c r="M994" s="535"/>
      <c r="N994" s="536"/>
      <c r="O994" s="536"/>
      <c r="P994" s="108"/>
      <c r="Q994" s="108"/>
      <c r="R994" s="108"/>
      <c r="S994" s="108"/>
      <c r="T994" s="108"/>
      <c r="U994" s="108"/>
      <c r="V994" s="108"/>
      <c r="W994" s="108"/>
      <c r="X994" s="108"/>
      <c r="Y994" s="108"/>
      <c r="Z994" s="108"/>
    </row>
    <row r="995" spans="1:26" ht="19.5" customHeight="1">
      <c r="A995" s="108"/>
      <c r="B995" s="108"/>
      <c r="C995" s="108"/>
      <c r="D995" s="108"/>
      <c r="E995" s="108"/>
      <c r="F995" s="108"/>
      <c r="G995" s="533"/>
      <c r="H995" s="346"/>
      <c r="I995" s="108"/>
      <c r="J995" s="108"/>
      <c r="K995" s="108"/>
      <c r="L995" s="534"/>
      <c r="M995" s="535"/>
      <c r="N995" s="536"/>
      <c r="O995" s="536"/>
      <c r="P995" s="108"/>
      <c r="Q995" s="108"/>
      <c r="R995" s="108"/>
      <c r="S995" s="108"/>
      <c r="T995" s="108"/>
      <c r="U995" s="108"/>
      <c r="V995" s="108"/>
      <c r="W995" s="108"/>
      <c r="X995" s="108"/>
      <c r="Y995" s="108"/>
      <c r="Z995" s="108"/>
    </row>
    <row r="996" spans="1:26" ht="19.5" customHeight="1">
      <c r="A996" s="108"/>
      <c r="B996" s="108"/>
      <c r="C996" s="108"/>
      <c r="D996" s="108"/>
      <c r="E996" s="108"/>
      <c r="F996" s="108"/>
      <c r="G996" s="533"/>
      <c r="H996" s="346"/>
      <c r="I996" s="108"/>
      <c r="J996" s="108"/>
      <c r="K996" s="108"/>
      <c r="L996" s="534"/>
      <c r="M996" s="535"/>
      <c r="N996" s="536"/>
      <c r="O996" s="536"/>
      <c r="P996" s="108"/>
      <c r="Q996" s="108"/>
      <c r="R996" s="108"/>
      <c r="S996" s="108"/>
      <c r="T996" s="108"/>
      <c r="U996" s="108"/>
      <c r="V996" s="108"/>
      <c r="W996" s="108"/>
      <c r="X996" s="108"/>
      <c r="Y996" s="108"/>
      <c r="Z996" s="108"/>
    </row>
    <row r="997" spans="1:26" ht="19.5" customHeight="1">
      <c r="A997" s="108"/>
      <c r="B997" s="108"/>
      <c r="C997" s="108"/>
      <c r="D997" s="108"/>
      <c r="E997" s="108"/>
      <c r="F997" s="108"/>
      <c r="G997" s="533"/>
      <c r="H997" s="346"/>
      <c r="I997" s="108"/>
      <c r="J997" s="108"/>
      <c r="K997" s="108"/>
      <c r="L997" s="534"/>
      <c r="M997" s="535"/>
      <c r="N997" s="536"/>
      <c r="O997" s="536"/>
      <c r="P997" s="108"/>
      <c r="Q997" s="108"/>
      <c r="R997" s="108"/>
      <c r="S997" s="108"/>
      <c r="T997" s="108"/>
      <c r="U997" s="108"/>
      <c r="V997" s="108"/>
      <c r="W997" s="108"/>
      <c r="X997" s="108"/>
      <c r="Y997" s="108"/>
      <c r="Z997" s="108"/>
    </row>
    <row r="998" spans="1:26" ht="19.5" customHeight="1">
      <c r="A998" s="108"/>
      <c r="B998" s="108"/>
      <c r="C998" s="108"/>
      <c r="D998" s="108"/>
      <c r="E998" s="108"/>
      <c r="F998" s="108"/>
      <c r="G998" s="533"/>
      <c r="H998" s="346"/>
      <c r="I998" s="108"/>
      <c r="J998" s="108"/>
      <c r="K998" s="108"/>
      <c r="L998" s="534"/>
      <c r="M998" s="535"/>
      <c r="N998" s="536"/>
      <c r="O998" s="536"/>
      <c r="P998" s="108"/>
      <c r="Q998" s="108"/>
      <c r="R998" s="108"/>
      <c r="S998" s="108"/>
      <c r="T998" s="108"/>
      <c r="U998" s="108"/>
      <c r="V998" s="108"/>
      <c r="W998" s="108"/>
      <c r="X998" s="108"/>
      <c r="Y998" s="108"/>
      <c r="Z998" s="108"/>
    </row>
    <row r="999" spans="1:26" ht="19.5" customHeight="1">
      <c r="A999" s="108"/>
      <c r="B999" s="108"/>
      <c r="C999" s="108"/>
      <c r="D999" s="108"/>
      <c r="E999" s="108"/>
      <c r="F999" s="108"/>
      <c r="G999" s="533"/>
      <c r="H999" s="346"/>
      <c r="I999" s="108"/>
      <c r="J999" s="108"/>
      <c r="K999" s="108"/>
      <c r="L999" s="534"/>
      <c r="M999" s="535"/>
      <c r="N999" s="536"/>
      <c r="O999" s="536"/>
      <c r="P999" s="108"/>
      <c r="Q999" s="108"/>
      <c r="R999" s="108"/>
      <c r="S999" s="108"/>
      <c r="T999" s="108"/>
      <c r="U999" s="108"/>
      <c r="V999" s="108"/>
      <c r="W999" s="108"/>
      <c r="X999" s="108"/>
      <c r="Y999" s="108"/>
      <c r="Z999" s="108"/>
    </row>
    <row r="1000" spans="1:26" ht="19.5" customHeight="1">
      <c r="A1000" s="108"/>
      <c r="B1000" s="108"/>
      <c r="C1000" s="108"/>
      <c r="D1000" s="108"/>
      <c r="E1000" s="108"/>
      <c r="F1000" s="108"/>
      <c r="G1000" s="533"/>
      <c r="H1000" s="346"/>
      <c r="I1000" s="108"/>
      <c r="J1000" s="108"/>
      <c r="K1000" s="108"/>
      <c r="L1000" s="534"/>
      <c r="M1000" s="535"/>
      <c r="N1000" s="536"/>
      <c r="O1000" s="536"/>
      <c r="P1000" s="108"/>
      <c r="Q1000" s="108"/>
      <c r="R1000" s="108"/>
      <c r="S1000" s="108"/>
      <c r="T1000" s="108"/>
      <c r="U1000" s="108"/>
      <c r="V1000" s="108"/>
      <c r="W1000" s="108"/>
      <c r="X1000" s="108"/>
      <c r="Y1000" s="108"/>
      <c r="Z1000" s="108"/>
    </row>
    <row r="1001" spans="1:26" ht="19.5" customHeight="1">
      <c r="A1001" s="108"/>
      <c r="B1001" s="108"/>
      <c r="C1001" s="108"/>
      <c r="D1001" s="108"/>
      <c r="E1001" s="108"/>
      <c r="F1001" s="108"/>
      <c r="G1001" s="533"/>
      <c r="H1001" s="346"/>
      <c r="I1001" s="108"/>
      <c r="J1001" s="108"/>
      <c r="K1001" s="108"/>
      <c r="L1001" s="534"/>
      <c r="M1001" s="535"/>
      <c r="N1001" s="536"/>
      <c r="O1001" s="536"/>
      <c r="P1001" s="108"/>
      <c r="Q1001" s="108"/>
      <c r="R1001" s="108"/>
      <c r="S1001" s="108"/>
      <c r="T1001" s="108"/>
      <c r="U1001" s="108"/>
      <c r="V1001" s="108"/>
      <c r="W1001" s="108"/>
      <c r="X1001" s="108"/>
      <c r="Y1001" s="108"/>
      <c r="Z1001" s="108"/>
    </row>
    <row r="1002" spans="1:26" ht="19.5" customHeight="1">
      <c r="A1002" s="108"/>
      <c r="B1002" s="108"/>
      <c r="C1002" s="108"/>
      <c r="D1002" s="108"/>
      <c r="E1002" s="108"/>
      <c r="F1002" s="108"/>
      <c r="G1002" s="533"/>
      <c r="H1002" s="346"/>
      <c r="I1002" s="108"/>
      <c r="J1002" s="108"/>
      <c r="K1002" s="108"/>
      <c r="L1002" s="534"/>
      <c r="M1002" s="535"/>
      <c r="N1002" s="536"/>
      <c r="O1002" s="536"/>
      <c r="P1002" s="108"/>
      <c r="Q1002" s="108"/>
      <c r="R1002" s="108"/>
      <c r="S1002" s="108"/>
      <c r="T1002" s="108"/>
      <c r="U1002" s="108"/>
      <c r="V1002" s="108"/>
      <c r="W1002" s="108"/>
      <c r="X1002" s="108"/>
      <c r="Y1002" s="108"/>
      <c r="Z1002" s="108"/>
    </row>
    <row r="1003" spans="1:26" ht="19.5" customHeight="1">
      <c r="A1003" s="108"/>
      <c r="B1003" s="108"/>
      <c r="C1003" s="108"/>
      <c r="D1003" s="108"/>
      <c r="E1003" s="108"/>
      <c r="F1003" s="108"/>
      <c r="G1003" s="533"/>
      <c r="H1003" s="346"/>
      <c r="I1003" s="108"/>
      <c r="J1003" s="108"/>
      <c r="K1003" s="108"/>
      <c r="L1003" s="534"/>
      <c r="M1003" s="535"/>
      <c r="N1003" s="536"/>
      <c r="O1003" s="536"/>
      <c r="P1003" s="108"/>
      <c r="Q1003" s="108"/>
      <c r="R1003" s="108"/>
      <c r="S1003" s="108"/>
      <c r="T1003" s="108"/>
      <c r="U1003" s="108"/>
      <c r="V1003" s="108"/>
      <c r="W1003" s="108"/>
      <c r="X1003" s="108"/>
      <c r="Y1003" s="108"/>
      <c r="Z1003" s="108"/>
    </row>
    <row r="1004" spans="1:26" ht="19.5" customHeight="1">
      <c r="A1004" s="108"/>
      <c r="B1004" s="108"/>
      <c r="C1004" s="108"/>
      <c r="D1004" s="108"/>
      <c r="E1004" s="108"/>
      <c r="F1004" s="108"/>
      <c r="G1004" s="533"/>
      <c r="H1004" s="346"/>
      <c r="I1004" s="108"/>
      <c r="J1004" s="108"/>
      <c r="K1004" s="108"/>
      <c r="L1004" s="534"/>
      <c r="M1004" s="535"/>
      <c r="N1004" s="536"/>
      <c r="O1004" s="536"/>
      <c r="P1004" s="108"/>
      <c r="Q1004" s="108"/>
      <c r="R1004" s="108"/>
      <c r="S1004" s="108"/>
      <c r="T1004" s="108"/>
      <c r="U1004" s="108"/>
      <c r="V1004" s="108"/>
      <c r="W1004" s="108"/>
      <c r="X1004" s="108"/>
      <c r="Y1004" s="108"/>
      <c r="Z1004" s="108"/>
    </row>
    <row r="1005" spans="1:26" ht="19.5" customHeight="1">
      <c r="A1005" s="108"/>
      <c r="B1005" s="108"/>
      <c r="C1005" s="108"/>
      <c r="D1005" s="108"/>
      <c r="E1005" s="108"/>
      <c r="F1005" s="108"/>
      <c r="G1005" s="533"/>
      <c r="H1005" s="346"/>
      <c r="I1005" s="108"/>
      <c r="J1005" s="108"/>
      <c r="K1005" s="108"/>
      <c r="L1005" s="534"/>
      <c r="M1005" s="535"/>
      <c r="N1005" s="536"/>
      <c r="O1005" s="536"/>
      <c r="P1005" s="108"/>
      <c r="Q1005" s="108"/>
      <c r="R1005" s="108"/>
      <c r="S1005" s="108"/>
      <c r="T1005" s="108"/>
      <c r="U1005" s="108"/>
      <c r="V1005" s="108"/>
      <c r="W1005" s="108"/>
      <c r="X1005" s="108"/>
      <c r="Y1005" s="108"/>
      <c r="Z1005" s="108"/>
    </row>
    <row r="1006" spans="1:26" ht="19.5" customHeight="1">
      <c r="A1006" s="108"/>
      <c r="B1006" s="108"/>
      <c r="C1006" s="108"/>
      <c r="D1006" s="108"/>
      <c r="E1006" s="108"/>
      <c r="F1006" s="108"/>
      <c r="G1006" s="533"/>
      <c r="H1006" s="346"/>
      <c r="I1006" s="108"/>
      <c r="J1006" s="108"/>
      <c r="K1006" s="108"/>
      <c r="L1006" s="534"/>
      <c r="M1006" s="535"/>
      <c r="N1006" s="536"/>
      <c r="O1006" s="536"/>
      <c r="P1006" s="108"/>
      <c r="Q1006" s="108"/>
      <c r="R1006" s="108"/>
      <c r="S1006" s="108"/>
      <c r="T1006" s="108"/>
      <c r="U1006" s="108"/>
      <c r="V1006" s="108"/>
      <c r="W1006" s="108"/>
      <c r="X1006" s="108"/>
      <c r="Y1006" s="108"/>
      <c r="Z1006" s="108"/>
    </row>
    <row r="1007" spans="1:26" ht="19.5" customHeight="1">
      <c r="A1007" s="108"/>
      <c r="B1007" s="108"/>
      <c r="C1007" s="108"/>
      <c r="D1007" s="108"/>
      <c r="E1007" s="108"/>
      <c r="F1007" s="108"/>
      <c r="G1007" s="533"/>
      <c r="H1007" s="346"/>
      <c r="I1007" s="108"/>
      <c r="J1007" s="108"/>
      <c r="K1007" s="108"/>
      <c r="L1007" s="534"/>
      <c r="M1007" s="535"/>
      <c r="N1007" s="536"/>
      <c r="O1007" s="536"/>
      <c r="P1007" s="108"/>
      <c r="Q1007" s="108"/>
      <c r="R1007" s="108"/>
      <c r="S1007" s="108"/>
      <c r="T1007" s="108"/>
      <c r="U1007" s="108"/>
      <c r="V1007" s="108"/>
      <c r="W1007" s="108"/>
      <c r="X1007" s="108"/>
      <c r="Y1007" s="108"/>
      <c r="Z1007" s="108"/>
    </row>
    <row r="1008" spans="1:26" ht="19.5" customHeight="1">
      <c r="A1008" s="108"/>
      <c r="B1008" s="108"/>
      <c r="C1008" s="108"/>
      <c r="D1008" s="108"/>
      <c r="E1008" s="108"/>
      <c r="F1008" s="108"/>
      <c r="G1008" s="533"/>
      <c r="H1008" s="346"/>
      <c r="I1008" s="108"/>
      <c r="J1008" s="108"/>
      <c r="K1008" s="108"/>
      <c r="L1008" s="534"/>
      <c r="M1008" s="535"/>
      <c r="N1008" s="536"/>
      <c r="O1008" s="536"/>
      <c r="P1008" s="108"/>
      <c r="Q1008" s="108"/>
      <c r="R1008" s="108"/>
      <c r="S1008" s="108"/>
      <c r="T1008" s="108"/>
      <c r="U1008" s="108"/>
      <c r="V1008" s="108"/>
      <c r="W1008" s="108"/>
      <c r="X1008" s="108"/>
      <c r="Y1008" s="108"/>
      <c r="Z1008" s="108"/>
    </row>
    <row r="1009" spans="1:26" ht="19.5" customHeight="1">
      <c r="A1009" s="108"/>
      <c r="B1009" s="108"/>
      <c r="C1009" s="108"/>
      <c r="D1009" s="108"/>
      <c r="E1009" s="108"/>
      <c r="F1009" s="108"/>
      <c r="G1009" s="533"/>
      <c r="H1009" s="346"/>
      <c r="I1009" s="108"/>
      <c r="J1009" s="108"/>
      <c r="K1009" s="108"/>
      <c r="L1009" s="534"/>
      <c r="M1009" s="535"/>
      <c r="N1009" s="536"/>
      <c r="O1009" s="536"/>
      <c r="P1009" s="108"/>
      <c r="Q1009" s="108"/>
      <c r="R1009" s="108"/>
      <c r="S1009" s="108"/>
      <c r="T1009" s="108"/>
      <c r="U1009" s="108"/>
      <c r="V1009" s="108"/>
      <c r="W1009" s="108"/>
      <c r="X1009" s="108"/>
      <c r="Y1009" s="108"/>
      <c r="Z1009" s="108"/>
    </row>
    <row r="1010" spans="1:26" ht="19.5" customHeight="1">
      <c r="A1010" s="108"/>
      <c r="B1010" s="108"/>
      <c r="C1010" s="108"/>
      <c r="D1010" s="108"/>
      <c r="E1010" s="108"/>
      <c r="F1010" s="108"/>
      <c r="G1010" s="533"/>
      <c r="H1010" s="346"/>
      <c r="I1010" s="108"/>
      <c r="J1010" s="108"/>
      <c r="K1010" s="108"/>
      <c r="L1010" s="534"/>
      <c r="M1010" s="535"/>
      <c r="N1010" s="536"/>
      <c r="O1010" s="536"/>
      <c r="P1010" s="108"/>
      <c r="Q1010" s="108"/>
      <c r="R1010" s="108"/>
      <c r="S1010" s="108"/>
      <c r="T1010" s="108"/>
      <c r="U1010" s="108"/>
      <c r="V1010" s="108"/>
      <c r="W1010" s="108"/>
      <c r="X1010" s="108"/>
      <c r="Y1010" s="108"/>
      <c r="Z1010" s="108"/>
    </row>
    <row r="1011" spans="1:26" ht="19.5" customHeight="1">
      <c r="A1011" s="108"/>
      <c r="B1011" s="108"/>
      <c r="C1011" s="108"/>
      <c r="D1011" s="108"/>
      <c r="E1011" s="108"/>
      <c r="F1011" s="108"/>
      <c r="G1011" s="533"/>
      <c r="H1011" s="346"/>
      <c r="I1011" s="108"/>
      <c r="J1011" s="108"/>
      <c r="K1011" s="108"/>
      <c r="L1011" s="534"/>
      <c r="M1011" s="535"/>
      <c r="N1011" s="536"/>
      <c r="O1011" s="536"/>
      <c r="P1011" s="108"/>
      <c r="Q1011" s="108"/>
      <c r="R1011" s="108"/>
      <c r="S1011" s="108"/>
      <c r="T1011" s="108"/>
      <c r="U1011" s="108"/>
      <c r="V1011" s="108"/>
      <c r="W1011" s="108"/>
      <c r="X1011" s="108"/>
      <c r="Y1011" s="108"/>
      <c r="Z1011" s="108"/>
    </row>
    <row r="1012" spans="1:26" ht="19.5" customHeight="1">
      <c r="A1012" s="108"/>
      <c r="B1012" s="108"/>
      <c r="C1012" s="108"/>
      <c r="D1012" s="108"/>
      <c r="E1012" s="108"/>
      <c r="F1012" s="108"/>
      <c r="G1012" s="533"/>
      <c r="H1012" s="346"/>
      <c r="I1012" s="108"/>
      <c r="J1012" s="108"/>
      <c r="K1012" s="108"/>
      <c r="L1012" s="534"/>
      <c r="M1012" s="535"/>
      <c r="N1012" s="536"/>
      <c r="O1012" s="536"/>
      <c r="P1012" s="108"/>
      <c r="Q1012" s="108"/>
      <c r="R1012" s="108"/>
      <c r="S1012" s="108"/>
      <c r="T1012" s="108"/>
      <c r="U1012" s="108"/>
      <c r="V1012" s="108"/>
      <c r="W1012" s="108"/>
      <c r="X1012" s="108"/>
      <c r="Y1012" s="108"/>
      <c r="Z1012" s="108"/>
    </row>
    <row r="1013" spans="1:26" ht="19.5" customHeight="1">
      <c r="A1013" s="108"/>
      <c r="B1013" s="108"/>
      <c r="C1013" s="108"/>
      <c r="D1013" s="108"/>
      <c r="E1013" s="108"/>
      <c r="F1013" s="108"/>
      <c r="G1013" s="533"/>
      <c r="H1013" s="346"/>
      <c r="I1013" s="108"/>
      <c r="J1013" s="108"/>
      <c r="K1013" s="108"/>
      <c r="L1013" s="534"/>
      <c r="M1013" s="535"/>
      <c r="N1013" s="536"/>
      <c r="O1013" s="536"/>
      <c r="P1013" s="108"/>
      <c r="Q1013" s="108"/>
      <c r="R1013" s="108"/>
      <c r="S1013" s="108"/>
      <c r="T1013" s="108"/>
      <c r="U1013" s="108"/>
      <c r="V1013" s="108"/>
      <c r="W1013" s="108"/>
      <c r="X1013" s="108"/>
      <c r="Y1013" s="108"/>
      <c r="Z1013" s="108"/>
    </row>
    <row r="1014" spans="1:26" ht="19.5" customHeight="1">
      <c r="A1014" s="108"/>
      <c r="B1014" s="108"/>
      <c r="C1014" s="108"/>
      <c r="D1014" s="108"/>
      <c r="E1014" s="108"/>
      <c r="F1014" s="108"/>
      <c r="G1014" s="533"/>
      <c r="H1014" s="346"/>
      <c r="I1014" s="108"/>
      <c r="J1014" s="108"/>
      <c r="K1014" s="108"/>
      <c r="L1014" s="534"/>
      <c r="M1014" s="535"/>
      <c r="N1014" s="536"/>
      <c r="O1014" s="536"/>
      <c r="P1014" s="108"/>
      <c r="Q1014" s="108"/>
      <c r="R1014" s="108"/>
      <c r="S1014" s="108"/>
      <c r="T1014" s="108"/>
      <c r="U1014" s="108"/>
      <c r="V1014" s="108"/>
      <c r="W1014" s="108"/>
      <c r="X1014" s="108"/>
      <c r="Y1014" s="108"/>
      <c r="Z1014" s="108"/>
    </row>
    <row r="1015" spans="1:26" ht="19.5" customHeight="1">
      <c r="A1015" s="108"/>
      <c r="B1015" s="108"/>
      <c r="C1015" s="108"/>
      <c r="D1015" s="108"/>
      <c r="E1015" s="108"/>
      <c r="F1015" s="108"/>
      <c r="G1015" s="533"/>
      <c r="H1015" s="346"/>
      <c r="I1015" s="108"/>
      <c r="J1015" s="108"/>
      <c r="K1015" s="108"/>
      <c r="L1015" s="534"/>
      <c r="M1015" s="535"/>
      <c r="N1015" s="536"/>
      <c r="O1015" s="536"/>
      <c r="P1015" s="108"/>
      <c r="Q1015" s="108"/>
      <c r="R1015" s="108"/>
      <c r="S1015" s="108"/>
      <c r="T1015" s="108"/>
      <c r="U1015" s="108"/>
      <c r="V1015" s="108"/>
      <c r="W1015" s="108"/>
      <c r="X1015" s="108"/>
      <c r="Y1015" s="108"/>
      <c r="Z1015" s="108"/>
    </row>
    <row r="1016" spans="1:26" ht="19.5" customHeight="1">
      <c r="A1016" s="108"/>
      <c r="B1016" s="108"/>
      <c r="C1016" s="108"/>
      <c r="D1016" s="108"/>
      <c r="E1016" s="108"/>
      <c r="F1016" s="108"/>
      <c r="G1016" s="533"/>
      <c r="H1016" s="346"/>
      <c r="I1016" s="108"/>
      <c r="J1016" s="108"/>
      <c r="K1016" s="108"/>
      <c r="L1016" s="534"/>
      <c r="M1016" s="535"/>
      <c r="N1016" s="536"/>
      <c r="O1016" s="536"/>
      <c r="P1016" s="108"/>
      <c r="Q1016" s="108"/>
      <c r="R1016" s="108"/>
      <c r="S1016" s="108"/>
      <c r="T1016" s="108"/>
      <c r="U1016" s="108"/>
      <c r="V1016" s="108"/>
      <c r="W1016" s="108"/>
      <c r="X1016" s="108"/>
      <c r="Y1016" s="108"/>
      <c r="Z1016" s="108"/>
    </row>
    <row r="1017" spans="1:26" ht="19.5" customHeight="1">
      <c r="A1017" s="108"/>
      <c r="B1017" s="108"/>
      <c r="C1017" s="108"/>
      <c r="D1017" s="108"/>
      <c r="E1017" s="108"/>
      <c r="F1017" s="108"/>
      <c r="G1017" s="533"/>
      <c r="H1017" s="346"/>
      <c r="I1017" s="108"/>
      <c r="J1017" s="108"/>
      <c r="K1017" s="108"/>
      <c r="L1017" s="534"/>
      <c r="M1017" s="535"/>
      <c r="N1017" s="536"/>
      <c r="O1017" s="536"/>
      <c r="P1017" s="108"/>
      <c r="Q1017" s="108"/>
      <c r="R1017" s="108"/>
      <c r="S1017" s="108"/>
      <c r="T1017" s="108"/>
      <c r="U1017" s="108"/>
      <c r="V1017" s="108"/>
      <c r="W1017" s="108"/>
      <c r="X1017" s="108"/>
      <c r="Y1017" s="108"/>
      <c r="Z1017" s="108"/>
    </row>
    <row r="1018" spans="1:26" ht="19.5" customHeight="1">
      <c r="A1018" s="108"/>
      <c r="B1018" s="108"/>
      <c r="C1018" s="108"/>
      <c r="D1018" s="108"/>
      <c r="E1018" s="108"/>
      <c r="F1018" s="108"/>
      <c r="G1018" s="533"/>
      <c r="H1018" s="346"/>
      <c r="I1018" s="108"/>
      <c r="J1018" s="108"/>
      <c r="K1018" s="108"/>
      <c r="L1018" s="534"/>
      <c r="M1018" s="535"/>
      <c r="N1018" s="536"/>
      <c r="O1018" s="536"/>
      <c r="P1018" s="108"/>
      <c r="Q1018" s="108"/>
      <c r="R1018" s="108"/>
      <c r="S1018" s="108"/>
      <c r="T1018" s="108"/>
      <c r="U1018" s="108"/>
      <c r="V1018" s="108"/>
      <c r="W1018" s="108"/>
      <c r="X1018" s="108"/>
      <c r="Y1018" s="108"/>
      <c r="Z1018" s="108"/>
    </row>
    <row r="1019" spans="1:26" ht="19.5" customHeight="1">
      <c r="A1019" s="108"/>
      <c r="B1019" s="108"/>
      <c r="C1019" s="108"/>
      <c r="D1019" s="108"/>
      <c r="E1019" s="108"/>
      <c r="F1019" s="108"/>
      <c r="G1019" s="533"/>
      <c r="H1019" s="346"/>
      <c r="I1019" s="108"/>
      <c r="J1019" s="108"/>
      <c r="K1019" s="108"/>
      <c r="L1019" s="534"/>
      <c r="M1019" s="535"/>
      <c r="N1019" s="536"/>
      <c r="O1019" s="536"/>
      <c r="P1019" s="108"/>
      <c r="Q1019" s="108"/>
      <c r="R1019" s="108"/>
      <c r="S1019" s="108"/>
      <c r="T1019" s="108"/>
      <c r="U1019" s="108"/>
      <c r="V1019" s="108"/>
      <c r="W1019" s="108"/>
      <c r="X1019" s="108"/>
      <c r="Y1019" s="108"/>
      <c r="Z1019" s="108"/>
    </row>
    <row r="1020" spans="1:26" ht="19.5" customHeight="1">
      <c r="A1020" s="108"/>
      <c r="B1020" s="108"/>
      <c r="C1020" s="108"/>
      <c r="D1020" s="108"/>
      <c r="E1020" s="108"/>
      <c r="F1020" s="108"/>
      <c r="G1020" s="533"/>
      <c r="H1020" s="346"/>
      <c r="I1020" s="108"/>
      <c r="J1020" s="108"/>
      <c r="K1020" s="108"/>
      <c r="L1020" s="534"/>
      <c r="M1020" s="535"/>
      <c r="N1020" s="536"/>
      <c r="O1020" s="536"/>
      <c r="P1020" s="108"/>
      <c r="Q1020" s="108"/>
      <c r="R1020" s="108"/>
      <c r="S1020" s="108"/>
      <c r="T1020" s="108"/>
      <c r="U1020" s="108"/>
      <c r="V1020" s="108"/>
      <c r="W1020" s="108"/>
      <c r="X1020" s="108"/>
      <c r="Y1020" s="108"/>
      <c r="Z1020" s="108"/>
    </row>
    <row r="1021" spans="1:26" ht="19.5" customHeight="1">
      <c r="A1021" s="108"/>
      <c r="B1021" s="108"/>
      <c r="C1021" s="108"/>
      <c r="D1021" s="108"/>
      <c r="E1021" s="108"/>
      <c r="F1021" s="108"/>
      <c r="G1021" s="533"/>
      <c r="H1021" s="346"/>
      <c r="I1021" s="108"/>
      <c r="J1021" s="108"/>
      <c r="K1021" s="108"/>
      <c r="L1021" s="534"/>
      <c r="M1021" s="535"/>
      <c r="N1021" s="536"/>
      <c r="O1021" s="536"/>
      <c r="P1021" s="108"/>
      <c r="Q1021" s="108"/>
      <c r="R1021" s="108"/>
      <c r="S1021" s="108"/>
      <c r="T1021" s="108"/>
      <c r="U1021" s="108"/>
      <c r="V1021" s="108"/>
      <c r="W1021" s="108"/>
      <c r="X1021" s="108"/>
      <c r="Y1021" s="108"/>
      <c r="Z1021" s="108"/>
    </row>
    <row r="1022" spans="1:26" ht="19.5" customHeight="1">
      <c r="A1022" s="108"/>
      <c r="B1022" s="108"/>
      <c r="C1022" s="108"/>
      <c r="D1022" s="108"/>
      <c r="E1022" s="108"/>
      <c r="F1022" s="108"/>
      <c r="G1022" s="533"/>
      <c r="H1022" s="346"/>
      <c r="I1022" s="108"/>
      <c r="J1022" s="108"/>
      <c r="K1022" s="108"/>
      <c r="L1022" s="534"/>
      <c r="M1022" s="535"/>
      <c r="N1022" s="536"/>
      <c r="O1022" s="536"/>
      <c r="P1022" s="108"/>
      <c r="Q1022" s="108"/>
      <c r="R1022" s="108"/>
      <c r="S1022" s="108"/>
      <c r="T1022" s="108"/>
      <c r="U1022" s="108"/>
      <c r="V1022" s="108"/>
      <c r="W1022" s="108"/>
      <c r="X1022" s="108"/>
      <c r="Y1022" s="108"/>
      <c r="Z1022" s="108"/>
    </row>
    <row r="1023" spans="1:26" ht="19.5" customHeight="1">
      <c r="A1023" s="108"/>
      <c r="B1023" s="108"/>
      <c r="C1023" s="108"/>
      <c r="D1023" s="108"/>
      <c r="E1023" s="108"/>
      <c r="F1023" s="108"/>
      <c r="G1023" s="533"/>
      <c r="H1023" s="346"/>
      <c r="I1023" s="108"/>
      <c r="J1023" s="108"/>
      <c r="K1023" s="108"/>
      <c r="L1023" s="534"/>
      <c r="M1023" s="535"/>
      <c r="N1023" s="536"/>
      <c r="O1023" s="536"/>
      <c r="P1023" s="108"/>
      <c r="Q1023" s="108"/>
      <c r="R1023" s="108"/>
      <c r="S1023" s="108"/>
      <c r="T1023" s="108"/>
      <c r="U1023" s="108"/>
      <c r="V1023" s="108"/>
      <c r="W1023" s="108"/>
      <c r="X1023" s="108"/>
      <c r="Y1023" s="108"/>
      <c r="Z1023" s="108"/>
    </row>
    <row r="1024" spans="1:26" ht="19.5" customHeight="1">
      <c r="A1024" s="108"/>
      <c r="B1024" s="108"/>
      <c r="C1024" s="108"/>
      <c r="D1024" s="108"/>
      <c r="E1024" s="108"/>
      <c r="F1024" s="108"/>
      <c r="G1024" s="533"/>
      <c r="H1024" s="346"/>
      <c r="I1024" s="108"/>
      <c r="J1024" s="108"/>
      <c r="K1024" s="108"/>
      <c r="L1024" s="534"/>
      <c r="M1024" s="535"/>
      <c r="N1024" s="536"/>
      <c r="O1024" s="536"/>
      <c r="P1024" s="108"/>
      <c r="Q1024" s="108"/>
      <c r="R1024" s="108"/>
      <c r="S1024" s="108"/>
      <c r="T1024" s="108"/>
      <c r="U1024" s="108"/>
      <c r="V1024" s="108"/>
      <c r="W1024" s="108"/>
      <c r="X1024" s="108"/>
      <c r="Y1024" s="108"/>
      <c r="Z1024" s="108"/>
    </row>
    <row r="1025" spans="1:26" ht="19.5" customHeight="1">
      <c r="A1025" s="108"/>
      <c r="B1025" s="108"/>
      <c r="C1025" s="108"/>
      <c r="D1025" s="108"/>
      <c r="E1025" s="108"/>
      <c r="F1025" s="108"/>
      <c r="G1025" s="533"/>
      <c r="H1025" s="346"/>
      <c r="I1025" s="108"/>
      <c r="J1025" s="108"/>
      <c r="K1025" s="108"/>
      <c r="L1025" s="534"/>
      <c r="M1025" s="535"/>
      <c r="N1025" s="536"/>
      <c r="O1025" s="536"/>
      <c r="P1025" s="108"/>
      <c r="Q1025" s="108"/>
      <c r="R1025" s="108"/>
      <c r="S1025" s="108"/>
      <c r="T1025" s="108"/>
      <c r="U1025" s="108"/>
      <c r="V1025" s="108"/>
      <c r="W1025" s="108"/>
      <c r="X1025" s="108"/>
      <c r="Y1025" s="108"/>
      <c r="Z1025" s="108"/>
    </row>
    <row r="1026" spans="1:26" ht="19.5" customHeight="1">
      <c r="A1026" s="108"/>
      <c r="B1026" s="108"/>
      <c r="C1026" s="108"/>
      <c r="D1026" s="108"/>
      <c r="E1026" s="108"/>
      <c r="F1026" s="108"/>
      <c r="G1026" s="533"/>
      <c r="H1026" s="346"/>
      <c r="I1026" s="108"/>
      <c r="J1026" s="108"/>
      <c r="K1026" s="108"/>
      <c r="L1026" s="534"/>
      <c r="M1026" s="535"/>
      <c r="N1026" s="536"/>
      <c r="O1026" s="536"/>
      <c r="P1026" s="108"/>
      <c r="Q1026" s="108"/>
      <c r="R1026" s="108"/>
      <c r="S1026" s="108"/>
      <c r="T1026" s="108"/>
      <c r="U1026" s="108"/>
      <c r="V1026" s="108"/>
      <c r="W1026" s="108"/>
      <c r="X1026" s="108"/>
      <c r="Y1026" s="108"/>
      <c r="Z1026" s="108"/>
    </row>
    <row r="1027" spans="1:26" ht="19.5" customHeight="1">
      <c r="A1027" s="108"/>
      <c r="B1027" s="108"/>
      <c r="C1027" s="108"/>
      <c r="D1027" s="108"/>
      <c r="E1027" s="108"/>
      <c r="F1027" s="108"/>
      <c r="G1027" s="533"/>
      <c r="H1027" s="346"/>
      <c r="I1027" s="108"/>
      <c r="J1027" s="108"/>
      <c r="K1027" s="108"/>
      <c r="L1027" s="534"/>
      <c r="M1027" s="535"/>
      <c r="N1027" s="536"/>
      <c r="O1027" s="536"/>
      <c r="P1027" s="108"/>
      <c r="Q1027" s="108"/>
      <c r="R1027" s="108"/>
      <c r="S1027" s="108"/>
      <c r="T1027" s="108"/>
      <c r="U1027" s="108"/>
      <c r="V1027" s="108"/>
      <c r="W1027" s="108"/>
      <c r="X1027" s="108"/>
      <c r="Y1027" s="108"/>
      <c r="Z1027" s="108"/>
    </row>
    <row r="1028" spans="1:26" ht="19.5" customHeight="1">
      <c r="A1028" s="108"/>
      <c r="B1028" s="108"/>
      <c r="C1028" s="108"/>
      <c r="D1028" s="108"/>
      <c r="E1028" s="108"/>
      <c r="F1028" s="108"/>
      <c r="G1028" s="533"/>
      <c r="H1028" s="346"/>
      <c r="I1028" s="108"/>
      <c r="J1028" s="108"/>
      <c r="K1028" s="108"/>
      <c r="L1028" s="534"/>
      <c r="M1028" s="535"/>
      <c r="N1028" s="536"/>
      <c r="O1028" s="536"/>
      <c r="P1028" s="108"/>
      <c r="Q1028" s="108"/>
      <c r="R1028" s="108"/>
      <c r="S1028" s="108"/>
      <c r="T1028" s="108"/>
      <c r="U1028" s="108"/>
      <c r="V1028" s="108"/>
      <c r="W1028" s="108"/>
      <c r="X1028" s="108"/>
      <c r="Y1028" s="108"/>
      <c r="Z1028" s="108"/>
    </row>
    <row r="1029" spans="1:26" ht="19.5" customHeight="1">
      <c r="A1029" s="108"/>
      <c r="B1029" s="108"/>
      <c r="C1029" s="108"/>
      <c r="D1029" s="108"/>
      <c r="E1029" s="108"/>
      <c r="F1029" s="108"/>
      <c r="G1029" s="533"/>
      <c r="H1029" s="346"/>
      <c r="I1029" s="108"/>
      <c r="J1029" s="108"/>
      <c r="K1029" s="108"/>
      <c r="L1029" s="534"/>
      <c r="M1029" s="535"/>
      <c r="N1029" s="536"/>
      <c r="O1029" s="536"/>
      <c r="P1029" s="108"/>
      <c r="Q1029" s="108"/>
      <c r="R1029" s="108"/>
      <c r="S1029" s="108"/>
      <c r="T1029" s="108"/>
      <c r="U1029" s="108"/>
      <c r="V1029" s="108"/>
      <c r="W1029" s="108"/>
      <c r="X1029" s="108"/>
      <c r="Y1029" s="108"/>
      <c r="Z1029" s="108"/>
    </row>
    <row r="1030" spans="1:26" ht="19.5" customHeight="1">
      <c r="A1030" s="108"/>
      <c r="B1030" s="108"/>
      <c r="C1030" s="108"/>
      <c r="D1030" s="108"/>
      <c r="E1030" s="108"/>
      <c r="F1030" s="108"/>
      <c r="G1030" s="533"/>
      <c r="H1030" s="346"/>
      <c r="I1030" s="108"/>
      <c r="J1030" s="108"/>
      <c r="K1030" s="108"/>
      <c r="L1030" s="534"/>
      <c r="M1030" s="535"/>
      <c r="N1030" s="536"/>
      <c r="O1030" s="536"/>
      <c r="P1030" s="108"/>
      <c r="Q1030" s="108"/>
      <c r="R1030" s="108"/>
      <c r="S1030" s="108"/>
      <c r="T1030" s="108"/>
      <c r="U1030" s="108"/>
      <c r="V1030" s="108"/>
      <c r="W1030" s="108"/>
      <c r="X1030" s="108"/>
      <c r="Y1030" s="108"/>
      <c r="Z1030" s="108"/>
    </row>
    <row r="1031" spans="1:26" ht="19.5" customHeight="1">
      <c r="A1031" s="108"/>
      <c r="B1031" s="108"/>
      <c r="C1031" s="108"/>
      <c r="D1031" s="108"/>
      <c r="E1031" s="108"/>
      <c r="F1031" s="108"/>
      <c r="G1031" s="533"/>
      <c r="H1031" s="346"/>
      <c r="I1031" s="108"/>
      <c r="J1031" s="108"/>
      <c r="K1031" s="108"/>
      <c r="L1031" s="534"/>
      <c r="M1031" s="535"/>
      <c r="N1031" s="536"/>
      <c r="O1031" s="536"/>
      <c r="P1031" s="108"/>
      <c r="Q1031" s="108"/>
      <c r="R1031" s="108"/>
      <c r="S1031" s="108"/>
      <c r="T1031" s="108"/>
      <c r="U1031" s="108"/>
      <c r="V1031" s="108"/>
      <c r="W1031" s="108"/>
      <c r="X1031" s="108"/>
      <c r="Y1031" s="108"/>
      <c r="Z1031" s="108"/>
    </row>
    <row r="1032" spans="1:26" ht="19.5" customHeight="1">
      <c r="A1032" s="108"/>
      <c r="B1032" s="108"/>
      <c r="C1032" s="108"/>
      <c r="D1032" s="108"/>
      <c r="E1032" s="108"/>
      <c r="F1032" s="108"/>
      <c r="G1032" s="533"/>
      <c r="H1032" s="346"/>
      <c r="I1032" s="108"/>
      <c r="J1032" s="108"/>
      <c r="K1032" s="108"/>
      <c r="L1032" s="534"/>
      <c r="M1032" s="535"/>
      <c r="N1032" s="536"/>
      <c r="O1032" s="536"/>
      <c r="P1032" s="108"/>
      <c r="Q1032" s="108"/>
      <c r="R1032" s="108"/>
      <c r="S1032" s="108"/>
      <c r="T1032" s="108"/>
      <c r="U1032" s="108"/>
      <c r="V1032" s="108"/>
      <c r="W1032" s="108"/>
      <c r="X1032" s="108"/>
      <c r="Y1032" s="108"/>
      <c r="Z1032" s="108"/>
    </row>
    <row r="1033" spans="1:26" ht="19.5" customHeight="1">
      <c r="A1033" s="108"/>
      <c r="B1033" s="108"/>
      <c r="C1033" s="108"/>
      <c r="D1033" s="108"/>
      <c r="E1033" s="108"/>
      <c r="F1033" s="108"/>
      <c r="G1033" s="533"/>
      <c r="H1033" s="346"/>
      <c r="I1033" s="108"/>
      <c r="J1033" s="108"/>
      <c r="K1033" s="108"/>
      <c r="L1033" s="534"/>
      <c r="M1033" s="535"/>
      <c r="N1033" s="536"/>
      <c r="O1033" s="536"/>
      <c r="P1033" s="108"/>
      <c r="Q1033" s="108"/>
      <c r="R1033" s="108"/>
      <c r="S1033" s="108"/>
      <c r="T1033" s="108"/>
      <c r="U1033" s="108"/>
      <c r="V1033" s="108"/>
      <c r="W1033" s="108"/>
      <c r="X1033" s="108"/>
      <c r="Y1033" s="108"/>
      <c r="Z1033" s="108"/>
    </row>
    <row r="1034" spans="1:26" ht="19.5" customHeight="1">
      <c r="A1034" s="108"/>
      <c r="B1034" s="108"/>
      <c r="C1034" s="108"/>
      <c r="D1034" s="108"/>
      <c r="E1034" s="108"/>
      <c r="F1034" s="108"/>
      <c r="G1034" s="533"/>
      <c r="H1034" s="346"/>
      <c r="I1034" s="108"/>
      <c r="J1034" s="108"/>
      <c r="K1034" s="108"/>
      <c r="L1034" s="534"/>
      <c r="M1034" s="535"/>
      <c r="N1034" s="536"/>
      <c r="O1034" s="536"/>
      <c r="P1034" s="108"/>
      <c r="Q1034" s="108"/>
      <c r="R1034" s="108"/>
      <c r="S1034" s="108"/>
      <c r="T1034" s="108"/>
      <c r="U1034" s="108"/>
      <c r="V1034" s="108"/>
      <c r="W1034" s="108"/>
      <c r="X1034" s="108"/>
      <c r="Y1034" s="108"/>
      <c r="Z1034" s="108"/>
    </row>
    <row r="1035" spans="1:26" ht="19.5" customHeight="1">
      <c r="A1035" s="108"/>
      <c r="B1035" s="108"/>
      <c r="C1035" s="108"/>
      <c r="D1035" s="108"/>
      <c r="E1035" s="108"/>
      <c r="F1035" s="108"/>
      <c r="G1035" s="533"/>
      <c r="H1035" s="346"/>
      <c r="I1035" s="108"/>
      <c r="J1035" s="108"/>
      <c r="K1035" s="108"/>
      <c r="L1035" s="534"/>
      <c r="M1035" s="535"/>
      <c r="N1035" s="536"/>
      <c r="O1035" s="536"/>
      <c r="P1035" s="108"/>
      <c r="Q1035" s="108"/>
      <c r="R1035" s="108"/>
      <c r="S1035" s="108"/>
      <c r="T1035" s="108"/>
      <c r="U1035" s="108"/>
      <c r="V1035" s="108"/>
      <c r="W1035" s="108"/>
      <c r="X1035" s="108"/>
      <c r="Y1035" s="108"/>
      <c r="Z1035" s="108"/>
    </row>
    <row r="1036" spans="1:26" ht="19.5" customHeight="1">
      <c r="A1036" s="108"/>
      <c r="B1036" s="108"/>
      <c r="C1036" s="108"/>
      <c r="D1036" s="108"/>
      <c r="E1036" s="108"/>
      <c r="F1036" s="108"/>
      <c r="G1036" s="533"/>
      <c r="H1036" s="346"/>
      <c r="I1036" s="108"/>
      <c r="J1036" s="108"/>
      <c r="K1036" s="108"/>
      <c r="L1036" s="534"/>
      <c r="M1036" s="535"/>
      <c r="N1036" s="536"/>
      <c r="O1036" s="536"/>
      <c r="P1036" s="108"/>
      <c r="Q1036" s="108"/>
      <c r="R1036" s="108"/>
      <c r="S1036" s="108"/>
      <c r="T1036" s="108"/>
      <c r="U1036" s="108"/>
      <c r="V1036" s="108"/>
      <c r="W1036" s="108"/>
      <c r="X1036" s="108"/>
      <c r="Y1036" s="108"/>
      <c r="Z1036" s="108"/>
    </row>
    <row r="1037" spans="1:26" ht="19.5" customHeight="1">
      <c r="A1037" s="108"/>
      <c r="B1037" s="108"/>
      <c r="C1037" s="108"/>
      <c r="D1037" s="108"/>
      <c r="E1037" s="108"/>
      <c r="F1037" s="108"/>
      <c r="G1037" s="533"/>
      <c r="H1037" s="346"/>
      <c r="I1037" s="108"/>
      <c r="J1037" s="108"/>
      <c r="K1037" s="108"/>
      <c r="L1037" s="534"/>
      <c r="M1037" s="535"/>
      <c r="N1037" s="536"/>
      <c r="O1037" s="536"/>
      <c r="P1037" s="108"/>
      <c r="Q1037" s="108"/>
      <c r="R1037" s="108"/>
      <c r="S1037" s="108"/>
      <c r="T1037" s="108"/>
      <c r="U1037" s="108"/>
      <c r="V1037" s="108"/>
      <c r="W1037" s="108"/>
      <c r="X1037" s="108"/>
      <c r="Y1037" s="108"/>
      <c r="Z1037" s="108"/>
    </row>
    <row r="1038" spans="1:26" ht="19.5" customHeight="1">
      <c r="A1038" s="108"/>
      <c r="B1038" s="108"/>
      <c r="C1038" s="108"/>
      <c r="D1038" s="108"/>
      <c r="E1038" s="108"/>
      <c r="F1038" s="108"/>
      <c r="G1038" s="533"/>
      <c r="H1038" s="346"/>
      <c r="I1038" s="108"/>
      <c r="J1038" s="108"/>
      <c r="K1038" s="108"/>
      <c r="L1038" s="534"/>
      <c r="M1038" s="535"/>
      <c r="N1038" s="536"/>
      <c r="O1038" s="536"/>
      <c r="P1038" s="108"/>
      <c r="Q1038" s="108"/>
      <c r="R1038" s="108"/>
      <c r="S1038" s="108"/>
      <c r="T1038" s="108"/>
      <c r="U1038" s="108"/>
      <c r="V1038" s="108"/>
      <c r="W1038" s="108"/>
      <c r="X1038" s="108"/>
      <c r="Y1038" s="108"/>
      <c r="Z1038" s="108"/>
    </row>
    <row r="1039" spans="1:26" ht="19.5" customHeight="1">
      <c r="A1039" s="108"/>
      <c r="B1039" s="108"/>
      <c r="C1039" s="108"/>
      <c r="D1039" s="108"/>
      <c r="E1039" s="108"/>
      <c r="F1039" s="108"/>
      <c r="G1039" s="533"/>
      <c r="H1039" s="346"/>
      <c r="I1039" s="108"/>
      <c r="J1039" s="108"/>
      <c r="K1039" s="108"/>
      <c r="L1039" s="534"/>
      <c r="M1039" s="535"/>
      <c r="N1039" s="536"/>
      <c r="O1039" s="536"/>
      <c r="P1039" s="108"/>
      <c r="Q1039" s="108"/>
      <c r="R1039" s="108"/>
      <c r="S1039" s="108"/>
      <c r="T1039" s="108"/>
      <c r="U1039" s="108"/>
      <c r="V1039" s="108"/>
      <c r="W1039" s="108"/>
      <c r="X1039" s="108"/>
      <c r="Y1039" s="108"/>
      <c r="Z1039" s="108"/>
    </row>
    <row r="1040" spans="1:26" ht="19.5" customHeight="1">
      <c r="A1040" s="108"/>
      <c r="B1040" s="108"/>
      <c r="C1040" s="108"/>
      <c r="D1040" s="108"/>
      <c r="E1040" s="108"/>
      <c r="F1040" s="108"/>
      <c r="G1040" s="533"/>
      <c r="H1040" s="346"/>
      <c r="I1040" s="108"/>
      <c r="J1040" s="108"/>
      <c r="K1040" s="108"/>
      <c r="L1040" s="534"/>
      <c r="M1040" s="535"/>
      <c r="N1040" s="536"/>
      <c r="O1040" s="536"/>
      <c r="P1040" s="108"/>
      <c r="Q1040" s="108"/>
      <c r="R1040" s="108"/>
      <c r="S1040" s="108"/>
      <c r="T1040" s="108"/>
      <c r="U1040" s="108"/>
      <c r="V1040" s="108"/>
      <c r="W1040" s="108"/>
      <c r="X1040" s="108"/>
      <c r="Y1040" s="108"/>
      <c r="Z1040" s="108"/>
    </row>
    <row r="1041" spans="1:26" ht="19.5" customHeight="1">
      <c r="A1041" s="108"/>
      <c r="B1041" s="108"/>
      <c r="C1041" s="108"/>
      <c r="D1041" s="108"/>
      <c r="E1041" s="108"/>
      <c r="F1041" s="108"/>
      <c r="G1041" s="533"/>
      <c r="H1041" s="346"/>
      <c r="I1041" s="108"/>
      <c r="J1041" s="108"/>
      <c r="K1041" s="108"/>
      <c r="L1041" s="534"/>
      <c r="M1041" s="535"/>
      <c r="N1041" s="536"/>
      <c r="O1041" s="536"/>
      <c r="P1041" s="108"/>
      <c r="Q1041" s="108"/>
      <c r="R1041" s="108"/>
      <c r="S1041" s="108"/>
      <c r="T1041" s="108"/>
      <c r="U1041" s="108"/>
      <c r="V1041" s="108"/>
      <c r="W1041" s="108"/>
      <c r="X1041" s="108"/>
      <c r="Y1041" s="108"/>
      <c r="Z1041" s="108"/>
    </row>
    <row r="1042" spans="1:26" ht="19.5" customHeight="1">
      <c r="A1042" s="108"/>
      <c r="B1042" s="108"/>
      <c r="C1042" s="108"/>
      <c r="D1042" s="108"/>
      <c r="E1042" s="108"/>
      <c r="F1042" s="108"/>
      <c r="G1042" s="533"/>
      <c r="H1042" s="346"/>
      <c r="I1042" s="108"/>
      <c r="J1042" s="108"/>
      <c r="K1042" s="108"/>
      <c r="L1042" s="534"/>
      <c r="M1042" s="535"/>
      <c r="N1042" s="536"/>
      <c r="O1042" s="536"/>
      <c r="P1042" s="108"/>
      <c r="Q1042" s="108"/>
      <c r="R1042" s="108"/>
      <c r="S1042" s="108"/>
      <c r="T1042" s="108"/>
      <c r="U1042" s="108"/>
      <c r="V1042" s="108"/>
      <c r="W1042" s="108"/>
      <c r="X1042" s="108"/>
      <c r="Y1042" s="108"/>
      <c r="Z1042" s="108"/>
    </row>
    <row r="1043" spans="1:26" ht="19.5" customHeight="1">
      <c r="A1043" s="108"/>
      <c r="B1043" s="108"/>
      <c r="C1043" s="108"/>
      <c r="D1043" s="108"/>
      <c r="E1043" s="108"/>
      <c r="F1043" s="108"/>
      <c r="G1043" s="533"/>
      <c r="H1043" s="346"/>
      <c r="I1043" s="108"/>
      <c r="J1043" s="108"/>
      <c r="K1043" s="108"/>
      <c r="L1043" s="534"/>
      <c r="M1043" s="535"/>
      <c r="N1043" s="536"/>
      <c r="O1043" s="536"/>
      <c r="P1043" s="108"/>
      <c r="Q1043" s="108"/>
      <c r="R1043" s="108"/>
      <c r="S1043" s="108"/>
      <c r="T1043" s="108"/>
      <c r="U1043" s="108"/>
      <c r="V1043" s="108"/>
      <c r="W1043" s="108"/>
      <c r="X1043" s="108"/>
      <c r="Y1043" s="108"/>
      <c r="Z1043" s="108"/>
    </row>
    <row r="1044" spans="1:26" ht="19.5" customHeight="1">
      <c r="A1044" s="108"/>
      <c r="B1044" s="108"/>
      <c r="C1044" s="108"/>
      <c r="D1044" s="108"/>
      <c r="E1044" s="108"/>
      <c r="F1044" s="108"/>
      <c r="G1044" s="533"/>
      <c r="H1044" s="346"/>
      <c r="I1044" s="108"/>
      <c r="J1044" s="108"/>
      <c r="K1044" s="108"/>
      <c r="L1044" s="534"/>
      <c r="M1044" s="535"/>
      <c r="N1044" s="536"/>
      <c r="O1044" s="536"/>
      <c r="P1044" s="108"/>
      <c r="Q1044" s="108"/>
      <c r="R1044" s="108"/>
      <c r="S1044" s="108"/>
      <c r="T1044" s="108"/>
      <c r="U1044" s="108"/>
      <c r="V1044" s="108"/>
      <c r="W1044" s="108"/>
      <c r="X1044" s="108"/>
      <c r="Y1044" s="108"/>
      <c r="Z1044" s="108"/>
    </row>
    <row r="1045" spans="1:26" ht="19.5" customHeight="1">
      <c r="A1045" s="108"/>
      <c r="B1045" s="108"/>
      <c r="C1045" s="108"/>
      <c r="D1045" s="108"/>
      <c r="E1045" s="108"/>
      <c r="F1045" s="108"/>
      <c r="G1045" s="533"/>
      <c r="H1045" s="346"/>
      <c r="I1045" s="108"/>
      <c r="J1045" s="108"/>
      <c r="K1045" s="108"/>
      <c r="L1045" s="534"/>
      <c r="M1045" s="535"/>
      <c r="N1045" s="536"/>
      <c r="O1045" s="536"/>
      <c r="P1045" s="108"/>
      <c r="Q1045" s="108"/>
      <c r="R1045" s="108"/>
      <c r="S1045" s="108"/>
      <c r="T1045" s="108"/>
      <c r="U1045" s="108"/>
      <c r="V1045" s="108"/>
      <c r="W1045" s="108"/>
      <c r="X1045" s="108"/>
      <c r="Y1045" s="108"/>
      <c r="Z1045" s="108"/>
    </row>
    <row r="1046" spans="1:26" ht="19.5" customHeight="1">
      <c r="A1046" s="108"/>
      <c r="B1046" s="108"/>
      <c r="C1046" s="108"/>
      <c r="D1046" s="108"/>
      <c r="E1046" s="108"/>
      <c r="F1046" s="108"/>
      <c r="G1046" s="533"/>
      <c r="H1046" s="346"/>
      <c r="I1046" s="108"/>
      <c r="J1046" s="108"/>
      <c r="K1046" s="108"/>
      <c r="L1046" s="534"/>
      <c r="M1046" s="535"/>
      <c r="N1046" s="536"/>
      <c r="O1046" s="536"/>
      <c r="P1046" s="108"/>
      <c r="Q1046" s="108"/>
      <c r="R1046" s="108"/>
      <c r="S1046" s="108"/>
      <c r="T1046" s="108"/>
      <c r="U1046" s="108"/>
      <c r="V1046" s="108"/>
      <c r="W1046" s="108"/>
      <c r="X1046" s="108"/>
      <c r="Y1046" s="108"/>
      <c r="Z1046" s="108"/>
    </row>
    <row r="1047" spans="1:26" ht="19.5" customHeight="1">
      <c r="A1047" s="108"/>
      <c r="B1047" s="108"/>
      <c r="C1047" s="108"/>
      <c r="D1047" s="108"/>
      <c r="E1047" s="108"/>
      <c r="F1047" s="108"/>
      <c r="G1047" s="533"/>
      <c r="H1047" s="346"/>
      <c r="I1047" s="108"/>
      <c r="J1047" s="108"/>
      <c r="K1047" s="108"/>
      <c r="L1047" s="534"/>
      <c r="M1047" s="535"/>
      <c r="N1047" s="536"/>
      <c r="O1047" s="536"/>
      <c r="P1047" s="108"/>
      <c r="Q1047" s="108"/>
      <c r="R1047" s="108"/>
      <c r="S1047" s="108"/>
      <c r="T1047" s="108"/>
      <c r="U1047" s="108"/>
      <c r="V1047" s="108"/>
      <c r="W1047" s="108"/>
      <c r="X1047" s="108"/>
      <c r="Y1047" s="108"/>
      <c r="Z1047" s="108"/>
    </row>
    <row r="1048" spans="1:26" ht="19.5" customHeight="1">
      <c r="A1048" s="108"/>
      <c r="B1048" s="108"/>
      <c r="C1048" s="108"/>
      <c r="D1048" s="108"/>
      <c r="E1048" s="108"/>
      <c r="F1048" s="108"/>
      <c r="G1048" s="533"/>
      <c r="H1048" s="346"/>
      <c r="I1048" s="108"/>
      <c r="J1048" s="108"/>
      <c r="K1048" s="108"/>
      <c r="L1048" s="534"/>
      <c r="M1048" s="535"/>
      <c r="N1048" s="536"/>
      <c r="O1048" s="536"/>
      <c r="P1048" s="108"/>
      <c r="Q1048" s="108"/>
      <c r="R1048" s="108"/>
      <c r="S1048" s="108"/>
      <c r="T1048" s="108"/>
      <c r="U1048" s="108"/>
      <c r="V1048" s="108"/>
      <c r="W1048" s="108"/>
      <c r="X1048" s="108"/>
      <c r="Y1048" s="108"/>
      <c r="Z1048" s="108"/>
    </row>
    <row r="1049" spans="1:26" ht="19.5" customHeight="1">
      <c r="A1049" s="108"/>
      <c r="B1049" s="108"/>
      <c r="C1049" s="108"/>
      <c r="D1049" s="108"/>
      <c r="E1049" s="108"/>
      <c r="F1049" s="108"/>
      <c r="G1049" s="533"/>
      <c r="H1049" s="346"/>
      <c r="I1049" s="108"/>
      <c r="J1049" s="108"/>
      <c r="K1049" s="108"/>
      <c r="L1049" s="534"/>
      <c r="M1049" s="535"/>
      <c r="N1049" s="536"/>
      <c r="O1049" s="536"/>
      <c r="P1049" s="108"/>
      <c r="Q1049" s="108"/>
      <c r="R1049" s="108"/>
      <c r="S1049" s="108"/>
      <c r="T1049" s="108"/>
      <c r="U1049" s="108"/>
      <c r="V1049" s="108"/>
      <c r="W1049" s="108"/>
      <c r="X1049" s="108"/>
      <c r="Y1049" s="108"/>
      <c r="Z1049" s="108"/>
    </row>
    <row r="1050" spans="1:26" ht="19.5" customHeight="1">
      <c r="A1050" s="108"/>
      <c r="B1050" s="108"/>
      <c r="C1050" s="108"/>
      <c r="D1050" s="108"/>
      <c r="E1050" s="108"/>
      <c r="F1050" s="108"/>
      <c r="G1050" s="533"/>
      <c r="H1050" s="346"/>
      <c r="I1050" s="108"/>
      <c r="J1050" s="108"/>
      <c r="K1050" s="108"/>
      <c r="L1050" s="534"/>
      <c r="M1050" s="535"/>
      <c r="N1050" s="536"/>
      <c r="O1050" s="536"/>
      <c r="P1050" s="108"/>
      <c r="Q1050" s="108"/>
      <c r="R1050" s="108"/>
      <c r="S1050" s="108"/>
      <c r="T1050" s="108"/>
      <c r="U1050" s="108"/>
      <c r="V1050" s="108"/>
      <c r="W1050" s="108"/>
      <c r="X1050" s="108"/>
      <c r="Y1050" s="108"/>
      <c r="Z1050" s="108"/>
    </row>
    <row r="1051" spans="1:26" ht="19.5" customHeight="1">
      <c r="A1051" s="108"/>
      <c r="B1051" s="108"/>
      <c r="C1051" s="108"/>
      <c r="D1051" s="108"/>
      <c r="E1051" s="108"/>
      <c r="F1051" s="108"/>
      <c r="G1051" s="533"/>
      <c r="H1051" s="346"/>
      <c r="I1051" s="108"/>
      <c r="J1051" s="108"/>
      <c r="K1051" s="108"/>
      <c r="L1051" s="534"/>
      <c r="M1051" s="535"/>
      <c r="N1051" s="536"/>
      <c r="O1051" s="536"/>
      <c r="P1051" s="108"/>
      <c r="Q1051" s="108"/>
      <c r="R1051" s="108"/>
      <c r="S1051" s="108"/>
      <c r="T1051" s="108"/>
      <c r="U1051" s="108"/>
      <c r="V1051" s="108"/>
      <c r="W1051" s="108"/>
      <c r="X1051" s="108"/>
      <c r="Y1051" s="108"/>
      <c r="Z1051" s="108"/>
    </row>
    <row r="1052" spans="1:26" ht="19.5" customHeight="1">
      <c r="A1052" s="108"/>
      <c r="B1052" s="108"/>
      <c r="C1052" s="108"/>
      <c r="D1052" s="108"/>
      <c r="E1052" s="108"/>
      <c r="F1052" s="108"/>
      <c r="G1052" s="533"/>
      <c r="H1052" s="346"/>
      <c r="I1052" s="108"/>
      <c r="J1052" s="108"/>
      <c r="K1052" s="108"/>
      <c r="L1052" s="534"/>
      <c r="M1052" s="535"/>
      <c r="N1052" s="536"/>
      <c r="O1052" s="536"/>
      <c r="P1052" s="108"/>
      <c r="Q1052" s="108"/>
      <c r="R1052" s="108"/>
      <c r="S1052" s="108"/>
      <c r="T1052" s="108"/>
      <c r="U1052" s="108"/>
      <c r="V1052" s="108"/>
      <c r="W1052" s="108"/>
      <c r="X1052" s="108"/>
      <c r="Y1052" s="108"/>
      <c r="Z1052" s="108"/>
    </row>
    <row r="1053" spans="1:26" ht="19.5" customHeight="1">
      <c r="A1053" s="108"/>
      <c r="B1053" s="108"/>
      <c r="C1053" s="108"/>
      <c r="D1053" s="108"/>
      <c r="E1053" s="108"/>
      <c r="F1053" s="108"/>
      <c r="G1053" s="533"/>
      <c r="H1053" s="346"/>
      <c r="I1053" s="108"/>
      <c r="J1053" s="108"/>
      <c r="K1053" s="108"/>
      <c r="L1053" s="534"/>
      <c r="M1053" s="535"/>
      <c r="N1053" s="536"/>
      <c r="O1053" s="536"/>
      <c r="P1053" s="108"/>
      <c r="Q1053" s="108"/>
      <c r="R1053" s="108"/>
      <c r="S1053" s="108"/>
      <c r="T1053" s="108"/>
      <c r="U1053" s="108"/>
      <c r="V1053" s="108"/>
      <c r="W1053" s="108"/>
      <c r="X1053" s="108"/>
      <c r="Y1053" s="108"/>
      <c r="Z1053" s="108"/>
    </row>
    <row r="1054" spans="1:26" ht="19.5" customHeight="1">
      <c r="A1054" s="108"/>
      <c r="B1054" s="108"/>
      <c r="C1054" s="108"/>
      <c r="D1054" s="108"/>
      <c r="E1054" s="108"/>
      <c r="F1054" s="108"/>
      <c r="G1054" s="533"/>
      <c r="H1054" s="346"/>
      <c r="I1054" s="108"/>
      <c r="J1054" s="108"/>
      <c r="K1054" s="108"/>
      <c r="L1054" s="534"/>
      <c r="M1054" s="535"/>
      <c r="N1054" s="536"/>
      <c r="O1054" s="536"/>
      <c r="P1054" s="108"/>
      <c r="Q1054" s="108"/>
      <c r="R1054" s="108"/>
      <c r="S1054" s="108"/>
      <c r="T1054" s="108"/>
      <c r="U1054" s="108"/>
      <c r="V1054" s="108"/>
      <c r="W1054" s="108"/>
      <c r="X1054" s="108"/>
      <c r="Y1054" s="108"/>
      <c r="Z1054" s="108"/>
    </row>
    <row r="1055" spans="1:26" ht="19.5" customHeight="1">
      <c r="A1055" s="108"/>
      <c r="B1055" s="108"/>
      <c r="C1055" s="108"/>
      <c r="D1055" s="108"/>
      <c r="E1055" s="108"/>
      <c r="F1055" s="108"/>
      <c r="G1055" s="533"/>
      <c r="H1055" s="346"/>
      <c r="I1055" s="108"/>
      <c r="J1055" s="108"/>
      <c r="K1055" s="108"/>
      <c r="L1055" s="534"/>
      <c r="M1055" s="535"/>
      <c r="N1055" s="536"/>
      <c r="O1055" s="536"/>
      <c r="P1055" s="108"/>
      <c r="Q1055" s="108"/>
      <c r="R1055" s="108"/>
      <c r="S1055" s="108"/>
      <c r="T1055" s="108"/>
      <c r="U1055" s="108"/>
      <c r="V1055" s="108"/>
      <c r="W1055" s="108"/>
      <c r="X1055" s="108"/>
      <c r="Y1055" s="108"/>
      <c r="Z1055" s="108"/>
    </row>
    <row r="1056" spans="1:26" ht="19.5" customHeight="1">
      <c r="A1056" s="108"/>
      <c r="B1056" s="108"/>
      <c r="C1056" s="108"/>
      <c r="D1056" s="108"/>
      <c r="E1056" s="108"/>
      <c r="F1056" s="108"/>
      <c r="G1056" s="533"/>
      <c r="H1056" s="346"/>
      <c r="I1056" s="108"/>
      <c r="J1056" s="108"/>
      <c r="K1056" s="108"/>
      <c r="L1056" s="534"/>
      <c r="M1056" s="535"/>
      <c r="N1056" s="536"/>
      <c r="O1056" s="536"/>
      <c r="P1056" s="108"/>
      <c r="Q1056" s="108"/>
      <c r="R1056" s="108"/>
      <c r="S1056" s="108"/>
      <c r="T1056" s="108"/>
      <c r="U1056" s="108"/>
      <c r="V1056" s="108"/>
      <c r="W1056" s="108"/>
      <c r="X1056" s="108"/>
      <c r="Y1056" s="108"/>
      <c r="Z1056" s="108"/>
    </row>
    <row r="1057" spans="1:26" ht="19.5" customHeight="1">
      <c r="A1057" s="108"/>
      <c r="B1057" s="108"/>
      <c r="C1057" s="108"/>
      <c r="D1057" s="108"/>
      <c r="E1057" s="108"/>
      <c r="F1057" s="108"/>
      <c r="G1057" s="533"/>
      <c r="H1057" s="346"/>
      <c r="I1057" s="108"/>
      <c r="J1057" s="108"/>
      <c r="K1057" s="108"/>
      <c r="L1057" s="534"/>
      <c r="M1057" s="535"/>
      <c r="N1057" s="536"/>
      <c r="O1057" s="536"/>
      <c r="P1057" s="108"/>
      <c r="Q1057" s="108"/>
      <c r="R1057" s="108"/>
      <c r="S1057" s="108"/>
      <c r="T1057" s="108"/>
      <c r="U1057" s="108"/>
      <c r="V1057" s="108"/>
      <c r="W1057" s="108"/>
      <c r="X1057" s="108"/>
      <c r="Y1057" s="108"/>
      <c r="Z1057" s="108"/>
    </row>
    <row r="1058" spans="1:26" ht="19.5" customHeight="1">
      <c r="A1058" s="108"/>
      <c r="B1058" s="108"/>
      <c r="C1058" s="108"/>
      <c r="D1058" s="108"/>
      <c r="E1058" s="108"/>
      <c r="F1058" s="108"/>
      <c r="G1058" s="533"/>
      <c r="H1058" s="346"/>
      <c r="I1058" s="108"/>
      <c r="J1058" s="108"/>
      <c r="K1058" s="108"/>
      <c r="L1058" s="534"/>
      <c r="M1058" s="535"/>
      <c r="N1058" s="536"/>
      <c r="O1058" s="536"/>
      <c r="P1058" s="108"/>
      <c r="Q1058" s="108"/>
      <c r="R1058" s="108"/>
      <c r="S1058" s="108"/>
      <c r="T1058" s="108"/>
      <c r="U1058" s="108"/>
      <c r="V1058" s="108"/>
      <c r="W1058" s="108"/>
      <c r="X1058" s="108"/>
      <c r="Y1058" s="108"/>
      <c r="Z1058" s="108"/>
    </row>
    <row r="1059" spans="1:26" ht="19.5" customHeight="1">
      <c r="A1059" s="108"/>
      <c r="B1059" s="108"/>
      <c r="C1059" s="108"/>
      <c r="D1059" s="108"/>
      <c r="E1059" s="108"/>
      <c r="F1059" s="108"/>
      <c r="G1059" s="533"/>
      <c r="H1059" s="346"/>
      <c r="I1059" s="108"/>
      <c r="J1059" s="108"/>
      <c r="K1059" s="108"/>
      <c r="L1059" s="534"/>
      <c r="M1059" s="535"/>
      <c r="N1059" s="536"/>
      <c r="O1059" s="536"/>
      <c r="P1059" s="108"/>
      <c r="Q1059" s="108"/>
      <c r="R1059" s="108"/>
      <c r="S1059" s="108"/>
      <c r="T1059" s="108"/>
      <c r="U1059" s="108"/>
      <c r="V1059" s="108"/>
      <c r="W1059" s="108"/>
      <c r="X1059" s="108"/>
      <c r="Y1059" s="108"/>
      <c r="Z1059" s="108"/>
    </row>
    <row r="1060" spans="1:26" ht="19.5" customHeight="1">
      <c r="A1060" s="108"/>
      <c r="B1060" s="108"/>
      <c r="C1060" s="108"/>
      <c r="D1060" s="108"/>
      <c r="E1060" s="108"/>
      <c r="F1060" s="108"/>
      <c r="G1060" s="533"/>
      <c r="H1060" s="346"/>
      <c r="I1060" s="108"/>
      <c r="J1060" s="108"/>
      <c r="K1060" s="108"/>
      <c r="L1060" s="534"/>
      <c r="M1060" s="535"/>
      <c r="N1060" s="536"/>
      <c r="O1060" s="536"/>
      <c r="P1060" s="108"/>
      <c r="Q1060" s="108"/>
      <c r="R1060" s="108"/>
      <c r="S1060" s="108"/>
      <c r="T1060" s="108"/>
      <c r="U1060" s="108"/>
      <c r="V1060" s="108"/>
      <c r="W1060" s="108"/>
      <c r="X1060" s="108"/>
      <c r="Y1060" s="108"/>
      <c r="Z1060" s="108"/>
    </row>
    <row r="1061" spans="1:26" ht="19.5" customHeight="1">
      <c r="A1061" s="108"/>
      <c r="B1061" s="108"/>
      <c r="C1061" s="108"/>
      <c r="D1061" s="108"/>
      <c r="E1061" s="108"/>
      <c r="F1061" s="108"/>
      <c r="G1061" s="533"/>
      <c r="H1061" s="346"/>
      <c r="I1061" s="108"/>
      <c r="J1061" s="108"/>
      <c r="K1061" s="108"/>
      <c r="L1061" s="534"/>
      <c r="M1061" s="535"/>
      <c r="N1061" s="536"/>
      <c r="O1061" s="536"/>
      <c r="P1061" s="108"/>
      <c r="Q1061" s="108"/>
      <c r="R1061" s="108"/>
      <c r="S1061" s="108"/>
      <c r="T1061" s="108"/>
      <c r="U1061" s="108"/>
      <c r="V1061" s="108"/>
      <c r="W1061" s="108"/>
      <c r="X1061" s="108"/>
      <c r="Y1061" s="108"/>
      <c r="Z1061" s="108"/>
    </row>
    <row r="1062" spans="1:26" ht="19.5" customHeight="1">
      <c r="A1062" s="108"/>
      <c r="B1062" s="108"/>
      <c r="C1062" s="108"/>
      <c r="D1062" s="108"/>
      <c r="E1062" s="108"/>
      <c r="F1062" s="108"/>
      <c r="G1062" s="533"/>
      <c r="H1062" s="346"/>
      <c r="I1062" s="108"/>
      <c r="J1062" s="108"/>
      <c r="K1062" s="108"/>
      <c r="L1062" s="534"/>
      <c r="M1062" s="535"/>
      <c r="N1062" s="536"/>
      <c r="O1062" s="536"/>
      <c r="P1062" s="108"/>
      <c r="Q1062" s="108"/>
      <c r="R1062" s="108"/>
      <c r="S1062" s="108"/>
      <c r="T1062" s="108"/>
      <c r="U1062" s="108"/>
      <c r="V1062" s="108"/>
      <c r="W1062" s="108"/>
      <c r="X1062" s="108"/>
      <c r="Y1062" s="108"/>
      <c r="Z1062" s="108"/>
    </row>
    <row r="1063" spans="1:26" ht="19.5" customHeight="1">
      <c r="A1063" s="108"/>
      <c r="B1063" s="108"/>
      <c r="C1063" s="108"/>
      <c r="D1063" s="108"/>
      <c r="E1063" s="108"/>
      <c r="F1063" s="108"/>
      <c r="G1063" s="533"/>
      <c r="H1063" s="346"/>
      <c r="I1063" s="108"/>
      <c r="J1063" s="108"/>
      <c r="K1063" s="108"/>
      <c r="L1063" s="534"/>
      <c r="M1063" s="535"/>
      <c r="N1063" s="536"/>
      <c r="O1063" s="536"/>
      <c r="P1063" s="108"/>
      <c r="Q1063" s="108"/>
      <c r="R1063" s="108"/>
      <c r="S1063" s="108"/>
      <c r="T1063" s="108"/>
      <c r="U1063" s="108"/>
      <c r="V1063" s="108"/>
      <c r="W1063" s="108"/>
      <c r="X1063" s="108"/>
      <c r="Y1063" s="108"/>
      <c r="Z1063" s="108"/>
    </row>
    <row r="1064" spans="1:26" ht="19.5" customHeight="1">
      <c r="A1064" s="108"/>
      <c r="B1064" s="108"/>
      <c r="C1064" s="108"/>
      <c r="D1064" s="108"/>
      <c r="E1064" s="108"/>
      <c r="F1064" s="108"/>
      <c r="G1064" s="533"/>
      <c r="H1064" s="346"/>
      <c r="I1064" s="108"/>
      <c r="J1064" s="108"/>
      <c r="K1064" s="108"/>
      <c r="L1064" s="534"/>
      <c r="M1064" s="535"/>
      <c r="N1064" s="536"/>
      <c r="O1064" s="536"/>
      <c r="P1064" s="108"/>
      <c r="Q1064" s="108"/>
      <c r="R1064" s="108"/>
      <c r="S1064" s="108"/>
      <c r="T1064" s="108"/>
      <c r="U1064" s="108"/>
      <c r="V1064" s="108"/>
      <c r="W1064" s="108"/>
      <c r="X1064" s="108"/>
      <c r="Y1064" s="108"/>
      <c r="Z1064" s="108"/>
    </row>
    <row r="1065" spans="1:26" ht="19.5" customHeight="1">
      <c r="A1065" s="108"/>
      <c r="B1065" s="108"/>
      <c r="C1065" s="108"/>
      <c r="D1065" s="108"/>
      <c r="E1065" s="108"/>
      <c r="F1065" s="108"/>
      <c r="G1065" s="533"/>
      <c r="H1065" s="346"/>
      <c r="I1065" s="108"/>
      <c r="J1065" s="108"/>
      <c r="K1065" s="108"/>
      <c r="L1065" s="534"/>
      <c r="M1065" s="535"/>
      <c r="N1065" s="536"/>
      <c r="O1065" s="536"/>
      <c r="P1065" s="108"/>
      <c r="Q1065" s="108"/>
      <c r="R1065" s="108"/>
      <c r="S1065" s="108"/>
      <c r="T1065" s="108"/>
      <c r="U1065" s="108"/>
      <c r="V1065" s="108"/>
      <c r="W1065" s="108"/>
      <c r="X1065" s="108"/>
      <c r="Y1065" s="108"/>
      <c r="Z1065" s="108"/>
    </row>
    <row r="1066" spans="1:26" ht="19.5" customHeight="1">
      <c r="A1066" s="108"/>
      <c r="B1066" s="108"/>
      <c r="C1066" s="108"/>
      <c r="D1066" s="108"/>
      <c r="E1066" s="108"/>
      <c r="F1066" s="108"/>
      <c r="G1066" s="533"/>
      <c r="H1066" s="346"/>
      <c r="I1066" s="108"/>
      <c r="J1066" s="108"/>
      <c r="K1066" s="108"/>
      <c r="L1066" s="534"/>
      <c r="M1066" s="535"/>
      <c r="N1066" s="536"/>
      <c r="O1066" s="536"/>
      <c r="P1066" s="108"/>
      <c r="Q1066" s="108"/>
      <c r="R1066" s="108"/>
      <c r="S1066" s="108"/>
      <c r="T1066" s="108"/>
      <c r="U1066" s="108"/>
      <c r="V1066" s="108"/>
      <c r="W1066" s="108"/>
      <c r="X1066" s="108"/>
      <c r="Y1066" s="108"/>
      <c r="Z1066" s="108"/>
    </row>
    <row r="1067" spans="1:26" ht="19.5" customHeight="1">
      <c r="A1067" s="108"/>
      <c r="B1067" s="108"/>
      <c r="C1067" s="108"/>
      <c r="D1067" s="108"/>
      <c r="E1067" s="108"/>
      <c r="F1067" s="108"/>
      <c r="G1067" s="533"/>
      <c r="H1067" s="346"/>
      <c r="I1067" s="108"/>
      <c r="J1067" s="108"/>
      <c r="K1067" s="108"/>
      <c r="L1067" s="534"/>
      <c r="M1067" s="535"/>
      <c r="N1067" s="536"/>
      <c r="O1067" s="536"/>
      <c r="P1067" s="108"/>
      <c r="Q1067" s="108"/>
      <c r="R1067" s="108"/>
      <c r="S1067" s="108"/>
      <c r="T1067" s="108"/>
      <c r="U1067" s="108"/>
      <c r="V1067" s="108"/>
      <c r="W1067" s="108"/>
      <c r="X1067" s="108"/>
      <c r="Y1067" s="108"/>
      <c r="Z1067" s="108"/>
    </row>
    <row r="1068" spans="1:26" ht="19.5" customHeight="1">
      <c r="A1068" s="108"/>
      <c r="B1068" s="108"/>
      <c r="C1068" s="108"/>
      <c r="D1068" s="108"/>
      <c r="E1068" s="108"/>
      <c r="F1068" s="108"/>
      <c r="G1068" s="533"/>
      <c r="H1068" s="346"/>
      <c r="I1068" s="108"/>
      <c r="J1068" s="108"/>
      <c r="K1068" s="108"/>
      <c r="L1068" s="534"/>
      <c r="M1068" s="535"/>
      <c r="N1068" s="536"/>
      <c r="O1068" s="536"/>
      <c r="P1068" s="108"/>
      <c r="Q1068" s="108"/>
      <c r="R1068" s="108"/>
      <c r="S1068" s="108"/>
      <c r="T1068" s="108"/>
      <c r="U1068" s="108"/>
      <c r="V1068" s="108"/>
      <c r="W1068" s="108"/>
      <c r="X1068" s="108"/>
      <c r="Y1068" s="108"/>
      <c r="Z1068" s="108"/>
    </row>
    <row r="1069" spans="1:26" ht="19.5" customHeight="1">
      <c r="A1069" s="108"/>
      <c r="B1069" s="108"/>
      <c r="C1069" s="108"/>
      <c r="D1069" s="108"/>
      <c r="E1069" s="108"/>
      <c r="F1069" s="108"/>
      <c r="G1069" s="533"/>
      <c r="H1069" s="346"/>
      <c r="I1069" s="108"/>
      <c r="J1069" s="108"/>
      <c r="K1069" s="108"/>
      <c r="L1069" s="534"/>
      <c r="M1069" s="535"/>
      <c r="N1069" s="536"/>
      <c r="O1069" s="536"/>
      <c r="P1069" s="108"/>
      <c r="Q1069" s="108"/>
      <c r="R1069" s="108"/>
      <c r="S1069" s="108"/>
      <c r="T1069" s="108"/>
      <c r="U1069" s="108"/>
      <c r="V1069" s="108"/>
      <c r="W1069" s="108"/>
      <c r="X1069" s="108"/>
      <c r="Y1069" s="108"/>
      <c r="Z1069" s="108"/>
    </row>
    <row r="1070" spans="1:26" ht="19.5" customHeight="1">
      <c r="A1070" s="108"/>
      <c r="B1070" s="108"/>
      <c r="C1070" s="108"/>
      <c r="D1070" s="108"/>
      <c r="E1070" s="108"/>
      <c r="F1070" s="108"/>
      <c r="G1070" s="533"/>
      <c r="H1070" s="346"/>
      <c r="I1070" s="108"/>
      <c r="J1070" s="108"/>
      <c r="K1070" s="108"/>
      <c r="L1070" s="534"/>
      <c r="M1070" s="535"/>
      <c r="N1070" s="536"/>
      <c r="O1070" s="536"/>
      <c r="P1070" s="108"/>
      <c r="Q1070" s="108"/>
      <c r="R1070" s="108"/>
      <c r="S1070" s="108"/>
      <c r="T1070" s="108"/>
      <c r="U1070" s="108"/>
      <c r="V1070" s="108"/>
      <c r="W1070" s="108"/>
      <c r="X1070" s="108"/>
      <c r="Y1070" s="108"/>
      <c r="Z1070" s="108"/>
    </row>
    <row r="1071" spans="1:26" ht="19.5" customHeight="1">
      <c r="A1071" s="108"/>
      <c r="B1071" s="108"/>
      <c r="C1071" s="108"/>
      <c r="D1071" s="108"/>
      <c r="E1071" s="108"/>
      <c r="F1071" s="108"/>
      <c r="G1071" s="533"/>
      <c r="H1071" s="346"/>
      <c r="I1071" s="108"/>
      <c r="J1071" s="108"/>
      <c r="K1071" s="108"/>
      <c r="L1071" s="534"/>
      <c r="M1071" s="535"/>
      <c r="N1071" s="536"/>
      <c r="O1071" s="536"/>
      <c r="P1071" s="108"/>
      <c r="Q1071" s="108"/>
      <c r="R1071" s="108"/>
      <c r="S1071" s="108"/>
      <c r="T1071" s="108"/>
      <c r="U1071" s="108"/>
      <c r="V1071" s="108"/>
      <c r="W1071" s="108"/>
      <c r="X1071" s="108"/>
      <c r="Y1071" s="108"/>
      <c r="Z1071" s="108"/>
    </row>
    <row r="1072" spans="1:26" ht="19.5" customHeight="1">
      <c r="A1072" s="108"/>
      <c r="B1072" s="108"/>
      <c r="C1072" s="108"/>
      <c r="D1072" s="108"/>
      <c r="E1072" s="108"/>
      <c r="F1072" s="108"/>
      <c r="G1072" s="533"/>
      <c r="H1072" s="346"/>
      <c r="I1072" s="108"/>
      <c r="J1072" s="108"/>
      <c r="K1072" s="108"/>
      <c r="L1072" s="534"/>
      <c r="M1072" s="535"/>
      <c r="N1072" s="536"/>
      <c r="O1072" s="536"/>
      <c r="P1072" s="108"/>
      <c r="Q1072" s="108"/>
      <c r="R1072" s="108"/>
      <c r="S1072" s="108"/>
      <c r="T1072" s="108"/>
      <c r="U1072" s="108"/>
      <c r="V1072" s="108"/>
      <c r="W1072" s="108"/>
      <c r="X1072" s="108"/>
      <c r="Y1072" s="108"/>
      <c r="Z1072" s="108"/>
    </row>
    <row r="1073" spans="1:26" ht="19.5" customHeight="1">
      <c r="A1073" s="108"/>
      <c r="B1073" s="108"/>
      <c r="C1073" s="108"/>
      <c r="D1073" s="108"/>
      <c r="E1073" s="108"/>
      <c r="F1073" s="108"/>
      <c r="G1073" s="533"/>
      <c r="H1073" s="346"/>
      <c r="I1073" s="108"/>
      <c r="J1073" s="108"/>
      <c r="K1073" s="108"/>
      <c r="L1073" s="534"/>
      <c r="M1073" s="535"/>
      <c r="N1073" s="536"/>
      <c r="O1073" s="536"/>
      <c r="P1073" s="108"/>
      <c r="Q1073" s="108"/>
      <c r="R1073" s="108"/>
      <c r="S1073" s="108"/>
      <c r="T1073" s="108"/>
      <c r="U1073" s="108"/>
      <c r="V1073" s="108"/>
      <c r="W1073" s="108"/>
      <c r="X1073" s="108"/>
      <c r="Y1073" s="108"/>
      <c r="Z1073" s="108"/>
    </row>
    <row r="1074" spans="1:26" ht="19.5" customHeight="1">
      <c r="A1074" s="108"/>
      <c r="B1074" s="108"/>
      <c r="C1074" s="108"/>
      <c r="D1074" s="108"/>
      <c r="E1074" s="108"/>
      <c r="F1074" s="108"/>
      <c r="G1074" s="533"/>
      <c r="H1074" s="346"/>
      <c r="I1074" s="108"/>
      <c r="J1074" s="108"/>
      <c r="K1074" s="108"/>
      <c r="L1074" s="534"/>
      <c r="M1074" s="535"/>
      <c r="N1074" s="536"/>
      <c r="O1074" s="536"/>
      <c r="P1074" s="108"/>
      <c r="Q1074" s="108"/>
      <c r="R1074" s="108"/>
      <c r="S1074" s="108"/>
      <c r="T1074" s="108"/>
      <c r="U1074" s="108"/>
      <c r="V1074" s="108"/>
      <c r="W1074" s="108"/>
      <c r="X1074" s="108"/>
      <c r="Y1074" s="108"/>
      <c r="Z1074" s="108"/>
    </row>
    <row r="1075" spans="1:26" ht="19.5" customHeight="1">
      <c r="A1075" s="108"/>
      <c r="B1075" s="108"/>
      <c r="C1075" s="108"/>
      <c r="D1075" s="108"/>
      <c r="E1075" s="108"/>
      <c r="F1075" s="108"/>
      <c r="G1075" s="533"/>
      <c r="H1075" s="346"/>
      <c r="I1075" s="108"/>
      <c r="J1075" s="108"/>
      <c r="K1075" s="108"/>
      <c r="L1075" s="534"/>
      <c r="M1075" s="535"/>
      <c r="N1075" s="536"/>
      <c r="O1075" s="536"/>
      <c r="P1075" s="108"/>
      <c r="Q1075" s="108"/>
      <c r="R1075" s="108"/>
      <c r="S1075" s="108"/>
      <c r="T1075" s="108"/>
      <c r="U1075" s="108"/>
      <c r="V1075" s="108"/>
      <c r="W1075" s="108"/>
      <c r="X1075" s="108"/>
      <c r="Y1075" s="108"/>
      <c r="Z1075" s="108"/>
    </row>
    <row r="1076" spans="1:26" ht="19.5" customHeight="1">
      <c r="A1076" s="108"/>
      <c r="B1076" s="108"/>
      <c r="C1076" s="108"/>
      <c r="D1076" s="108"/>
      <c r="E1076" s="108"/>
      <c r="F1076" s="108"/>
      <c r="G1076" s="533"/>
      <c r="H1076" s="346"/>
      <c r="I1076" s="108"/>
      <c r="J1076" s="108"/>
      <c r="K1076" s="108"/>
      <c r="L1076" s="534"/>
      <c r="M1076" s="535"/>
      <c r="N1076" s="536"/>
      <c r="O1076" s="536"/>
      <c r="P1076" s="108"/>
      <c r="Q1076" s="108"/>
      <c r="R1076" s="108"/>
      <c r="S1076" s="108"/>
      <c r="T1076" s="108"/>
      <c r="U1076" s="108"/>
      <c r="V1076" s="108"/>
      <c r="W1076" s="108"/>
      <c r="X1076" s="108"/>
      <c r="Y1076" s="108"/>
      <c r="Z1076" s="108"/>
    </row>
    <row r="1077" spans="1:26" ht="19.5" customHeight="1">
      <c r="A1077" s="108"/>
      <c r="B1077" s="108"/>
      <c r="C1077" s="108"/>
      <c r="D1077" s="108"/>
      <c r="E1077" s="108"/>
      <c r="F1077" s="108"/>
      <c r="G1077" s="533"/>
      <c r="H1077" s="346"/>
      <c r="I1077" s="108"/>
      <c r="J1077" s="108"/>
      <c r="K1077" s="108"/>
      <c r="L1077" s="534"/>
      <c r="M1077" s="535"/>
      <c r="N1077" s="536"/>
      <c r="O1077" s="536"/>
      <c r="P1077" s="108"/>
      <c r="Q1077" s="108"/>
      <c r="R1077" s="108"/>
      <c r="S1077" s="108"/>
      <c r="T1077" s="108"/>
      <c r="U1077" s="108"/>
      <c r="V1077" s="108"/>
      <c r="W1077" s="108"/>
      <c r="X1077" s="108"/>
      <c r="Y1077" s="108"/>
      <c r="Z1077" s="108"/>
    </row>
    <row r="1078" spans="1:26" ht="19.5" customHeight="1">
      <c r="A1078" s="108"/>
      <c r="B1078" s="108"/>
      <c r="C1078" s="108"/>
      <c r="D1078" s="108"/>
      <c r="E1078" s="108"/>
      <c r="F1078" s="108"/>
      <c r="G1078" s="533"/>
      <c r="H1078" s="346"/>
      <c r="I1078" s="108"/>
      <c r="J1078" s="108"/>
      <c r="K1078" s="108"/>
      <c r="L1078" s="534"/>
      <c r="M1078" s="535"/>
      <c r="N1078" s="536"/>
      <c r="O1078" s="536"/>
      <c r="P1078" s="108"/>
      <c r="Q1078" s="108"/>
      <c r="R1078" s="108"/>
      <c r="S1078" s="108"/>
      <c r="T1078" s="108"/>
      <c r="U1078" s="108"/>
      <c r="V1078" s="108"/>
      <c r="W1078" s="108"/>
      <c r="X1078" s="108"/>
      <c r="Y1078" s="108"/>
      <c r="Z1078" s="108"/>
    </row>
    <row r="1079" spans="1:26" ht="19.5" customHeight="1">
      <c r="A1079" s="108"/>
      <c r="B1079" s="108"/>
      <c r="C1079" s="108"/>
      <c r="D1079" s="108"/>
      <c r="E1079" s="108"/>
      <c r="F1079" s="108"/>
      <c r="G1079" s="533"/>
      <c r="H1079" s="346"/>
      <c r="I1079" s="108"/>
      <c r="J1079" s="108"/>
      <c r="K1079" s="108"/>
      <c r="L1079" s="534"/>
      <c r="M1079" s="535"/>
      <c r="N1079" s="536"/>
      <c r="O1079" s="536"/>
      <c r="P1079" s="108"/>
      <c r="Q1079" s="108"/>
      <c r="R1079" s="108"/>
      <c r="S1079" s="108"/>
      <c r="T1079" s="108"/>
      <c r="U1079" s="108"/>
      <c r="V1079" s="108"/>
      <c r="W1079" s="108"/>
      <c r="X1079" s="108"/>
      <c r="Y1079" s="108"/>
      <c r="Z1079" s="108"/>
    </row>
    <row r="1080" spans="1:26" ht="19.5" customHeight="1">
      <c r="A1080" s="108"/>
      <c r="B1080" s="108"/>
      <c r="C1080" s="108"/>
      <c r="D1080" s="108"/>
      <c r="E1080" s="108"/>
      <c r="F1080" s="108"/>
      <c r="G1080" s="533"/>
      <c r="H1080" s="346"/>
      <c r="I1080" s="108"/>
      <c r="J1080" s="108"/>
      <c r="K1080" s="108"/>
      <c r="L1080" s="534"/>
      <c r="M1080" s="535"/>
      <c r="N1080" s="536"/>
      <c r="O1080" s="536"/>
      <c r="P1080" s="108"/>
      <c r="Q1080" s="108"/>
      <c r="R1080" s="108"/>
      <c r="S1080" s="108"/>
      <c r="T1080" s="108"/>
      <c r="U1080" s="108"/>
      <c r="V1080" s="108"/>
      <c r="W1080" s="108"/>
      <c r="X1080" s="108"/>
      <c r="Y1080" s="108"/>
      <c r="Z1080" s="108"/>
    </row>
    <row r="1081" spans="1:26" ht="19.5" customHeight="1">
      <c r="A1081" s="108"/>
      <c r="B1081" s="108"/>
      <c r="C1081" s="108"/>
      <c r="D1081" s="108"/>
      <c r="E1081" s="108"/>
      <c r="F1081" s="108"/>
      <c r="G1081" s="533"/>
      <c r="H1081" s="346"/>
      <c r="I1081" s="108"/>
      <c r="J1081" s="108"/>
      <c r="K1081" s="108"/>
      <c r="L1081" s="534"/>
      <c r="M1081" s="535"/>
      <c r="N1081" s="536"/>
      <c r="O1081" s="536"/>
      <c r="P1081" s="108"/>
      <c r="Q1081" s="108"/>
      <c r="R1081" s="108"/>
      <c r="S1081" s="108"/>
      <c r="T1081" s="108"/>
      <c r="U1081" s="108"/>
      <c r="V1081" s="108"/>
      <c r="W1081" s="108"/>
      <c r="X1081" s="108"/>
      <c r="Y1081" s="108"/>
      <c r="Z1081" s="108"/>
    </row>
    <row r="1082" spans="1:26" ht="19.5" customHeight="1">
      <c r="A1082" s="108"/>
      <c r="B1082" s="108"/>
      <c r="C1082" s="108"/>
      <c r="D1082" s="108"/>
      <c r="E1082" s="108"/>
      <c r="F1082" s="108"/>
      <c r="G1082" s="533"/>
      <c r="H1082" s="346"/>
      <c r="I1082" s="108"/>
      <c r="J1082" s="108"/>
      <c r="K1082" s="108"/>
      <c r="L1082" s="534"/>
      <c r="M1082" s="535"/>
      <c r="N1082" s="536"/>
      <c r="O1082" s="536"/>
      <c r="P1082" s="108"/>
      <c r="Q1082" s="108"/>
      <c r="R1082" s="108"/>
      <c r="S1082" s="108"/>
      <c r="T1082" s="108"/>
      <c r="U1082" s="108"/>
      <c r="V1082" s="108"/>
      <c r="W1082" s="108"/>
      <c r="X1082" s="108"/>
      <c r="Y1082" s="108"/>
      <c r="Z1082" s="108"/>
    </row>
    <row r="1083" spans="1:26" ht="19.5" customHeight="1">
      <c r="A1083" s="108"/>
      <c r="B1083" s="108"/>
      <c r="C1083" s="108"/>
      <c r="D1083" s="108"/>
      <c r="E1083" s="108"/>
      <c r="F1083" s="108"/>
      <c r="G1083" s="533"/>
      <c r="H1083" s="346"/>
      <c r="I1083" s="108"/>
      <c r="J1083" s="108"/>
      <c r="K1083" s="108"/>
      <c r="L1083" s="534"/>
      <c r="M1083" s="535"/>
      <c r="N1083" s="536"/>
      <c r="O1083" s="536"/>
      <c r="P1083" s="108"/>
      <c r="Q1083" s="108"/>
      <c r="R1083" s="108"/>
      <c r="S1083" s="108"/>
      <c r="T1083" s="108"/>
      <c r="U1083" s="108"/>
      <c r="V1083" s="108"/>
      <c r="W1083" s="108"/>
      <c r="X1083" s="108"/>
      <c r="Y1083" s="108"/>
      <c r="Z1083" s="108"/>
    </row>
    <row r="1084" spans="1:26" ht="19.5" customHeight="1">
      <c r="A1084" s="108"/>
      <c r="B1084" s="108"/>
      <c r="C1084" s="108"/>
      <c r="D1084" s="108"/>
      <c r="E1084" s="108"/>
      <c r="F1084" s="108"/>
      <c r="G1084" s="533"/>
      <c r="H1084" s="346"/>
      <c r="I1084" s="108"/>
      <c r="J1084" s="108"/>
      <c r="K1084" s="108"/>
      <c r="L1084" s="534"/>
      <c r="M1084" s="535"/>
      <c r="N1084" s="536"/>
      <c r="O1084" s="536"/>
      <c r="P1084" s="108"/>
      <c r="Q1084" s="108"/>
      <c r="R1084" s="108"/>
      <c r="S1084" s="108"/>
      <c r="T1084" s="108"/>
      <c r="U1084" s="108"/>
      <c r="V1084" s="108"/>
      <c r="W1084" s="108"/>
      <c r="X1084" s="108"/>
      <c r="Y1084" s="108"/>
      <c r="Z1084" s="108"/>
    </row>
    <row r="1085" spans="1:26" ht="19.5" customHeight="1">
      <c r="A1085" s="108"/>
      <c r="B1085" s="108"/>
      <c r="C1085" s="108"/>
      <c r="D1085" s="108"/>
      <c r="E1085" s="108"/>
      <c r="F1085" s="108"/>
      <c r="G1085" s="533"/>
      <c r="H1085" s="346"/>
      <c r="I1085" s="108"/>
      <c r="J1085" s="108"/>
      <c r="K1085" s="108"/>
      <c r="L1085" s="534"/>
      <c r="M1085" s="535"/>
      <c r="N1085" s="536"/>
      <c r="O1085" s="536"/>
      <c r="P1085" s="108"/>
      <c r="Q1085" s="108"/>
      <c r="R1085" s="108"/>
      <c r="S1085" s="108"/>
      <c r="T1085" s="108"/>
      <c r="U1085" s="108"/>
      <c r="V1085" s="108"/>
      <c r="W1085" s="108"/>
      <c r="X1085" s="108"/>
      <c r="Y1085" s="108"/>
      <c r="Z1085" s="108"/>
    </row>
    <row r="1086" spans="1:26" ht="19.5" customHeight="1">
      <c r="A1086" s="108"/>
      <c r="B1086" s="108"/>
      <c r="C1086" s="108"/>
      <c r="D1086" s="108"/>
      <c r="E1086" s="108"/>
      <c r="F1086" s="108"/>
      <c r="G1086" s="533"/>
      <c r="H1086" s="346"/>
      <c r="I1086" s="108"/>
      <c r="J1086" s="108"/>
      <c r="K1086" s="108"/>
      <c r="L1086" s="534"/>
      <c r="M1086" s="535"/>
      <c r="N1086" s="536"/>
      <c r="O1086" s="536"/>
      <c r="P1086" s="108"/>
      <c r="Q1086" s="108"/>
      <c r="R1086" s="108"/>
      <c r="S1086" s="108"/>
      <c r="T1086" s="108"/>
      <c r="U1086" s="108"/>
      <c r="V1086" s="108"/>
      <c r="W1086" s="108"/>
      <c r="X1086" s="108"/>
      <c r="Y1086" s="108"/>
      <c r="Z1086" s="108"/>
    </row>
    <row r="1087" spans="1:26" ht="19.5" customHeight="1">
      <c r="A1087" s="108"/>
      <c r="B1087" s="108"/>
      <c r="C1087" s="108"/>
      <c r="D1087" s="108"/>
      <c r="E1087" s="108"/>
      <c r="F1087" s="108"/>
      <c r="G1087" s="533"/>
      <c r="H1087" s="346"/>
      <c r="I1087" s="108"/>
      <c r="J1087" s="108"/>
      <c r="K1087" s="108"/>
      <c r="L1087" s="534"/>
      <c r="M1087" s="535"/>
      <c r="N1087" s="536"/>
      <c r="O1087" s="536"/>
      <c r="P1087" s="108"/>
      <c r="Q1087" s="108"/>
      <c r="R1087" s="108"/>
      <c r="S1087" s="108"/>
      <c r="T1087" s="108"/>
      <c r="U1087" s="108"/>
      <c r="V1087" s="108"/>
      <c r="W1087" s="108"/>
      <c r="X1087" s="108"/>
      <c r="Y1087" s="108"/>
      <c r="Z1087" s="108"/>
    </row>
    <row r="1088" spans="1:26" ht="19.5" customHeight="1">
      <c r="A1088" s="108"/>
      <c r="B1088" s="108"/>
      <c r="C1088" s="108"/>
      <c r="D1088" s="108"/>
      <c r="E1088" s="108"/>
      <c r="F1088" s="108"/>
      <c r="G1088" s="533"/>
      <c r="H1088" s="346"/>
      <c r="I1088" s="108"/>
      <c r="J1088" s="108"/>
      <c r="K1088" s="108"/>
      <c r="L1088" s="534"/>
      <c r="M1088" s="535"/>
      <c r="N1088" s="536"/>
      <c r="O1088" s="536"/>
      <c r="P1088" s="108"/>
      <c r="Q1088" s="108"/>
      <c r="R1088" s="108"/>
      <c r="S1088" s="108"/>
      <c r="T1088" s="108"/>
      <c r="U1088" s="108"/>
      <c r="V1088" s="108"/>
      <c r="W1088" s="108"/>
      <c r="X1088" s="108"/>
      <c r="Y1088" s="108"/>
      <c r="Z1088" s="108"/>
    </row>
    <row r="1089" spans="1:26" ht="19.5" customHeight="1">
      <c r="A1089" s="108"/>
      <c r="B1089" s="108"/>
      <c r="C1089" s="108"/>
      <c r="D1089" s="108"/>
      <c r="E1089" s="108"/>
      <c r="F1089" s="108"/>
      <c r="G1089" s="533"/>
      <c r="H1089" s="346"/>
      <c r="I1089" s="108"/>
      <c r="J1089" s="108"/>
      <c r="K1089" s="108"/>
      <c r="L1089" s="534"/>
      <c r="M1089" s="535"/>
      <c r="N1089" s="536"/>
      <c r="O1089" s="536"/>
      <c r="P1089" s="108"/>
      <c r="Q1089" s="108"/>
      <c r="R1089" s="108"/>
      <c r="S1089" s="108"/>
      <c r="T1089" s="108"/>
      <c r="U1089" s="108"/>
      <c r="V1089" s="108"/>
      <c r="W1089" s="108"/>
      <c r="X1089" s="108"/>
      <c r="Y1089" s="108"/>
      <c r="Z1089" s="108"/>
    </row>
    <row r="1090" spans="1:26" ht="19.5" customHeight="1">
      <c r="A1090" s="108"/>
      <c r="B1090" s="108"/>
      <c r="C1090" s="108"/>
      <c r="D1090" s="108"/>
      <c r="E1090" s="108"/>
      <c r="F1090" s="108"/>
      <c r="G1090" s="533"/>
      <c r="H1090" s="346"/>
      <c r="I1090" s="108"/>
      <c r="J1090" s="108"/>
      <c r="K1090" s="108"/>
      <c r="L1090" s="534"/>
      <c r="M1090" s="535"/>
      <c r="N1090" s="536"/>
      <c r="O1090" s="536"/>
      <c r="P1090" s="108"/>
      <c r="Q1090" s="108"/>
      <c r="R1090" s="108"/>
      <c r="S1090" s="108"/>
      <c r="T1090" s="108"/>
      <c r="U1090" s="108"/>
      <c r="V1090" s="108"/>
      <c r="W1090" s="108"/>
      <c r="X1090" s="108"/>
      <c r="Y1090" s="108"/>
      <c r="Z1090" s="108"/>
    </row>
    <row r="1091" spans="1:26" ht="19.5" customHeight="1">
      <c r="A1091" s="108"/>
      <c r="B1091" s="108"/>
      <c r="C1091" s="108"/>
      <c r="D1091" s="108"/>
      <c r="E1091" s="108"/>
      <c r="F1091" s="108"/>
      <c r="G1091" s="533"/>
      <c r="H1091" s="346"/>
      <c r="I1091" s="108"/>
      <c r="J1091" s="108"/>
      <c r="K1091" s="108"/>
      <c r="L1091" s="534"/>
      <c r="M1091" s="535"/>
      <c r="N1091" s="536"/>
      <c r="O1091" s="536"/>
      <c r="P1091" s="108"/>
      <c r="Q1091" s="108"/>
      <c r="R1091" s="108"/>
      <c r="S1091" s="108"/>
      <c r="T1091" s="108"/>
      <c r="U1091" s="108"/>
      <c r="V1091" s="108"/>
      <c r="W1091" s="108"/>
      <c r="X1091" s="108"/>
      <c r="Y1091" s="108"/>
      <c r="Z1091" s="108"/>
    </row>
    <row r="1092" spans="1:26" ht="19.5" customHeight="1">
      <c r="A1092" s="108"/>
      <c r="B1092" s="108"/>
      <c r="C1092" s="108"/>
      <c r="D1092" s="108"/>
      <c r="E1092" s="108"/>
      <c r="F1092" s="108"/>
      <c r="G1092" s="533"/>
      <c r="H1092" s="346"/>
      <c r="I1092" s="108"/>
      <c r="J1092" s="108"/>
      <c r="K1092" s="108"/>
      <c r="L1092" s="534"/>
      <c r="M1092" s="535"/>
      <c r="N1092" s="536"/>
      <c r="O1092" s="536"/>
      <c r="P1092" s="108"/>
      <c r="Q1092" s="108"/>
      <c r="R1092" s="108"/>
      <c r="S1092" s="108"/>
      <c r="T1092" s="108"/>
      <c r="U1092" s="108"/>
      <c r="V1092" s="108"/>
      <c r="W1092" s="108"/>
      <c r="X1092" s="108"/>
      <c r="Y1092" s="108"/>
      <c r="Z1092" s="108"/>
    </row>
    <row r="1093" spans="1:26" ht="19.5" customHeight="1">
      <c r="A1093" s="108"/>
      <c r="B1093" s="108"/>
      <c r="C1093" s="108"/>
      <c r="D1093" s="108"/>
      <c r="E1093" s="108"/>
      <c r="F1093" s="108"/>
      <c r="G1093" s="533"/>
      <c r="H1093" s="346"/>
      <c r="I1093" s="108"/>
      <c r="J1093" s="108"/>
      <c r="K1093" s="108"/>
      <c r="L1093" s="534"/>
      <c r="M1093" s="535"/>
      <c r="N1093" s="536"/>
      <c r="O1093" s="536"/>
      <c r="P1093" s="108"/>
      <c r="Q1093" s="108"/>
      <c r="R1093" s="108"/>
      <c r="S1093" s="108"/>
      <c r="T1093" s="108"/>
      <c r="U1093" s="108"/>
      <c r="V1093" s="108"/>
      <c r="W1093" s="108"/>
      <c r="X1093" s="108"/>
      <c r="Y1093" s="108"/>
      <c r="Z1093" s="108"/>
    </row>
    <row r="1094" spans="1:26" ht="19.5" customHeight="1">
      <c r="A1094" s="108"/>
      <c r="B1094" s="108"/>
      <c r="C1094" s="108"/>
      <c r="D1094" s="108"/>
      <c r="E1094" s="108"/>
      <c r="F1094" s="108"/>
      <c r="G1094" s="533"/>
      <c r="H1094" s="346"/>
      <c r="I1094" s="108"/>
      <c r="J1094" s="108"/>
      <c r="K1094" s="108"/>
      <c r="L1094" s="534"/>
      <c r="M1094" s="535"/>
      <c r="N1094" s="536"/>
      <c r="O1094" s="536"/>
      <c r="P1094" s="108"/>
      <c r="Q1094" s="108"/>
      <c r="R1094" s="108"/>
      <c r="S1094" s="108"/>
      <c r="T1094" s="108"/>
      <c r="U1094" s="108"/>
      <c r="V1094" s="108"/>
      <c r="W1094" s="108"/>
      <c r="X1094" s="108"/>
      <c r="Y1094" s="108"/>
      <c r="Z1094" s="108"/>
    </row>
    <row r="1095" spans="1:26" ht="19.5" customHeight="1">
      <c r="A1095" s="108"/>
      <c r="B1095" s="108"/>
      <c r="C1095" s="108"/>
      <c r="D1095" s="108"/>
      <c r="E1095" s="108"/>
      <c r="F1095" s="108"/>
      <c r="G1095" s="533"/>
      <c r="H1095" s="346"/>
      <c r="I1095" s="108"/>
      <c r="J1095" s="108"/>
      <c r="K1095" s="108"/>
      <c r="L1095" s="534"/>
      <c r="M1095" s="535"/>
      <c r="N1095" s="536"/>
      <c r="O1095" s="536"/>
      <c r="P1095" s="108"/>
      <c r="Q1095" s="108"/>
      <c r="R1095" s="108"/>
      <c r="S1095" s="108"/>
      <c r="T1095" s="108"/>
      <c r="U1095" s="108"/>
      <c r="V1095" s="108"/>
      <c r="W1095" s="108"/>
      <c r="X1095" s="108"/>
      <c r="Y1095" s="108"/>
      <c r="Z1095" s="108"/>
    </row>
    <row r="1096" spans="1:26" ht="19.5" customHeight="1">
      <c r="A1096" s="108"/>
      <c r="B1096" s="108"/>
      <c r="C1096" s="108"/>
      <c r="D1096" s="108"/>
      <c r="E1096" s="108"/>
      <c r="F1096" s="108"/>
      <c r="G1096" s="533"/>
      <c r="H1096" s="346"/>
      <c r="I1096" s="108"/>
      <c r="J1096" s="108"/>
      <c r="K1096" s="108"/>
      <c r="L1096" s="534"/>
      <c r="M1096" s="535"/>
      <c r="N1096" s="536"/>
      <c r="O1096" s="536"/>
      <c r="P1096" s="108"/>
      <c r="Q1096" s="108"/>
      <c r="R1096" s="108"/>
      <c r="S1096" s="108"/>
      <c r="T1096" s="108"/>
      <c r="U1096" s="108"/>
      <c r="V1096" s="108"/>
      <c r="W1096" s="108"/>
      <c r="X1096" s="108"/>
      <c r="Y1096" s="108"/>
      <c r="Z1096" s="108"/>
    </row>
    <row r="1097" spans="1:26" ht="19.5" customHeight="1">
      <c r="A1097" s="108"/>
      <c r="B1097" s="108"/>
      <c r="C1097" s="108"/>
      <c r="D1097" s="108"/>
      <c r="E1097" s="108"/>
      <c r="F1097" s="108"/>
      <c r="G1097" s="533"/>
      <c r="H1097" s="346"/>
      <c r="I1097" s="108"/>
      <c r="J1097" s="108"/>
      <c r="K1097" s="108"/>
      <c r="L1097" s="534"/>
      <c r="M1097" s="535"/>
      <c r="N1097" s="536"/>
      <c r="O1097" s="536"/>
      <c r="P1097" s="108"/>
      <c r="Q1097" s="108"/>
      <c r="R1097" s="108"/>
      <c r="S1097" s="108"/>
      <c r="T1097" s="108"/>
      <c r="U1097" s="108"/>
      <c r="V1097" s="108"/>
      <c r="W1097" s="108"/>
      <c r="X1097" s="108"/>
      <c r="Y1097" s="108"/>
      <c r="Z1097" s="108"/>
    </row>
    <row r="1098" spans="1:26" ht="19.5" customHeight="1">
      <c r="A1098" s="108"/>
      <c r="B1098" s="108"/>
      <c r="C1098" s="108"/>
      <c r="D1098" s="108"/>
      <c r="E1098" s="108"/>
      <c r="F1098" s="108"/>
      <c r="G1098" s="533"/>
      <c r="H1098" s="346"/>
      <c r="I1098" s="108"/>
      <c r="J1098" s="108"/>
      <c r="K1098" s="108"/>
      <c r="L1098" s="534"/>
      <c r="M1098" s="535"/>
      <c r="N1098" s="536"/>
      <c r="O1098" s="536"/>
      <c r="P1098" s="108"/>
      <c r="Q1098" s="108"/>
      <c r="R1098" s="108"/>
      <c r="S1098" s="108"/>
      <c r="T1098" s="108"/>
      <c r="U1098" s="108"/>
      <c r="V1098" s="108"/>
      <c r="W1098" s="108"/>
      <c r="X1098" s="108"/>
      <c r="Y1098" s="108"/>
      <c r="Z1098" s="108"/>
    </row>
    <row r="1099" spans="1:26" ht="19.5" customHeight="1">
      <c r="A1099" s="108"/>
      <c r="B1099" s="108"/>
      <c r="C1099" s="108"/>
      <c r="D1099" s="108"/>
      <c r="E1099" s="108"/>
      <c r="F1099" s="108"/>
      <c r="G1099" s="533"/>
      <c r="H1099" s="346"/>
      <c r="I1099" s="108"/>
      <c r="J1099" s="108"/>
      <c r="K1099" s="108"/>
      <c r="L1099" s="534"/>
      <c r="M1099" s="535"/>
      <c r="N1099" s="536"/>
      <c r="O1099" s="536"/>
      <c r="P1099" s="108"/>
      <c r="Q1099" s="108"/>
      <c r="R1099" s="108"/>
      <c r="S1099" s="108"/>
      <c r="T1099" s="108"/>
      <c r="U1099" s="108"/>
      <c r="V1099" s="108"/>
      <c r="W1099" s="108"/>
      <c r="X1099" s="108"/>
      <c r="Y1099" s="108"/>
      <c r="Z1099" s="108"/>
    </row>
    <row r="1100" spans="1:26" ht="19.5" customHeight="1">
      <c r="A1100" s="108"/>
      <c r="B1100" s="108"/>
      <c r="C1100" s="108"/>
      <c r="D1100" s="108"/>
      <c r="E1100" s="108"/>
      <c r="F1100" s="108"/>
      <c r="G1100" s="533"/>
      <c r="H1100" s="346"/>
      <c r="I1100" s="108"/>
      <c r="J1100" s="108"/>
      <c r="K1100" s="108"/>
      <c r="L1100" s="534"/>
      <c r="M1100" s="535"/>
      <c r="N1100" s="536"/>
      <c r="O1100" s="536"/>
      <c r="P1100" s="108"/>
      <c r="Q1100" s="108"/>
      <c r="R1100" s="108"/>
      <c r="S1100" s="108"/>
      <c r="T1100" s="108"/>
      <c r="U1100" s="108"/>
      <c r="V1100" s="108"/>
      <c r="W1100" s="108"/>
      <c r="X1100" s="108"/>
      <c r="Y1100" s="108"/>
      <c r="Z1100" s="108"/>
    </row>
    <row r="1101" spans="1:26" ht="19.5" customHeight="1">
      <c r="A1101" s="108"/>
      <c r="B1101" s="108"/>
      <c r="C1101" s="108"/>
      <c r="D1101" s="108"/>
      <c r="E1101" s="108"/>
      <c r="F1101" s="108"/>
      <c r="G1101" s="533"/>
      <c r="H1101" s="346"/>
      <c r="I1101" s="108"/>
      <c r="J1101" s="108"/>
      <c r="K1101" s="108"/>
      <c r="L1101" s="534"/>
      <c r="M1101" s="535"/>
      <c r="N1101" s="536"/>
      <c r="O1101" s="536"/>
      <c r="P1101" s="108"/>
      <c r="Q1101" s="108"/>
      <c r="R1101" s="108"/>
      <c r="S1101" s="108"/>
      <c r="T1101" s="108"/>
      <c r="U1101" s="108"/>
      <c r="V1101" s="108"/>
      <c r="W1101" s="108"/>
      <c r="X1101" s="108"/>
      <c r="Y1101" s="108"/>
      <c r="Z1101" s="108"/>
    </row>
    <row r="1102" spans="1:26" ht="19.5" customHeight="1">
      <c r="A1102" s="108"/>
      <c r="B1102" s="108"/>
      <c r="C1102" s="108"/>
      <c r="D1102" s="108"/>
      <c r="E1102" s="108"/>
      <c r="F1102" s="108"/>
      <c r="G1102" s="533"/>
      <c r="H1102" s="346"/>
      <c r="I1102" s="108"/>
      <c r="J1102" s="108"/>
      <c r="K1102" s="108"/>
      <c r="L1102" s="534"/>
      <c r="M1102" s="535"/>
      <c r="N1102" s="536"/>
      <c r="O1102" s="536"/>
      <c r="P1102" s="108"/>
      <c r="Q1102" s="108"/>
      <c r="R1102" s="108"/>
      <c r="S1102" s="108"/>
      <c r="T1102" s="108"/>
      <c r="U1102" s="108"/>
      <c r="V1102" s="108"/>
      <c r="W1102" s="108"/>
      <c r="X1102" s="108"/>
      <c r="Y1102" s="108"/>
      <c r="Z1102" s="108"/>
    </row>
    <row r="1103" spans="1:26" ht="19.5" customHeight="1">
      <c r="A1103" s="108"/>
      <c r="B1103" s="108"/>
      <c r="C1103" s="108"/>
      <c r="D1103" s="108"/>
      <c r="E1103" s="108"/>
      <c r="F1103" s="108"/>
      <c r="G1103" s="533"/>
      <c r="H1103" s="346"/>
      <c r="I1103" s="108"/>
      <c r="J1103" s="108"/>
      <c r="K1103" s="108"/>
      <c r="L1103" s="534"/>
      <c r="M1103" s="535"/>
      <c r="N1103" s="536"/>
      <c r="O1103" s="536"/>
      <c r="P1103" s="108"/>
      <c r="Q1103" s="108"/>
      <c r="R1103" s="108"/>
      <c r="S1103" s="108"/>
      <c r="T1103" s="108"/>
      <c r="U1103" s="108"/>
      <c r="V1103" s="108"/>
      <c r="W1103" s="108"/>
      <c r="X1103" s="108"/>
      <c r="Y1103" s="108"/>
      <c r="Z1103" s="108"/>
    </row>
    <row r="1104" spans="1:26" ht="19.5" customHeight="1">
      <c r="A1104" s="108"/>
      <c r="B1104" s="108"/>
      <c r="C1104" s="108"/>
      <c r="D1104" s="108"/>
      <c r="E1104" s="108"/>
      <c r="F1104" s="108"/>
      <c r="G1104" s="533"/>
      <c r="H1104" s="346"/>
      <c r="I1104" s="108"/>
      <c r="J1104" s="108"/>
      <c r="K1104" s="108"/>
      <c r="L1104" s="534"/>
      <c r="M1104" s="535"/>
      <c r="N1104" s="536"/>
      <c r="O1104" s="536"/>
      <c r="P1104" s="108"/>
      <c r="Q1104" s="108"/>
      <c r="R1104" s="108"/>
      <c r="S1104" s="108"/>
      <c r="T1104" s="108"/>
      <c r="U1104" s="108"/>
      <c r="V1104" s="108"/>
      <c r="W1104" s="108"/>
      <c r="X1104" s="108"/>
      <c r="Y1104" s="108"/>
      <c r="Z1104" s="108"/>
    </row>
    <row r="1105" spans="1:26" ht="19.5" customHeight="1">
      <c r="A1105" s="108"/>
      <c r="B1105" s="108"/>
      <c r="C1105" s="108"/>
      <c r="D1105" s="108"/>
      <c r="E1105" s="108"/>
      <c r="F1105" s="108"/>
      <c r="G1105" s="533"/>
      <c r="H1105" s="346"/>
      <c r="I1105" s="108"/>
      <c r="J1105" s="108"/>
      <c r="K1105" s="108"/>
      <c r="L1105" s="534"/>
      <c r="M1105" s="535"/>
      <c r="N1105" s="536"/>
      <c r="O1105" s="536"/>
      <c r="P1105" s="108"/>
      <c r="Q1105" s="108"/>
      <c r="R1105" s="108"/>
      <c r="S1105" s="108"/>
      <c r="T1105" s="108"/>
      <c r="U1105" s="108"/>
      <c r="V1105" s="108"/>
      <c r="W1105" s="108"/>
      <c r="X1105" s="108"/>
      <c r="Y1105" s="108"/>
      <c r="Z1105" s="108"/>
    </row>
    <row r="1106" spans="1:26" ht="19.5" customHeight="1">
      <c r="A1106" s="108"/>
      <c r="B1106" s="108"/>
      <c r="C1106" s="108"/>
      <c r="D1106" s="108"/>
      <c r="E1106" s="108"/>
      <c r="F1106" s="108"/>
      <c r="G1106" s="533"/>
      <c r="H1106" s="346"/>
      <c r="I1106" s="108"/>
      <c r="J1106" s="108"/>
      <c r="K1106" s="108"/>
      <c r="L1106" s="534"/>
      <c r="M1106" s="535"/>
      <c r="N1106" s="536"/>
      <c r="O1106" s="536"/>
      <c r="P1106" s="108"/>
      <c r="Q1106" s="108"/>
      <c r="R1106" s="108"/>
      <c r="S1106" s="108"/>
      <c r="T1106" s="108"/>
      <c r="U1106" s="108"/>
      <c r="V1106" s="108"/>
      <c r="W1106" s="108"/>
      <c r="X1106" s="108"/>
      <c r="Y1106" s="108"/>
      <c r="Z1106" s="108"/>
    </row>
    <row r="1107" spans="1:26" ht="19.5" customHeight="1">
      <c r="A1107" s="108"/>
      <c r="B1107" s="108"/>
      <c r="C1107" s="108"/>
      <c r="D1107" s="108"/>
      <c r="E1107" s="108"/>
      <c r="F1107" s="108"/>
      <c r="G1107" s="533"/>
      <c r="H1107" s="346"/>
      <c r="I1107" s="108"/>
      <c r="J1107" s="108"/>
      <c r="K1107" s="108"/>
      <c r="L1107" s="534"/>
      <c r="M1107" s="535"/>
      <c r="N1107" s="536"/>
      <c r="O1107" s="536"/>
      <c r="P1107" s="108"/>
      <c r="Q1107" s="108"/>
      <c r="R1107" s="108"/>
      <c r="S1107" s="108"/>
      <c r="T1107" s="108"/>
      <c r="U1107" s="108"/>
      <c r="V1107" s="108"/>
      <c r="W1107" s="108"/>
      <c r="X1107" s="108"/>
      <c r="Y1107" s="108"/>
      <c r="Z1107" s="108"/>
    </row>
    <row r="1108" spans="1:26" ht="19.5" customHeight="1">
      <c r="A1108" s="108"/>
      <c r="B1108" s="108"/>
      <c r="C1108" s="108"/>
      <c r="D1108" s="108"/>
      <c r="E1108" s="108"/>
      <c r="F1108" s="108"/>
      <c r="G1108" s="533"/>
      <c r="H1108" s="346"/>
      <c r="I1108" s="108"/>
      <c r="J1108" s="108"/>
      <c r="K1108" s="108"/>
      <c r="L1108" s="534"/>
      <c r="M1108" s="535"/>
      <c r="N1108" s="536"/>
      <c r="O1108" s="536"/>
      <c r="P1108" s="108"/>
      <c r="Q1108" s="108"/>
      <c r="R1108" s="108"/>
      <c r="S1108" s="108"/>
      <c r="T1108" s="108"/>
      <c r="U1108" s="108"/>
      <c r="V1108" s="108"/>
      <c r="W1108" s="108"/>
      <c r="X1108" s="108"/>
      <c r="Y1108" s="108"/>
      <c r="Z1108" s="108"/>
    </row>
    <row r="1109" spans="1:26" ht="19.5" customHeight="1">
      <c r="A1109" s="108"/>
      <c r="B1109" s="108"/>
      <c r="C1109" s="108"/>
      <c r="D1109" s="108"/>
      <c r="E1109" s="108"/>
      <c r="F1109" s="108"/>
      <c r="G1109" s="533"/>
      <c r="H1109" s="346"/>
      <c r="I1109" s="108"/>
      <c r="J1109" s="108"/>
      <c r="K1109" s="108"/>
      <c r="L1109" s="534"/>
      <c r="M1109" s="535"/>
      <c r="N1109" s="536"/>
      <c r="O1109" s="536"/>
      <c r="P1109" s="108"/>
      <c r="Q1109" s="108"/>
      <c r="R1109" s="108"/>
      <c r="S1109" s="108"/>
      <c r="T1109" s="108"/>
      <c r="U1109" s="108"/>
      <c r="V1109" s="108"/>
      <c r="W1109" s="108"/>
      <c r="X1109" s="108"/>
      <c r="Y1109" s="108"/>
      <c r="Z1109" s="108"/>
    </row>
    <row r="1110" spans="1:26" ht="19.5" customHeight="1">
      <c r="A1110" s="108"/>
      <c r="B1110" s="108"/>
      <c r="C1110" s="108"/>
      <c r="D1110" s="108"/>
      <c r="E1110" s="108"/>
      <c r="F1110" s="108"/>
      <c r="G1110" s="533"/>
      <c r="H1110" s="346"/>
      <c r="I1110" s="108"/>
      <c r="J1110" s="108"/>
      <c r="K1110" s="108"/>
      <c r="L1110" s="534"/>
      <c r="M1110" s="535"/>
      <c r="N1110" s="536"/>
      <c r="O1110" s="536"/>
      <c r="P1110" s="108"/>
      <c r="Q1110" s="108"/>
      <c r="R1110" s="108"/>
      <c r="S1110" s="108"/>
      <c r="T1110" s="108"/>
      <c r="U1110" s="108"/>
      <c r="V1110" s="108"/>
      <c r="W1110" s="108"/>
      <c r="X1110" s="108"/>
      <c r="Y1110" s="108"/>
      <c r="Z1110" s="108"/>
    </row>
    <row r="1111" spans="1:26" ht="19.5" customHeight="1">
      <c r="A1111" s="108"/>
      <c r="B1111" s="108"/>
      <c r="C1111" s="108"/>
      <c r="D1111" s="108"/>
      <c r="E1111" s="108"/>
      <c r="F1111" s="108"/>
      <c r="G1111" s="533"/>
      <c r="H1111" s="346"/>
      <c r="I1111" s="108"/>
      <c r="J1111" s="108"/>
      <c r="K1111" s="108"/>
      <c r="L1111" s="534"/>
      <c r="M1111" s="535"/>
      <c r="N1111" s="536"/>
      <c r="O1111" s="536"/>
      <c r="P1111" s="108"/>
      <c r="Q1111" s="108"/>
      <c r="R1111" s="108"/>
      <c r="S1111" s="108"/>
      <c r="T1111" s="108"/>
      <c r="U1111" s="108"/>
      <c r="V1111" s="108"/>
      <c r="W1111" s="108"/>
      <c r="X1111" s="108"/>
      <c r="Y1111" s="108"/>
      <c r="Z1111" s="108"/>
    </row>
    <row r="1112" spans="1:26" ht="19.5" customHeight="1">
      <c r="A1112" s="108"/>
      <c r="B1112" s="108"/>
      <c r="C1112" s="108"/>
      <c r="D1112" s="108"/>
      <c r="E1112" s="108"/>
      <c r="F1112" s="108"/>
      <c r="G1112" s="533"/>
      <c r="H1112" s="346"/>
      <c r="I1112" s="108"/>
      <c r="J1112" s="108"/>
      <c r="K1112" s="108"/>
      <c r="L1112" s="534"/>
      <c r="M1112" s="535"/>
      <c r="N1112" s="536"/>
      <c r="O1112" s="536"/>
      <c r="P1112" s="108"/>
      <c r="Q1112" s="108"/>
      <c r="R1112" s="108"/>
      <c r="S1112" s="108"/>
      <c r="T1112" s="108"/>
      <c r="U1112" s="108"/>
      <c r="V1112" s="108"/>
      <c r="W1112" s="108"/>
      <c r="X1112" s="108"/>
      <c r="Y1112" s="108"/>
      <c r="Z1112" s="108"/>
    </row>
    <row r="1113" spans="1:26" ht="19.5" customHeight="1">
      <c r="A1113" s="108"/>
      <c r="B1113" s="108"/>
      <c r="C1113" s="108"/>
      <c r="D1113" s="108"/>
      <c r="E1113" s="108"/>
      <c r="F1113" s="108"/>
      <c r="G1113" s="533"/>
      <c r="H1113" s="346"/>
      <c r="I1113" s="108"/>
      <c r="J1113" s="108"/>
      <c r="K1113" s="108"/>
      <c r="L1113" s="534"/>
      <c r="M1113" s="535"/>
      <c r="N1113" s="536"/>
      <c r="O1113" s="536"/>
      <c r="P1113" s="108"/>
      <c r="Q1113" s="108"/>
      <c r="R1113" s="108"/>
      <c r="S1113" s="108"/>
      <c r="T1113" s="108"/>
      <c r="U1113" s="108"/>
      <c r="V1113" s="108"/>
      <c r="W1113" s="108"/>
      <c r="X1113" s="108"/>
      <c r="Y1113" s="108"/>
      <c r="Z1113" s="108"/>
    </row>
    <row r="1114" spans="1:26" ht="19.5" customHeight="1">
      <c r="A1114" s="108"/>
      <c r="B1114" s="108"/>
      <c r="C1114" s="108"/>
      <c r="D1114" s="108"/>
      <c r="E1114" s="108"/>
      <c r="F1114" s="108"/>
      <c r="G1114" s="533"/>
      <c r="H1114" s="346"/>
      <c r="I1114" s="108"/>
      <c r="J1114" s="108"/>
      <c r="K1114" s="108"/>
      <c r="L1114" s="534"/>
      <c r="M1114" s="535"/>
      <c r="N1114" s="536"/>
      <c r="O1114" s="536"/>
      <c r="P1114" s="108"/>
      <c r="Q1114" s="108"/>
      <c r="R1114" s="108"/>
      <c r="S1114" s="108"/>
      <c r="T1114" s="108"/>
      <c r="U1114" s="108"/>
      <c r="V1114" s="108"/>
      <c r="W1114" s="108"/>
      <c r="X1114" s="108"/>
      <c r="Y1114" s="108"/>
      <c r="Z1114" s="108"/>
    </row>
    <row r="1115" spans="1:26" ht="19.5" customHeight="1">
      <c r="A1115" s="108"/>
      <c r="B1115" s="108"/>
      <c r="C1115" s="108"/>
      <c r="D1115" s="108"/>
      <c r="E1115" s="108"/>
      <c r="F1115" s="108"/>
      <c r="G1115" s="533"/>
      <c r="H1115" s="346"/>
      <c r="I1115" s="108"/>
      <c r="J1115" s="108"/>
      <c r="K1115" s="108"/>
      <c r="L1115" s="534"/>
      <c r="M1115" s="535"/>
      <c r="N1115" s="536"/>
      <c r="O1115" s="536"/>
      <c r="P1115" s="108"/>
      <c r="Q1115" s="108"/>
      <c r="R1115" s="108"/>
      <c r="S1115" s="108"/>
      <c r="T1115" s="108"/>
      <c r="U1115" s="108"/>
      <c r="V1115" s="108"/>
      <c r="W1115" s="108"/>
      <c r="X1115" s="108"/>
      <c r="Y1115" s="108"/>
      <c r="Z1115" s="108"/>
    </row>
    <row r="1116" spans="1:26" ht="19.5" customHeight="1">
      <c r="A1116" s="108"/>
      <c r="B1116" s="108"/>
      <c r="C1116" s="108"/>
      <c r="D1116" s="108"/>
      <c r="E1116" s="108"/>
      <c r="F1116" s="108"/>
      <c r="G1116" s="533"/>
      <c r="H1116" s="346"/>
      <c r="I1116" s="108"/>
      <c r="J1116" s="108"/>
      <c r="K1116" s="108"/>
      <c r="L1116" s="534"/>
      <c r="M1116" s="535"/>
      <c r="N1116" s="536"/>
      <c r="O1116" s="536"/>
      <c r="P1116" s="108"/>
      <c r="Q1116" s="108"/>
      <c r="R1116" s="108"/>
      <c r="S1116" s="108"/>
      <c r="T1116" s="108"/>
      <c r="U1116" s="108"/>
      <c r="V1116" s="108"/>
      <c r="W1116" s="108"/>
      <c r="X1116" s="108"/>
      <c r="Y1116" s="108"/>
      <c r="Z1116" s="108"/>
    </row>
    <row r="1117" spans="1:26" ht="19.5" customHeight="1">
      <c r="A1117" s="108"/>
      <c r="B1117" s="108"/>
      <c r="C1117" s="108"/>
      <c r="D1117" s="108"/>
      <c r="E1117" s="108"/>
      <c r="F1117" s="108"/>
      <c r="G1117" s="533"/>
      <c r="H1117" s="346"/>
      <c r="I1117" s="108"/>
      <c r="J1117" s="108"/>
      <c r="K1117" s="108"/>
      <c r="L1117" s="534"/>
      <c r="M1117" s="535"/>
      <c r="N1117" s="536"/>
      <c r="O1117" s="536"/>
      <c r="P1117" s="108"/>
      <c r="Q1117" s="108"/>
      <c r="R1117" s="108"/>
      <c r="S1117" s="108"/>
      <c r="T1117" s="108"/>
      <c r="U1117" s="108"/>
      <c r="V1117" s="108"/>
      <c r="W1117" s="108"/>
      <c r="X1117" s="108"/>
      <c r="Y1117" s="108"/>
      <c r="Z1117" s="108"/>
    </row>
    <row r="1118" spans="1:26" ht="19.5" customHeight="1">
      <c r="A1118" s="108"/>
      <c r="B1118" s="108"/>
      <c r="C1118" s="108"/>
      <c r="D1118" s="108"/>
      <c r="E1118" s="108"/>
      <c r="F1118" s="108"/>
      <c r="G1118" s="533"/>
      <c r="H1118" s="346"/>
      <c r="I1118" s="108"/>
      <c r="J1118" s="108"/>
      <c r="K1118" s="108"/>
      <c r="L1118" s="534"/>
      <c r="M1118" s="535"/>
      <c r="N1118" s="536"/>
      <c r="O1118" s="536"/>
      <c r="P1118" s="108"/>
      <c r="Q1118" s="108"/>
      <c r="R1118" s="108"/>
      <c r="S1118" s="108"/>
      <c r="T1118" s="108"/>
      <c r="U1118" s="108"/>
      <c r="V1118" s="108"/>
      <c r="W1118" s="108"/>
      <c r="X1118" s="108"/>
      <c r="Y1118" s="108"/>
      <c r="Z1118" s="108"/>
    </row>
    <row r="1119" spans="1:26" ht="19.5" customHeight="1">
      <c r="A1119" s="108"/>
      <c r="B1119" s="108"/>
      <c r="C1119" s="108"/>
      <c r="D1119" s="108"/>
      <c r="E1119" s="108"/>
      <c r="F1119" s="108"/>
      <c r="G1119" s="533"/>
      <c r="H1119" s="346"/>
      <c r="I1119" s="108"/>
      <c r="J1119" s="108"/>
      <c r="K1119" s="108"/>
      <c r="L1119" s="534"/>
      <c r="M1119" s="535"/>
      <c r="N1119" s="536"/>
      <c r="O1119" s="536"/>
      <c r="P1119" s="108"/>
      <c r="Q1119" s="108"/>
      <c r="R1119" s="108"/>
      <c r="S1119" s="108"/>
      <c r="T1119" s="108"/>
      <c r="U1119" s="108"/>
      <c r="V1119" s="108"/>
      <c r="W1119" s="108"/>
      <c r="X1119" s="108"/>
      <c r="Y1119" s="108"/>
      <c r="Z1119" s="108"/>
    </row>
    <row r="1120" spans="1:26" ht="19.5" customHeight="1">
      <c r="A1120" s="108"/>
      <c r="B1120" s="108"/>
      <c r="C1120" s="108"/>
      <c r="D1120" s="108"/>
      <c r="E1120" s="108"/>
      <c r="F1120" s="108"/>
      <c r="G1120" s="533"/>
      <c r="H1120" s="346"/>
      <c r="I1120" s="108"/>
      <c r="J1120" s="108"/>
      <c r="K1120" s="108"/>
      <c r="L1120" s="534"/>
      <c r="M1120" s="535"/>
      <c r="N1120" s="536"/>
      <c r="O1120" s="536"/>
      <c r="P1120" s="108"/>
      <c r="Q1120" s="108"/>
      <c r="R1120" s="108"/>
      <c r="S1120" s="108"/>
      <c r="T1120" s="108"/>
      <c r="U1120" s="108"/>
      <c r="V1120" s="108"/>
      <c r="W1120" s="108"/>
      <c r="X1120" s="108"/>
      <c r="Y1120" s="108"/>
      <c r="Z1120" s="108"/>
    </row>
    <row r="1121" spans="1:26" ht="19.5" customHeight="1">
      <c r="A1121" s="108"/>
      <c r="B1121" s="108"/>
      <c r="C1121" s="108"/>
      <c r="D1121" s="108"/>
      <c r="E1121" s="108"/>
      <c r="F1121" s="108"/>
      <c r="G1121" s="533"/>
      <c r="H1121" s="346"/>
      <c r="I1121" s="108"/>
      <c r="J1121" s="108"/>
      <c r="K1121" s="108"/>
      <c r="L1121" s="534"/>
      <c r="M1121" s="535"/>
      <c r="N1121" s="536"/>
      <c r="O1121" s="536"/>
      <c r="P1121" s="108"/>
      <c r="Q1121" s="108"/>
      <c r="R1121" s="108"/>
      <c r="S1121" s="108"/>
      <c r="T1121" s="108"/>
      <c r="U1121" s="108"/>
      <c r="V1121" s="108"/>
      <c r="W1121" s="108"/>
      <c r="X1121" s="108"/>
      <c r="Y1121" s="108"/>
      <c r="Z1121" s="108"/>
    </row>
    <row r="1122" spans="1:26" ht="19.5" customHeight="1">
      <c r="A1122" s="108"/>
      <c r="B1122" s="108"/>
      <c r="C1122" s="108"/>
      <c r="D1122" s="108"/>
      <c r="E1122" s="108"/>
      <c r="F1122" s="108"/>
      <c r="G1122" s="533"/>
      <c r="H1122" s="346"/>
      <c r="I1122" s="108"/>
      <c r="J1122" s="108"/>
      <c r="K1122" s="108"/>
      <c r="L1122" s="534"/>
      <c r="M1122" s="535"/>
      <c r="N1122" s="536"/>
      <c r="O1122" s="536"/>
      <c r="P1122" s="108"/>
      <c r="Q1122" s="108"/>
      <c r="R1122" s="108"/>
      <c r="S1122" s="108"/>
      <c r="T1122" s="108"/>
      <c r="U1122" s="108"/>
      <c r="V1122" s="108"/>
      <c r="W1122" s="108"/>
      <c r="X1122" s="108"/>
      <c r="Y1122" s="108"/>
      <c r="Z1122" s="108"/>
    </row>
    <row r="1123" spans="1:26" ht="19.5" customHeight="1">
      <c r="A1123" s="108"/>
      <c r="B1123" s="108"/>
      <c r="C1123" s="108"/>
      <c r="D1123" s="108"/>
      <c r="E1123" s="108"/>
      <c r="F1123" s="108"/>
      <c r="G1123" s="533"/>
      <c r="H1123" s="346"/>
      <c r="I1123" s="108"/>
      <c r="J1123" s="108"/>
      <c r="K1123" s="108"/>
      <c r="L1123" s="534"/>
      <c r="M1123" s="535"/>
      <c r="N1123" s="536"/>
      <c r="O1123" s="536"/>
      <c r="P1123" s="108"/>
      <c r="Q1123" s="108"/>
      <c r="R1123" s="108"/>
      <c r="S1123" s="108"/>
      <c r="T1123" s="108"/>
      <c r="U1123" s="108"/>
      <c r="V1123" s="108"/>
      <c r="W1123" s="108"/>
      <c r="X1123" s="108"/>
      <c r="Y1123" s="108"/>
      <c r="Z1123" s="108"/>
    </row>
    <row r="1124" spans="1:26" ht="19.5" customHeight="1">
      <c r="A1124" s="108"/>
      <c r="B1124" s="108"/>
      <c r="C1124" s="108"/>
      <c r="D1124" s="108"/>
      <c r="E1124" s="108"/>
      <c r="F1124" s="108"/>
      <c r="G1124" s="533"/>
      <c r="H1124" s="346"/>
      <c r="I1124" s="108"/>
      <c r="J1124" s="108"/>
      <c r="K1124" s="108"/>
      <c r="L1124" s="534"/>
      <c r="M1124" s="535"/>
      <c r="N1124" s="536"/>
      <c r="O1124" s="536"/>
      <c r="P1124" s="108"/>
      <c r="Q1124" s="108"/>
      <c r="R1124" s="108"/>
      <c r="S1124" s="108"/>
      <c r="T1124" s="108"/>
      <c r="U1124" s="108"/>
      <c r="V1124" s="108"/>
      <c r="W1124" s="108"/>
      <c r="X1124" s="108"/>
      <c r="Y1124" s="108"/>
      <c r="Z1124" s="108"/>
    </row>
    <row r="1125" spans="1:26" ht="19.5" customHeight="1">
      <c r="A1125" s="108"/>
      <c r="B1125" s="108"/>
      <c r="C1125" s="108"/>
      <c r="D1125" s="108"/>
      <c r="E1125" s="108"/>
      <c r="F1125" s="108"/>
      <c r="G1125" s="533"/>
      <c r="H1125" s="346"/>
      <c r="I1125" s="108"/>
      <c r="J1125" s="108"/>
      <c r="K1125" s="108"/>
      <c r="L1125" s="534"/>
      <c r="M1125" s="535"/>
      <c r="N1125" s="536"/>
      <c r="O1125" s="536"/>
      <c r="P1125" s="108"/>
      <c r="Q1125" s="108"/>
      <c r="R1125" s="108"/>
      <c r="S1125" s="108"/>
      <c r="T1125" s="108"/>
      <c r="U1125" s="108"/>
      <c r="V1125" s="108"/>
      <c r="W1125" s="108"/>
      <c r="X1125" s="108"/>
      <c r="Y1125" s="108"/>
      <c r="Z1125" s="108"/>
    </row>
    <row r="1126" spans="1:26" ht="19.5" customHeight="1">
      <c r="A1126" s="108"/>
      <c r="B1126" s="108"/>
      <c r="C1126" s="108"/>
      <c r="D1126" s="108"/>
      <c r="E1126" s="108"/>
      <c r="F1126" s="108"/>
      <c r="G1126" s="533"/>
      <c r="H1126" s="346"/>
      <c r="I1126" s="108"/>
      <c r="J1126" s="108"/>
      <c r="K1126" s="108"/>
      <c r="L1126" s="534"/>
      <c r="M1126" s="535"/>
      <c r="N1126" s="536"/>
      <c r="O1126" s="536"/>
      <c r="P1126" s="108"/>
      <c r="Q1126" s="108"/>
      <c r="R1126" s="108"/>
      <c r="S1126" s="108"/>
      <c r="T1126" s="108"/>
      <c r="U1126" s="108"/>
      <c r="V1126" s="108"/>
      <c r="W1126" s="108"/>
      <c r="X1126" s="108"/>
      <c r="Y1126" s="108"/>
      <c r="Z1126" s="108"/>
    </row>
    <row r="1127" spans="1:26" ht="19.5" customHeight="1">
      <c r="A1127" s="108"/>
      <c r="B1127" s="108"/>
      <c r="C1127" s="108"/>
      <c r="D1127" s="108"/>
      <c r="E1127" s="108"/>
      <c r="F1127" s="108"/>
      <c r="G1127" s="533"/>
      <c r="H1127" s="346"/>
      <c r="I1127" s="108"/>
      <c r="J1127" s="108"/>
      <c r="K1127" s="108"/>
      <c r="L1127" s="534"/>
      <c r="M1127" s="535"/>
      <c r="N1127" s="536"/>
      <c r="O1127" s="536"/>
      <c r="P1127" s="108"/>
      <c r="Q1127" s="108"/>
      <c r="R1127" s="108"/>
      <c r="S1127" s="108"/>
      <c r="T1127" s="108"/>
      <c r="U1127" s="108"/>
      <c r="V1127" s="108"/>
      <c r="W1127" s="108"/>
      <c r="X1127" s="108"/>
      <c r="Y1127" s="108"/>
      <c r="Z1127" s="108"/>
    </row>
    <row r="1128" spans="1:26" ht="19.5" customHeight="1">
      <c r="A1128" s="108"/>
      <c r="B1128" s="108"/>
      <c r="C1128" s="108"/>
      <c r="D1128" s="108"/>
      <c r="E1128" s="108"/>
      <c r="F1128" s="108"/>
      <c r="G1128" s="533"/>
      <c r="H1128" s="346"/>
      <c r="I1128" s="108"/>
      <c r="J1128" s="108"/>
      <c r="K1128" s="108"/>
      <c r="L1128" s="534"/>
      <c r="M1128" s="535"/>
      <c r="N1128" s="536"/>
      <c r="O1128" s="536"/>
      <c r="P1128" s="108"/>
      <c r="Q1128" s="108"/>
      <c r="R1128" s="108"/>
      <c r="S1128" s="108"/>
      <c r="T1128" s="108"/>
      <c r="U1128" s="108"/>
      <c r="V1128" s="108"/>
      <c r="W1128" s="108"/>
      <c r="X1128" s="108"/>
      <c r="Y1128" s="108"/>
      <c r="Z1128" s="108"/>
    </row>
    <row r="1129" spans="1:26" ht="19.5" customHeight="1">
      <c r="A1129" s="108"/>
      <c r="B1129" s="108"/>
      <c r="C1129" s="108"/>
      <c r="D1129" s="108"/>
      <c r="E1129" s="108"/>
      <c r="F1129" s="108"/>
      <c r="G1129" s="533"/>
      <c r="H1129" s="346"/>
      <c r="I1129" s="108"/>
      <c r="J1129" s="108"/>
      <c r="K1129" s="108"/>
      <c r="L1129" s="534"/>
      <c r="M1129" s="535"/>
      <c r="N1129" s="536"/>
      <c r="O1129" s="536"/>
      <c r="P1129" s="108"/>
      <c r="Q1129" s="108"/>
      <c r="R1129" s="108"/>
      <c r="S1129" s="108"/>
      <c r="T1129" s="108"/>
      <c r="U1129" s="108"/>
      <c r="V1129" s="108"/>
      <c r="W1129" s="108"/>
      <c r="X1129" s="108"/>
      <c r="Y1129" s="108"/>
      <c r="Z1129" s="108"/>
    </row>
    <row r="1130" spans="1:26" ht="19.5" customHeight="1">
      <c r="A1130" s="108"/>
      <c r="B1130" s="108"/>
      <c r="C1130" s="108"/>
      <c r="D1130" s="108"/>
      <c r="E1130" s="108"/>
      <c r="F1130" s="108"/>
      <c r="G1130" s="533"/>
      <c r="H1130" s="346"/>
      <c r="I1130" s="108"/>
      <c r="J1130" s="108"/>
      <c r="K1130" s="108"/>
      <c r="L1130" s="534"/>
      <c r="M1130" s="535"/>
      <c r="N1130" s="536"/>
      <c r="O1130" s="536"/>
      <c r="P1130" s="108"/>
      <c r="Q1130" s="108"/>
      <c r="R1130" s="108"/>
      <c r="S1130" s="108"/>
      <c r="T1130" s="108"/>
      <c r="U1130" s="108"/>
      <c r="V1130" s="108"/>
      <c r="W1130" s="108"/>
      <c r="X1130" s="108"/>
      <c r="Y1130" s="108"/>
      <c r="Z1130" s="108"/>
    </row>
    <row r="1131" spans="1:26" ht="19.5" customHeight="1">
      <c r="A1131" s="108"/>
      <c r="B1131" s="108"/>
      <c r="C1131" s="108"/>
      <c r="D1131" s="108"/>
      <c r="E1131" s="108"/>
      <c r="F1131" s="108"/>
      <c r="G1131" s="533"/>
      <c r="H1131" s="346"/>
      <c r="I1131" s="108"/>
      <c r="J1131" s="108"/>
      <c r="K1131" s="108"/>
      <c r="L1131" s="534"/>
      <c r="M1131" s="535"/>
      <c r="N1131" s="536"/>
      <c r="O1131" s="536"/>
      <c r="P1131" s="108"/>
      <c r="Q1131" s="108"/>
      <c r="R1131" s="108"/>
      <c r="S1131" s="108"/>
      <c r="T1131" s="108"/>
      <c r="U1131" s="108"/>
      <c r="V1131" s="108"/>
      <c r="W1131" s="108"/>
      <c r="X1131" s="108"/>
      <c r="Y1131" s="108"/>
      <c r="Z1131" s="108"/>
    </row>
    <row r="1132" spans="1:26" ht="19.5" customHeight="1">
      <c r="A1132" s="108"/>
      <c r="B1132" s="108"/>
      <c r="C1132" s="108"/>
      <c r="D1132" s="108"/>
      <c r="E1132" s="108"/>
      <c r="F1132" s="108"/>
      <c r="G1132" s="533"/>
      <c r="H1132" s="346"/>
      <c r="I1132" s="108"/>
      <c r="J1132" s="108"/>
      <c r="K1132" s="108"/>
      <c r="L1132" s="534"/>
      <c r="M1132" s="535"/>
      <c r="N1132" s="536"/>
      <c r="O1132" s="536"/>
      <c r="P1132" s="108"/>
      <c r="Q1132" s="108"/>
      <c r="R1132" s="108"/>
      <c r="S1132" s="108"/>
      <c r="T1132" s="108"/>
      <c r="U1132" s="108"/>
      <c r="V1132" s="108"/>
      <c r="W1132" s="108"/>
      <c r="X1132" s="108"/>
      <c r="Y1132" s="108"/>
      <c r="Z1132" s="108"/>
    </row>
    <row r="1133" spans="1:26" ht="19.5" customHeight="1">
      <c r="A1133" s="108"/>
      <c r="B1133" s="108"/>
      <c r="C1133" s="108"/>
      <c r="D1133" s="108"/>
      <c r="E1133" s="108"/>
      <c r="F1133" s="108"/>
      <c r="G1133" s="533"/>
      <c r="H1133" s="346"/>
      <c r="I1133" s="108"/>
      <c r="J1133" s="108"/>
      <c r="K1133" s="108"/>
      <c r="L1133" s="534"/>
      <c r="M1133" s="535"/>
      <c r="N1133" s="536"/>
      <c r="O1133" s="536"/>
      <c r="P1133" s="108"/>
      <c r="Q1133" s="108"/>
      <c r="R1133" s="108"/>
      <c r="S1133" s="108"/>
      <c r="T1133" s="108"/>
      <c r="U1133" s="108"/>
      <c r="V1133" s="108"/>
      <c r="W1133" s="108"/>
      <c r="X1133" s="108"/>
      <c r="Y1133" s="108"/>
      <c r="Z1133" s="108"/>
    </row>
    <row r="1134" spans="1:26" ht="19.5" customHeight="1">
      <c r="A1134" s="108"/>
      <c r="B1134" s="108"/>
      <c r="C1134" s="108"/>
      <c r="D1134" s="108"/>
      <c r="E1134" s="108"/>
      <c r="F1134" s="108"/>
      <c r="G1134" s="533"/>
      <c r="H1134" s="346"/>
      <c r="I1134" s="108"/>
      <c r="J1134" s="108"/>
      <c r="K1134" s="108"/>
      <c r="L1134" s="534"/>
      <c r="M1134" s="535"/>
      <c r="N1134" s="536"/>
      <c r="O1134" s="536"/>
      <c r="P1134" s="108"/>
      <c r="Q1134" s="108"/>
      <c r="R1134" s="108"/>
      <c r="S1134" s="108"/>
      <c r="T1134" s="108"/>
      <c r="U1134" s="108"/>
      <c r="V1134" s="108"/>
      <c r="W1134" s="108"/>
      <c r="X1134" s="108"/>
      <c r="Y1134" s="108"/>
      <c r="Z1134" s="108"/>
    </row>
    <row r="1135" spans="1:26" ht="19.5" customHeight="1">
      <c r="A1135" s="108"/>
      <c r="B1135" s="108"/>
      <c r="C1135" s="108"/>
      <c r="D1135" s="108"/>
      <c r="E1135" s="108"/>
      <c r="F1135" s="108"/>
      <c r="G1135" s="533"/>
      <c r="H1135" s="346"/>
      <c r="I1135" s="108"/>
      <c r="J1135" s="108"/>
      <c r="K1135" s="108"/>
      <c r="L1135" s="534"/>
      <c r="M1135" s="535"/>
      <c r="N1135" s="536"/>
      <c r="O1135" s="536"/>
      <c r="P1135" s="108"/>
      <c r="Q1135" s="108"/>
      <c r="R1135" s="108"/>
      <c r="S1135" s="108"/>
      <c r="T1135" s="108"/>
      <c r="U1135" s="108"/>
      <c r="V1135" s="108"/>
      <c r="W1135" s="108"/>
      <c r="X1135" s="108"/>
      <c r="Y1135" s="108"/>
      <c r="Z1135" s="108"/>
    </row>
    <row r="1136" spans="1:26" ht="19.5" customHeight="1">
      <c r="A1136" s="108"/>
      <c r="B1136" s="108"/>
      <c r="C1136" s="108"/>
      <c r="D1136" s="108"/>
      <c r="E1136" s="108"/>
      <c r="F1136" s="108"/>
      <c r="G1136" s="533"/>
      <c r="H1136" s="346"/>
      <c r="I1136" s="108"/>
      <c r="J1136" s="108"/>
      <c r="K1136" s="108"/>
      <c r="L1136" s="534"/>
      <c r="M1136" s="535"/>
      <c r="N1136" s="536"/>
      <c r="O1136" s="536"/>
      <c r="P1136" s="108"/>
      <c r="Q1136" s="108"/>
      <c r="R1136" s="108"/>
      <c r="S1136" s="108"/>
      <c r="T1136" s="108"/>
      <c r="U1136" s="108"/>
      <c r="V1136" s="108"/>
      <c r="W1136" s="108"/>
      <c r="X1136" s="108"/>
      <c r="Y1136" s="108"/>
      <c r="Z1136" s="108"/>
    </row>
    <row r="1137" spans="1:26" ht="19.5" customHeight="1">
      <c r="A1137" s="108"/>
      <c r="B1137" s="108"/>
      <c r="C1137" s="108"/>
      <c r="D1137" s="108"/>
      <c r="E1137" s="108"/>
      <c r="F1137" s="108"/>
      <c r="G1137" s="533"/>
      <c r="H1137" s="346"/>
      <c r="I1137" s="108"/>
      <c r="J1137" s="108"/>
      <c r="K1137" s="108"/>
      <c r="L1137" s="534"/>
      <c r="M1137" s="535"/>
      <c r="N1137" s="536"/>
      <c r="O1137" s="536"/>
      <c r="P1137" s="108"/>
      <c r="Q1137" s="108"/>
      <c r="R1137" s="108"/>
      <c r="S1137" s="108"/>
      <c r="T1137" s="108"/>
      <c r="U1137" s="108"/>
      <c r="V1137" s="108"/>
      <c r="W1137" s="108"/>
      <c r="X1137" s="108"/>
      <c r="Y1137" s="108"/>
      <c r="Z1137" s="108"/>
    </row>
    <row r="1138" spans="1:26" ht="19.5" customHeight="1">
      <c r="A1138" s="108"/>
      <c r="B1138" s="108"/>
      <c r="C1138" s="108"/>
      <c r="D1138" s="108"/>
      <c r="E1138" s="108"/>
      <c r="F1138" s="108"/>
      <c r="G1138" s="533"/>
      <c r="H1138" s="346"/>
      <c r="I1138" s="108"/>
      <c r="J1138" s="108"/>
      <c r="K1138" s="108"/>
      <c r="L1138" s="534"/>
      <c r="M1138" s="535"/>
      <c r="N1138" s="536"/>
      <c r="O1138" s="536"/>
      <c r="P1138" s="108"/>
      <c r="Q1138" s="108"/>
      <c r="R1138" s="108"/>
      <c r="S1138" s="108"/>
      <c r="T1138" s="108"/>
      <c r="U1138" s="108"/>
      <c r="V1138" s="108"/>
      <c r="W1138" s="108"/>
      <c r="X1138" s="108"/>
      <c r="Y1138" s="108"/>
      <c r="Z1138" s="108"/>
    </row>
    <row r="1139" spans="1:26" ht="19.5" customHeight="1">
      <c r="A1139" s="108"/>
      <c r="B1139" s="108"/>
      <c r="C1139" s="108"/>
      <c r="D1139" s="108"/>
      <c r="E1139" s="108"/>
      <c r="F1139" s="108"/>
      <c r="G1139" s="533"/>
      <c r="H1139" s="346"/>
      <c r="I1139" s="108"/>
      <c r="J1139" s="108"/>
      <c r="K1139" s="108"/>
      <c r="L1139" s="534"/>
      <c r="M1139" s="535"/>
      <c r="N1139" s="536"/>
      <c r="O1139" s="536"/>
      <c r="P1139" s="108"/>
      <c r="Q1139" s="108"/>
      <c r="R1139" s="108"/>
      <c r="S1139" s="108"/>
      <c r="T1139" s="108"/>
      <c r="U1139" s="108"/>
      <c r="V1139" s="108"/>
      <c r="W1139" s="108"/>
      <c r="X1139" s="108"/>
      <c r="Y1139" s="108"/>
      <c r="Z1139" s="108"/>
    </row>
    <row r="1140" spans="1:26" ht="19.5" customHeight="1">
      <c r="A1140" s="108"/>
      <c r="B1140" s="108"/>
      <c r="C1140" s="108"/>
      <c r="D1140" s="108"/>
      <c r="E1140" s="108"/>
      <c r="F1140" s="108"/>
      <c r="G1140" s="533"/>
      <c r="H1140" s="346"/>
      <c r="I1140" s="108"/>
      <c r="J1140" s="108"/>
      <c r="K1140" s="108"/>
      <c r="L1140" s="534"/>
      <c r="M1140" s="535"/>
      <c r="N1140" s="536"/>
      <c r="O1140" s="536"/>
      <c r="P1140" s="108"/>
      <c r="Q1140" s="108"/>
      <c r="R1140" s="108"/>
      <c r="S1140" s="108"/>
      <c r="T1140" s="108"/>
      <c r="U1140" s="108"/>
      <c r="V1140" s="108"/>
      <c r="W1140" s="108"/>
      <c r="X1140" s="108"/>
      <c r="Y1140" s="108"/>
      <c r="Z1140" s="108"/>
    </row>
    <row r="1141" spans="1:26" ht="19.5" customHeight="1">
      <c r="A1141" s="108"/>
      <c r="B1141" s="108"/>
      <c r="C1141" s="108"/>
      <c r="D1141" s="108"/>
      <c r="E1141" s="108"/>
      <c r="F1141" s="108"/>
      <c r="G1141" s="533"/>
      <c r="H1141" s="346"/>
      <c r="I1141" s="108"/>
      <c r="J1141" s="108"/>
      <c r="K1141" s="108"/>
      <c r="L1141" s="534"/>
      <c r="M1141" s="535"/>
      <c r="N1141" s="536"/>
      <c r="O1141" s="536"/>
      <c r="P1141" s="108"/>
      <c r="Q1141" s="108"/>
      <c r="R1141" s="108"/>
      <c r="S1141" s="108"/>
      <c r="T1141" s="108"/>
      <c r="U1141" s="108"/>
      <c r="V1141" s="108"/>
      <c r="W1141" s="108"/>
      <c r="X1141" s="108"/>
      <c r="Y1141" s="108"/>
      <c r="Z1141" s="108"/>
    </row>
    <row r="1142" spans="1:26" ht="19.5" customHeight="1">
      <c r="A1142" s="108"/>
      <c r="B1142" s="108"/>
      <c r="C1142" s="108"/>
      <c r="D1142" s="108"/>
      <c r="E1142" s="108"/>
      <c r="F1142" s="108"/>
      <c r="G1142" s="533"/>
      <c r="H1142" s="346"/>
      <c r="I1142" s="108"/>
      <c r="J1142" s="108"/>
      <c r="K1142" s="108"/>
      <c r="L1142" s="534"/>
      <c r="M1142" s="535"/>
      <c r="N1142" s="536"/>
      <c r="O1142" s="536"/>
      <c r="P1142" s="108"/>
      <c r="Q1142" s="108"/>
      <c r="R1142" s="108"/>
      <c r="S1142" s="108"/>
      <c r="T1142" s="108"/>
      <c r="U1142" s="108"/>
      <c r="V1142" s="108"/>
      <c r="W1142" s="108"/>
      <c r="X1142" s="108"/>
      <c r="Y1142" s="108"/>
      <c r="Z1142" s="108"/>
    </row>
    <row r="1143" spans="1:26" ht="19.5" customHeight="1">
      <c r="A1143" s="108"/>
      <c r="B1143" s="108"/>
      <c r="C1143" s="108"/>
      <c r="D1143" s="108"/>
      <c r="E1143" s="108"/>
      <c r="F1143" s="108"/>
      <c r="G1143" s="533"/>
      <c r="H1143" s="346"/>
      <c r="I1143" s="108"/>
      <c r="J1143" s="108"/>
      <c r="K1143" s="108"/>
      <c r="L1143" s="534"/>
      <c r="M1143" s="535"/>
      <c r="N1143" s="536"/>
      <c r="O1143" s="536"/>
      <c r="P1143" s="108"/>
      <c r="Q1143" s="108"/>
      <c r="R1143" s="108"/>
      <c r="S1143" s="108"/>
      <c r="T1143" s="108"/>
      <c r="U1143" s="108"/>
      <c r="V1143" s="108"/>
      <c r="W1143" s="108"/>
      <c r="X1143" s="108"/>
      <c r="Y1143" s="108"/>
      <c r="Z1143" s="108"/>
    </row>
    <row r="1144" spans="1:26" ht="19.5" customHeight="1">
      <c r="A1144" s="108"/>
      <c r="B1144" s="108"/>
      <c r="C1144" s="108"/>
      <c r="D1144" s="108"/>
      <c r="E1144" s="108"/>
      <c r="F1144" s="108"/>
      <c r="G1144" s="533"/>
      <c r="H1144" s="346"/>
      <c r="I1144" s="108"/>
      <c r="J1144" s="108"/>
      <c r="K1144" s="108"/>
      <c r="L1144" s="534"/>
      <c r="M1144" s="535"/>
      <c r="N1144" s="536"/>
      <c r="O1144" s="536"/>
      <c r="P1144" s="108"/>
      <c r="Q1144" s="108"/>
      <c r="R1144" s="108"/>
      <c r="S1144" s="108"/>
      <c r="T1144" s="108"/>
      <c r="U1144" s="108"/>
      <c r="V1144" s="108"/>
      <c r="W1144" s="108"/>
      <c r="X1144" s="108"/>
      <c r="Y1144" s="108"/>
      <c r="Z1144" s="108"/>
    </row>
    <row r="1145" spans="1:26" ht="19.5" customHeight="1">
      <c r="A1145" s="108"/>
      <c r="B1145" s="108"/>
      <c r="C1145" s="108"/>
      <c r="D1145" s="108"/>
      <c r="E1145" s="108"/>
      <c r="F1145" s="108"/>
      <c r="G1145" s="533"/>
      <c r="H1145" s="346"/>
      <c r="I1145" s="108"/>
      <c r="J1145" s="108"/>
      <c r="K1145" s="108"/>
      <c r="L1145" s="534"/>
      <c r="M1145" s="535"/>
      <c r="N1145" s="536"/>
      <c r="O1145" s="536"/>
      <c r="P1145" s="108"/>
      <c r="Q1145" s="108"/>
      <c r="R1145" s="108"/>
      <c r="S1145" s="108"/>
      <c r="T1145" s="108"/>
      <c r="U1145" s="108"/>
      <c r="V1145" s="108"/>
      <c r="W1145" s="108"/>
      <c r="X1145" s="108"/>
      <c r="Y1145" s="108"/>
      <c r="Z1145" s="108"/>
    </row>
    <row r="1146" spans="1:26" ht="19.5" customHeight="1">
      <c r="A1146" s="108"/>
      <c r="B1146" s="108"/>
      <c r="C1146" s="108"/>
      <c r="D1146" s="108"/>
      <c r="E1146" s="108"/>
      <c r="F1146" s="108"/>
      <c r="G1146" s="533"/>
      <c r="H1146" s="346"/>
      <c r="I1146" s="108"/>
      <c r="J1146" s="108"/>
      <c r="K1146" s="108"/>
      <c r="L1146" s="534"/>
      <c r="M1146" s="535"/>
      <c r="N1146" s="536"/>
      <c r="O1146" s="536"/>
      <c r="P1146" s="108"/>
      <c r="Q1146" s="108"/>
      <c r="R1146" s="108"/>
      <c r="S1146" s="108"/>
      <c r="T1146" s="108"/>
      <c r="U1146" s="108"/>
      <c r="V1146" s="108"/>
      <c r="W1146" s="108"/>
      <c r="X1146" s="108"/>
      <c r="Y1146" s="108"/>
      <c r="Z1146" s="108"/>
    </row>
    <row r="1147" spans="1:26" ht="19.5" customHeight="1">
      <c r="A1147" s="108"/>
      <c r="B1147" s="108"/>
      <c r="C1147" s="108"/>
      <c r="D1147" s="108"/>
      <c r="E1147" s="108"/>
      <c r="F1147" s="108"/>
      <c r="G1147" s="533"/>
      <c r="H1147" s="346"/>
      <c r="I1147" s="108"/>
      <c r="J1147" s="108"/>
      <c r="K1147" s="108"/>
      <c r="L1147" s="534"/>
      <c r="M1147" s="535"/>
      <c r="N1147" s="536"/>
      <c r="O1147" s="536"/>
      <c r="P1147" s="108"/>
      <c r="Q1147" s="108"/>
      <c r="R1147" s="108"/>
      <c r="S1147" s="108"/>
      <c r="T1147" s="108"/>
      <c r="U1147" s="108"/>
      <c r="V1147" s="108"/>
      <c r="W1147" s="108"/>
      <c r="X1147" s="108"/>
      <c r="Y1147" s="108"/>
      <c r="Z1147" s="108"/>
    </row>
    <row r="1148" spans="1:26" ht="19.5" customHeight="1">
      <c r="A1148" s="108"/>
      <c r="B1148" s="108"/>
      <c r="C1148" s="108"/>
      <c r="D1148" s="108"/>
      <c r="E1148" s="108"/>
      <c r="F1148" s="108"/>
      <c r="G1148" s="533"/>
      <c r="H1148" s="346"/>
      <c r="I1148" s="108"/>
      <c r="J1148" s="108"/>
      <c r="K1148" s="108"/>
      <c r="L1148" s="534"/>
      <c r="M1148" s="535"/>
      <c r="N1148" s="536"/>
      <c r="O1148" s="536"/>
      <c r="P1148" s="108"/>
      <c r="Q1148" s="108"/>
      <c r="R1148" s="108"/>
      <c r="S1148" s="108"/>
      <c r="T1148" s="108"/>
      <c r="U1148" s="108"/>
      <c r="V1148" s="108"/>
      <c r="W1148" s="108"/>
      <c r="X1148" s="108"/>
      <c r="Y1148" s="108"/>
      <c r="Z1148" s="108"/>
    </row>
    <row r="1149" spans="1:26" ht="19.5" customHeight="1">
      <c r="A1149" s="108"/>
      <c r="B1149" s="108"/>
      <c r="C1149" s="108"/>
      <c r="D1149" s="108"/>
      <c r="E1149" s="108"/>
      <c r="F1149" s="108"/>
      <c r="G1149" s="533"/>
      <c r="H1149" s="346"/>
      <c r="I1149" s="108"/>
      <c r="J1149" s="108"/>
      <c r="K1149" s="108"/>
      <c r="L1149" s="534"/>
      <c r="M1149" s="535"/>
      <c r="N1149" s="536"/>
      <c r="O1149" s="536"/>
      <c r="P1149" s="108"/>
      <c r="Q1149" s="108"/>
      <c r="R1149" s="108"/>
      <c r="S1149" s="108"/>
      <c r="T1149" s="108"/>
      <c r="U1149" s="108"/>
      <c r="V1149" s="108"/>
      <c r="W1149" s="108"/>
      <c r="X1149" s="108"/>
      <c r="Y1149" s="108"/>
      <c r="Z1149" s="108"/>
    </row>
    <row r="1150" spans="1:26" ht="19.5" customHeight="1">
      <c r="A1150" s="108"/>
      <c r="B1150" s="108"/>
      <c r="C1150" s="108"/>
      <c r="D1150" s="108"/>
      <c r="E1150" s="108"/>
      <c r="F1150" s="108"/>
      <c r="G1150" s="533"/>
      <c r="H1150" s="346"/>
      <c r="I1150" s="108"/>
      <c r="J1150" s="108"/>
      <c r="K1150" s="108"/>
      <c r="L1150" s="534"/>
      <c r="M1150" s="535"/>
      <c r="N1150" s="536"/>
      <c r="O1150" s="536"/>
      <c r="P1150" s="108"/>
      <c r="Q1150" s="108"/>
      <c r="R1150" s="108"/>
      <c r="S1150" s="108"/>
      <c r="T1150" s="108"/>
      <c r="U1150" s="108"/>
      <c r="V1150" s="108"/>
      <c r="W1150" s="108"/>
      <c r="X1150" s="108"/>
      <c r="Y1150" s="108"/>
      <c r="Z1150" s="108"/>
    </row>
    <row r="1151" spans="1:26" ht="19.5" customHeight="1">
      <c r="A1151" s="108"/>
      <c r="B1151" s="108"/>
      <c r="C1151" s="108"/>
      <c r="D1151" s="108"/>
      <c r="E1151" s="108"/>
      <c r="F1151" s="108"/>
      <c r="G1151" s="533"/>
      <c r="H1151" s="346"/>
      <c r="I1151" s="108"/>
      <c r="J1151" s="108"/>
      <c r="K1151" s="108"/>
      <c r="L1151" s="534"/>
      <c r="M1151" s="535"/>
      <c r="N1151" s="536"/>
      <c r="O1151" s="536"/>
      <c r="P1151" s="108"/>
      <c r="Q1151" s="108"/>
      <c r="R1151" s="108"/>
      <c r="S1151" s="108"/>
      <c r="T1151" s="108"/>
      <c r="U1151" s="108"/>
      <c r="V1151" s="108"/>
      <c r="W1151" s="108"/>
      <c r="X1151" s="108"/>
      <c r="Y1151" s="108"/>
      <c r="Z1151" s="108"/>
    </row>
    <row r="1152" spans="1:26" ht="19.5" customHeight="1">
      <c r="A1152" s="108"/>
      <c r="B1152" s="108"/>
      <c r="C1152" s="108"/>
      <c r="D1152" s="108"/>
      <c r="E1152" s="108"/>
      <c r="F1152" s="108"/>
      <c r="G1152" s="533"/>
      <c r="H1152" s="346"/>
      <c r="I1152" s="108"/>
      <c r="J1152" s="108"/>
      <c r="K1152" s="108"/>
      <c r="L1152" s="534"/>
      <c r="M1152" s="535"/>
      <c r="N1152" s="536"/>
      <c r="O1152" s="536"/>
      <c r="P1152" s="108"/>
      <c r="Q1152" s="108"/>
      <c r="R1152" s="108"/>
      <c r="S1152" s="108"/>
      <c r="T1152" s="108"/>
      <c r="U1152" s="108"/>
      <c r="V1152" s="108"/>
      <c r="W1152" s="108"/>
      <c r="X1152" s="108"/>
      <c r="Y1152" s="108"/>
      <c r="Z1152" s="108"/>
    </row>
    <row r="1153" spans="1:26" ht="19.5" customHeight="1">
      <c r="A1153" s="108"/>
      <c r="B1153" s="108"/>
      <c r="C1153" s="108"/>
      <c r="D1153" s="108"/>
      <c r="E1153" s="108"/>
      <c r="F1153" s="108"/>
      <c r="G1153" s="533"/>
      <c r="H1153" s="346"/>
      <c r="I1153" s="108"/>
      <c r="J1153" s="108"/>
      <c r="K1153" s="108"/>
      <c r="L1153" s="534"/>
      <c r="M1153" s="535"/>
      <c r="N1153" s="536"/>
      <c r="O1153" s="536"/>
      <c r="P1153" s="108"/>
      <c r="Q1153" s="108"/>
      <c r="R1153" s="108"/>
      <c r="S1153" s="108"/>
      <c r="T1153" s="108"/>
      <c r="U1153" s="108"/>
      <c r="V1153" s="108"/>
      <c r="W1153" s="108"/>
      <c r="X1153" s="108"/>
      <c r="Y1153" s="108"/>
      <c r="Z1153" s="108"/>
    </row>
    <row r="1154" spans="1:26" ht="19.5" customHeight="1">
      <c r="A1154" s="108"/>
      <c r="B1154" s="108"/>
      <c r="C1154" s="108"/>
      <c r="D1154" s="108"/>
      <c r="E1154" s="108"/>
      <c r="F1154" s="108"/>
      <c r="G1154" s="533"/>
      <c r="H1154" s="346"/>
      <c r="I1154" s="108"/>
      <c r="J1154" s="108"/>
      <c r="K1154" s="108"/>
      <c r="L1154" s="534"/>
      <c r="M1154" s="535"/>
      <c r="N1154" s="536"/>
      <c r="O1154" s="536"/>
      <c r="P1154" s="108"/>
      <c r="Q1154" s="108"/>
      <c r="R1154" s="108"/>
      <c r="S1154" s="108"/>
      <c r="T1154" s="108"/>
      <c r="U1154" s="108"/>
      <c r="V1154" s="108"/>
      <c r="W1154" s="108"/>
      <c r="X1154" s="108"/>
      <c r="Y1154" s="108"/>
      <c r="Z1154" s="108"/>
    </row>
    <row r="1155" spans="1:26" ht="19.5" customHeight="1">
      <c r="A1155" s="108"/>
      <c r="B1155" s="108"/>
      <c r="C1155" s="108"/>
      <c r="D1155" s="108"/>
      <c r="E1155" s="108"/>
      <c r="F1155" s="108"/>
      <c r="G1155" s="533"/>
      <c r="H1155" s="346"/>
      <c r="I1155" s="108"/>
      <c r="J1155" s="108"/>
      <c r="K1155" s="108"/>
      <c r="L1155" s="534"/>
      <c r="M1155" s="535"/>
      <c r="N1155" s="536"/>
      <c r="O1155" s="536"/>
      <c r="P1155" s="108"/>
      <c r="Q1155" s="108"/>
      <c r="R1155" s="108"/>
      <c r="S1155" s="108"/>
      <c r="T1155" s="108"/>
      <c r="U1155" s="108"/>
      <c r="V1155" s="108"/>
      <c r="W1155" s="108"/>
      <c r="X1155" s="108"/>
      <c r="Y1155" s="108"/>
      <c r="Z1155" s="108"/>
    </row>
    <row r="1156" spans="1:26" ht="19.5" customHeight="1">
      <c r="A1156" s="108"/>
      <c r="B1156" s="108"/>
      <c r="C1156" s="108"/>
      <c r="D1156" s="108"/>
      <c r="E1156" s="108"/>
      <c r="F1156" s="108"/>
      <c r="G1156" s="533"/>
      <c r="H1156" s="346"/>
      <c r="I1156" s="108"/>
      <c r="J1156" s="108"/>
      <c r="K1156" s="108"/>
      <c r="L1156" s="534"/>
      <c r="M1156" s="535"/>
      <c r="N1156" s="536"/>
      <c r="O1156" s="536"/>
      <c r="P1156" s="108"/>
      <c r="Q1156" s="108"/>
      <c r="R1156" s="108"/>
      <c r="S1156" s="108"/>
      <c r="T1156" s="108"/>
      <c r="U1156" s="108"/>
      <c r="V1156" s="108"/>
      <c r="W1156" s="108"/>
      <c r="X1156" s="108"/>
      <c r="Y1156" s="108"/>
      <c r="Z1156" s="108"/>
    </row>
    <row r="1157" spans="1:26" ht="19.5" customHeight="1">
      <c r="A1157" s="108"/>
      <c r="B1157" s="108"/>
      <c r="C1157" s="108"/>
      <c r="D1157" s="108"/>
      <c r="E1157" s="108"/>
      <c r="F1157" s="108"/>
      <c r="G1157" s="533"/>
      <c r="H1157" s="346"/>
      <c r="I1157" s="108"/>
      <c r="J1157" s="108"/>
      <c r="K1157" s="108"/>
      <c r="L1157" s="534"/>
      <c r="M1157" s="535"/>
      <c r="N1157" s="536"/>
      <c r="O1157" s="536"/>
      <c r="P1157" s="108"/>
      <c r="Q1157" s="108"/>
      <c r="R1157" s="108"/>
      <c r="S1157" s="108"/>
      <c r="T1157" s="108"/>
      <c r="U1157" s="108"/>
      <c r="V1157" s="108"/>
      <c r="W1157" s="108"/>
      <c r="X1157" s="108"/>
      <c r="Y1157" s="108"/>
      <c r="Z1157" s="108"/>
    </row>
    <row r="1158" spans="1:26" ht="19.5" customHeight="1">
      <c r="A1158" s="108"/>
      <c r="B1158" s="108"/>
      <c r="C1158" s="108"/>
      <c r="D1158" s="108"/>
      <c r="E1158" s="108"/>
      <c r="F1158" s="108"/>
      <c r="G1158" s="533"/>
      <c r="H1158" s="346"/>
      <c r="I1158" s="108"/>
      <c r="J1158" s="108"/>
      <c r="K1158" s="108"/>
      <c r="L1158" s="534"/>
      <c r="M1158" s="535"/>
      <c r="N1158" s="536"/>
      <c r="O1158" s="536"/>
      <c r="P1158" s="108"/>
      <c r="Q1158" s="108"/>
      <c r="R1158" s="108"/>
      <c r="S1158" s="108"/>
      <c r="T1158" s="108"/>
      <c r="U1158" s="108"/>
      <c r="V1158" s="108"/>
      <c r="W1158" s="108"/>
      <c r="X1158" s="108"/>
      <c r="Y1158" s="108"/>
      <c r="Z1158" s="108"/>
    </row>
    <row r="1159" spans="1:26" ht="19.5" customHeight="1">
      <c r="A1159" s="108"/>
      <c r="B1159" s="108"/>
      <c r="C1159" s="108"/>
      <c r="D1159" s="108"/>
      <c r="E1159" s="108"/>
      <c r="F1159" s="108"/>
      <c r="G1159" s="533"/>
      <c r="H1159" s="346"/>
      <c r="I1159" s="108"/>
      <c r="J1159" s="108"/>
      <c r="K1159" s="108"/>
      <c r="L1159" s="534"/>
      <c r="M1159" s="535"/>
      <c r="N1159" s="536"/>
      <c r="O1159" s="536"/>
      <c r="P1159" s="108"/>
      <c r="Q1159" s="108"/>
      <c r="R1159" s="108"/>
      <c r="S1159" s="108"/>
      <c r="T1159" s="108"/>
      <c r="U1159" s="108"/>
      <c r="V1159" s="108"/>
      <c r="W1159" s="108"/>
      <c r="X1159" s="108"/>
      <c r="Y1159" s="108"/>
      <c r="Z1159" s="108"/>
    </row>
    <row r="1160" spans="1:26" ht="19.5" customHeight="1">
      <c r="A1160" s="108"/>
      <c r="B1160" s="108"/>
      <c r="C1160" s="108"/>
      <c r="D1160" s="108"/>
      <c r="E1160" s="108"/>
      <c r="F1160" s="108"/>
      <c r="G1160" s="533"/>
      <c r="H1160" s="346"/>
      <c r="I1160" s="108"/>
      <c r="J1160" s="108"/>
      <c r="K1160" s="108"/>
      <c r="L1160" s="534"/>
      <c r="M1160" s="535"/>
      <c r="N1160" s="536"/>
      <c r="O1160" s="536"/>
      <c r="P1160" s="108"/>
      <c r="Q1160" s="108"/>
      <c r="R1160" s="108"/>
      <c r="S1160" s="108"/>
      <c r="T1160" s="108"/>
      <c r="U1160" s="108"/>
      <c r="V1160" s="108"/>
      <c r="W1160" s="108"/>
      <c r="X1160" s="108"/>
      <c r="Y1160" s="108"/>
      <c r="Z1160" s="108"/>
    </row>
    <row r="1161" spans="1:26" ht="19.5" customHeight="1">
      <c r="A1161" s="108"/>
      <c r="B1161" s="108"/>
      <c r="C1161" s="108"/>
      <c r="D1161" s="108"/>
      <c r="E1161" s="108"/>
      <c r="F1161" s="108"/>
      <c r="G1161" s="533"/>
      <c r="H1161" s="346"/>
      <c r="I1161" s="108"/>
      <c r="J1161" s="108"/>
      <c r="K1161" s="108"/>
      <c r="L1161" s="534"/>
      <c r="M1161" s="535"/>
      <c r="N1161" s="536"/>
      <c r="O1161" s="536"/>
      <c r="P1161" s="108"/>
      <c r="Q1161" s="108"/>
      <c r="R1161" s="108"/>
      <c r="S1161" s="108"/>
      <c r="T1161" s="108"/>
      <c r="U1161" s="108"/>
      <c r="V1161" s="108"/>
      <c r="W1161" s="108"/>
      <c r="X1161" s="108"/>
      <c r="Y1161" s="108"/>
      <c r="Z1161" s="108"/>
    </row>
    <row r="1162" spans="1:26" ht="19.5" customHeight="1">
      <c r="A1162" s="108"/>
      <c r="B1162" s="108"/>
      <c r="C1162" s="108"/>
      <c r="D1162" s="108"/>
      <c r="E1162" s="108"/>
      <c r="F1162" s="108"/>
      <c r="G1162" s="533"/>
      <c r="H1162" s="346"/>
      <c r="I1162" s="108"/>
      <c r="J1162" s="108"/>
      <c r="K1162" s="108"/>
      <c r="L1162" s="534"/>
      <c r="M1162" s="535"/>
      <c r="N1162" s="536"/>
      <c r="O1162" s="536"/>
      <c r="P1162" s="108"/>
      <c r="Q1162" s="108"/>
      <c r="R1162" s="108"/>
      <c r="S1162" s="108"/>
      <c r="T1162" s="108"/>
      <c r="U1162" s="108"/>
      <c r="V1162" s="108"/>
      <c r="W1162" s="108"/>
      <c r="X1162" s="108"/>
      <c r="Y1162" s="108"/>
      <c r="Z1162" s="108"/>
    </row>
    <row r="1163" spans="1:26" ht="19.5" customHeight="1">
      <c r="A1163" s="108"/>
      <c r="B1163" s="108"/>
      <c r="C1163" s="108"/>
      <c r="D1163" s="108"/>
      <c r="E1163" s="108"/>
      <c r="F1163" s="108"/>
      <c r="G1163" s="533"/>
      <c r="H1163" s="346"/>
      <c r="I1163" s="108"/>
      <c r="J1163" s="108"/>
      <c r="K1163" s="108"/>
      <c r="L1163" s="534"/>
      <c r="M1163" s="535"/>
      <c r="N1163" s="536"/>
      <c r="O1163" s="536"/>
      <c r="P1163" s="108"/>
      <c r="Q1163" s="108"/>
      <c r="R1163" s="108"/>
      <c r="S1163" s="108"/>
      <c r="T1163" s="108"/>
      <c r="U1163" s="108"/>
      <c r="V1163" s="108"/>
      <c r="W1163" s="108"/>
      <c r="X1163" s="108"/>
      <c r="Y1163" s="108"/>
      <c r="Z1163" s="108"/>
    </row>
    <row r="1164" spans="1:26" ht="19.5" customHeight="1">
      <c r="A1164" s="108"/>
      <c r="B1164" s="108"/>
      <c r="C1164" s="108"/>
      <c r="D1164" s="108"/>
      <c r="E1164" s="108"/>
      <c r="F1164" s="108"/>
      <c r="G1164" s="533"/>
      <c r="H1164" s="346"/>
      <c r="I1164" s="108"/>
      <c r="J1164" s="108"/>
      <c r="K1164" s="108"/>
      <c r="L1164" s="534"/>
      <c r="M1164" s="535"/>
      <c r="N1164" s="536"/>
      <c r="O1164" s="536"/>
      <c r="P1164" s="108"/>
      <c r="Q1164" s="108"/>
      <c r="R1164" s="108"/>
      <c r="S1164" s="108"/>
      <c r="T1164" s="108"/>
      <c r="U1164" s="108"/>
      <c r="V1164" s="108"/>
      <c r="W1164" s="108"/>
      <c r="X1164" s="108"/>
      <c r="Y1164" s="108"/>
      <c r="Z1164" s="108"/>
    </row>
    <row r="1165" spans="1:26" ht="19.5" customHeight="1">
      <c r="A1165" s="108"/>
      <c r="B1165" s="108"/>
      <c r="C1165" s="108"/>
      <c r="D1165" s="108"/>
      <c r="E1165" s="108"/>
      <c r="F1165" s="108"/>
      <c r="G1165" s="533"/>
      <c r="H1165" s="346"/>
      <c r="I1165" s="108"/>
      <c r="J1165" s="108"/>
      <c r="K1165" s="108"/>
      <c r="L1165" s="534"/>
      <c r="M1165" s="535"/>
      <c r="N1165" s="536"/>
      <c r="O1165" s="536"/>
      <c r="P1165" s="108"/>
      <c r="Q1165" s="108"/>
      <c r="R1165" s="108"/>
      <c r="S1165" s="108"/>
      <c r="T1165" s="108"/>
      <c r="U1165" s="108"/>
      <c r="V1165" s="108"/>
      <c r="W1165" s="108"/>
      <c r="X1165" s="108"/>
      <c r="Y1165" s="108"/>
      <c r="Z1165" s="108"/>
    </row>
    <row r="1166" spans="1:26" ht="19.5" customHeight="1">
      <c r="A1166" s="108"/>
      <c r="B1166" s="108"/>
      <c r="C1166" s="108"/>
      <c r="D1166" s="108"/>
      <c r="E1166" s="108"/>
      <c r="F1166" s="108"/>
      <c r="G1166" s="533"/>
      <c r="H1166" s="346"/>
      <c r="I1166" s="108"/>
      <c r="J1166" s="108"/>
      <c r="K1166" s="108"/>
      <c r="L1166" s="534"/>
      <c r="M1166" s="535"/>
      <c r="N1166" s="536"/>
      <c r="O1166" s="536"/>
      <c r="P1166" s="108"/>
      <c r="Q1166" s="108"/>
      <c r="R1166" s="108"/>
      <c r="S1166" s="108"/>
      <c r="T1166" s="108"/>
      <c r="U1166" s="108"/>
      <c r="V1166" s="108"/>
      <c r="W1166" s="108"/>
      <c r="X1166" s="108"/>
      <c r="Y1166" s="108"/>
      <c r="Z1166" s="108"/>
    </row>
    <row r="1167" spans="1:26" ht="19.5" customHeight="1">
      <c r="A1167" s="108"/>
      <c r="B1167" s="108"/>
      <c r="C1167" s="108"/>
      <c r="D1167" s="108"/>
      <c r="E1167" s="108"/>
      <c r="F1167" s="108"/>
      <c r="G1167" s="533"/>
      <c r="H1167" s="346"/>
      <c r="I1167" s="108"/>
      <c r="J1167" s="108"/>
      <c r="K1167" s="108"/>
      <c r="L1167" s="534"/>
      <c r="M1167" s="535"/>
      <c r="N1167" s="536"/>
      <c r="O1167" s="536"/>
      <c r="P1167" s="108"/>
      <c r="Q1167" s="108"/>
      <c r="R1167" s="108"/>
      <c r="S1167" s="108"/>
      <c r="T1167" s="108"/>
      <c r="U1167" s="108"/>
      <c r="V1167" s="108"/>
      <c r="W1167" s="108"/>
      <c r="X1167" s="108"/>
      <c r="Y1167" s="108"/>
      <c r="Z1167" s="108"/>
    </row>
    <row r="1168" spans="1:26" ht="19.5" customHeight="1">
      <c r="A1168" s="108"/>
      <c r="B1168" s="108"/>
      <c r="C1168" s="108"/>
      <c r="D1168" s="108"/>
      <c r="E1168" s="108"/>
      <c r="F1168" s="108"/>
      <c r="G1168" s="533"/>
      <c r="H1168" s="346"/>
      <c r="I1168" s="108"/>
      <c r="J1168" s="108"/>
      <c r="K1168" s="108"/>
      <c r="L1168" s="534"/>
      <c r="M1168" s="535"/>
      <c r="N1168" s="536"/>
      <c r="O1168" s="536"/>
      <c r="P1168" s="108"/>
      <c r="Q1168" s="108"/>
      <c r="R1168" s="108"/>
      <c r="S1168" s="108"/>
      <c r="T1168" s="108"/>
      <c r="U1168" s="108"/>
      <c r="V1168" s="108"/>
      <c r="W1168" s="108"/>
      <c r="X1168" s="108"/>
      <c r="Y1168" s="108"/>
      <c r="Z1168" s="108"/>
    </row>
    <row r="1169" spans="1:26" ht="19.5" customHeight="1">
      <c r="A1169" s="108"/>
      <c r="B1169" s="108"/>
      <c r="C1169" s="108"/>
      <c r="D1169" s="108"/>
      <c r="E1169" s="108"/>
      <c r="F1169" s="108"/>
      <c r="G1169" s="533"/>
      <c r="H1169" s="346"/>
      <c r="I1169" s="108"/>
      <c r="J1169" s="108"/>
      <c r="K1169" s="108"/>
      <c r="L1169" s="534"/>
      <c r="M1169" s="535"/>
      <c r="N1169" s="536"/>
      <c r="O1169" s="536"/>
      <c r="P1169" s="108"/>
      <c r="Q1169" s="108"/>
      <c r="R1169" s="108"/>
      <c r="S1169" s="108"/>
      <c r="T1169" s="108"/>
      <c r="U1169" s="108"/>
      <c r="V1169" s="108"/>
      <c r="W1169" s="108"/>
      <c r="X1169" s="108"/>
      <c r="Y1169" s="108"/>
      <c r="Z1169" s="108"/>
    </row>
    <row r="1170" spans="1:26" ht="19.5" customHeight="1">
      <c r="A1170" s="108"/>
      <c r="B1170" s="108"/>
      <c r="C1170" s="108"/>
      <c r="D1170" s="108"/>
      <c r="E1170" s="108"/>
      <c r="F1170" s="108"/>
      <c r="G1170" s="533"/>
      <c r="H1170" s="346"/>
      <c r="I1170" s="108"/>
      <c r="J1170" s="108"/>
      <c r="K1170" s="108"/>
      <c r="L1170" s="534"/>
      <c r="M1170" s="535"/>
      <c r="N1170" s="536"/>
      <c r="O1170" s="536"/>
      <c r="P1170" s="108"/>
      <c r="Q1170" s="108"/>
      <c r="R1170" s="108"/>
      <c r="S1170" s="108"/>
      <c r="T1170" s="108"/>
      <c r="U1170" s="108"/>
      <c r="V1170" s="108"/>
      <c r="W1170" s="108"/>
      <c r="X1170" s="108"/>
      <c r="Y1170" s="108"/>
      <c r="Z1170" s="108"/>
    </row>
    <row r="1171" spans="1:26" ht="19.5" customHeight="1">
      <c r="A1171" s="108"/>
      <c r="B1171" s="108"/>
      <c r="C1171" s="108"/>
      <c r="D1171" s="108"/>
      <c r="E1171" s="108"/>
      <c r="F1171" s="108"/>
      <c r="G1171" s="533"/>
      <c r="H1171" s="346"/>
      <c r="I1171" s="108"/>
      <c r="J1171" s="108"/>
      <c r="K1171" s="108"/>
      <c r="L1171" s="534"/>
      <c r="M1171" s="535"/>
      <c r="N1171" s="536"/>
      <c r="O1171" s="536"/>
      <c r="P1171" s="108"/>
      <c r="Q1171" s="108"/>
      <c r="R1171" s="108"/>
      <c r="S1171" s="108"/>
      <c r="T1171" s="108"/>
      <c r="U1171" s="108"/>
      <c r="V1171" s="108"/>
      <c r="W1171" s="108"/>
      <c r="X1171" s="108"/>
      <c r="Y1171" s="108"/>
      <c r="Z1171" s="108"/>
    </row>
    <row r="1172" spans="1:26" ht="19.5" customHeight="1">
      <c r="A1172" s="108"/>
      <c r="B1172" s="108"/>
      <c r="C1172" s="108"/>
      <c r="D1172" s="108"/>
      <c r="E1172" s="108"/>
      <c r="F1172" s="108"/>
      <c r="G1172" s="533"/>
      <c r="H1172" s="346"/>
      <c r="I1172" s="108"/>
      <c r="J1172" s="108"/>
      <c r="K1172" s="108"/>
      <c r="L1172" s="534"/>
      <c r="M1172" s="535"/>
      <c r="N1172" s="536"/>
      <c r="O1172" s="536"/>
      <c r="P1172" s="108"/>
      <c r="Q1172" s="108"/>
      <c r="R1172" s="108"/>
      <c r="S1172" s="108"/>
      <c r="T1172" s="108"/>
      <c r="U1172" s="108"/>
      <c r="V1172" s="108"/>
      <c r="W1172" s="108"/>
      <c r="X1172" s="108"/>
      <c r="Y1172" s="108"/>
      <c r="Z1172" s="108"/>
    </row>
    <row r="1173" spans="1:26" ht="19.5" customHeight="1">
      <c r="A1173" s="108"/>
      <c r="B1173" s="108"/>
      <c r="C1173" s="108"/>
      <c r="D1173" s="108"/>
      <c r="E1173" s="108"/>
      <c r="F1173" s="108"/>
      <c r="G1173" s="533"/>
      <c r="H1173" s="346"/>
      <c r="I1173" s="108"/>
      <c r="J1173" s="108"/>
      <c r="K1173" s="108"/>
      <c r="L1173" s="534"/>
      <c r="M1173" s="535"/>
      <c r="N1173" s="536"/>
      <c r="O1173" s="536"/>
      <c r="P1173" s="108"/>
      <c r="Q1173" s="108"/>
      <c r="R1173" s="108"/>
      <c r="S1173" s="108"/>
      <c r="T1173" s="108"/>
      <c r="U1173" s="108"/>
      <c r="V1173" s="108"/>
      <c r="W1173" s="108"/>
      <c r="X1173" s="108"/>
      <c r="Y1173" s="108"/>
      <c r="Z1173" s="108"/>
    </row>
    <row r="1174" spans="1:26" ht="19.5" customHeight="1">
      <c r="A1174" s="108"/>
      <c r="B1174" s="108"/>
      <c r="C1174" s="108"/>
      <c r="D1174" s="108"/>
      <c r="E1174" s="108"/>
      <c r="F1174" s="108"/>
      <c r="G1174" s="533"/>
      <c r="H1174" s="346"/>
      <c r="I1174" s="108"/>
      <c r="J1174" s="108"/>
      <c r="K1174" s="108"/>
      <c r="L1174" s="534"/>
      <c r="M1174" s="535"/>
      <c r="N1174" s="536"/>
      <c r="O1174" s="536"/>
      <c r="P1174" s="108"/>
      <c r="Q1174" s="108"/>
      <c r="R1174" s="108"/>
      <c r="S1174" s="108"/>
      <c r="T1174" s="108"/>
      <c r="U1174" s="108"/>
      <c r="V1174" s="108"/>
      <c r="W1174" s="108"/>
      <c r="X1174" s="108"/>
      <c r="Y1174" s="108"/>
      <c r="Z1174" s="108"/>
    </row>
    <row r="1175" spans="1:26" ht="19.5" customHeight="1">
      <c r="A1175" s="108"/>
      <c r="B1175" s="108"/>
      <c r="C1175" s="108"/>
      <c r="D1175" s="108"/>
      <c r="E1175" s="108"/>
      <c r="F1175" s="108"/>
      <c r="G1175" s="533"/>
      <c r="H1175" s="346"/>
      <c r="I1175" s="108"/>
      <c r="J1175" s="108"/>
      <c r="K1175" s="108"/>
      <c r="L1175" s="534"/>
      <c r="M1175" s="535"/>
      <c r="N1175" s="536"/>
      <c r="O1175" s="536"/>
      <c r="P1175" s="108"/>
      <c r="Q1175" s="108"/>
      <c r="R1175" s="108"/>
      <c r="S1175" s="108"/>
      <c r="T1175" s="108"/>
      <c r="U1175" s="108"/>
      <c r="V1175" s="108"/>
      <c r="W1175" s="108"/>
      <c r="X1175" s="108"/>
      <c r="Y1175" s="108"/>
      <c r="Z1175" s="108"/>
    </row>
    <row r="1176" spans="1:26" ht="19.5" customHeight="1">
      <c r="A1176" s="108"/>
      <c r="B1176" s="108"/>
      <c r="C1176" s="108"/>
      <c r="D1176" s="108"/>
      <c r="E1176" s="108"/>
      <c r="F1176" s="108"/>
      <c r="G1176" s="533"/>
      <c r="H1176" s="346"/>
      <c r="I1176" s="108"/>
      <c r="J1176" s="108"/>
      <c r="K1176" s="108"/>
      <c r="L1176" s="534"/>
      <c r="M1176" s="535"/>
      <c r="N1176" s="536"/>
      <c r="O1176" s="536"/>
      <c r="P1176" s="108"/>
      <c r="Q1176" s="108"/>
      <c r="R1176" s="108"/>
      <c r="S1176" s="108"/>
      <c r="T1176" s="108"/>
      <c r="U1176" s="108"/>
      <c r="V1176" s="108"/>
      <c r="W1176" s="108"/>
      <c r="X1176" s="108"/>
      <c r="Y1176" s="108"/>
      <c r="Z1176" s="108"/>
    </row>
    <row r="1177" spans="1:26" ht="19.5" customHeight="1">
      <c r="A1177" s="108"/>
      <c r="B1177" s="108"/>
      <c r="C1177" s="108"/>
      <c r="D1177" s="108"/>
      <c r="E1177" s="108"/>
      <c r="F1177" s="108"/>
      <c r="G1177" s="533"/>
      <c r="H1177" s="346"/>
      <c r="I1177" s="108"/>
      <c r="J1177" s="108"/>
      <c r="K1177" s="108"/>
      <c r="L1177" s="534"/>
      <c r="M1177" s="535"/>
      <c r="N1177" s="536"/>
      <c r="O1177" s="536"/>
      <c r="P1177" s="108"/>
      <c r="Q1177" s="108"/>
      <c r="R1177" s="108"/>
      <c r="S1177" s="108"/>
      <c r="T1177" s="108"/>
      <c r="U1177" s="108"/>
      <c r="V1177" s="108"/>
      <c r="W1177" s="108"/>
      <c r="X1177" s="108"/>
      <c r="Y1177" s="108"/>
      <c r="Z1177" s="108"/>
    </row>
    <row r="1178" spans="1:26" ht="19.5" customHeight="1">
      <c r="A1178" s="108"/>
      <c r="B1178" s="108"/>
      <c r="C1178" s="108"/>
      <c r="D1178" s="108"/>
      <c r="E1178" s="108"/>
      <c r="F1178" s="108"/>
      <c r="G1178" s="533"/>
      <c r="H1178" s="346"/>
      <c r="I1178" s="108"/>
      <c r="J1178" s="108"/>
      <c r="K1178" s="108"/>
      <c r="L1178" s="534"/>
      <c r="M1178" s="535"/>
      <c r="N1178" s="536"/>
      <c r="O1178" s="536"/>
      <c r="P1178" s="108"/>
      <c r="Q1178" s="108"/>
      <c r="R1178" s="108"/>
      <c r="S1178" s="108"/>
      <c r="T1178" s="108"/>
      <c r="U1178" s="108"/>
      <c r="V1178" s="108"/>
      <c r="W1178" s="108"/>
      <c r="X1178" s="108"/>
      <c r="Y1178" s="108"/>
      <c r="Z1178" s="108"/>
    </row>
    <row r="1179" spans="1:26" ht="19.5" customHeight="1">
      <c r="A1179" s="108"/>
      <c r="B1179" s="108"/>
      <c r="C1179" s="108"/>
      <c r="D1179" s="108"/>
      <c r="E1179" s="108"/>
      <c r="F1179" s="108"/>
      <c r="G1179" s="533"/>
      <c r="H1179" s="346"/>
      <c r="I1179" s="108"/>
      <c r="J1179" s="108"/>
      <c r="K1179" s="108"/>
      <c r="L1179" s="534"/>
      <c r="M1179" s="535"/>
      <c r="N1179" s="536"/>
      <c r="O1179" s="536"/>
      <c r="P1179" s="108"/>
      <c r="Q1179" s="108"/>
      <c r="R1179" s="108"/>
      <c r="S1179" s="108"/>
      <c r="T1179" s="108"/>
      <c r="U1179" s="108"/>
      <c r="V1179" s="108"/>
      <c r="W1179" s="108"/>
      <c r="X1179" s="108"/>
      <c r="Y1179" s="108"/>
      <c r="Z1179" s="108"/>
    </row>
    <row r="1180" spans="1:26" ht="19.5" customHeight="1">
      <c r="A1180" s="108"/>
      <c r="B1180" s="108"/>
      <c r="C1180" s="108"/>
      <c r="D1180" s="108"/>
      <c r="E1180" s="108"/>
      <c r="F1180" s="108"/>
      <c r="G1180" s="533"/>
      <c r="H1180" s="346"/>
      <c r="I1180" s="108"/>
      <c r="J1180" s="108"/>
      <c r="K1180" s="108"/>
      <c r="L1180" s="534"/>
      <c r="M1180" s="535"/>
      <c r="N1180" s="536"/>
      <c r="O1180" s="536"/>
      <c r="P1180" s="108"/>
      <c r="Q1180" s="108"/>
      <c r="R1180" s="108"/>
      <c r="S1180" s="108"/>
      <c r="T1180" s="108"/>
      <c r="U1180" s="108"/>
      <c r="V1180" s="108"/>
      <c r="W1180" s="108"/>
      <c r="X1180" s="108"/>
      <c r="Y1180" s="108"/>
      <c r="Z1180" s="108"/>
    </row>
    <row r="1181" spans="1:26" ht="19.5" customHeight="1">
      <c r="A1181" s="108"/>
      <c r="B1181" s="108"/>
      <c r="C1181" s="108"/>
      <c r="D1181" s="108"/>
      <c r="E1181" s="108"/>
      <c r="F1181" s="108"/>
      <c r="G1181" s="533"/>
      <c r="H1181" s="346"/>
      <c r="I1181" s="108"/>
      <c r="J1181" s="108"/>
      <c r="K1181" s="108"/>
      <c r="L1181" s="534"/>
      <c r="M1181" s="535"/>
      <c r="N1181" s="536"/>
      <c r="O1181" s="536"/>
      <c r="P1181" s="108"/>
      <c r="Q1181" s="108"/>
      <c r="R1181" s="108"/>
      <c r="S1181" s="108"/>
      <c r="T1181" s="108"/>
      <c r="U1181" s="108"/>
      <c r="V1181" s="108"/>
      <c r="W1181" s="108"/>
      <c r="X1181" s="108"/>
      <c r="Y1181" s="108"/>
      <c r="Z1181" s="108"/>
    </row>
    <row r="1182" spans="1:26" ht="19.5" customHeight="1">
      <c r="A1182" s="108"/>
      <c r="B1182" s="108"/>
      <c r="C1182" s="108"/>
      <c r="D1182" s="108"/>
      <c r="E1182" s="108"/>
      <c r="F1182" s="108"/>
      <c r="G1182" s="533"/>
      <c r="H1182" s="346"/>
      <c r="I1182" s="108"/>
      <c r="J1182" s="108"/>
      <c r="K1182" s="108"/>
      <c r="L1182" s="534"/>
      <c r="M1182" s="535"/>
      <c r="N1182" s="536"/>
      <c r="O1182" s="536"/>
      <c r="P1182" s="108"/>
      <c r="Q1182" s="108"/>
      <c r="R1182" s="108"/>
      <c r="S1182" s="108"/>
      <c r="T1182" s="108"/>
      <c r="U1182" s="108"/>
      <c r="V1182" s="108"/>
      <c r="W1182" s="108"/>
      <c r="X1182" s="108"/>
      <c r="Y1182" s="108"/>
      <c r="Z1182" s="108"/>
    </row>
    <row r="1183" spans="1:26" ht="19.5" customHeight="1">
      <c r="A1183" s="108"/>
      <c r="B1183" s="108"/>
      <c r="C1183" s="108"/>
      <c r="D1183" s="108"/>
      <c r="E1183" s="108"/>
      <c r="F1183" s="108"/>
      <c r="G1183" s="533"/>
      <c r="H1183" s="346"/>
      <c r="I1183" s="108"/>
      <c r="J1183" s="108"/>
      <c r="K1183" s="108"/>
      <c r="L1183" s="534"/>
      <c r="M1183" s="535"/>
      <c r="N1183" s="536"/>
      <c r="O1183" s="536"/>
      <c r="P1183" s="108"/>
      <c r="Q1183" s="108"/>
      <c r="R1183" s="108"/>
      <c r="S1183" s="108"/>
      <c r="T1183" s="108"/>
      <c r="U1183" s="108"/>
      <c r="V1183" s="108"/>
      <c r="W1183" s="108"/>
      <c r="X1183" s="108"/>
      <c r="Y1183" s="108"/>
      <c r="Z1183" s="108"/>
    </row>
    <row r="1184" spans="1:26" ht="19.5" customHeight="1">
      <c r="A1184" s="108"/>
      <c r="B1184" s="108"/>
      <c r="C1184" s="108"/>
      <c r="D1184" s="108"/>
      <c r="E1184" s="108"/>
      <c r="F1184" s="108"/>
      <c r="G1184" s="533"/>
      <c r="H1184" s="346"/>
      <c r="I1184" s="108"/>
      <c r="J1184" s="108"/>
      <c r="K1184" s="108"/>
      <c r="L1184" s="534"/>
      <c r="M1184" s="535"/>
      <c r="N1184" s="536"/>
      <c r="O1184" s="536"/>
      <c r="P1184" s="108"/>
      <c r="Q1184" s="108"/>
      <c r="R1184" s="108"/>
      <c r="S1184" s="108"/>
      <c r="T1184" s="108"/>
      <c r="U1184" s="108"/>
      <c r="V1184" s="108"/>
      <c r="W1184" s="108"/>
      <c r="X1184" s="108"/>
      <c r="Y1184" s="108"/>
      <c r="Z1184" s="108"/>
    </row>
    <row r="1185" spans="1:26" ht="19.5" customHeight="1">
      <c r="A1185" s="108"/>
      <c r="B1185" s="108"/>
      <c r="C1185" s="108"/>
      <c r="D1185" s="108"/>
      <c r="E1185" s="108"/>
      <c r="F1185" s="108"/>
      <c r="G1185" s="533"/>
      <c r="H1185" s="346"/>
      <c r="I1185" s="108"/>
      <c r="J1185" s="108"/>
      <c r="K1185" s="108"/>
      <c r="L1185" s="534"/>
      <c r="M1185" s="535"/>
      <c r="N1185" s="536"/>
      <c r="O1185" s="536"/>
      <c r="P1185" s="108"/>
      <c r="Q1185" s="108"/>
      <c r="R1185" s="108"/>
      <c r="S1185" s="108"/>
      <c r="T1185" s="108"/>
      <c r="U1185" s="108"/>
      <c r="V1185" s="108"/>
      <c r="W1185" s="108"/>
      <c r="X1185" s="108"/>
      <c r="Y1185" s="108"/>
      <c r="Z1185" s="108"/>
    </row>
    <row r="1186" spans="1:26" ht="19.5" customHeight="1">
      <c r="A1186" s="108"/>
      <c r="B1186" s="108"/>
      <c r="C1186" s="108"/>
      <c r="D1186" s="108"/>
      <c r="E1186" s="108"/>
      <c r="F1186" s="108"/>
      <c r="G1186" s="533"/>
      <c r="H1186" s="346"/>
      <c r="I1186" s="108"/>
      <c r="J1186" s="108"/>
      <c r="K1186" s="108"/>
      <c r="L1186" s="534"/>
      <c r="M1186" s="535"/>
      <c r="N1186" s="536"/>
      <c r="O1186" s="536"/>
      <c r="P1186" s="108"/>
      <c r="Q1186" s="108"/>
      <c r="R1186" s="108"/>
      <c r="S1186" s="108"/>
      <c r="T1186" s="108"/>
      <c r="U1186" s="108"/>
      <c r="V1186" s="108"/>
      <c r="W1186" s="108"/>
      <c r="X1186" s="108"/>
      <c r="Y1186" s="108"/>
      <c r="Z1186" s="108"/>
    </row>
    <row r="1187" spans="1:26" ht="19.5" customHeight="1">
      <c r="A1187" s="108"/>
      <c r="B1187" s="108"/>
      <c r="C1187" s="108"/>
      <c r="D1187" s="108"/>
      <c r="E1187" s="108"/>
      <c r="F1187" s="108"/>
      <c r="G1187" s="533"/>
      <c r="H1187" s="346"/>
      <c r="I1187" s="108"/>
      <c r="J1187" s="108"/>
      <c r="K1187" s="108"/>
      <c r="L1187" s="534"/>
      <c r="M1187" s="535"/>
      <c r="N1187" s="536"/>
      <c r="O1187" s="536"/>
      <c r="P1187" s="108"/>
      <c r="Q1187" s="108"/>
      <c r="R1187" s="108"/>
      <c r="S1187" s="108"/>
      <c r="T1187" s="108"/>
      <c r="U1187" s="108"/>
      <c r="V1187" s="108"/>
      <c r="W1187" s="108"/>
      <c r="X1187" s="108"/>
      <c r="Y1187" s="108"/>
      <c r="Z1187" s="108"/>
    </row>
    <row r="1188" spans="1:26" ht="19.5" customHeight="1">
      <c r="A1188" s="108"/>
      <c r="B1188" s="108"/>
      <c r="C1188" s="108"/>
      <c r="D1188" s="108"/>
      <c r="E1188" s="108"/>
      <c r="F1188" s="108"/>
      <c r="G1188" s="533"/>
      <c r="H1188" s="346"/>
      <c r="I1188" s="108"/>
      <c r="J1188" s="108"/>
      <c r="K1188" s="108"/>
      <c r="L1188" s="534"/>
      <c r="M1188" s="535"/>
      <c r="N1188" s="536"/>
      <c r="O1188" s="536"/>
      <c r="P1188" s="108"/>
      <c r="Q1188" s="108"/>
      <c r="R1188" s="108"/>
      <c r="S1188" s="108"/>
      <c r="T1188" s="108"/>
      <c r="U1188" s="108"/>
      <c r="V1188" s="108"/>
      <c r="W1188" s="108"/>
      <c r="X1188" s="108"/>
      <c r="Y1188" s="108"/>
      <c r="Z1188" s="108"/>
    </row>
    <row r="1189" spans="1:26" ht="19.5" customHeight="1">
      <c r="A1189" s="108"/>
      <c r="B1189" s="108"/>
      <c r="C1189" s="108"/>
      <c r="D1189" s="108"/>
      <c r="E1189" s="108"/>
      <c r="F1189" s="108"/>
      <c r="G1189" s="533"/>
      <c r="H1189" s="346"/>
      <c r="I1189" s="108"/>
      <c r="J1189" s="108"/>
      <c r="K1189" s="108"/>
      <c r="L1189" s="534"/>
      <c r="M1189" s="535"/>
      <c r="N1189" s="536"/>
      <c r="O1189" s="536"/>
      <c r="P1189" s="108"/>
      <c r="Q1189" s="108"/>
      <c r="R1189" s="108"/>
      <c r="S1189" s="108"/>
      <c r="T1189" s="108"/>
      <c r="U1189" s="108"/>
      <c r="V1189" s="108"/>
      <c r="W1189" s="108"/>
      <c r="X1189" s="108"/>
      <c r="Y1189" s="108"/>
      <c r="Z1189" s="108"/>
    </row>
    <row r="1190" spans="1:26" ht="19.5" customHeight="1">
      <c r="A1190" s="108"/>
      <c r="B1190" s="108"/>
      <c r="C1190" s="108"/>
      <c r="D1190" s="108"/>
      <c r="E1190" s="108"/>
      <c r="F1190" s="108"/>
      <c r="G1190" s="533"/>
      <c r="H1190" s="346"/>
      <c r="I1190" s="108"/>
      <c r="J1190" s="108"/>
      <c r="K1190" s="108"/>
      <c r="L1190" s="534"/>
      <c r="M1190" s="535"/>
      <c r="N1190" s="536"/>
      <c r="O1190" s="536"/>
      <c r="P1190" s="108"/>
      <c r="Q1190" s="108"/>
      <c r="R1190" s="108"/>
      <c r="S1190" s="108"/>
      <c r="T1190" s="108"/>
      <c r="U1190" s="108"/>
      <c r="V1190" s="108"/>
      <c r="W1190" s="108"/>
      <c r="X1190" s="108"/>
      <c r="Y1190" s="108"/>
      <c r="Z1190" s="108"/>
    </row>
    <row r="1191" spans="1:26" ht="19.5" customHeight="1">
      <c r="A1191" s="108"/>
      <c r="B1191" s="108"/>
      <c r="C1191" s="108"/>
      <c r="D1191" s="108"/>
      <c r="E1191" s="108"/>
      <c r="F1191" s="108"/>
      <c r="G1191" s="533"/>
      <c r="H1191" s="346"/>
      <c r="I1191" s="108"/>
      <c r="J1191" s="108"/>
      <c r="K1191" s="108"/>
      <c r="L1191" s="534"/>
      <c r="M1191" s="535"/>
      <c r="N1191" s="536"/>
      <c r="O1191" s="536"/>
      <c r="P1191" s="108"/>
      <c r="Q1191" s="108"/>
      <c r="R1191" s="108"/>
      <c r="S1191" s="108"/>
      <c r="T1191" s="108"/>
      <c r="U1191" s="108"/>
      <c r="V1191" s="108"/>
      <c r="W1191" s="108"/>
      <c r="X1191" s="108"/>
      <c r="Y1191" s="108"/>
      <c r="Z1191" s="108"/>
    </row>
    <row r="1192" spans="1:26" ht="19.5" customHeight="1">
      <c r="A1192" s="108"/>
      <c r="B1192" s="108"/>
      <c r="C1192" s="108"/>
      <c r="D1192" s="108"/>
      <c r="E1192" s="108"/>
      <c r="F1192" s="108"/>
      <c r="G1192" s="533"/>
      <c r="H1192" s="346"/>
      <c r="I1192" s="108"/>
      <c r="J1192" s="108"/>
      <c r="K1192" s="108"/>
      <c r="L1192" s="534"/>
      <c r="M1192" s="535"/>
      <c r="N1192" s="536"/>
      <c r="O1192" s="536"/>
      <c r="P1192" s="108"/>
      <c r="Q1192" s="108"/>
      <c r="R1192" s="108"/>
      <c r="S1192" s="108"/>
      <c r="T1192" s="108"/>
      <c r="U1192" s="108"/>
      <c r="V1192" s="108"/>
      <c r="W1192" s="108"/>
      <c r="X1192" s="108"/>
      <c r="Y1192" s="108"/>
      <c r="Z1192" s="108"/>
    </row>
    <row r="1193" spans="1:26" ht="19.5" customHeight="1">
      <c r="A1193" s="108"/>
      <c r="B1193" s="108"/>
      <c r="C1193" s="108"/>
      <c r="D1193" s="108"/>
      <c r="E1193" s="108"/>
      <c r="F1193" s="108"/>
      <c r="G1193" s="533"/>
      <c r="H1193" s="346"/>
      <c r="I1193" s="108"/>
      <c r="J1193" s="108"/>
      <c r="K1193" s="108"/>
      <c r="L1193" s="534"/>
      <c r="M1193" s="535"/>
      <c r="N1193" s="536"/>
      <c r="O1193" s="536"/>
      <c r="P1193" s="108"/>
      <c r="Q1193" s="108"/>
      <c r="R1193" s="108"/>
      <c r="S1193" s="108"/>
      <c r="T1193" s="108"/>
      <c r="U1193" s="108"/>
      <c r="V1193" s="108"/>
      <c r="W1193" s="108"/>
      <c r="X1193" s="108"/>
      <c r="Y1193" s="108"/>
      <c r="Z1193" s="108"/>
    </row>
    <row r="1194" spans="1:26" ht="19.5" customHeight="1">
      <c r="A1194" s="108"/>
      <c r="B1194" s="108"/>
      <c r="C1194" s="108"/>
      <c r="D1194" s="108"/>
      <c r="E1194" s="108"/>
      <c r="F1194" s="108"/>
      <c r="G1194" s="533"/>
      <c r="H1194" s="346"/>
      <c r="I1194" s="108"/>
      <c r="J1194" s="108"/>
      <c r="K1194" s="108"/>
      <c r="L1194" s="534"/>
      <c r="M1194" s="535"/>
      <c r="N1194" s="536"/>
      <c r="O1194" s="536"/>
      <c r="P1194" s="108"/>
      <c r="Q1194" s="108"/>
      <c r="R1194" s="108"/>
      <c r="S1194" s="108"/>
      <c r="T1194" s="108"/>
      <c r="U1194" s="108"/>
      <c r="V1194" s="108"/>
      <c r="W1194" s="108"/>
      <c r="X1194" s="108"/>
      <c r="Y1194" s="108"/>
      <c r="Z1194" s="108"/>
    </row>
    <row r="1195" spans="1:26" ht="19.5" customHeight="1">
      <c r="A1195" s="108"/>
      <c r="B1195" s="108"/>
      <c r="C1195" s="108"/>
      <c r="D1195" s="108"/>
      <c r="E1195" s="108"/>
      <c r="F1195" s="108"/>
      <c r="G1195" s="533"/>
      <c r="H1195" s="346"/>
      <c r="I1195" s="108"/>
      <c r="J1195" s="108"/>
      <c r="K1195" s="108"/>
      <c r="L1195" s="534"/>
      <c r="M1195" s="535"/>
      <c r="N1195" s="536"/>
      <c r="O1195" s="536"/>
      <c r="P1195" s="108"/>
      <c r="Q1195" s="108"/>
      <c r="R1195" s="108"/>
      <c r="S1195" s="108"/>
      <c r="T1195" s="108"/>
      <c r="U1195" s="108"/>
      <c r="V1195" s="108"/>
      <c r="W1195" s="108"/>
      <c r="X1195" s="108"/>
      <c r="Y1195" s="108"/>
      <c r="Z1195" s="108"/>
    </row>
    <row r="1196" spans="1:26" ht="19.5" customHeight="1">
      <c r="A1196" s="108"/>
      <c r="B1196" s="108"/>
      <c r="C1196" s="108"/>
      <c r="D1196" s="108"/>
      <c r="E1196" s="108"/>
      <c r="F1196" s="108"/>
      <c r="G1196" s="533"/>
      <c r="H1196" s="346"/>
      <c r="I1196" s="108"/>
      <c r="J1196" s="108"/>
      <c r="K1196" s="108"/>
      <c r="L1196" s="534"/>
      <c r="M1196" s="535"/>
      <c r="N1196" s="536"/>
      <c r="O1196" s="536"/>
      <c r="P1196" s="108"/>
      <c r="Q1196" s="108"/>
      <c r="R1196" s="108"/>
      <c r="S1196" s="108"/>
      <c r="T1196" s="108"/>
      <c r="U1196" s="108"/>
      <c r="V1196" s="108"/>
      <c r="W1196" s="108"/>
      <c r="X1196" s="108"/>
      <c r="Y1196" s="108"/>
      <c r="Z1196" s="108"/>
    </row>
    <row r="1197" spans="1:26" ht="19.5" customHeight="1">
      <c r="A1197" s="108"/>
      <c r="B1197" s="108"/>
      <c r="C1197" s="108"/>
      <c r="D1197" s="108"/>
      <c r="E1197" s="108"/>
      <c r="F1197" s="108"/>
      <c r="G1197" s="533"/>
      <c r="H1197" s="346"/>
      <c r="I1197" s="108"/>
      <c r="J1197" s="108"/>
      <c r="K1197" s="108"/>
      <c r="L1197" s="534"/>
      <c r="M1197" s="535"/>
      <c r="N1197" s="536"/>
      <c r="O1197" s="536"/>
      <c r="P1197" s="108"/>
      <c r="Q1197" s="108"/>
      <c r="R1197" s="108"/>
      <c r="S1197" s="108"/>
      <c r="T1197" s="108"/>
      <c r="U1197" s="108"/>
      <c r="V1197" s="108"/>
      <c r="W1197" s="108"/>
      <c r="X1197" s="108"/>
      <c r="Y1197" s="108"/>
      <c r="Z1197" s="108"/>
    </row>
    <row r="1198" spans="1:26" ht="19.5" customHeight="1">
      <c r="A1198" s="108"/>
      <c r="B1198" s="108"/>
      <c r="C1198" s="108"/>
      <c r="D1198" s="108"/>
      <c r="E1198" s="108"/>
      <c r="F1198" s="108"/>
      <c r="G1198" s="533"/>
      <c r="H1198" s="346"/>
      <c r="I1198" s="108"/>
      <c r="J1198" s="108"/>
      <c r="K1198" s="108"/>
      <c r="L1198" s="534"/>
      <c r="M1198" s="535"/>
      <c r="N1198" s="536"/>
      <c r="O1198" s="536"/>
      <c r="P1198" s="108"/>
      <c r="Q1198" s="108"/>
      <c r="R1198" s="108"/>
      <c r="S1198" s="108"/>
      <c r="T1198" s="108"/>
      <c r="U1198" s="108"/>
      <c r="V1198" s="108"/>
      <c r="W1198" s="108"/>
      <c r="X1198" s="108"/>
      <c r="Y1198" s="108"/>
      <c r="Z1198" s="108"/>
    </row>
    <row r="1199" spans="1:26" ht="19.5" customHeight="1">
      <c r="A1199" s="108"/>
      <c r="B1199" s="108"/>
      <c r="C1199" s="108"/>
      <c r="D1199" s="108"/>
      <c r="E1199" s="108"/>
      <c r="F1199" s="108"/>
      <c r="G1199" s="533"/>
      <c r="H1199" s="346"/>
      <c r="I1199" s="108"/>
      <c r="J1199" s="108"/>
      <c r="K1199" s="108"/>
      <c r="L1199" s="534"/>
      <c r="M1199" s="535"/>
      <c r="N1199" s="536"/>
      <c r="O1199" s="536"/>
      <c r="P1199" s="108"/>
      <c r="Q1199" s="108"/>
      <c r="R1199" s="108"/>
      <c r="S1199" s="108"/>
      <c r="T1199" s="108"/>
      <c r="U1199" s="108"/>
      <c r="V1199" s="108"/>
      <c r="W1199" s="108"/>
      <c r="X1199" s="108"/>
      <c r="Y1199" s="108"/>
      <c r="Z1199" s="108"/>
    </row>
    <row r="1200" spans="1:26" ht="19.5" customHeight="1">
      <c r="A1200" s="108"/>
      <c r="B1200" s="108"/>
      <c r="C1200" s="108"/>
      <c r="D1200" s="108"/>
      <c r="E1200" s="108"/>
      <c r="F1200" s="108"/>
      <c r="G1200" s="533"/>
      <c r="H1200" s="346"/>
      <c r="I1200" s="108"/>
      <c r="J1200" s="108"/>
      <c r="K1200" s="108"/>
      <c r="L1200" s="534"/>
      <c r="M1200" s="535"/>
      <c r="N1200" s="536"/>
      <c r="O1200" s="536"/>
      <c r="P1200" s="108"/>
      <c r="Q1200" s="108"/>
      <c r="R1200" s="108"/>
      <c r="S1200" s="108"/>
      <c r="T1200" s="108"/>
      <c r="U1200" s="108"/>
      <c r="V1200" s="108"/>
      <c r="W1200" s="108"/>
      <c r="X1200" s="108"/>
      <c r="Y1200" s="108"/>
      <c r="Z1200" s="108"/>
    </row>
    <row r="1201" spans="1:26" ht="19.5" customHeight="1">
      <c r="A1201" s="108"/>
      <c r="B1201" s="108"/>
      <c r="C1201" s="108"/>
      <c r="D1201" s="108"/>
      <c r="E1201" s="108"/>
      <c r="F1201" s="108"/>
      <c r="G1201" s="533"/>
      <c r="H1201" s="346"/>
      <c r="I1201" s="108"/>
      <c r="J1201" s="108"/>
      <c r="K1201" s="108"/>
      <c r="L1201" s="534"/>
      <c r="M1201" s="535"/>
      <c r="N1201" s="536"/>
      <c r="O1201" s="536"/>
      <c r="P1201" s="108"/>
      <c r="Q1201" s="108"/>
      <c r="R1201" s="108"/>
      <c r="S1201" s="108"/>
      <c r="T1201" s="108"/>
      <c r="U1201" s="108"/>
      <c r="V1201" s="108"/>
      <c r="W1201" s="108"/>
      <c r="X1201" s="108"/>
      <c r="Y1201" s="108"/>
      <c r="Z1201" s="108"/>
    </row>
    <row r="1202" spans="1:26" ht="19.5" customHeight="1">
      <c r="A1202" s="108"/>
      <c r="B1202" s="108"/>
      <c r="C1202" s="108"/>
      <c r="D1202" s="108"/>
      <c r="E1202" s="108"/>
      <c r="F1202" s="108"/>
      <c r="G1202" s="533"/>
      <c r="H1202" s="346"/>
      <c r="I1202" s="108"/>
      <c r="J1202" s="108"/>
      <c r="K1202" s="108"/>
      <c r="L1202" s="534"/>
      <c r="M1202" s="535"/>
      <c r="N1202" s="536"/>
      <c r="O1202" s="536"/>
      <c r="P1202" s="108"/>
      <c r="Q1202" s="108"/>
      <c r="R1202" s="108"/>
      <c r="S1202" s="108"/>
      <c r="T1202" s="108"/>
      <c r="U1202" s="108"/>
      <c r="V1202" s="108"/>
      <c r="W1202" s="108"/>
      <c r="X1202" s="108"/>
      <c r="Y1202" s="108"/>
      <c r="Z1202" s="108"/>
    </row>
    <row r="1203" spans="1:26" ht="19.5" customHeight="1">
      <c r="A1203" s="108"/>
      <c r="B1203" s="108"/>
      <c r="C1203" s="108"/>
      <c r="D1203" s="108"/>
      <c r="E1203" s="108"/>
      <c r="F1203" s="108"/>
      <c r="G1203" s="533"/>
      <c r="H1203" s="346"/>
      <c r="I1203" s="108"/>
      <c r="J1203" s="108"/>
      <c r="K1203" s="108"/>
      <c r="L1203" s="534"/>
      <c r="M1203" s="535"/>
      <c r="N1203" s="536"/>
      <c r="O1203" s="536"/>
      <c r="P1203" s="108"/>
      <c r="Q1203" s="108"/>
      <c r="R1203" s="108"/>
      <c r="S1203" s="108"/>
      <c r="T1203" s="108"/>
      <c r="U1203" s="108"/>
      <c r="V1203" s="108"/>
      <c r="W1203" s="108"/>
      <c r="X1203" s="108"/>
      <c r="Y1203" s="108"/>
      <c r="Z1203" s="108"/>
    </row>
    <row r="1204" spans="1:26" ht="19.5" customHeight="1">
      <c r="A1204" s="108"/>
      <c r="B1204" s="108"/>
      <c r="C1204" s="108"/>
      <c r="D1204" s="108"/>
      <c r="E1204" s="108"/>
      <c r="F1204" s="108"/>
      <c r="G1204" s="533"/>
      <c r="H1204" s="346"/>
      <c r="I1204" s="108"/>
      <c r="J1204" s="108"/>
      <c r="K1204" s="108"/>
      <c r="L1204" s="534"/>
      <c r="M1204" s="535"/>
      <c r="N1204" s="536"/>
      <c r="O1204" s="536"/>
      <c r="P1204" s="108"/>
      <c r="Q1204" s="108"/>
      <c r="R1204" s="108"/>
      <c r="S1204" s="108"/>
      <c r="T1204" s="108"/>
      <c r="U1204" s="108"/>
      <c r="V1204" s="108"/>
      <c r="W1204" s="108"/>
      <c r="X1204" s="108"/>
      <c r="Y1204" s="108"/>
      <c r="Z1204" s="108"/>
    </row>
    <row r="1205" spans="1:26" ht="19.5" customHeight="1">
      <c r="A1205" s="108"/>
      <c r="B1205" s="108"/>
      <c r="C1205" s="108"/>
      <c r="D1205" s="108"/>
      <c r="E1205" s="108"/>
      <c r="F1205" s="108"/>
      <c r="G1205" s="533"/>
      <c r="H1205" s="346"/>
      <c r="I1205" s="108"/>
      <c r="J1205" s="108"/>
      <c r="K1205" s="108"/>
      <c r="L1205" s="534"/>
      <c r="M1205" s="535"/>
      <c r="N1205" s="536"/>
      <c r="O1205" s="536"/>
      <c r="P1205" s="108"/>
      <c r="Q1205" s="108"/>
      <c r="R1205" s="108"/>
      <c r="S1205" s="108"/>
      <c r="T1205" s="108"/>
      <c r="U1205" s="108"/>
      <c r="V1205" s="108"/>
      <c r="W1205" s="108"/>
      <c r="X1205" s="108"/>
      <c r="Y1205" s="108"/>
      <c r="Z1205" s="108"/>
    </row>
    <row r="1206" spans="1:26" ht="19.5" customHeight="1">
      <c r="A1206" s="108"/>
      <c r="B1206" s="108"/>
      <c r="C1206" s="108"/>
      <c r="D1206" s="108"/>
      <c r="E1206" s="108"/>
      <c r="F1206" s="108"/>
      <c r="G1206" s="533"/>
      <c r="H1206" s="346"/>
      <c r="I1206" s="108"/>
      <c r="J1206" s="108"/>
      <c r="K1206" s="108"/>
      <c r="L1206" s="534"/>
      <c r="M1206" s="535"/>
      <c r="N1206" s="536"/>
      <c r="O1206" s="536"/>
      <c r="P1206" s="108"/>
      <c r="Q1206" s="108"/>
      <c r="R1206" s="108"/>
      <c r="S1206" s="108"/>
      <c r="T1206" s="108"/>
      <c r="U1206" s="108"/>
      <c r="V1206" s="108"/>
      <c r="W1206" s="108"/>
      <c r="X1206" s="108"/>
      <c r="Y1206" s="108"/>
      <c r="Z1206" s="108"/>
    </row>
    <row r="1207" spans="1:26" ht="19.5" customHeight="1">
      <c r="A1207" s="108"/>
      <c r="B1207" s="108"/>
      <c r="C1207" s="108"/>
      <c r="D1207" s="108"/>
      <c r="E1207" s="108"/>
      <c r="F1207" s="108"/>
      <c r="G1207" s="533"/>
      <c r="H1207" s="346"/>
      <c r="I1207" s="108"/>
      <c r="J1207" s="108"/>
      <c r="K1207" s="108"/>
      <c r="L1207" s="534"/>
      <c r="M1207" s="535"/>
      <c r="N1207" s="536"/>
      <c r="O1207" s="536"/>
      <c r="P1207" s="108"/>
      <c r="Q1207" s="108"/>
      <c r="R1207" s="108"/>
      <c r="S1207" s="108"/>
      <c r="T1207" s="108"/>
      <c r="U1207" s="108"/>
      <c r="V1207" s="108"/>
      <c r="W1207" s="108"/>
      <c r="X1207" s="108"/>
      <c r="Y1207" s="108"/>
      <c r="Z1207" s="108"/>
    </row>
    <row r="1208" spans="1:26" ht="19.5" customHeight="1">
      <c r="A1208" s="108"/>
      <c r="B1208" s="108"/>
      <c r="C1208" s="108"/>
      <c r="D1208" s="108"/>
      <c r="E1208" s="108"/>
      <c r="F1208" s="108"/>
      <c r="G1208" s="533"/>
      <c r="H1208" s="346"/>
      <c r="I1208" s="108"/>
      <c r="J1208" s="108"/>
      <c r="K1208" s="108"/>
      <c r="L1208" s="534"/>
      <c r="M1208" s="535"/>
      <c r="N1208" s="536"/>
      <c r="O1208" s="536"/>
      <c r="P1208" s="108"/>
      <c r="Q1208" s="108"/>
      <c r="R1208" s="108"/>
      <c r="S1208" s="108"/>
      <c r="T1208" s="108"/>
      <c r="U1208" s="108"/>
      <c r="V1208" s="108"/>
      <c r="W1208" s="108"/>
      <c r="X1208" s="108"/>
      <c r="Y1208" s="108"/>
      <c r="Z1208" s="108"/>
    </row>
    <row r="1209" spans="1:26" ht="19.5" customHeight="1">
      <c r="A1209" s="108"/>
      <c r="B1209" s="108"/>
      <c r="C1209" s="108"/>
      <c r="D1209" s="108"/>
      <c r="E1209" s="108"/>
      <c r="F1209" s="108"/>
      <c r="G1209" s="533"/>
      <c r="H1209" s="346"/>
      <c r="I1209" s="108"/>
      <c r="J1209" s="108"/>
      <c r="K1209" s="108"/>
      <c r="L1209" s="534"/>
      <c r="M1209" s="535"/>
      <c r="N1209" s="536"/>
      <c r="O1209" s="536"/>
      <c r="P1209" s="108"/>
      <c r="Q1209" s="108"/>
      <c r="R1209" s="108"/>
      <c r="S1209" s="108"/>
      <c r="T1209" s="108"/>
      <c r="U1209" s="108"/>
      <c r="V1209" s="108"/>
      <c r="W1209" s="108"/>
      <c r="X1209" s="108"/>
      <c r="Y1209" s="108"/>
      <c r="Z1209" s="108"/>
    </row>
    <row r="1210" spans="1:26" ht="19.5" customHeight="1">
      <c r="A1210" s="108"/>
      <c r="B1210" s="108"/>
      <c r="C1210" s="108"/>
      <c r="D1210" s="108"/>
      <c r="E1210" s="108"/>
      <c r="F1210" s="108"/>
      <c r="G1210" s="533"/>
      <c r="H1210" s="346"/>
      <c r="I1210" s="108"/>
      <c r="J1210" s="108"/>
      <c r="K1210" s="108"/>
      <c r="L1210" s="534"/>
      <c r="M1210" s="535"/>
      <c r="N1210" s="536"/>
      <c r="O1210" s="536"/>
      <c r="P1210" s="108"/>
      <c r="Q1210" s="108"/>
      <c r="R1210" s="108"/>
      <c r="S1210" s="108"/>
      <c r="T1210" s="108"/>
      <c r="U1210" s="108"/>
      <c r="V1210" s="108"/>
      <c r="W1210" s="108"/>
      <c r="X1210" s="108"/>
      <c r="Y1210" s="108"/>
      <c r="Z1210" s="108"/>
    </row>
    <row r="1211" spans="1:26" ht="19.5" customHeight="1">
      <c r="A1211" s="108"/>
      <c r="B1211" s="108"/>
      <c r="C1211" s="108"/>
      <c r="D1211" s="108"/>
      <c r="E1211" s="108"/>
      <c r="F1211" s="108"/>
      <c r="G1211" s="533"/>
      <c r="H1211" s="346"/>
      <c r="I1211" s="108"/>
      <c r="J1211" s="108"/>
      <c r="K1211" s="108"/>
      <c r="L1211" s="534"/>
      <c r="M1211" s="535"/>
      <c r="N1211" s="536"/>
      <c r="O1211" s="536"/>
      <c r="P1211" s="108"/>
      <c r="Q1211" s="108"/>
      <c r="R1211" s="108"/>
      <c r="S1211" s="108"/>
      <c r="T1211" s="108"/>
      <c r="U1211" s="108"/>
      <c r="V1211" s="108"/>
      <c r="W1211" s="108"/>
      <c r="X1211" s="108"/>
      <c r="Y1211" s="108"/>
      <c r="Z1211" s="108"/>
    </row>
    <row r="1212" spans="1:26" ht="19.5" customHeight="1">
      <c r="A1212" s="108"/>
      <c r="B1212" s="108"/>
      <c r="C1212" s="108"/>
      <c r="D1212" s="108"/>
      <c r="E1212" s="108"/>
      <c r="F1212" s="108"/>
      <c r="G1212" s="533"/>
      <c r="H1212" s="346"/>
      <c r="I1212" s="108"/>
      <c r="J1212" s="108"/>
      <c r="K1212" s="108"/>
      <c r="L1212" s="534"/>
      <c r="M1212" s="535"/>
      <c r="N1212" s="536"/>
      <c r="O1212" s="536"/>
      <c r="P1212" s="108"/>
      <c r="Q1212" s="108"/>
      <c r="R1212" s="108"/>
      <c r="S1212" s="108"/>
      <c r="T1212" s="108"/>
      <c r="U1212" s="108"/>
      <c r="V1212" s="108"/>
      <c r="W1212" s="108"/>
      <c r="X1212" s="108"/>
      <c r="Y1212" s="108"/>
      <c r="Z1212" s="108"/>
    </row>
    <row r="1213" spans="1:26" ht="19.5" customHeight="1">
      <c r="A1213" s="108"/>
      <c r="B1213" s="108"/>
      <c r="C1213" s="108"/>
      <c r="D1213" s="108"/>
      <c r="E1213" s="108"/>
      <c r="F1213" s="108"/>
      <c r="G1213" s="533"/>
      <c r="H1213" s="346"/>
      <c r="I1213" s="108"/>
      <c r="J1213" s="108"/>
      <c r="K1213" s="108"/>
      <c r="L1213" s="534"/>
      <c r="M1213" s="535"/>
      <c r="N1213" s="536"/>
      <c r="O1213" s="536"/>
      <c r="P1213" s="108"/>
      <c r="Q1213" s="108"/>
      <c r="R1213" s="108"/>
      <c r="S1213" s="108"/>
      <c r="T1213" s="108"/>
      <c r="U1213" s="108"/>
      <c r="V1213" s="108"/>
      <c r="W1213" s="108"/>
      <c r="X1213" s="108"/>
      <c r="Y1213" s="108"/>
      <c r="Z1213" s="108"/>
    </row>
    <row r="1214" spans="1:26" ht="19.5" customHeight="1">
      <c r="A1214" s="108"/>
      <c r="B1214" s="108"/>
      <c r="C1214" s="108"/>
      <c r="D1214" s="108"/>
      <c r="E1214" s="108"/>
      <c r="F1214" s="108"/>
      <c r="G1214" s="533"/>
      <c r="H1214" s="346"/>
      <c r="I1214" s="108"/>
      <c r="J1214" s="108"/>
      <c r="K1214" s="108"/>
      <c r="L1214" s="534"/>
      <c r="M1214" s="535"/>
      <c r="N1214" s="536"/>
      <c r="O1214" s="536"/>
      <c r="P1214" s="108"/>
      <c r="Q1214" s="108"/>
      <c r="R1214" s="108"/>
      <c r="S1214" s="108"/>
      <c r="T1214" s="108"/>
      <c r="U1214" s="108"/>
      <c r="V1214" s="108"/>
      <c r="W1214" s="108"/>
      <c r="X1214" s="108"/>
      <c r="Y1214" s="108"/>
      <c r="Z1214" s="108"/>
    </row>
    <row r="1215" spans="1:26" ht="19.5" customHeight="1">
      <c r="A1215" s="108"/>
      <c r="B1215" s="108"/>
      <c r="C1215" s="108"/>
      <c r="D1215" s="108"/>
      <c r="E1215" s="108"/>
      <c r="F1215" s="108"/>
      <c r="G1215" s="533"/>
      <c r="H1215" s="346"/>
      <c r="I1215" s="108"/>
      <c r="J1215" s="108"/>
      <c r="K1215" s="108"/>
      <c r="L1215" s="534"/>
      <c r="M1215" s="535"/>
      <c r="N1215" s="536"/>
      <c r="O1215" s="536"/>
      <c r="P1215" s="108"/>
      <c r="Q1215" s="108"/>
      <c r="R1215" s="108"/>
      <c r="S1215" s="108"/>
      <c r="T1215" s="108"/>
      <c r="U1215" s="108"/>
      <c r="V1215" s="108"/>
      <c r="W1215" s="108"/>
      <c r="X1215" s="108"/>
      <c r="Y1215" s="108"/>
      <c r="Z1215" s="108"/>
    </row>
    <row r="1216" spans="1:26" ht="19.5" customHeight="1">
      <c r="A1216" s="108"/>
      <c r="B1216" s="108"/>
      <c r="C1216" s="108"/>
      <c r="D1216" s="108"/>
      <c r="E1216" s="108"/>
      <c r="F1216" s="108"/>
      <c r="G1216" s="533"/>
      <c r="H1216" s="346"/>
      <c r="I1216" s="108"/>
      <c r="J1216" s="108"/>
      <c r="K1216" s="108"/>
      <c r="L1216" s="534"/>
      <c r="M1216" s="535"/>
      <c r="N1216" s="536"/>
      <c r="O1216" s="536"/>
      <c r="P1216" s="108"/>
      <c r="Q1216" s="108"/>
      <c r="R1216" s="108"/>
      <c r="S1216" s="108"/>
      <c r="T1216" s="108"/>
      <c r="U1216" s="108"/>
      <c r="V1216" s="108"/>
      <c r="W1216" s="108"/>
      <c r="X1216" s="108"/>
      <c r="Y1216" s="108"/>
      <c r="Z1216" s="108"/>
    </row>
    <row r="1217" spans="1:26" ht="19.5" customHeight="1">
      <c r="A1217" s="108"/>
      <c r="B1217" s="108"/>
      <c r="C1217" s="108"/>
      <c r="D1217" s="108"/>
      <c r="E1217" s="108"/>
      <c r="F1217" s="108"/>
      <c r="G1217" s="533"/>
      <c r="H1217" s="346"/>
      <c r="I1217" s="108"/>
      <c r="J1217" s="108"/>
      <c r="K1217" s="108"/>
      <c r="L1217" s="534"/>
      <c r="M1217" s="535"/>
      <c r="N1217" s="536"/>
      <c r="O1217" s="536"/>
      <c r="P1217" s="108"/>
      <c r="Q1217" s="108"/>
      <c r="R1217" s="108"/>
      <c r="S1217" s="108"/>
      <c r="T1217" s="108"/>
      <c r="U1217" s="108"/>
      <c r="V1217" s="108"/>
      <c r="W1217" s="108"/>
      <c r="X1217" s="108"/>
      <c r="Y1217" s="108"/>
      <c r="Z1217" s="108"/>
    </row>
    <row r="1218" spans="1:26" ht="19.5" customHeight="1">
      <c r="A1218" s="108"/>
      <c r="B1218" s="108"/>
      <c r="C1218" s="108"/>
      <c r="D1218" s="108"/>
      <c r="E1218" s="108"/>
      <c r="F1218" s="108"/>
      <c r="G1218" s="533"/>
      <c r="H1218" s="346"/>
      <c r="I1218" s="108"/>
      <c r="J1218" s="108"/>
      <c r="K1218" s="108"/>
      <c r="L1218" s="534"/>
      <c r="M1218" s="535"/>
      <c r="N1218" s="536"/>
      <c r="O1218" s="536"/>
      <c r="P1218" s="108"/>
      <c r="Q1218" s="108"/>
      <c r="R1218" s="108"/>
      <c r="S1218" s="108"/>
      <c r="T1218" s="108"/>
      <c r="U1218" s="108"/>
      <c r="V1218" s="108"/>
      <c r="W1218" s="108"/>
      <c r="X1218" s="108"/>
      <c r="Y1218" s="108"/>
      <c r="Z1218" s="108"/>
    </row>
    <row r="1219" spans="1:26" ht="19.5" customHeight="1">
      <c r="A1219" s="108"/>
      <c r="B1219" s="108"/>
      <c r="C1219" s="108"/>
      <c r="D1219" s="108"/>
      <c r="E1219" s="108"/>
      <c r="F1219" s="108"/>
      <c r="G1219" s="533"/>
      <c r="H1219" s="346"/>
      <c r="I1219" s="108"/>
      <c r="J1219" s="108"/>
      <c r="K1219" s="108"/>
      <c r="L1219" s="534"/>
      <c r="M1219" s="535"/>
      <c r="N1219" s="536"/>
      <c r="O1219" s="536"/>
      <c r="P1219" s="108"/>
      <c r="Q1219" s="108"/>
      <c r="R1219" s="108"/>
      <c r="S1219" s="108"/>
      <c r="T1219" s="108"/>
      <c r="U1219" s="108"/>
      <c r="V1219" s="108"/>
      <c r="W1219" s="108"/>
      <c r="X1219" s="108"/>
      <c r="Y1219" s="108"/>
      <c r="Z1219" s="108"/>
    </row>
    <row r="1220" spans="1:26" ht="19.5" customHeight="1">
      <c r="A1220" s="108"/>
      <c r="B1220" s="108"/>
      <c r="C1220" s="108"/>
      <c r="D1220" s="108"/>
      <c r="E1220" s="108"/>
      <c r="F1220" s="108"/>
      <c r="G1220" s="533"/>
      <c r="H1220" s="346"/>
      <c r="I1220" s="108"/>
      <c r="J1220" s="108"/>
      <c r="K1220" s="108"/>
      <c r="L1220" s="534"/>
      <c r="M1220" s="535"/>
      <c r="N1220" s="536"/>
      <c r="O1220" s="536"/>
      <c r="P1220" s="108"/>
      <c r="Q1220" s="108"/>
      <c r="R1220" s="108"/>
      <c r="S1220" s="108"/>
      <c r="T1220" s="108"/>
      <c r="U1220" s="108"/>
      <c r="V1220" s="108"/>
      <c r="W1220" s="108"/>
      <c r="X1220" s="108"/>
      <c r="Y1220" s="108"/>
      <c r="Z1220" s="108"/>
    </row>
    <row r="1221" spans="1:26" ht="19.5" customHeight="1">
      <c r="A1221" s="108"/>
      <c r="B1221" s="108"/>
      <c r="C1221" s="108"/>
      <c r="D1221" s="108"/>
      <c r="E1221" s="108"/>
      <c r="F1221" s="108"/>
      <c r="G1221" s="533"/>
      <c r="H1221" s="346"/>
      <c r="I1221" s="108"/>
      <c r="J1221" s="108"/>
      <c r="K1221" s="108"/>
      <c r="L1221" s="534"/>
      <c r="M1221" s="535"/>
      <c r="N1221" s="536"/>
      <c r="O1221" s="536"/>
      <c r="P1221" s="108"/>
      <c r="Q1221" s="108"/>
      <c r="R1221" s="108"/>
      <c r="S1221" s="108"/>
      <c r="T1221" s="108"/>
      <c r="U1221" s="108"/>
      <c r="V1221" s="108"/>
      <c r="W1221" s="108"/>
      <c r="X1221" s="108"/>
      <c r="Y1221" s="108"/>
      <c r="Z1221" s="108"/>
    </row>
    <row r="1222" spans="1:26" ht="19.5" customHeight="1">
      <c r="A1222" s="108"/>
      <c r="B1222" s="108"/>
      <c r="C1222" s="108"/>
      <c r="D1222" s="108"/>
      <c r="E1222" s="108"/>
      <c r="F1222" s="108"/>
      <c r="G1222" s="533"/>
      <c r="H1222" s="346"/>
      <c r="I1222" s="108"/>
      <c r="J1222" s="108"/>
      <c r="K1222" s="108"/>
      <c r="L1222" s="534"/>
      <c r="M1222" s="535"/>
      <c r="N1222" s="536"/>
      <c r="O1222" s="536"/>
      <c r="P1222" s="108"/>
      <c r="Q1222" s="108"/>
      <c r="R1222" s="108"/>
      <c r="S1222" s="108"/>
      <c r="T1222" s="108"/>
      <c r="U1222" s="108"/>
      <c r="V1222" s="108"/>
      <c r="W1222" s="108"/>
      <c r="X1222" s="108"/>
      <c r="Y1222" s="108"/>
      <c r="Z1222" s="108"/>
    </row>
    <row r="1223" spans="1:26" ht="19.5" customHeight="1">
      <c r="A1223" s="108"/>
      <c r="B1223" s="108"/>
      <c r="C1223" s="108"/>
      <c r="D1223" s="108"/>
      <c r="E1223" s="108"/>
      <c r="F1223" s="108"/>
      <c r="G1223" s="533"/>
      <c r="H1223" s="346"/>
      <c r="I1223" s="108"/>
      <c r="J1223" s="108"/>
      <c r="K1223" s="108"/>
      <c r="L1223" s="534"/>
      <c r="M1223" s="535"/>
      <c r="N1223" s="536"/>
      <c r="O1223" s="536"/>
      <c r="P1223" s="108"/>
      <c r="Q1223" s="108"/>
      <c r="R1223" s="108"/>
      <c r="S1223" s="108"/>
      <c r="T1223" s="108"/>
      <c r="U1223" s="108"/>
      <c r="V1223" s="108"/>
      <c r="W1223" s="108"/>
      <c r="X1223" s="108"/>
      <c r="Y1223" s="108"/>
      <c r="Z1223" s="108"/>
    </row>
    <row r="1224" spans="1:26" ht="19.5" customHeight="1">
      <c r="A1224" s="108"/>
      <c r="B1224" s="108"/>
      <c r="C1224" s="108"/>
      <c r="D1224" s="108"/>
      <c r="E1224" s="108"/>
      <c r="F1224" s="108"/>
      <c r="G1224" s="533"/>
      <c r="H1224" s="346"/>
      <c r="I1224" s="108"/>
      <c r="J1224" s="108"/>
      <c r="K1224" s="108"/>
      <c r="L1224" s="534"/>
      <c r="M1224" s="535"/>
      <c r="N1224" s="536"/>
      <c r="O1224" s="536"/>
      <c r="P1224" s="108"/>
      <c r="Q1224" s="108"/>
      <c r="R1224" s="108"/>
      <c r="S1224" s="108"/>
      <c r="T1224" s="108"/>
      <c r="U1224" s="108"/>
      <c r="V1224" s="108"/>
      <c r="W1224" s="108"/>
      <c r="X1224" s="108"/>
      <c r="Y1224" s="108"/>
      <c r="Z1224" s="108"/>
    </row>
    <row r="1225" spans="1:26" ht="19.5" customHeight="1">
      <c r="A1225" s="108"/>
      <c r="B1225" s="108"/>
      <c r="C1225" s="108"/>
      <c r="D1225" s="108"/>
      <c r="E1225" s="108"/>
      <c r="F1225" s="108"/>
      <c r="G1225" s="533"/>
      <c r="H1225" s="346"/>
      <c r="I1225" s="108"/>
      <c r="J1225" s="108"/>
      <c r="K1225" s="108"/>
      <c r="L1225" s="534"/>
      <c r="M1225" s="535"/>
      <c r="N1225" s="536"/>
      <c r="O1225" s="536"/>
      <c r="P1225" s="108"/>
      <c r="Q1225" s="108"/>
      <c r="R1225" s="108"/>
      <c r="S1225" s="108"/>
      <c r="T1225" s="108"/>
      <c r="U1225" s="108"/>
      <c r="V1225" s="108"/>
      <c r="W1225" s="108"/>
      <c r="X1225" s="108"/>
      <c r="Y1225" s="108"/>
      <c r="Z1225" s="108"/>
    </row>
    <row r="1226" spans="1:26" ht="19.5" customHeight="1">
      <c r="A1226" s="108"/>
      <c r="B1226" s="108"/>
      <c r="C1226" s="108"/>
      <c r="D1226" s="108"/>
      <c r="E1226" s="108"/>
      <c r="F1226" s="108"/>
      <c r="G1226" s="533"/>
      <c r="H1226" s="346"/>
      <c r="I1226" s="108"/>
      <c r="J1226" s="108"/>
      <c r="K1226" s="108"/>
      <c r="L1226" s="534"/>
      <c r="M1226" s="535"/>
      <c r="N1226" s="536"/>
      <c r="O1226" s="536"/>
      <c r="P1226" s="108"/>
      <c r="Q1226" s="108"/>
      <c r="R1226" s="108"/>
      <c r="S1226" s="108"/>
      <c r="T1226" s="108"/>
      <c r="U1226" s="108"/>
      <c r="V1226" s="108"/>
      <c r="W1226" s="108"/>
      <c r="X1226" s="108"/>
      <c r="Y1226" s="108"/>
      <c r="Z1226" s="108"/>
    </row>
    <row r="1227" spans="1:26" ht="19.5" customHeight="1">
      <c r="A1227" s="108"/>
      <c r="B1227" s="108"/>
      <c r="C1227" s="108"/>
      <c r="D1227" s="108"/>
      <c r="E1227" s="108"/>
      <c r="F1227" s="108"/>
      <c r="G1227" s="533"/>
      <c r="H1227" s="346"/>
      <c r="I1227" s="108"/>
      <c r="J1227" s="108"/>
      <c r="K1227" s="108"/>
      <c r="L1227" s="534"/>
      <c r="M1227" s="535"/>
      <c r="N1227" s="536"/>
      <c r="O1227" s="536"/>
      <c r="P1227" s="108"/>
      <c r="Q1227" s="108"/>
      <c r="R1227" s="108"/>
      <c r="S1227" s="108"/>
      <c r="T1227" s="108"/>
      <c r="U1227" s="108"/>
      <c r="V1227" s="108"/>
      <c r="W1227" s="108"/>
      <c r="X1227" s="108"/>
      <c r="Y1227" s="108"/>
      <c r="Z1227" s="108"/>
    </row>
    <row r="1228" spans="1:26" ht="19.5" customHeight="1">
      <c r="A1228" s="108"/>
      <c r="B1228" s="108"/>
      <c r="C1228" s="108"/>
      <c r="D1228" s="108"/>
      <c r="E1228" s="108"/>
      <c r="F1228" s="108"/>
      <c r="G1228" s="533"/>
      <c r="H1228" s="346"/>
      <c r="I1228" s="108"/>
      <c r="J1228" s="108"/>
      <c r="K1228" s="108"/>
      <c r="L1228" s="534"/>
      <c r="M1228" s="535"/>
      <c r="N1228" s="536"/>
      <c r="O1228" s="536"/>
      <c r="P1228" s="108"/>
      <c r="Q1228" s="108"/>
      <c r="R1228" s="108"/>
      <c r="S1228" s="108"/>
      <c r="T1228" s="108"/>
      <c r="U1228" s="108"/>
      <c r="V1228" s="108"/>
      <c r="W1228" s="108"/>
      <c r="X1228" s="108"/>
      <c r="Y1228" s="108"/>
      <c r="Z1228" s="108"/>
    </row>
    <row r="1229" spans="1:26" ht="19.5" customHeight="1">
      <c r="A1229" s="108"/>
      <c r="B1229" s="108"/>
      <c r="C1229" s="108"/>
      <c r="D1229" s="108"/>
      <c r="E1229" s="108"/>
      <c r="F1229" s="108"/>
      <c r="G1229" s="533"/>
      <c r="H1229" s="346"/>
      <c r="I1229" s="108"/>
      <c r="J1229" s="108"/>
      <c r="K1229" s="108"/>
      <c r="L1229" s="534"/>
      <c r="M1229" s="535"/>
      <c r="N1229" s="536"/>
      <c r="O1229" s="536"/>
      <c r="P1229" s="108"/>
      <c r="Q1229" s="108"/>
      <c r="R1229" s="108"/>
      <c r="S1229" s="108"/>
      <c r="T1229" s="108"/>
      <c r="U1229" s="108"/>
      <c r="V1229" s="108"/>
      <c r="W1229" s="108"/>
      <c r="X1229" s="108"/>
      <c r="Y1229" s="108"/>
      <c r="Z1229" s="108"/>
    </row>
    <row r="1230" spans="1:26" ht="19.5" customHeight="1">
      <c r="A1230" s="108"/>
      <c r="B1230" s="108"/>
      <c r="C1230" s="108"/>
      <c r="D1230" s="108"/>
      <c r="E1230" s="108"/>
      <c r="F1230" s="108"/>
      <c r="G1230" s="533"/>
      <c r="H1230" s="346"/>
      <c r="I1230" s="108"/>
      <c r="J1230" s="108"/>
      <c r="K1230" s="108"/>
      <c r="L1230" s="534"/>
      <c r="M1230" s="535"/>
      <c r="N1230" s="536"/>
      <c r="O1230" s="536"/>
      <c r="P1230" s="108"/>
      <c r="Q1230" s="108"/>
      <c r="R1230" s="108"/>
      <c r="S1230" s="108"/>
      <c r="T1230" s="108"/>
      <c r="U1230" s="108"/>
      <c r="V1230" s="108"/>
      <c r="W1230" s="108"/>
      <c r="X1230" s="108"/>
      <c r="Y1230" s="108"/>
      <c r="Z1230" s="108"/>
    </row>
    <row r="1231" spans="1:26" ht="19.5" customHeight="1">
      <c r="A1231" s="108"/>
      <c r="B1231" s="108"/>
      <c r="C1231" s="108"/>
      <c r="D1231" s="108"/>
      <c r="E1231" s="108"/>
      <c r="F1231" s="108"/>
      <c r="G1231" s="533"/>
      <c r="H1231" s="346"/>
      <c r="I1231" s="108"/>
      <c r="J1231" s="108"/>
      <c r="K1231" s="108"/>
      <c r="L1231" s="534"/>
      <c r="M1231" s="535"/>
      <c r="N1231" s="536"/>
      <c r="O1231" s="536"/>
      <c r="P1231" s="108"/>
      <c r="Q1231" s="108"/>
      <c r="R1231" s="108"/>
      <c r="S1231" s="108"/>
      <c r="T1231" s="108"/>
      <c r="U1231" s="108"/>
      <c r="V1231" s="108"/>
      <c r="W1231" s="108"/>
      <c r="X1231" s="108"/>
      <c r="Y1231" s="108"/>
      <c r="Z1231" s="108"/>
    </row>
    <row r="1232" spans="1:26" ht="19.5" customHeight="1">
      <c r="A1232" s="108"/>
      <c r="B1232" s="108"/>
      <c r="C1232" s="108"/>
      <c r="D1232" s="108"/>
      <c r="E1232" s="108"/>
      <c r="F1232" s="108"/>
      <c r="G1232" s="533"/>
      <c r="H1232" s="346"/>
      <c r="I1232" s="108"/>
      <c r="J1232" s="108"/>
      <c r="K1232" s="108"/>
      <c r="L1232" s="534"/>
      <c r="M1232" s="535"/>
      <c r="N1232" s="536"/>
      <c r="O1232" s="536"/>
      <c r="P1232" s="108"/>
      <c r="Q1232" s="108"/>
      <c r="R1232" s="108"/>
      <c r="S1232" s="108"/>
      <c r="T1232" s="108"/>
      <c r="U1232" s="108"/>
      <c r="V1232" s="108"/>
      <c r="W1232" s="108"/>
      <c r="X1232" s="108"/>
      <c r="Y1232" s="108"/>
      <c r="Z1232" s="108"/>
    </row>
    <row r="1233" spans="1:26" ht="19.5" customHeight="1">
      <c r="A1233" s="108"/>
      <c r="B1233" s="108"/>
      <c r="C1233" s="108"/>
      <c r="D1233" s="108"/>
      <c r="E1233" s="108"/>
      <c r="F1233" s="108"/>
      <c r="G1233" s="533"/>
      <c r="H1233" s="346"/>
      <c r="I1233" s="108"/>
      <c r="J1233" s="108"/>
      <c r="K1233" s="108"/>
      <c r="L1233" s="534"/>
      <c r="M1233" s="535"/>
      <c r="N1233" s="536"/>
      <c r="O1233" s="536"/>
      <c r="P1233" s="108"/>
      <c r="Q1233" s="108"/>
      <c r="R1233" s="108"/>
      <c r="S1233" s="108"/>
      <c r="T1233" s="108"/>
      <c r="U1233" s="108"/>
      <c r="V1233" s="108"/>
      <c r="W1233" s="108"/>
      <c r="X1233" s="108"/>
      <c r="Y1233" s="108"/>
      <c r="Z1233" s="108"/>
    </row>
    <row r="1234" spans="1:26" ht="19.5" customHeight="1">
      <c r="A1234" s="108"/>
      <c r="B1234" s="108"/>
      <c r="C1234" s="108"/>
      <c r="D1234" s="108"/>
      <c r="E1234" s="108"/>
      <c r="F1234" s="108"/>
      <c r="G1234" s="533"/>
      <c r="H1234" s="346"/>
      <c r="I1234" s="108"/>
      <c r="J1234" s="108"/>
      <c r="K1234" s="108"/>
      <c r="L1234" s="534"/>
      <c r="M1234" s="535"/>
      <c r="N1234" s="536"/>
      <c r="O1234" s="536"/>
      <c r="P1234" s="108"/>
      <c r="Q1234" s="108"/>
      <c r="R1234" s="108"/>
      <c r="S1234" s="108"/>
      <c r="T1234" s="108"/>
      <c r="U1234" s="108"/>
      <c r="V1234" s="108"/>
      <c r="W1234" s="108"/>
      <c r="X1234" s="108"/>
      <c r="Y1234" s="108"/>
      <c r="Z1234" s="108"/>
    </row>
    <row r="1235" spans="1:26" ht="19.5" customHeight="1">
      <c r="A1235" s="108"/>
      <c r="B1235" s="108"/>
      <c r="C1235" s="108"/>
      <c r="D1235" s="108"/>
      <c r="E1235" s="108"/>
      <c r="F1235" s="108"/>
      <c r="G1235" s="533"/>
      <c r="H1235" s="346"/>
      <c r="I1235" s="108"/>
      <c r="J1235" s="108"/>
      <c r="K1235" s="108"/>
      <c r="L1235" s="534"/>
      <c r="M1235" s="535"/>
      <c r="N1235" s="536"/>
      <c r="O1235" s="536"/>
      <c r="P1235" s="108"/>
      <c r="Q1235" s="108"/>
      <c r="R1235" s="108"/>
      <c r="S1235" s="108"/>
      <c r="T1235" s="108"/>
      <c r="U1235" s="108"/>
      <c r="V1235" s="108"/>
      <c r="W1235" s="108"/>
      <c r="X1235" s="108"/>
      <c r="Y1235" s="108"/>
      <c r="Z1235" s="108"/>
    </row>
    <row r="1236" spans="1:26" ht="19.5" customHeight="1">
      <c r="A1236" s="108"/>
      <c r="B1236" s="108"/>
      <c r="C1236" s="108"/>
      <c r="D1236" s="108"/>
      <c r="E1236" s="108"/>
      <c r="F1236" s="108"/>
      <c r="G1236" s="533"/>
      <c r="H1236" s="346"/>
      <c r="I1236" s="108"/>
      <c r="J1236" s="108"/>
      <c r="K1236" s="108"/>
      <c r="L1236" s="534"/>
      <c r="M1236" s="535"/>
      <c r="N1236" s="536"/>
      <c r="O1236" s="536"/>
      <c r="P1236" s="108"/>
      <c r="Q1236" s="108"/>
      <c r="R1236" s="108"/>
      <c r="S1236" s="108"/>
      <c r="T1236" s="108"/>
      <c r="U1236" s="108"/>
      <c r="V1236" s="108"/>
      <c r="W1236" s="108"/>
      <c r="X1236" s="108"/>
      <c r="Y1236" s="108"/>
      <c r="Z1236" s="108"/>
    </row>
    <row r="1237" spans="1:26" ht="19.5" customHeight="1">
      <c r="A1237" s="108"/>
      <c r="B1237" s="108"/>
      <c r="C1237" s="108"/>
      <c r="D1237" s="108"/>
      <c r="E1237" s="108"/>
      <c r="F1237" s="108"/>
      <c r="G1237" s="533"/>
      <c r="H1237" s="346"/>
      <c r="I1237" s="108"/>
      <c r="J1237" s="108"/>
      <c r="K1237" s="108"/>
      <c r="L1237" s="534"/>
      <c r="M1237" s="535"/>
      <c r="N1237" s="536"/>
      <c r="O1237" s="536"/>
      <c r="P1237" s="108"/>
      <c r="Q1237" s="108"/>
      <c r="R1237" s="108"/>
      <c r="S1237" s="108"/>
      <c r="T1237" s="108"/>
      <c r="U1237" s="108"/>
      <c r="V1237" s="108"/>
      <c r="W1237" s="108"/>
      <c r="X1237" s="108"/>
      <c r="Y1237" s="108"/>
      <c r="Z1237" s="108"/>
    </row>
    <row r="1238" spans="1:26" ht="19.5" customHeight="1">
      <c r="A1238" s="108"/>
      <c r="B1238" s="108"/>
      <c r="C1238" s="108"/>
      <c r="D1238" s="108"/>
      <c r="E1238" s="108"/>
      <c r="F1238" s="108"/>
      <c r="G1238" s="533"/>
      <c r="H1238" s="346"/>
      <c r="I1238" s="108"/>
      <c r="J1238" s="108"/>
      <c r="K1238" s="108"/>
      <c r="L1238" s="534"/>
      <c r="M1238" s="535"/>
      <c r="N1238" s="536"/>
      <c r="O1238" s="536"/>
      <c r="P1238" s="108"/>
      <c r="Q1238" s="108"/>
      <c r="R1238" s="108"/>
      <c r="S1238" s="108"/>
      <c r="T1238" s="108"/>
      <c r="U1238" s="108"/>
      <c r="V1238" s="108"/>
      <c r="W1238" s="108"/>
      <c r="X1238" s="108"/>
      <c r="Y1238" s="108"/>
      <c r="Z1238" s="108"/>
    </row>
    <row r="1239" spans="1:26" ht="19.5" customHeight="1">
      <c r="A1239" s="108"/>
      <c r="B1239" s="108"/>
      <c r="C1239" s="108"/>
      <c r="D1239" s="108"/>
      <c r="E1239" s="108"/>
      <c r="F1239" s="108"/>
      <c r="G1239" s="533"/>
      <c r="H1239" s="346"/>
      <c r="I1239" s="108"/>
      <c r="J1239" s="108"/>
      <c r="K1239" s="108"/>
      <c r="L1239" s="534"/>
      <c r="M1239" s="535"/>
      <c r="N1239" s="536"/>
      <c r="O1239" s="536"/>
      <c r="P1239" s="108"/>
      <c r="Q1239" s="108"/>
      <c r="R1239" s="108"/>
      <c r="S1239" s="108"/>
      <c r="T1239" s="108"/>
      <c r="U1239" s="108"/>
      <c r="V1239" s="108"/>
      <c r="W1239" s="108"/>
      <c r="X1239" s="108"/>
      <c r="Y1239" s="108"/>
      <c r="Z1239" s="108"/>
    </row>
    <row r="1240" spans="1:26" ht="19.5" customHeight="1">
      <c r="A1240" s="108"/>
      <c r="B1240" s="108"/>
      <c r="C1240" s="108"/>
      <c r="D1240" s="108"/>
      <c r="E1240" s="108"/>
      <c r="F1240" s="108"/>
      <c r="G1240" s="533"/>
      <c r="H1240" s="346"/>
      <c r="I1240" s="108"/>
      <c r="J1240" s="108"/>
      <c r="K1240" s="108"/>
      <c r="L1240" s="534"/>
      <c r="M1240" s="535"/>
      <c r="N1240" s="536"/>
      <c r="O1240" s="536"/>
      <c r="P1240" s="108"/>
      <c r="Q1240" s="108"/>
      <c r="R1240" s="108"/>
      <c r="S1240" s="108"/>
      <c r="T1240" s="108"/>
      <c r="U1240" s="108"/>
      <c r="V1240" s="108"/>
      <c r="W1240" s="108"/>
      <c r="X1240" s="108"/>
      <c r="Y1240" s="108"/>
      <c r="Z1240" s="108"/>
    </row>
    <row r="1241" spans="1:26" ht="19.5" customHeight="1">
      <c r="A1241" s="108"/>
      <c r="B1241" s="108"/>
      <c r="C1241" s="108"/>
      <c r="D1241" s="108"/>
      <c r="E1241" s="108"/>
      <c r="F1241" s="108"/>
      <c r="G1241" s="533"/>
      <c r="H1241" s="346"/>
      <c r="I1241" s="108"/>
      <c r="J1241" s="108"/>
      <c r="K1241" s="108"/>
      <c r="L1241" s="534"/>
      <c r="M1241" s="535"/>
      <c r="N1241" s="536"/>
      <c r="O1241" s="536"/>
      <c r="P1241" s="108"/>
      <c r="Q1241" s="108"/>
      <c r="R1241" s="108"/>
      <c r="S1241" s="108"/>
      <c r="T1241" s="108"/>
      <c r="U1241" s="108"/>
      <c r="V1241" s="108"/>
      <c r="W1241" s="108"/>
      <c r="X1241" s="108"/>
      <c r="Y1241" s="108"/>
      <c r="Z1241" s="108"/>
    </row>
    <row r="1242" spans="1:26" ht="19.5" customHeight="1">
      <c r="A1242" s="108"/>
      <c r="B1242" s="108"/>
      <c r="C1242" s="108"/>
      <c r="D1242" s="108"/>
      <c r="E1242" s="108"/>
      <c r="F1242" s="108"/>
      <c r="G1242" s="533"/>
      <c r="H1242" s="346"/>
      <c r="I1242" s="108"/>
      <c r="J1242" s="108"/>
      <c r="K1242" s="108"/>
      <c r="L1242" s="534"/>
      <c r="M1242" s="535"/>
      <c r="N1242" s="536"/>
      <c r="O1242" s="536"/>
      <c r="P1242" s="108"/>
      <c r="Q1242" s="108"/>
      <c r="R1242" s="108"/>
      <c r="S1242" s="108"/>
      <c r="T1242" s="108"/>
      <c r="U1242" s="108"/>
      <c r="V1242" s="108"/>
      <c r="W1242" s="108"/>
      <c r="X1242" s="108"/>
      <c r="Y1242" s="108"/>
      <c r="Z1242" s="108"/>
    </row>
    <row r="1243" spans="1:26" ht="19.5" customHeight="1">
      <c r="A1243" s="108"/>
      <c r="B1243" s="108"/>
      <c r="C1243" s="108"/>
      <c r="D1243" s="108"/>
      <c r="E1243" s="108"/>
      <c r="F1243" s="108"/>
      <c r="G1243" s="533"/>
      <c r="H1243" s="346"/>
      <c r="I1243" s="108"/>
      <c r="J1243" s="108"/>
      <c r="K1243" s="108"/>
      <c r="L1243" s="534"/>
      <c r="M1243" s="535"/>
      <c r="N1243" s="536"/>
      <c r="O1243" s="536"/>
      <c r="P1243" s="108"/>
      <c r="Q1243" s="108"/>
      <c r="R1243" s="108"/>
      <c r="S1243" s="108"/>
      <c r="T1243" s="108"/>
      <c r="U1243" s="108"/>
      <c r="V1243" s="108"/>
      <c r="W1243" s="108"/>
      <c r="X1243" s="108"/>
      <c r="Y1243" s="108"/>
      <c r="Z1243" s="108"/>
    </row>
    <row r="1244" spans="1:26" ht="19.5" customHeight="1">
      <c r="A1244" s="108"/>
      <c r="B1244" s="108"/>
      <c r="C1244" s="108"/>
      <c r="D1244" s="108"/>
      <c r="E1244" s="108"/>
      <c r="F1244" s="108"/>
      <c r="G1244" s="533"/>
      <c r="H1244" s="346"/>
      <c r="I1244" s="108"/>
      <c r="J1244" s="108"/>
      <c r="K1244" s="108"/>
      <c r="L1244" s="534"/>
      <c r="M1244" s="535"/>
      <c r="N1244" s="536"/>
      <c r="O1244" s="536"/>
      <c r="P1244" s="108"/>
      <c r="Q1244" s="108"/>
      <c r="R1244" s="108"/>
      <c r="S1244" s="108"/>
      <c r="T1244" s="108"/>
      <c r="U1244" s="108"/>
      <c r="V1244" s="108"/>
      <c r="W1244" s="108"/>
      <c r="X1244" s="108"/>
      <c r="Y1244" s="108"/>
      <c r="Z1244" s="108"/>
    </row>
    <row r="1245" spans="1:26" ht="19.5" customHeight="1">
      <c r="A1245" s="108"/>
      <c r="B1245" s="108"/>
      <c r="C1245" s="108"/>
      <c r="D1245" s="108"/>
      <c r="E1245" s="108"/>
      <c r="F1245" s="108"/>
      <c r="G1245" s="533"/>
      <c r="H1245" s="346"/>
      <c r="I1245" s="108"/>
      <c r="J1245" s="108"/>
      <c r="K1245" s="108"/>
      <c r="L1245" s="534"/>
      <c r="M1245" s="535"/>
      <c r="N1245" s="536"/>
      <c r="O1245" s="536"/>
      <c r="P1245" s="108"/>
      <c r="Q1245" s="108"/>
      <c r="R1245" s="108"/>
      <c r="S1245" s="108"/>
      <c r="T1245" s="108"/>
      <c r="U1245" s="108"/>
      <c r="V1245" s="108"/>
      <c r="W1245" s="108"/>
      <c r="X1245" s="108"/>
      <c r="Y1245" s="108"/>
      <c r="Z1245" s="108"/>
    </row>
    <row r="1246" spans="1:26" ht="19.5" customHeight="1">
      <c r="A1246" s="108"/>
      <c r="B1246" s="108"/>
      <c r="C1246" s="108"/>
      <c r="D1246" s="108"/>
      <c r="E1246" s="108"/>
      <c r="F1246" s="108"/>
      <c r="G1246" s="533"/>
      <c r="H1246" s="346"/>
      <c r="I1246" s="108"/>
      <c r="J1246" s="108"/>
      <c r="K1246" s="108"/>
      <c r="L1246" s="534"/>
      <c r="M1246" s="535"/>
      <c r="N1246" s="536"/>
      <c r="O1246" s="536"/>
      <c r="P1246" s="108"/>
      <c r="Q1246" s="108"/>
      <c r="R1246" s="108"/>
      <c r="S1246" s="108"/>
      <c r="T1246" s="108"/>
      <c r="U1246" s="108"/>
      <c r="V1246" s="108"/>
      <c r="W1246" s="108"/>
      <c r="X1246" s="108"/>
      <c r="Y1246" s="108"/>
      <c r="Z1246" s="108"/>
    </row>
    <row r="1247" spans="1:26" ht="19.5" customHeight="1">
      <c r="A1247" s="108"/>
      <c r="B1247" s="108"/>
      <c r="C1247" s="108"/>
      <c r="D1247" s="108"/>
      <c r="E1247" s="108"/>
      <c r="F1247" s="108"/>
      <c r="G1247" s="533"/>
      <c r="H1247" s="346"/>
      <c r="I1247" s="108"/>
      <c r="J1247" s="108"/>
      <c r="K1247" s="108"/>
      <c r="L1247" s="534"/>
      <c r="M1247" s="535"/>
      <c r="N1247" s="536"/>
      <c r="O1247" s="536"/>
      <c r="P1247" s="108"/>
      <c r="Q1247" s="108"/>
      <c r="R1247" s="108"/>
      <c r="S1247" s="108"/>
      <c r="T1247" s="108"/>
      <c r="U1247" s="108"/>
      <c r="V1247" s="108"/>
      <c r="W1247" s="108"/>
      <c r="X1247" s="108"/>
      <c r="Y1247" s="108"/>
      <c r="Z1247" s="108"/>
    </row>
    <row r="1248" spans="1:26" ht="19.5" customHeight="1">
      <c r="A1248" s="108"/>
      <c r="B1248" s="108"/>
      <c r="C1248" s="108"/>
      <c r="D1248" s="108"/>
      <c r="E1248" s="108"/>
      <c r="F1248" s="108"/>
      <c r="G1248" s="533"/>
      <c r="H1248" s="346"/>
      <c r="I1248" s="108"/>
      <c r="J1248" s="108"/>
      <c r="K1248" s="108"/>
      <c r="L1248" s="534"/>
      <c r="M1248" s="535"/>
      <c r="N1248" s="536"/>
      <c r="O1248" s="536"/>
      <c r="P1248" s="108"/>
      <c r="Q1248" s="108"/>
      <c r="R1248" s="108"/>
      <c r="S1248" s="108"/>
      <c r="T1248" s="108"/>
      <c r="U1248" s="108"/>
      <c r="V1248" s="108"/>
      <c r="W1248" s="108"/>
      <c r="X1248" s="108"/>
      <c r="Y1248" s="108"/>
      <c r="Z1248" s="108"/>
    </row>
    <row r="1249" spans="1:26" ht="19.5" customHeight="1">
      <c r="A1249" s="108"/>
      <c r="B1249" s="108"/>
      <c r="C1249" s="108"/>
      <c r="D1249" s="108"/>
      <c r="E1249" s="108"/>
      <c r="F1249" s="108"/>
      <c r="G1249" s="533"/>
      <c r="H1249" s="346"/>
      <c r="I1249" s="108"/>
      <c r="J1249" s="108"/>
      <c r="K1249" s="108"/>
      <c r="L1249" s="534"/>
      <c r="M1249" s="535"/>
      <c r="N1249" s="536"/>
      <c r="O1249" s="536"/>
      <c r="P1249" s="108"/>
      <c r="Q1249" s="108"/>
      <c r="R1249" s="108"/>
      <c r="S1249" s="108"/>
      <c r="T1249" s="108"/>
      <c r="U1249" s="108"/>
      <c r="V1249" s="108"/>
      <c r="W1249" s="108"/>
      <c r="X1249" s="108"/>
      <c r="Y1249" s="108"/>
      <c r="Z1249" s="108"/>
    </row>
    <row r="1250" spans="1:26" ht="19.5" customHeight="1">
      <c r="A1250" s="108"/>
      <c r="B1250" s="108"/>
      <c r="C1250" s="108"/>
      <c r="D1250" s="108"/>
      <c r="E1250" s="108"/>
      <c r="F1250" s="108"/>
      <c r="G1250" s="533"/>
      <c r="H1250" s="346"/>
      <c r="I1250" s="108"/>
      <c r="J1250" s="108"/>
      <c r="K1250" s="108"/>
      <c r="L1250" s="534"/>
      <c r="M1250" s="535"/>
      <c r="N1250" s="536"/>
      <c r="O1250" s="536"/>
      <c r="P1250" s="108"/>
      <c r="Q1250" s="108"/>
      <c r="R1250" s="108"/>
      <c r="S1250" s="108"/>
      <c r="T1250" s="108"/>
      <c r="U1250" s="108"/>
      <c r="V1250" s="108"/>
      <c r="W1250" s="108"/>
      <c r="X1250" s="108"/>
      <c r="Y1250" s="108"/>
      <c r="Z1250" s="108"/>
    </row>
    <row r="1251" spans="1:26" ht="19.5" customHeight="1">
      <c r="A1251" s="108"/>
      <c r="B1251" s="108"/>
      <c r="C1251" s="108"/>
      <c r="D1251" s="108"/>
      <c r="E1251" s="108"/>
      <c r="F1251" s="108"/>
      <c r="G1251" s="533"/>
      <c r="H1251" s="346"/>
      <c r="I1251" s="108"/>
      <c r="J1251" s="108"/>
      <c r="K1251" s="108"/>
      <c r="L1251" s="534"/>
      <c r="M1251" s="535"/>
      <c r="N1251" s="536"/>
      <c r="O1251" s="536"/>
      <c r="P1251" s="108"/>
      <c r="Q1251" s="108"/>
      <c r="R1251" s="108"/>
      <c r="S1251" s="108"/>
      <c r="T1251" s="108"/>
      <c r="U1251" s="108"/>
      <c r="V1251" s="108"/>
      <c r="W1251" s="108"/>
      <c r="X1251" s="108"/>
      <c r="Y1251" s="108"/>
      <c r="Z1251" s="108"/>
    </row>
    <row r="1252" spans="1:26" ht="19.5" customHeight="1">
      <c r="A1252" s="108"/>
      <c r="B1252" s="108"/>
      <c r="C1252" s="108"/>
      <c r="D1252" s="108"/>
      <c r="E1252" s="108"/>
      <c r="F1252" s="108"/>
      <c r="G1252" s="533"/>
      <c r="H1252" s="346"/>
      <c r="I1252" s="108"/>
      <c r="J1252" s="108"/>
      <c r="K1252" s="108"/>
      <c r="L1252" s="534"/>
      <c r="M1252" s="535"/>
      <c r="N1252" s="536"/>
      <c r="O1252" s="536"/>
      <c r="P1252" s="108"/>
      <c r="Q1252" s="108"/>
      <c r="R1252" s="108"/>
      <c r="S1252" s="108"/>
      <c r="T1252" s="108"/>
      <c r="U1252" s="108"/>
      <c r="V1252" s="108"/>
      <c r="W1252" s="108"/>
      <c r="X1252" s="108"/>
      <c r="Y1252" s="108"/>
      <c r="Z1252" s="108"/>
    </row>
    <row r="1253" spans="1:26" ht="19.5" customHeight="1">
      <c r="A1253" s="108"/>
      <c r="B1253" s="108"/>
      <c r="C1253" s="108"/>
      <c r="D1253" s="108"/>
      <c r="E1253" s="108"/>
      <c r="F1253" s="108"/>
      <c r="G1253" s="533"/>
      <c r="H1253" s="346"/>
      <c r="I1253" s="108"/>
      <c r="J1253" s="108"/>
      <c r="K1253" s="108"/>
      <c r="L1253" s="534"/>
      <c r="M1253" s="535"/>
      <c r="N1253" s="536"/>
      <c r="O1253" s="536"/>
      <c r="P1253" s="108"/>
      <c r="Q1253" s="108"/>
      <c r="R1253" s="108"/>
      <c r="S1253" s="108"/>
      <c r="T1253" s="108"/>
      <c r="U1253" s="108"/>
      <c r="V1253" s="108"/>
      <c r="W1253" s="108"/>
      <c r="X1253" s="108"/>
      <c r="Y1253" s="108"/>
      <c r="Z1253" s="108"/>
    </row>
    <row r="1254" spans="1:26" ht="19.5" customHeight="1">
      <c r="A1254" s="108"/>
      <c r="B1254" s="108"/>
      <c r="C1254" s="108"/>
      <c r="D1254" s="108"/>
      <c r="E1254" s="108"/>
      <c r="F1254" s="108"/>
      <c r="G1254" s="533"/>
      <c r="H1254" s="346"/>
      <c r="I1254" s="108"/>
      <c r="J1254" s="108"/>
      <c r="K1254" s="108"/>
      <c r="L1254" s="534"/>
      <c r="M1254" s="535"/>
      <c r="N1254" s="536"/>
      <c r="O1254" s="536"/>
      <c r="P1254" s="108"/>
      <c r="Q1254" s="108"/>
      <c r="R1254" s="108"/>
      <c r="S1254" s="108"/>
      <c r="T1254" s="108"/>
      <c r="U1254" s="108"/>
      <c r="V1254" s="108"/>
      <c r="W1254" s="108"/>
      <c r="X1254" s="108"/>
      <c r="Y1254" s="108"/>
      <c r="Z1254" s="108"/>
    </row>
    <row r="1255" spans="1:26" ht="19.5" customHeight="1">
      <c r="A1255" s="108"/>
      <c r="B1255" s="108"/>
      <c r="C1255" s="108"/>
      <c r="D1255" s="108"/>
      <c r="E1255" s="108"/>
      <c r="F1255" s="108"/>
      <c r="G1255" s="533"/>
      <c r="H1255" s="346"/>
      <c r="I1255" s="108"/>
      <c r="J1255" s="108"/>
      <c r="K1255" s="108"/>
      <c r="L1255" s="534"/>
      <c r="M1255" s="535"/>
      <c r="N1255" s="536"/>
      <c r="O1255" s="536"/>
      <c r="P1255" s="108"/>
      <c r="Q1255" s="108"/>
      <c r="R1255" s="108"/>
      <c r="S1255" s="108"/>
      <c r="T1255" s="108"/>
      <c r="U1255" s="108"/>
      <c r="V1255" s="108"/>
      <c r="W1255" s="108"/>
      <c r="X1255" s="108"/>
      <c r="Y1255" s="108"/>
      <c r="Z1255" s="108"/>
    </row>
    <row r="1256" spans="1:26" ht="19.5" customHeight="1">
      <c r="A1256" s="108"/>
      <c r="B1256" s="108"/>
      <c r="C1256" s="108"/>
      <c r="D1256" s="108"/>
      <c r="E1256" s="108"/>
      <c r="F1256" s="108"/>
      <c r="G1256" s="533"/>
      <c r="H1256" s="346"/>
      <c r="I1256" s="108"/>
      <c r="J1256" s="108"/>
      <c r="K1256" s="108"/>
      <c r="L1256" s="534"/>
      <c r="M1256" s="535"/>
      <c r="N1256" s="536"/>
      <c r="O1256" s="536"/>
      <c r="P1256" s="108"/>
      <c r="Q1256" s="108"/>
      <c r="R1256" s="108"/>
      <c r="S1256" s="108"/>
      <c r="T1256" s="108"/>
      <c r="U1256" s="108"/>
      <c r="V1256" s="108"/>
      <c r="W1256" s="108"/>
      <c r="X1256" s="108"/>
      <c r="Y1256" s="108"/>
      <c r="Z1256" s="108"/>
    </row>
    <row r="1257" spans="1:26" ht="19.5" customHeight="1">
      <c r="A1257" s="108"/>
      <c r="B1257" s="108"/>
      <c r="C1257" s="108"/>
      <c r="D1257" s="108"/>
      <c r="E1257" s="108"/>
      <c r="F1257" s="108"/>
      <c r="G1257" s="533"/>
      <c r="H1257" s="346"/>
      <c r="I1257" s="108"/>
      <c r="J1257" s="108"/>
      <c r="K1257" s="108"/>
      <c r="L1257" s="534"/>
      <c r="M1257" s="535"/>
      <c r="N1257" s="536"/>
      <c r="O1257" s="536"/>
      <c r="P1257" s="108"/>
      <c r="Q1257" s="108"/>
      <c r="R1257" s="108"/>
      <c r="S1257" s="108"/>
      <c r="T1257" s="108"/>
      <c r="U1257" s="108"/>
      <c r="V1257" s="108"/>
      <c r="W1257" s="108"/>
      <c r="X1257" s="108"/>
      <c r="Y1257" s="108"/>
      <c r="Z1257" s="108"/>
    </row>
    <row r="1258" spans="1:26" ht="19.5" customHeight="1">
      <c r="A1258" s="108"/>
      <c r="B1258" s="108"/>
      <c r="C1258" s="108"/>
      <c r="D1258" s="108"/>
      <c r="E1258" s="108"/>
      <c r="F1258" s="108"/>
      <c r="G1258" s="533"/>
      <c r="H1258" s="346"/>
      <c r="I1258" s="108"/>
      <c r="J1258" s="108"/>
      <c r="K1258" s="108"/>
      <c r="L1258" s="534"/>
      <c r="M1258" s="535"/>
      <c r="N1258" s="536"/>
      <c r="O1258" s="536"/>
      <c r="P1258" s="108"/>
      <c r="Q1258" s="108"/>
      <c r="R1258" s="108"/>
      <c r="S1258" s="108"/>
      <c r="T1258" s="108"/>
      <c r="U1258" s="108"/>
      <c r="V1258" s="108"/>
      <c r="W1258" s="108"/>
      <c r="X1258" s="108"/>
      <c r="Y1258" s="108"/>
      <c r="Z1258" s="108"/>
    </row>
    <row r="1259" spans="1:26" ht="19.5" customHeight="1">
      <c r="A1259" s="108"/>
      <c r="B1259" s="108"/>
      <c r="C1259" s="108"/>
      <c r="D1259" s="108"/>
      <c r="E1259" s="108"/>
      <c r="F1259" s="108"/>
      <c r="G1259" s="533"/>
      <c r="H1259" s="346"/>
      <c r="I1259" s="108"/>
      <c r="J1259" s="108"/>
      <c r="K1259" s="108"/>
      <c r="L1259" s="534"/>
      <c r="M1259" s="535"/>
      <c r="N1259" s="536"/>
      <c r="O1259" s="536"/>
      <c r="P1259" s="108"/>
      <c r="Q1259" s="108"/>
      <c r="R1259" s="108"/>
      <c r="S1259" s="108"/>
      <c r="T1259" s="108"/>
      <c r="U1259" s="108"/>
      <c r="V1259" s="108"/>
      <c r="W1259" s="108"/>
      <c r="X1259" s="108"/>
      <c r="Y1259" s="108"/>
      <c r="Z1259" s="108"/>
    </row>
    <row r="1260" spans="1:26" ht="19.5" customHeight="1">
      <c r="A1260" s="108"/>
      <c r="B1260" s="108"/>
      <c r="C1260" s="108"/>
      <c r="D1260" s="108"/>
      <c r="E1260" s="108"/>
      <c r="F1260" s="108"/>
      <c r="G1260" s="533"/>
      <c r="H1260" s="346"/>
      <c r="I1260" s="108"/>
      <c r="J1260" s="108"/>
      <c r="K1260" s="108"/>
      <c r="L1260" s="534"/>
      <c r="M1260" s="535"/>
      <c r="N1260" s="536"/>
      <c r="O1260" s="536"/>
      <c r="P1260" s="108"/>
      <c r="Q1260" s="108"/>
      <c r="R1260" s="108"/>
      <c r="S1260" s="108"/>
      <c r="T1260" s="108"/>
      <c r="U1260" s="108"/>
      <c r="V1260" s="108"/>
      <c r="W1260" s="108"/>
      <c r="X1260" s="108"/>
      <c r="Y1260" s="108"/>
      <c r="Z1260" s="108"/>
    </row>
    <row r="1261" spans="1:26" ht="19.5" customHeight="1">
      <c r="A1261" s="108"/>
      <c r="B1261" s="108"/>
      <c r="C1261" s="108"/>
      <c r="D1261" s="108"/>
      <c r="E1261" s="108"/>
      <c r="F1261" s="108"/>
      <c r="G1261" s="533"/>
      <c r="H1261" s="346"/>
      <c r="I1261" s="108"/>
      <c r="J1261" s="108"/>
      <c r="K1261" s="108"/>
      <c r="L1261" s="534"/>
      <c r="M1261" s="535"/>
      <c r="N1261" s="536"/>
      <c r="O1261" s="536"/>
      <c r="P1261" s="108"/>
      <c r="Q1261" s="108"/>
      <c r="R1261" s="108"/>
      <c r="S1261" s="108"/>
      <c r="T1261" s="108"/>
      <c r="U1261" s="108"/>
      <c r="V1261" s="108"/>
      <c r="W1261" s="108"/>
      <c r="X1261" s="108"/>
      <c r="Y1261" s="108"/>
      <c r="Z1261" s="108"/>
    </row>
    <row r="1262" spans="1:26" ht="19.5" customHeight="1">
      <c r="A1262" s="108"/>
      <c r="B1262" s="108"/>
      <c r="C1262" s="108"/>
      <c r="D1262" s="108"/>
      <c r="E1262" s="108"/>
      <c r="F1262" s="108"/>
      <c r="G1262" s="533"/>
      <c r="H1262" s="346"/>
      <c r="I1262" s="108"/>
      <c r="J1262" s="108"/>
      <c r="K1262" s="108"/>
      <c r="L1262" s="534"/>
      <c r="M1262" s="535"/>
      <c r="N1262" s="536"/>
      <c r="O1262" s="536"/>
      <c r="P1262" s="108"/>
      <c r="Q1262" s="108"/>
      <c r="R1262" s="108"/>
      <c r="S1262" s="108"/>
      <c r="T1262" s="108"/>
      <c r="U1262" s="108"/>
      <c r="V1262" s="108"/>
      <c r="W1262" s="108"/>
      <c r="X1262" s="108"/>
      <c r="Y1262" s="108"/>
      <c r="Z1262" s="108"/>
    </row>
    <row r="1263" spans="1:26" ht="19.5" customHeight="1">
      <c r="A1263" s="108"/>
      <c r="B1263" s="108"/>
      <c r="C1263" s="108"/>
      <c r="D1263" s="108"/>
      <c r="E1263" s="108"/>
      <c r="F1263" s="108"/>
      <c r="G1263" s="533"/>
      <c r="H1263" s="346"/>
      <c r="I1263" s="108"/>
      <c r="J1263" s="108"/>
      <c r="K1263" s="108"/>
      <c r="L1263" s="534"/>
      <c r="M1263" s="535"/>
      <c r="N1263" s="536"/>
      <c r="O1263" s="536"/>
      <c r="P1263" s="108"/>
      <c r="Q1263" s="108"/>
      <c r="R1263" s="108"/>
      <c r="S1263" s="108"/>
      <c r="T1263" s="108"/>
      <c r="U1263" s="108"/>
      <c r="V1263" s="108"/>
      <c r="W1263" s="108"/>
      <c r="X1263" s="108"/>
      <c r="Y1263" s="108"/>
      <c r="Z1263" s="108"/>
    </row>
    <row r="1264" spans="1:26" ht="19.5" customHeight="1">
      <c r="A1264" s="108"/>
      <c r="B1264" s="108"/>
      <c r="C1264" s="108"/>
      <c r="D1264" s="108"/>
      <c r="E1264" s="108"/>
      <c r="F1264" s="108"/>
      <c r="G1264" s="533"/>
      <c r="H1264" s="346"/>
      <c r="I1264" s="108"/>
      <c r="J1264" s="108"/>
      <c r="K1264" s="108"/>
      <c r="L1264" s="534"/>
      <c r="M1264" s="535"/>
      <c r="N1264" s="536"/>
      <c r="O1264" s="536"/>
      <c r="P1264" s="108"/>
      <c r="Q1264" s="108"/>
      <c r="R1264" s="108"/>
      <c r="S1264" s="108"/>
      <c r="T1264" s="108"/>
      <c r="U1264" s="108"/>
      <c r="V1264" s="108"/>
      <c r="W1264" s="108"/>
      <c r="X1264" s="108"/>
      <c r="Y1264" s="108"/>
      <c r="Z1264" s="108"/>
    </row>
    <row r="1265" spans="1:26" ht="19.5" customHeight="1">
      <c r="A1265" s="108"/>
      <c r="B1265" s="108"/>
      <c r="C1265" s="108"/>
      <c r="D1265" s="108"/>
      <c r="E1265" s="108"/>
      <c r="F1265" s="108"/>
      <c r="G1265" s="533"/>
      <c r="H1265" s="346"/>
      <c r="I1265" s="108"/>
      <c r="J1265" s="108"/>
      <c r="K1265" s="108"/>
      <c r="L1265" s="534"/>
      <c r="M1265" s="535"/>
      <c r="N1265" s="536"/>
      <c r="O1265" s="536"/>
      <c r="P1265" s="108"/>
      <c r="Q1265" s="108"/>
      <c r="R1265" s="108"/>
      <c r="S1265" s="108"/>
      <c r="T1265" s="108"/>
      <c r="U1265" s="108"/>
      <c r="V1265" s="108"/>
      <c r="W1265" s="108"/>
      <c r="X1265" s="108"/>
      <c r="Y1265" s="108"/>
      <c r="Z1265" s="108"/>
    </row>
    <row r="1266" spans="1:26" ht="19.5" customHeight="1">
      <c r="A1266" s="108"/>
      <c r="B1266" s="108"/>
      <c r="C1266" s="108"/>
      <c r="D1266" s="108"/>
      <c r="E1266" s="108"/>
      <c r="F1266" s="108"/>
      <c r="G1266" s="533"/>
      <c r="H1266" s="346"/>
      <c r="I1266" s="108"/>
      <c r="J1266" s="108"/>
      <c r="K1266" s="108"/>
      <c r="L1266" s="534"/>
      <c r="M1266" s="535"/>
      <c r="N1266" s="536"/>
      <c r="O1266" s="536"/>
      <c r="P1266" s="108"/>
      <c r="Q1266" s="108"/>
      <c r="R1266" s="108"/>
      <c r="S1266" s="108"/>
      <c r="T1266" s="108"/>
      <c r="U1266" s="108"/>
      <c r="V1266" s="108"/>
      <c r="W1266" s="108"/>
      <c r="X1266" s="108"/>
      <c r="Y1266" s="108"/>
      <c r="Z1266" s="108"/>
    </row>
    <row r="1267" spans="1:26" ht="19.5" customHeight="1">
      <c r="A1267" s="108"/>
      <c r="B1267" s="108"/>
      <c r="C1267" s="108"/>
      <c r="D1267" s="108"/>
      <c r="E1267" s="108"/>
      <c r="F1267" s="108"/>
      <c r="G1267" s="533"/>
      <c r="H1267" s="346"/>
      <c r="I1267" s="108"/>
      <c r="J1267" s="108"/>
      <c r="K1267" s="108"/>
      <c r="L1267" s="534"/>
      <c r="M1267" s="535"/>
      <c r="N1267" s="536"/>
      <c r="O1267" s="536"/>
      <c r="P1267" s="108"/>
      <c r="Q1267" s="108"/>
      <c r="R1267" s="108"/>
      <c r="S1267" s="108"/>
      <c r="T1267" s="108"/>
      <c r="U1267" s="108"/>
      <c r="V1267" s="108"/>
      <c r="W1267" s="108"/>
      <c r="X1267" s="108"/>
      <c r="Y1267" s="108"/>
      <c r="Z1267" s="108"/>
    </row>
    <row r="1268" spans="1:26" ht="19.5" customHeight="1">
      <c r="A1268" s="108"/>
      <c r="B1268" s="108"/>
      <c r="C1268" s="108"/>
      <c r="D1268" s="108"/>
      <c r="E1268" s="108"/>
      <c r="F1268" s="108"/>
      <c r="G1268" s="533"/>
      <c r="H1268" s="346"/>
      <c r="I1268" s="108"/>
      <c r="J1268" s="108"/>
      <c r="K1268" s="108"/>
      <c r="L1268" s="534"/>
      <c r="M1268" s="535"/>
      <c r="N1268" s="536"/>
      <c r="O1268" s="536"/>
      <c r="P1268" s="108"/>
      <c r="Q1268" s="108"/>
      <c r="R1268" s="108"/>
      <c r="S1268" s="108"/>
      <c r="T1268" s="108"/>
      <c r="U1268" s="108"/>
      <c r="V1268" s="108"/>
      <c r="W1268" s="108"/>
      <c r="X1268" s="108"/>
      <c r="Y1268" s="108"/>
      <c r="Z1268" s="108"/>
    </row>
    <row r="1269" spans="1:26" ht="19.5" customHeight="1">
      <c r="A1269" s="108"/>
      <c r="B1269" s="108"/>
      <c r="C1269" s="108"/>
      <c r="D1269" s="108"/>
      <c r="E1269" s="108"/>
      <c r="F1269" s="108"/>
      <c r="G1269" s="533"/>
      <c r="H1269" s="346"/>
      <c r="I1269" s="108"/>
      <c r="J1269" s="108"/>
      <c r="K1269" s="108"/>
      <c r="L1269" s="534"/>
      <c r="M1269" s="535"/>
      <c r="N1269" s="536"/>
      <c r="O1269" s="536"/>
      <c r="P1269" s="108"/>
      <c r="Q1269" s="108"/>
      <c r="R1269" s="108"/>
      <c r="S1269" s="108"/>
      <c r="T1269" s="108"/>
      <c r="U1269" s="108"/>
      <c r="V1269" s="108"/>
      <c r="W1269" s="108"/>
      <c r="X1269" s="108"/>
      <c r="Y1269" s="108"/>
      <c r="Z1269" s="108"/>
    </row>
    <row r="1270" spans="1:26" ht="19.5" customHeight="1">
      <c r="A1270" s="108"/>
      <c r="B1270" s="108"/>
      <c r="C1270" s="108"/>
      <c r="D1270" s="108"/>
      <c r="E1270" s="108"/>
      <c r="F1270" s="108"/>
      <c r="G1270" s="533"/>
      <c r="H1270" s="346"/>
      <c r="I1270" s="108"/>
      <c r="J1270" s="108"/>
      <c r="K1270" s="108"/>
      <c r="L1270" s="534"/>
      <c r="M1270" s="535"/>
      <c r="N1270" s="536"/>
      <c r="O1270" s="536"/>
      <c r="P1270" s="108"/>
      <c r="Q1270" s="108"/>
      <c r="R1270" s="108"/>
      <c r="S1270" s="108"/>
      <c r="T1270" s="108"/>
      <c r="U1270" s="108"/>
      <c r="V1270" s="108"/>
      <c r="W1270" s="108"/>
      <c r="X1270" s="108"/>
      <c r="Y1270" s="108"/>
      <c r="Z1270" s="108"/>
    </row>
    <row r="1271" spans="1:26" ht="19.5" customHeight="1">
      <c r="A1271" s="108"/>
      <c r="B1271" s="108"/>
      <c r="C1271" s="108"/>
      <c r="D1271" s="108"/>
      <c r="E1271" s="108"/>
      <c r="F1271" s="108"/>
      <c r="G1271" s="533"/>
      <c r="H1271" s="346"/>
      <c r="I1271" s="108"/>
      <c r="J1271" s="108"/>
      <c r="K1271" s="108"/>
      <c r="L1271" s="534"/>
      <c r="M1271" s="535"/>
      <c r="N1271" s="536"/>
      <c r="O1271" s="536"/>
      <c r="P1271" s="108"/>
      <c r="Q1271" s="108"/>
      <c r="R1271" s="108"/>
      <c r="S1271" s="108"/>
      <c r="T1271" s="108"/>
      <c r="U1271" s="108"/>
      <c r="V1271" s="108"/>
      <c r="W1271" s="108"/>
      <c r="X1271" s="108"/>
      <c r="Y1271" s="108"/>
      <c r="Z1271" s="108"/>
    </row>
    <row r="1272" spans="1:26" ht="19.5" customHeight="1">
      <c r="A1272" s="108"/>
      <c r="B1272" s="108"/>
      <c r="C1272" s="108"/>
      <c r="D1272" s="108"/>
      <c r="E1272" s="108"/>
      <c r="F1272" s="108"/>
      <c r="G1272" s="533"/>
      <c r="H1272" s="346"/>
      <c r="I1272" s="108"/>
      <c r="J1272" s="108"/>
      <c r="K1272" s="108"/>
      <c r="L1272" s="534"/>
      <c r="M1272" s="535"/>
      <c r="N1272" s="536"/>
      <c r="O1272" s="536"/>
      <c r="P1272" s="108"/>
      <c r="Q1272" s="108"/>
      <c r="R1272" s="108"/>
      <c r="S1272" s="108"/>
      <c r="T1272" s="108"/>
      <c r="U1272" s="108"/>
      <c r="V1272" s="108"/>
      <c r="W1272" s="108"/>
      <c r="X1272" s="108"/>
      <c r="Y1272" s="108"/>
      <c r="Z1272" s="108"/>
    </row>
    <row r="1273" spans="1:26" ht="19.5" customHeight="1">
      <c r="A1273" s="108"/>
      <c r="B1273" s="108"/>
      <c r="C1273" s="108"/>
      <c r="D1273" s="108"/>
      <c r="E1273" s="108"/>
      <c r="F1273" s="108"/>
      <c r="G1273" s="533"/>
      <c r="H1273" s="346"/>
      <c r="I1273" s="108"/>
      <c r="J1273" s="108"/>
      <c r="K1273" s="108"/>
      <c r="L1273" s="534"/>
      <c r="M1273" s="535"/>
      <c r="N1273" s="536"/>
      <c r="O1273" s="536"/>
      <c r="P1273" s="108"/>
      <c r="Q1273" s="108"/>
      <c r="R1273" s="108"/>
      <c r="S1273" s="108"/>
      <c r="T1273" s="108"/>
      <c r="U1273" s="108"/>
      <c r="V1273" s="108"/>
      <c r="W1273" s="108"/>
      <c r="X1273" s="108"/>
      <c r="Y1273" s="108"/>
      <c r="Z1273" s="108"/>
    </row>
    <row r="1274" spans="1:26" ht="19.5" customHeight="1">
      <c r="A1274" s="108"/>
      <c r="B1274" s="108"/>
      <c r="C1274" s="108"/>
      <c r="D1274" s="108"/>
      <c r="E1274" s="108"/>
      <c r="F1274" s="108"/>
      <c r="G1274" s="533"/>
      <c r="H1274" s="346"/>
      <c r="I1274" s="108"/>
      <c r="J1274" s="108"/>
      <c r="K1274" s="108"/>
      <c r="L1274" s="534"/>
      <c r="M1274" s="535"/>
      <c r="N1274" s="536"/>
      <c r="O1274" s="536"/>
      <c r="P1274" s="108"/>
      <c r="Q1274" s="108"/>
      <c r="R1274" s="108"/>
      <c r="S1274" s="108"/>
      <c r="T1274" s="108"/>
      <c r="U1274" s="108"/>
      <c r="V1274" s="108"/>
      <c r="W1274" s="108"/>
      <c r="X1274" s="108"/>
      <c r="Y1274" s="108"/>
      <c r="Z1274" s="108"/>
    </row>
    <row r="1275" spans="1:26" ht="19.5" customHeight="1">
      <c r="A1275" s="108"/>
      <c r="B1275" s="108"/>
      <c r="C1275" s="108"/>
      <c r="D1275" s="108"/>
      <c r="E1275" s="108"/>
      <c r="F1275" s="108"/>
      <c r="G1275" s="533"/>
      <c r="H1275" s="346"/>
      <c r="I1275" s="108"/>
      <c r="J1275" s="108"/>
      <c r="K1275" s="108"/>
      <c r="L1275" s="534"/>
      <c r="M1275" s="535"/>
      <c r="N1275" s="536"/>
      <c r="O1275" s="536"/>
      <c r="P1275" s="108"/>
      <c r="Q1275" s="108"/>
      <c r="R1275" s="108"/>
      <c r="S1275" s="108"/>
      <c r="T1275" s="108"/>
      <c r="U1275" s="108"/>
      <c r="V1275" s="108"/>
      <c r="W1275" s="108"/>
      <c r="X1275" s="108"/>
      <c r="Y1275" s="108"/>
      <c r="Z1275" s="108"/>
    </row>
    <row r="1276" spans="1:26" ht="19.5" customHeight="1">
      <c r="A1276" s="108"/>
      <c r="B1276" s="108"/>
      <c r="C1276" s="108"/>
      <c r="D1276" s="108"/>
      <c r="E1276" s="108"/>
      <c r="F1276" s="108"/>
      <c r="G1276" s="533"/>
      <c r="H1276" s="346"/>
      <c r="I1276" s="108"/>
      <c r="J1276" s="108"/>
      <c r="K1276" s="108"/>
      <c r="L1276" s="534"/>
      <c r="M1276" s="535"/>
      <c r="N1276" s="536"/>
      <c r="O1276" s="536"/>
      <c r="P1276" s="108"/>
      <c r="Q1276" s="108"/>
      <c r="R1276" s="108"/>
      <c r="S1276" s="108"/>
      <c r="T1276" s="108"/>
      <c r="U1276" s="108"/>
      <c r="V1276" s="108"/>
      <c r="W1276" s="108"/>
      <c r="X1276" s="108"/>
      <c r="Y1276" s="108"/>
      <c r="Z1276" s="108"/>
    </row>
    <row r="1277" spans="1:26" ht="19.5" customHeight="1">
      <c r="A1277" s="108"/>
      <c r="B1277" s="108"/>
      <c r="C1277" s="108"/>
      <c r="D1277" s="108"/>
      <c r="E1277" s="108"/>
      <c r="F1277" s="108"/>
      <c r="G1277" s="533"/>
      <c r="H1277" s="346"/>
      <c r="I1277" s="108"/>
      <c r="J1277" s="108"/>
      <c r="K1277" s="108"/>
      <c r="L1277" s="534"/>
      <c r="M1277" s="535"/>
      <c r="N1277" s="536"/>
      <c r="O1277" s="536"/>
      <c r="P1277" s="108"/>
      <c r="Q1277" s="108"/>
      <c r="R1277" s="108"/>
      <c r="S1277" s="108"/>
      <c r="T1277" s="108"/>
      <c r="U1277" s="108"/>
      <c r="V1277" s="108"/>
      <c r="W1277" s="108"/>
      <c r="X1277" s="108"/>
      <c r="Y1277" s="108"/>
      <c r="Z1277" s="108"/>
    </row>
    <row r="1278" spans="1:26" ht="19.5" customHeight="1">
      <c r="A1278" s="108"/>
      <c r="B1278" s="108"/>
      <c r="C1278" s="108"/>
      <c r="D1278" s="108"/>
      <c r="E1278" s="108"/>
      <c r="F1278" s="108"/>
      <c r="G1278" s="533"/>
      <c r="H1278" s="346"/>
      <c r="I1278" s="108"/>
      <c r="J1278" s="108"/>
      <c r="K1278" s="108"/>
      <c r="L1278" s="534"/>
      <c r="M1278" s="535"/>
      <c r="N1278" s="536"/>
      <c r="O1278" s="536"/>
      <c r="P1278" s="108"/>
      <c r="Q1278" s="108"/>
      <c r="R1278" s="108"/>
      <c r="S1278" s="108"/>
      <c r="T1278" s="108"/>
      <c r="U1278" s="108"/>
      <c r="V1278" s="108"/>
      <c r="W1278" s="108"/>
      <c r="X1278" s="108"/>
      <c r="Y1278" s="108"/>
      <c r="Z1278" s="108"/>
    </row>
    <row r="1279" spans="1:26" ht="19.5" customHeight="1">
      <c r="A1279" s="108"/>
      <c r="B1279" s="108"/>
      <c r="C1279" s="108"/>
      <c r="D1279" s="108"/>
      <c r="E1279" s="108"/>
      <c r="F1279" s="108"/>
      <c r="G1279" s="533"/>
      <c r="H1279" s="346"/>
      <c r="I1279" s="108"/>
      <c r="J1279" s="108"/>
      <c r="K1279" s="108"/>
      <c r="L1279" s="534"/>
      <c r="M1279" s="535"/>
      <c r="N1279" s="536"/>
      <c r="O1279" s="536"/>
      <c r="P1279" s="108"/>
      <c r="Q1279" s="108"/>
      <c r="R1279" s="108"/>
      <c r="S1279" s="108"/>
      <c r="T1279" s="108"/>
      <c r="U1279" s="108"/>
      <c r="V1279" s="108"/>
      <c r="W1279" s="108"/>
      <c r="X1279" s="108"/>
      <c r="Y1279" s="108"/>
      <c r="Z1279" s="108"/>
    </row>
    <row r="1280" spans="1:26" ht="19.5" customHeight="1">
      <c r="A1280" s="108"/>
      <c r="B1280" s="108"/>
      <c r="C1280" s="108"/>
      <c r="D1280" s="108"/>
      <c r="E1280" s="108"/>
      <c r="F1280" s="108"/>
      <c r="G1280" s="533"/>
      <c r="H1280" s="346"/>
      <c r="I1280" s="108"/>
      <c r="J1280" s="108"/>
      <c r="K1280" s="108"/>
      <c r="L1280" s="534"/>
      <c r="M1280" s="535"/>
      <c r="N1280" s="536"/>
      <c r="O1280" s="536"/>
      <c r="P1280" s="108"/>
      <c r="Q1280" s="108"/>
      <c r="R1280" s="108"/>
      <c r="S1280" s="108"/>
      <c r="T1280" s="108"/>
      <c r="U1280" s="108"/>
      <c r="V1280" s="108"/>
      <c r="W1280" s="108"/>
      <c r="X1280" s="108"/>
      <c r="Y1280" s="108"/>
      <c r="Z1280" s="108"/>
    </row>
    <row r="1281" spans="1:26" ht="19.5" customHeight="1">
      <c r="A1281" s="108"/>
      <c r="B1281" s="108"/>
      <c r="C1281" s="108"/>
      <c r="D1281" s="108"/>
      <c r="E1281" s="108"/>
      <c r="F1281" s="108"/>
      <c r="G1281" s="533"/>
      <c r="H1281" s="346"/>
      <c r="I1281" s="108"/>
      <c r="J1281" s="108"/>
      <c r="K1281" s="108"/>
      <c r="L1281" s="534"/>
      <c r="M1281" s="535"/>
      <c r="N1281" s="536"/>
      <c r="O1281" s="536"/>
      <c r="P1281" s="108"/>
      <c r="Q1281" s="108"/>
      <c r="R1281" s="108"/>
      <c r="S1281" s="108"/>
      <c r="T1281" s="108"/>
      <c r="U1281" s="108"/>
      <c r="V1281" s="108"/>
      <c r="W1281" s="108"/>
      <c r="X1281" s="108"/>
      <c r="Y1281" s="108"/>
      <c r="Z1281" s="108"/>
    </row>
    <row r="1282" spans="1:26" ht="19.5" customHeight="1">
      <c r="A1282" s="108"/>
      <c r="B1282" s="108"/>
      <c r="C1282" s="108"/>
      <c r="D1282" s="108"/>
      <c r="E1282" s="108"/>
      <c r="F1282" s="108"/>
      <c r="G1282" s="533"/>
      <c r="H1282" s="346"/>
      <c r="I1282" s="108"/>
      <c r="J1282" s="108"/>
      <c r="K1282" s="108"/>
      <c r="L1282" s="534"/>
      <c r="M1282" s="535"/>
      <c r="N1282" s="536"/>
      <c r="O1282" s="536"/>
      <c r="P1282" s="108"/>
      <c r="Q1282" s="108"/>
      <c r="R1282" s="108"/>
      <c r="S1282" s="108"/>
      <c r="T1282" s="108"/>
      <c r="U1282" s="108"/>
      <c r="V1282" s="108"/>
      <c r="W1282" s="108"/>
      <c r="X1282" s="108"/>
      <c r="Y1282" s="108"/>
      <c r="Z1282" s="108"/>
    </row>
    <row r="1283" spans="1:26" ht="19.5" customHeight="1">
      <c r="A1283" s="108"/>
      <c r="B1283" s="108"/>
      <c r="C1283" s="108"/>
      <c r="D1283" s="108"/>
      <c r="E1283" s="108"/>
      <c r="F1283" s="108"/>
      <c r="G1283" s="533"/>
      <c r="H1283" s="346"/>
      <c r="I1283" s="108"/>
      <c r="J1283" s="108"/>
      <c r="K1283" s="108"/>
      <c r="L1283" s="534"/>
      <c r="M1283" s="535"/>
      <c r="N1283" s="536"/>
      <c r="O1283" s="536"/>
      <c r="P1283" s="108"/>
      <c r="Q1283" s="108"/>
      <c r="R1283" s="108"/>
      <c r="S1283" s="108"/>
      <c r="T1283" s="108"/>
      <c r="U1283" s="108"/>
      <c r="V1283" s="108"/>
      <c r="W1283" s="108"/>
      <c r="X1283" s="108"/>
      <c r="Y1283" s="108"/>
      <c r="Z1283" s="108"/>
    </row>
    <row r="1284" spans="1:26" ht="19.5" customHeight="1">
      <c r="A1284" s="108"/>
      <c r="B1284" s="108"/>
      <c r="C1284" s="108"/>
      <c r="D1284" s="108"/>
      <c r="E1284" s="108"/>
      <c r="F1284" s="108"/>
      <c r="G1284" s="533"/>
      <c r="H1284" s="346"/>
      <c r="I1284" s="108"/>
      <c r="J1284" s="108"/>
      <c r="K1284" s="108"/>
      <c r="L1284" s="534"/>
      <c r="M1284" s="535"/>
      <c r="N1284" s="536"/>
      <c r="O1284" s="536"/>
      <c r="P1284" s="108"/>
      <c r="Q1284" s="108"/>
      <c r="R1284" s="108"/>
      <c r="S1284" s="108"/>
      <c r="T1284" s="108"/>
      <c r="U1284" s="108"/>
      <c r="V1284" s="108"/>
      <c r="W1284" s="108"/>
      <c r="X1284" s="108"/>
      <c r="Y1284" s="108"/>
      <c r="Z1284" s="108"/>
    </row>
    <row r="1285" spans="1:26" ht="19.5" customHeight="1">
      <c r="A1285" s="108"/>
      <c r="B1285" s="108"/>
      <c r="C1285" s="108"/>
      <c r="D1285" s="108"/>
      <c r="E1285" s="108"/>
      <c r="F1285" s="108"/>
      <c r="G1285" s="533"/>
      <c r="H1285" s="346"/>
      <c r="I1285" s="108"/>
      <c r="J1285" s="108"/>
      <c r="K1285" s="108"/>
      <c r="L1285" s="534"/>
      <c r="M1285" s="535"/>
      <c r="N1285" s="536"/>
      <c r="O1285" s="536"/>
      <c r="P1285" s="108"/>
      <c r="Q1285" s="108"/>
      <c r="R1285" s="108"/>
      <c r="S1285" s="108"/>
      <c r="T1285" s="108"/>
      <c r="U1285" s="108"/>
      <c r="V1285" s="108"/>
      <c r="W1285" s="108"/>
      <c r="X1285" s="108"/>
      <c r="Y1285" s="108"/>
      <c r="Z1285" s="108"/>
    </row>
    <row r="1286" spans="1:26" ht="19.5" customHeight="1">
      <c r="A1286" s="108"/>
      <c r="B1286" s="108"/>
      <c r="C1286" s="108"/>
      <c r="D1286" s="108"/>
      <c r="E1286" s="108"/>
      <c r="F1286" s="108"/>
      <c r="G1286" s="533"/>
      <c r="H1286" s="346"/>
      <c r="I1286" s="108"/>
      <c r="J1286" s="108"/>
      <c r="K1286" s="108"/>
      <c r="L1286" s="534"/>
      <c r="M1286" s="535"/>
      <c r="N1286" s="536"/>
      <c r="O1286" s="536"/>
      <c r="P1286" s="108"/>
      <c r="Q1286" s="108"/>
      <c r="R1286" s="108"/>
      <c r="S1286" s="108"/>
      <c r="T1286" s="108"/>
      <c r="U1286" s="108"/>
      <c r="V1286" s="108"/>
      <c r="W1286" s="108"/>
      <c r="X1286" s="108"/>
      <c r="Y1286" s="108"/>
      <c r="Z1286" s="108"/>
    </row>
    <row r="1287" spans="1:26" ht="19.5" customHeight="1">
      <c r="A1287" s="108"/>
      <c r="B1287" s="108"/>
      <c r="C1287" s="108"/>
      <c r="D1287" s="108"/>
      <c r="E1287" s="108"/>
      <c r="F1287" s="108"/>
      <c r="G1287" s="533"/>
      <c r="H1287" s="346"/>
      <c r="I1287" s="108"/>
      <c r="J1287" s="108"/>
      <c r="K1287" s="108"/>
      <c r="L1287" s="534"/>
      <c r="M1287" s="535"/>
      <c r="N1287" s="536"/>
      <c r="O1287" s="536"/>
      <c r="P1287" s="108"/>
      <c r="Q1287" s="108"/>
      <c r="R1287" s="108"/>
      <c r="S1287" s="108"/>
      <c r="T1287" s="108"/>
      <c r="U1287" s="108"/>
      <c r="V1287" s="108"/>
      <c r="W1287" s="108"/>
      <c r="X1287" s="108"/>
      <c r="Y1287" s="108"/>
      <c r="Z1287" s="108"/>
    </row>
    <row r="1288" spans="1:26" ht="19.5" customHeight="1">
      <c r="A1288" s="108"/>
      <c r="B1288" s="108"/>
      <c r="C1288" s="108"/>
      <c r="D1288" s="108"/>
      <c r="E1288" s="108"/>
      <c r="F1288" s="108"/>
      <c r="G1288" s="533"/>
      <c r="H1288" s="346"/>
      <c r="I1288" s="108"/>
      <c r="J1288" s="108"/>
      <c r="K1288" s="108"/>
      <c r="L1288" s="534"/>
      <c r="M1288" s="535"/>
      <c r="N1288" s="536"/>
      <c r="O1288" s="536"/>
      <c r="P1288" s="108"/>
      <c r="Q1288" s="108"/>
      <c r="R1288" s="108"/>
      <c r="S1288" s="108"/>
      <c r="T1288" s="108"/>
      <c r="U1288" s="108"/>
      <c r="V1288" s="108"/>
      <c r="W1288" s="108"/>
      <c r="X1288" s="108"/>
      <c r="Y1288" s="108"/>
      <c r="Z1288" s="108"/>
    </row>
    <row r="1289" spans="1:26" ht="19.5" customHeight="1">
      <c r="A1289" s="108"/>
      <c r="B1289" s="108"/>
      <c r="C1289" s="108"/>
      <c r="D1289" s="108"/>
      <c r="E1289" s="108"/>
      <c r="F1289" s="108"/>
      <c r="G1289" s="533"/>
      <c r="H1289" s="346"/>
      <c r="I1289" s="108"/>
      <c r="J1289" s="108"/>
      <c r="K1289" s="108"/>
      <c r="L1289" s="534"/>
      <c r="M1289" s="535"/>
      <c r="N1289" s="536"/>
      <c r="O1289" s="536"/>
      <c r="P1289" s="108"/>
      <c r="Q1289" s="108"/>
      <c r="R1289" s="108"/>
      <c r="S1289" s="108"/>
      <c r="T1289" s="108"/>
      <c r="U1289" s="108"/>
      <c r="V1289" s="108"/>
      <c r="W1289" s="108"/>
      <c r="X1289" s="108"/>
      <c r="Y1289" s="108"/>
      <c r="Z1289" s="108"/>
    </row>
    <row r="1290" spans="1:26" ht="19.5" customHeight="1">
      <c r="A1290" s="108"/>
      <c r="B1290" s="108"/>
      <c r="C1290" s="108"/>
      <c r="D1290" s="108"/>
      <c r="E1290" s="108"/>
      <c r="F1290" s="108"/>
      <c r="G1290" s="533"/>
      <c r="H1290" s="346"/>
      <c r="I1290" s="108"/>
      <c r="J1290" s="108"/>
      <c r="K1290" s="108"/>
      <c r="L1290" s="534"/>
      <c r="M1290" s="535"/>
      <c r="N1290" s="536"/>
      <c r="O1290" s="536"/>
      <c r="P1290" s="108"/>
      <c r="Q1290" s="108"/>
      <c r="R1290" s="108"/>
      <c r="S1290" s="108"/>
      <c r="T1290" s="108"/>
      <c r="U1290" s="108"/>
      <c r="V1290" s="108"/>
      <c r="W1290" s="108"/>
      <c r="X1290" s="108"/>
      <c r="Y1290" s="108"/>
      <c r="Z1290" s="108"/>
    </row>
    <row r="1291" spans="1:26" ht="19.5" customHeight="1">
      <c r="A1291" s="108"/>
      <c r="B1291" s="108"/>
      <c r="C1291" s="108"/>
      <c r="D1291" s="108"/>
      <c r="E1291" s="108"/>
      <c r="F1291" s="108"/>
      <c r="G1291" s="533"/>
      <c r="H1291" s="346"/>
      <c r="I1291" s="108"/>
      <c r="J1291" s="108"/>
      <c r="K1291" s="108"/>
      <c r="L1291" s="534"/>
      <c r="M1291" s="535"/>
      <c r="N1291" s="536"/>
      <c r="O1291" s="536"/>
      <c r="P1291" s="108"/>
      <c r="Q1291" s="108"/>
      <c r="R1291" s="108"/>
      <c r="S1291" s="108"/>
      <c r="T1291" s="108"/>
      <c r="U1291" s="108"/>
      <c r="V1291" s="108"/>
      <c r="W1291" s="108"/>
      <c r="X1291" s="108"/>
      <c r="Y1291" s="108"/>
      <c r="Z1291" s="108"/>
    </row>
    <row r="1292" spans="1:26" ht="19.5" customHeight="1">
      <c r="A1292" s="108"/>
      <c r="B1292" s="108"/>
      <c r="C1292" s="108"/>
      <c r="D1292" s="108"/>
      <c r="E1292" s="108"/>
      <c r="F1292" s="108"/>
      <c r="G1292" s="533"/>
      <c r="H1292" s="346"/>
      <c r="I1292" s="108"/>
      <c r="J1292" s="108"/>
      <c r="K1292" s="108"/>
      <c r="L1292" s="534"/>
      <c r="M1292" s="535"/>
      <c r="N1292" s="536"/>
      <c r="O1292" s="536"/>
      <c r="P1292" s="108"/>
      <c r="Q1292" s="108"/>
      <c r="R1292" s="108"/>
      <c r="S1292" s="108"/>
      <c r="T1292" s="108"/>
      <c r="U1292" s="108"/>
      <c r="V1292" s="108"/>
      <c r="W1292" s="108"/>
      <c r="X1292" s="108"/>
      <c r="Y1292" s="108"/>
      <c r="Z1292" s="108"/>
    </row>
    <row r="1293" spans="1:26" ht="19.5" customHeight="1">
      <c r="A1293" s="108"/>
      <c r="B1293" s="108"/>
      <c r="C1293" s="108"/>
      <c r="D1293" s="108"/>
      <c r="E1293" s="108"/>
      <c r="F1293" s="108"/>
      <c r="G1293" s="533"/>
      <c r="H1293" s="346"/>
      <c r="I1293" s="108"/>
      <c r="J1293" s="108"/>
      <c r="K1293" s="108"/>
      <c r="L1293" s="534"/>
      <c r="M1293" s="535"/>
      <c r="N1293" s="536"/>
      <c r="O1293" s="536"/>
      <c r="P1293" s="108"/>
      <c r="Q1293" s="108"/>
      <c r="R1293" s="108"/>
      <c r="S1293" s="108"/>
      <c r="T1293" s="108"/>
      <c r="U1293" s="108"/>
      <c r="V1293" s="108"/>
      <c r="W1293" s="108"/>
      <c r="X1293" s="108"/>
      <c r="Y1293" s="108"/>
      <c r="Z1293" s="108"/>
    </row>
    <row r="1294" spans="1:26" ht="19.5" customHeight="1">
      <c r="A1294" s="108"/>
      <c r="B1294" s="108"/>
      <c r="C1294" s="108"/>
      <c r="D1294" s="108"/>
      <c r="E1294" s="108"/>
      <c r="F1294" s="108"/>
      <c r="G1294" s="533"/>
      <c r="H1294" s="346"/>
      <c r="I1294" s="108"/>
      <c r="J1294" s="108"/>
      <c r="K1294" s="108"/>
      <c r="L1294" s="534"/>
      <c r="M1294" s="535"/>
      <c r="N1294" s="536"/>
      <c r="O1294" s="536"/>
      <c r="P1294" s="108"/>
      <c r="Q1294" s="108"/>
      <c r="R1294" s="108"/>
      <c r="S1294" s="108"/>
      <c r="T1294" s="108"/>
      <c r="U1294" s="108"/>
      <c r="V1294" s="108"/>
      <c r="W1294" s="108"/>
      <c r="X1294" s="108"/>
      <c r="Y1294" s="108"/>
      <c r="Z1294" s="108"/>
    </row>
    <row r="1295" spans="1:26" ht="19.5" customHeight="1">
      <c r="A1295" s="108"/>
      <c r="B1295" s="108"/>
      <c r="C1295" s="108"/>
      <c r="D1295" s="108"/>
      <c r="E1295" s="108"/>
      <c r="F1295" s="108"/>
      <c r="G1295" s="533"/>
      <c r="H1295" s="346"/>
      <c r="I1295" s="108"/>
      <c r="J1295" s="108"/>
      <c r="K1295" s="108"/>
      <c r="L1295" s="534"/>
      <c r="M1295" s="535"/>
      <c r="N1295" s="536"/>
      <c r="O1295" s="536"/>
      <c r="P1295" s="108"/>
      <c r="Q1295" s="108"/>
      <c r="R1295" s="108"/>
      <c r="S1295" s="108"/>
      <c r="T1295" s="108"/>
      <c r="U1295" s="108"/>
      <c r="V1295" s="108"/>
      <c r="W1295" s="108"/>
      <c r="X1295" s="108"/>
      <c r="Y1295" s="108"/>
      <c r="Z1295" s="108"/>
    </row>
    <row r="1296" spans="1:26" ht="19.5" customHeight="1">
      <c r="A1296" s="108"/>
      <c r="B1296" s="108"/>
      <c r="C1296" s="108"/>
      <c r="D1296" s="108"/>
      <c r="E1296" s="108"/>
      <c r="F1296" s="108"/>
      <c r="G1296" s="533"/>
      <c r="H1296" s="346"/>
      <c r="I1296" s="108"/>
      <c r="J1296" s="108"/>
      <c r="K1296" s="108"/>
      <c r="L1296" s="534"/>
      <c r="M1296" s="535"/>
      <c r="N1296" s="536"/>
      <c r="O1296" s="536"/>
      <c r="P1296" s="108"/>
      <c r="Q1296" s="108"/>
      <c r="R1296" s="108"/>
      <c r="S1296" s="108"/>
      <c r="T1296" s="108"/>
      <c r="U1296" s="108"/>
      <c r="V1296" s="108"/>
      <c r="W1296" s="108"/>
      <c r="X1296" s="108"/>
      <c r="Y1296" s="108"/>
      <c r="Z1296" s="108"/>
    </row>
    <row r="1297" spans="1:26" ht="19.5" customHeight="1">
      <c r="A1297" s="108"/>
      <c r="B1297" s="108"/>
      <c r="C1297" s="108"/>
      <c r="D1297" s="108"/>
      <c r="E1297" s="108"/>
      <c r="F1297" s="108"/>
      <c r="G1297" s="533"/>
      <c r="H1297" s="346"/>
      <c r="I1297" s="108"/>
      <c r="J1297" s="108"/>
      <c r="K1297" s="108"/>
      <c r="L1297" s="534"/>
      <c r="M1297" s="535"/>
      <c r="N1297" s="536"/>
      <c r="O1297" s="536"/>
      <c r="P1297" s="108"/>
      <c r="Q1297" s="108"/>
      <c r="R1297" s="108"/>
      <c r="S1297" s="108"/>
      <c r="T1297" s="108"/>
      <c r="U1297" s="108"/>
      <c r="V1297" s="108"/>
      <c r="W1297" s="108"/>
      <c r="X1297" s="108"/>
      <c r="Y1297" s="108"/>
      <c r="Z1297" s="108"/>
    </row>
    <row r="1298" spans="1:26" ht="19.5" customHeight="1">
      <c r="A1298" s="108"/>
      <c r="B1298" s="108"/>
      <c r="C1298" s="108"/>
      <c r="D1298" s="108"/>
      <c r="E1298" s="108"/>
      <c r="F1298" s="108"/>
      <c r="G1298" s="533"/>
      <c r="H1298" s="346"/>
      <c r="I1298" s="108"/>
      <c r="J1298" s="108"/>
      <c r="K1298" s="108"/>
      <c r="L1298" s="534"/>
      <c r="M1298" s="535"/>
      <c r="N1298" s="536"/>
      <c r="O1298" s="536"/>
      <c r="P1298" s="108"/>
      <c r="Q1298" s="108"/>
      <c r="R1298" s="108"/>
      <c r="S1298" s="108"/>
      <c r="T1298" s="108"/>
      <c r="U1298" s="108"/>
      <c r="V1298" s="108"/>
      <c r="W1298" s="108"/>
      <c r="X1298" s="108"/>
      <c r="Y1298" s="108"/>
      <c r="Z1298" s="108"/>
    </row>
    <row r="1299" spans="1:26" ht="19.5" customHeight="1">
      <c r="A1299" s="108"/>
      <c r="B1299" s="108"/>
      <c r="C1299" s="108"/>
      <c r="D1299" s="108"/>
      <c r="E1299" s="108"/>
      <c r="F1299" s="108"/>
      <c r="G1299" s="533"/>
      <c r="H1299" s="346"/>
      <c r="I1299" s="108"/>
      <c r="J1299" s="108"/>
      <c r="K1299" s="108"/>
      <c r="L1299" s="534"/>
      <c r="M1299" s="535"/>
      <c r="N1299" s="536"/>
      <c r="O1299" s="536"/>
      <c r="P1299" s="108"/>
      <c r="Q1299" s="108"/>
      <c r="R1299" s="108"/>
      <c r="S1299" s="108"/>
      <c r="T1299" s="108"/>
      <c r="U1299" s="108"/>
      <c r="V1299" s="108"/>
      <c r="W1299" s="108"/>
      <c r="X1299" s="108"/>
      <c r="Y1299" s="108"/>
      <c r="Z1299" s="108"/>
    </row>
    <row r="1300" spans="1:26" ht="19.5" customHeight="1">
      <c r="A1300" s="108"/>
      <c r="B1300" s="108"/>
      <c r="C1300" s="108"/>
      <c r="D1300" s="108"/>
      <c r="E1300" s="108"/>
      <c r="F1300" s="108"/>
      <c r="G1300" s="533"/>
      <c r="H1300" s="346"/>
      <c r="I1300" s="108"/>
      <c r="J1300" s="108"/>
      <c r="K1300" s="108"/>
      <c r="L1300" s="534"/>
      <c r="M1300" s="535"/>
      <c r="N1300" s="536"/>
      <c r="O1300" s="536"/>
      <c r="P1300" s="108"/>
      <c r="Q1300" s="108"/>
      <c r="R1300" s="108"/>
      <c r="S1300" s="108"/>
      <c r="T1300" s="108"/>
      <c r="U1300" s="108"/>
      <c r="V1300" s="108"/>
      <c r="W1300" s="108"/>
      <c r="X1300" s="108"/>
      <c r="Y1300" s="108"/>
      <c r="Z1300" s="108"/>
    </row>
    <row r="1301" spans="1:26" ht="19.5" customHeight="1">
      <c r="A1301" s="108"/>
      <c r="B1301" s="108"/>
      <c r="C1301" s="108"/>
      <c r="D1301" s="108"/>
      <c r="E1301" s="108"/>
      <c r="F1301" s="108"/>
      <c r="G1301" s="533"/>
      <c r="H1301" s="346"/>
      <c r="I1301" s="108"/>
      <c r="J1301" s="108"/>
      <c r="K1301" s="108"/>
      <c r="L1301" s="534"/>
      <c r="M1301" s="535"/>
      <c r="N1301" s="536"/>
      <c r="O1301" s="536"/>
      <c r="P1301" s="108"/>
      <c r="Q1301" s="108"/>
      <c r="R1301" s="108"/>
      <c r="S1301" s="108"/>
      <c r="T1301" s="108"/>
      <c r="U1301" s="108"/>
      <c r="V1301" s="108"/>
      <c r="W1301" s="108"/>
      <c r="X1301" s="108"/>
      <c r="Y1301" s="108"/>
      <c r="Z1301" s="108"/>
    </row>
    <row r="1302" spans="1:26" ht="19.5" customHeight="1">
      <c r="A1302" s="108"/>
      <c r="B1302" s="108"/>
      <c r="C1302" s="108"/>
      <c r="D1302" s="108"/>
      <c r="E1302" s="108"/>
      <c r="F1302" s="108"/>
      <c r="G1302" s="533"/>
      <c r="H1302" s="346"/>
      <c r="I1302" s="108"/>
      <c r="J1302" s="108"/>
      <c r="K1302" s="108"/>
      <c r="L1302" s="534"/>
      <c r="M1302" s="535"/>
      <c r="N1302" s="536"/>
      <c r="O1302" s="536"/>
      <c r="P1302" s="108"/>
      <c r="Q1302" s="108"/>
      <c r="R1302" s="108"/>
      <c r="S1302" s="108"/>
      <c r="T1302" s="108"/>
      <c r="U1302" s="108"/>
      <c r="V1302" s="108"/>
      <c r="W1302" s="108"/>
      <c r="X1302" s="108"/>
      <c r="Y1302" s="108"/>
      <c r="Z1302" s="108"/>
    </row>
    <row r="1303" spans="1:26" ht="19.5" customHeight="1">
      <c r="A1303" s="108"/>
      <c r="B1303" s="108"/>
      <c r="C1303" s="108"/>
      <c r="D1303" s="108"/>
      <c r="E1303" s="108"/>
      <c r="F1303" s="108"/>
      <c r="G1303" s="533"/>
      <c r="H1303" s="346"/>
      <c r="I1303" s="108"/>
      <c r="J1303" s="108"/>
      <c r="K1303" s="108"/>
      <c r="L1303" s="534"/>
      <c r="M1303" s="535"/>
      <c r="N1303" s="536"/>
      <c r="O1303" s="536"/>
      <c r="P1303" s="108"/>
      <c r="Q1303" s="108"/>
      <c r="R1303" s="108"/>
      <c r="S1303" s="108"/>
      <c r="T1303" s="108"/>
      <c r="U1303" s="108"/>
      <c r="V1303" s="108"/>
      <c r="W1303" s="108"/>
      <c r="X1303" s="108"/>
      <c r="Y1303" s="108"/>
      <c r="Z1303" s="108"/>
    </row>
    <row r="1304" spans="1:26" ht="19.5" customHeight="1">
      <c r="A1304" s="108"/>
      <c r="B1304" s="108"/>
      <c r="C1304" s="108"/>
      <c r="D1304" s="108"/>
      <c r="E1304" s="108"/>
      <c r="F1304" s="108"/>
      <c r="G1304" s="533"/>
      <c r="H1304" s="346"/>
      <c r="I1304" s="108"/>
      <c r="J1304" s="108"/>
      <c r="K1304" s="108"/>
      <c r="L1304" s="534"/>
      <c r="M1304" s="535"/>
      <c r="N1304" s="536"/>
      <c r="O1304" s="536"/>
      <c r="P1304" s="108"/>
      <c r="Q1304" s="108"/>
      <c r="R1304" s="108"/>
      <c r="S1304" s="108"/>
      <c r="T1304" s="108"/>
      <c r="U1304" s="108"/>
      <c r="V1304" s="108"/>
      <c r="W1304" s="108"/>
      <c r="X1304" s="108"/>
      <c r="Y1304" s="108"/>
      <c r="Z1304" s="108"/>
    </row>
    <row r="1305" spans="1:26" ht="19.5" customHeight="1">
      <c r="A1305" s="108"/>
      <c r="B1305" s="108"/>
      <c r="C1305" s="108"/>
      <c r="D1305" s="108"/>
      <c r="E1305" s="108"/>
      <c r="F1305" s="108"/>
      <c r="G1305" s="533"/>
      <c r="H1305" s="346"/>
      <c r="I1305" s="108"/>
      <c r="J1305" s="108"/>
      <c r="K1305" s="108"/>
      <c r="L1305" s="534"/>
      <c r="M1305" s="535"/>
      <c r="N1305" s="536"/>
      <c r="O1305" s="536"/>
      <c r="P1305" s="108"/>
      <c r="Q1305" s="108"/>
      <c r="R1305" s="108"/>
      <c r="S1305" s="108"/>
      <c r="T1305" s="108"/>
      <c r="U1305" s="108"/>
      <c r="V1305" s="108"/>
      <c r="W1305" s="108"/>
      <c r="X1305" s="108"/>
      <c r="Y1305" s="108"/>
      <c r="Z1305" s="108"/>
    </row>
    <row r="1306" spans="1:26" ht="19.5" customHeight="1">
      <c r="A1306" s="108"/>
      <c r="B1306" s="108"/>
      <c r="C1306" s="108"/>
      <c r="D1306" s="108"/>
      <c r="E1306" s="108"/>
      <c r="F1306" s="108"/>
      <c r="G1306" s="533"/>
      <c r="H1306" s="346"/>
      <c r="I1306" s="108"/>
      <c r="J1306" s="108"/>
      <c r="K1306" s="108"/>
      <c r="L1306" s="534"/>
      <c r="M1306" s="535"/>
      <c r="N1306" s="536"/>
      <c r="O1306" s="536"/>
      <c r="P1306" s="108"/>
      <c r="Q1306" s="108"/>
      <c r="R1306" s="108"/>
      <c r="S1306" s="108"/>
      <c r="T1306" s="108"/>
      <c r="U1306" s="108"/>
      <c r="V1306" s="108"/>
      <c r="W1306" s="108"/>
      <c r="X1306" s="108"/>
      <c r="Y1306" s="108"/>
      <c r="Z1306" s="108"/>
    </row>
    <row r="1307" spans="1:26" ht="19.5" customHeight="1">
      <c r="A1307" s="108"/>
      <c r="B1307" s="108"/>
      <c r="C1307" s="108"/>
      <c r="D1307" s="108"/>
      <c r="E1307" s="108"/>
      <c r="F1307" s="108"/>
      <c r="G1307" s="533"/>
      <c r="H1307" s="346"/>
      <c r="I1307" s="108"/>
      <c r="J1307" s="108"/>
      <c r="K1307" s="108"/>
      <c r="L1307" s="534"/>
      <c r="M1307" s="535"/>
      <c r="N1307" s="536"/>
      <c r="O1307" s="536"/>
      <c r="P1307" s="108"/>
      <c r="Q1307" s="108"/>
      <c r="R1307" s="108"/>
      <c r="S1307" s="108"/>
      <c r="T1307" s="108"/>
      <c r="U1307" s="108"/>
      <c r="V1307" s="108"/>
      <c r="W1307" s="108"/>
      <c r="X1307" s="108"/>
      <c r="Y1307" s="108"/>
      <c r="Z1307" s="108"/>
    </row>
    <row r="1308" spans="1:26" ht="19.5" customHeight="1">
      <c r="A1308" s="108"/>
      <c r="B1308" s="108"/>
      <c r="C1308" s="108"/>
      <c r="D1308" s="108"/>
      <c r="E1308" s="108"/>
      <c r="F1308" s="108"/>
      <c r="G1308" s="533"/>
      <c r="H1308" s="346"/>
      <c r="I1308" s="108"/>
      <c r="J1308" s="108"/>
      <c r="K1308" s="108"/>
      <c r="L1308" s="534"/>
      <c r="M1308" s="535"/>
      <c r="N1308" s="536"/>
      <c r="O1308" s="536"/>
      <c r="P1308" s="108"/>
      <c r="Q1308" s="108"/>
      <c r="R1308" s="108"/>
      <c r="S1308" s="108"/>
      <c r="T1308" s="108"/>
      <c r="U1308" s="108"/>
      <c r="V1308" s="108"/>
      <c r="W1308" s="108"/>
      <c r="X1308" s="108"/>
      <c r="Y1308" s="108"/>
      <c r="Z1308" s="108"/>
    </row>
    <row r="1309" spans="1:26" ht="19.5" customHeight="1">
      <c r="A1309" s="108"/>
      <c r="B1309" s="108"/>
      <c r="C1309" s="108"/>
      <c r="D1309" s="108"/>
      <c r="E1309" s="108"/>
      <c r="F1309" s="108"/>
      <c r="G1309" s="533"/>
      <c r="H1309" s="346"/>
      <c r="I1309" s="108"/>
      <c r="J1309" s="108"/>
      <c r="K1309" s="108"/>
      <c r="L1309" s="534"/>
      <c r="M1309" s="535"/>
      <c r="N1309" s="536"/>
      <c r="O1309" s="536"/>
      <c r="P1309" s="108"/>
      <c r="Q1309" s="108"/>
      <c r="R1309" s="108"/>
      <c r="S1309" s="108"/>
      <c r="T1309" s="108"/>
      <c r="U1309" s="108"/>
      <c r="V1309" s="108"/>
      <c r="W1309" s="108"/>
      <c r="X1309" s="108"/>
      <c r="Y1309" s="108"/>
      <c r="Z1309" s="108"/>
    </row>
    <row r="1310" spans="1:26" ht="19.5" customHeight="1">
      <c r="A1310" s="108"/>
      <c r="B1310" s="108"/>
      <c r="C1310" s="108"/>
      <c r="D1310" s="108"/>
      <c r="E1310" s="108"/>
      <c r="F1310" s="108"/>
      <c r="G1310" s="533"/>
      <c r="H1310" s="346"/>
      <c r="I1310" s="108"/>
      <c r="J1310" s="108"/>
      <c r="K1310" s="108"/>
      <c r="L1310" s="534"/>
      <c r="M1310" s="535"/>
      <c r="N1310" s="536"/>
      <c r="O1310" s="536"/>
      <c r="P1310" s="108"/>
      <c r="Q1310" s="108"/>
      <c r="R1310" s="108"/>
      <c r="S1310" s="108"/>
      <c r="T1310" s="108"/>
      <c r="U1310" s="108"/>
      <c r="V1310" s="108"/>
      <c r="W1310" s="108"/>
      <c r="X1310" s="108"/>
      <c r="Y1310" s="108"/>
      <c r="Z1310" s="108"/>
    </row>
    <row r="1311" spans="1:26" ht="19.5" customHeight="1">
      <c r="A1311" s="108"/>
      <c r="B1311" s="108"/>
      <c r="C1311" s="108"/>
      <c r="D1311" s="108"/>
      <c r="E1311" s="108"/>
      <c r="F1311" s="108"/>
      <c r="G1311" s="533"/>
      <c r="H1311" s="346"/>
      <c r="I1311" s="108"/>
      <c r="J1311" s="108"/>
      <c r="K1311" s="108"/>
      <c r="L1311" s="534"/>
      <c r="M1311" s="535"/>
      <c r="N1311" s="536"/>
      <c r="O1311" s="536"/>
      <c r="P1311" s="108"/>
      <c r="Q1311" s="108"/>
      <c r="R1311" s="108"/>
      <c r="S1311" s="108"/>
      <c r="T1311" s="108"/>
      <c r="U1311" s="108"/>
      <c r="V1311" s="108"/>
      <c r="W1311" s="108"/>
      <c r="X1311" s="108"/>
      <c r="Y1311" s="108"/>
      <c r="Z1311" s="108"/>
    </row>
    <row r="1312" spans="1:26" ht="19.5" customHeight="1">
      <c r="A1312" s="108"/>
      <c r="B1312" s="108"/>
      <c r="C1312" s="108"/>
      <c r="D1312" s="108"/>
      <c r="E1312" s="108"/>
      <c r="F1312" s="108"/>
      <c r="G1312" s="533"/>
      <c r="H1312" s="346"/>
      <c r="I1312" s="108"/>
      <c r="J1312" s="108"/>
      <c r="K1312" s="108"/>
      <c r="L1312" s="534"/>
      <c r="M1312" s="535"/>
      <c r="N1312" s="536"/>
      <c r="O1312" s="536"/>
      <c r="P1312" s="108"/>
      <c r="Q1312" s="108"/>
      <c r="R1312" s="108"/>
      <c r="S1312" s="108"/>
      <c r="T1312" s="108"/>
      <c r="U1312" s="108"/>
      <c r="V1312" s="108"/>
      <c r="W1312" s="108"/>
      <c r="X1312" s="108"/>
      <c r="Y1312" s="108"/>
      <c r="Z1312" s="108"/>
    </row>
    <row r="1313" spans="1:26" ht="19.5" customHeight="1">
      <c r="A1313" s="108"/>
      <c r="B1313" s="108"/>
      <c r="C1313" s="108"/>
      <c r="D1313" s="108"/>
      <c r="E1313" s="108"/>
      <c r="F1313" s="108"/>
      <c r="G1313" s="533"/>
      <c r="H1313" s="346"/>
      <c r="I1313" s="108"/>
      <c r="J1313" s="108"/>
      <c r="K1313" s="108"/>
      <c r="L1313" s="534"/>
      <c r="M1313" s="535"/>
      <c r="N1313" s="536"/>
      <c r="O1313" s="536"/>
      <c r="P1313" s="108"/>
      <c r="Q1313" s="108"/>
      <c r="R1313" s="108"/>
      <c r="S1313" s="108"/>
      <c r="T1313" s="108"/>
      <c r="U1313" s="108"/>
      <c r="V1313" s="108"/>
      <c r="W1313" s="108"/>
      <c r="X1313" s="108"/>
      <c r="Y1313" s="108"/>
      <c r="Z1313" s="108"/>
    </row>
    <row r="1314" spans="1:26" ht="19.5" customHeight="1">
      <c r="A1314" s="108"/>
      <c r="B1314" s="108"/>
      <c r="C1314" s="108"/>
      <c r="D1314" s="108"/>
      <c r="E1314" s="108"/>
      <c r="F1314" s="108"/>
      <c r="G1314" s="533"/>
      <c r="H1314" s="346"/>
      <c r="I1314" s="108"/>
      <c r="J1314" s="108"/>
      <c r="K1314" s="108"/>
      <c r="L1314" s="534"/>
      <c r="M1314" s="535"/>
      <c r="N1314" s="536"/>
      <c r="O1314" s="536"/>
      <c r="P1314" s="108"/>
      <c r="Q1314" s="108"/>
      <c r="R1314" s="108"/>
      <c r="S1314" s="108"/>
      <c r="T1314" s="108"/>
      <c r="U1314" s="108"/>
      <c r="V1314" s="108"/>
      <c r="W1314" s="108"/>
      <c r="X1314" s="108"/>
      <c r="Y1314" s="108"/>
      <c r="Z1314" s="108"/>
    </row>
    <row r="1315" spans="1:26" ht="19.5" customHeight="1">
      <c r="A1315" s="108"/>
      <c r="B1315" s="108"/>
      <c r="C1315" s="108"/>
      <c r="D1315" s="108"/>
      <c r="E1315" s="108"/>
      <c r="F1315" s="108"/>
      <c r="G1315" s="533"/>
      <c r="H1315" s="346"/>
      <c r="I1315" s="108"/>
      <c r="J1315" s="108"/>
      <c r="K1315" s="108"/>
      <c r="L1315" s="534"/>
      <c r="M1315" s="535"/>
      <c r="N1315" s="536"/>
      <c r="O1315" s="536"/>
      <c r="P1315" s="108"/>
      <c r="Q1315" s="108"/>
      <c r="R1315" s="108"/>
      <c r="S1315" s="108"/>
      <c r="T1315" s="108"/>
      <c r="U1315" s="108"/>
      <c r="V1315" s="108"/>
      <c r="W1315" s="108"/>
      <c r="X1315" s="108"/>
      <c r="Y1315" s="108"/>
      <c r="Z1315" s="108"/>
    </row>
    <row r="1316" spans="1:26" ht="19.5" customHeight="1">
      <c r="A1316" s="108"/>
      <c r="B1316" s="108"/>
      <c r="C1316" s="108"/>
      <c r="D1316" s="108"/>
      <c r="E1316" s="108"/>
      <c r="F1316" s="108"/>
      <c r="G1316" s="533"/>
      <c r="H1316" s="346"/>
      <c r="I1316" s="108"/>
      <c r="J1316" s="108"/>
      <c r="K1316" s="108"/>
      <c r="L1316" s="534"/>
      <c r="M1316" s="535"/>
      <c r="N1316" s="536"/>
      <c r="O1316" s="536"/>
      <c r="P1316" s="108"/>
      <c r="Q1316" s="108"/>
      <c r="R1316" s="108"/>
      <c r="S1316" s="108"/>
      <c r="T1316" s="108"/>
      <c r="U1316" s="108"/>
      <c r="V1316" s="108"/>
      <c r="W1316" s="108"/>
      <c r="X1316" s="108"/>
      <c r="Y1316" s="108"/>
      <c r="Z1316" s="108"/>
    </row>
    <row r="1317" spans="1:26" ht="19.5" customHeight="1">
      <c r="A1317" s="108"/>
      <c r="B1317" s="108"/>
      <c r="C1317" s="108"/>
      <c r="D1317" s="108"/>
      <c r="E1317" s="108"/>
      <c r="F1317" s="108"/>
      <c r="G1317" s="533"/>
      <c r="H1317" s="346"/>
      <c r="I1317" s="108"/>
      <c r="J1317" s="108"/>
      <c r="K1317" s="108"/>
      <c r="L1317" s="534"/>
      <c r="M1317" s="535"/>
      <c r="N1317" s="536"/>
      <c r="O1317" s="536"/>
      <c r="P1317" s="108"/>
      <c r="Q1317" s="108"/>
      <c r="R1317" s="108"/>
      <c r="S1317" s="108"/>
      <c r="T1317" s="108"/>
      <c r="U1317" s="108"/>
      <c r="V1317" s="108"/>
      <c r="W1317" s="108"/>
      <c r="X1317" s="108"/>
      <c r="Y1317" s="108"/>
      <c r="Z1317" s="108"/>
    </row>
    <row r="1318" spans="1:26" ht="19.5" customHeight="1">
      <c r="A1318" s="108"/>
      <c r="B1318" s="108"/>
      <c r="C1318" s="108"/>
      <c r="D1318" s="108"/>
      <c r="E1318" s="108"/>
      <c r="F1318" s="108"/>
      <c r="G1318" s="533"/>
      <c r="H1318" s="346"/>
      <c r="I1318" s="108"/>
      <c r="J1318" s="108"/>
      <c r="K1318" s="108"/>
      <c r="L1318" s="534"/>
      <c r="M1318" s="535"/>
      <c r="N1318" s="536"/>
      <c r="O1318" s="536"/>
      <c r="P1318" s="108"/>
      <c r="Q1318" s="108"/>
      <c r="R1318" s="108"/>
      <c r="S1318" s="108"/>
      <c r="T1318" s="108"/>
      <c r="U1318" s="108"/>
      <c r="V1318" s="108"/>
      <c r="W1318" s="108"/>
      <c r="X1318" s="108"/>
      <c r="Y1318" s="108"/>
      <c r="Z1318" s="108"/>
    </row>
    <row r="1319" spans="1:26" ht="19.5" customHeight="1">
      <c r="A1319" s="108"/>
      <c r="B1319" s="108"/>
      <c r="C1319" s="108"/>
      <c r="D1319" s="108"/>
      <c r="E1319" s="108"/>
      <c r="F1319" s="108"/>
      <c r="G1319" s="533"/>
      <c r="H1319" s="346"/>
      <c r="I1319" s="108"/>
      <c r="J1319" s="108"/>
      <c r="K1319" s="108"/>
      <c r="L1319" s="534"/>
      <c r="M1319" s="535"/>
      <c r="N1319" s="536"/>
      <c r="O1319" s="536"/>
      <c r="P1319" s="108"/>
      <c r="Q1319" s="108"/>
      <c r="R1319" s="108"/>
      <c r="S1319" s="108"/>
      <c r="T1319" s="108"/>
      <c r="U1319" s="108"/>
      <c r="V1319" s="108"/>
      <c r="W1319" s="108"/>
      <c r="X1319" s="108"/>
      <c r="Y1319" s="108"/>
      <c r="Z1319" s="108"/>
    </row>
    <row r="1320" spans="1:26" ht="19.5" customHeight="1">
      <c r="A1320" s="108"/>
      <c r="B1320" s="108"/>
      <c r="C1320" s="108"/>
      <c r="D1320" s="108"/>
      <c r="E1320" s="108"/>
      <c r="F1320" s="108"/>
      <c r="G1320" s="533"/>
      <c r="H1320" s="346"/>
      <c r="I1320" s="108"/>
      <c r="J1320" s="108"/>
      <c r="K1320" s="108"/>
      <c r="L1320" s="534"/>
      <c r="M1320" s="535"/>
      <c r="N1320" s="536"/>
      <c r="O1320" s="536"/>
      <c r="P1320" s="108"/>
      <c r="Q1320" s="108"/>
      <c r="R1320" s="108"/>
      <c r="S1320" s="108"/>
      <c r="T1320" s="108"/>
      <c r="U1320" s="108"/>
      <c r="V1320" s="108"/>
      <c r="W1320" s="108"/>
      <c r="X1320" s="108"/>
      <c r="Y1320" s="108"/>
      <c r="Z1320" s="108"/>
    </row>
    <row r="1321" spans="1:26" ht="19.5" customHeight="1">
      <c r="A1321" s="108"/>
      <c r="B1321" s="108"/>
      <c r="C1321" s="108"/>
      <c r="D1321" s="108"/>
      <c r="E1321" s="108"/>
      <c r="F1321" s="108"/>
      <c r="G1321" s="533"/>
      <c r="H1321" s="346"/>
      <c r="I1321" s="108"/>
      <c r="J1321" s="108"/>
      <c r="K1321" s="108"/>
      <c r="L1321" s="534"/>
      <c r="M1321" s="535"/>
      <c r="N1321" s="536"/>
      <c r="O1321" s="536"/>
      <c r="P1321" s="108"/>
      <c r="Q1321" s="108"/>
      <c r="R1321" s="108"/>
      <c r="S1321" s="108"/>
      <c r="T1321" s="108"/>
      <c r="U1321" s="108"/>
      <c r="V1321" s="108"/>
      <c r="W1321" s="108"/>
      <c r="X1321" s="108"/>
      <c r="Y1321" s="108"/>
      <c r="Z1321" s="108"/>
    </row>
    <row r="1322" spans="1:26" ht="19.5" customHeight="1">
      <c r="A1322" s="108"/>
      <c r="B1322" s="108"/>
      <c r="C1322" s="108"/>
      <c r="D1322" s="108"/>
      <c r="E1322" s="108"/>
      <c r="F1322" s="108"/>
      <c r="G1322" s="533"/>
      <c r="H1322" s="346"/>
      <c r="I1322" s="108"/>
      <c r="J1322" s="108"/>
      <c r="K1322" s="108"/>
      <c r="L1322" s="534"/>
      <c r="M1322" s="535"/>
      <c r="N1322" s="536"/>
      <c r="O1322" s="536"/>
      <c r="P1322" s="108"/>
      <c r="Q1322" s="108"/>
      <c r="R1322" s="108"/>
      <c r="S1322" s="108"/>
      <c r="T1322" s="108"/>
      <c r="U1322" s="108"/>
      <c r="V1322" s="108"/>
      <c r="W1322" s="108"/>
      <c r="X1322" s="108"/>
      <c r="Y1322" s="108"/>
      <c r="Z1322" s="108"/>
    </row>
    <row r="1323" spans="1:26" ht="19.5" customHeight="1">
      <c r="A1323" s="108"/>
      <c r="B1323" s="108"/>
      <c r="C1323" s="108"/>
      <c r="D1323" s="108"/>
      <c r="E1323" s="108"/>
      <c r="F1323" s="108"/>
      <c r="G1323" s="533"/>
      <c r="H1323" s="346"/>
      <c r="I1323" s="108"/>
      <c r="J1323" s="108"/>
      <c r="K1323" s="108"/>
      <c r="L1323" s="534"/>
      <c r="M1323" s="535"/>
      <c r="N1323" s="536"/>
      <c r="O1323" s="536"/>
      <c r="P1323" s="108"/>
      <c r="Q1323" s="108"/>
      <c r="R1323" s="108"/>
      <c r="S1323" s="108"/>
      <c r="T1323" s="108"/>
      <c r="U1323" s="108"/>
      <c r="V1323" s="108"/>
      <c r="W1323" s="108"/>
      <c r="X1323" s="108"/>
      <c r="Y1323" s="108"/>
      <c r="Z1323" s="108"/>
    </row>
    <row r="1324" spans="1:26" ht="19.5" customHeight="1">
      <c r="A1324" s="108"/>
      <c r="B1324" s="108"/>
      <c r="C1324" s="108"/>
      <c r="D1324" s="108"/>
      <c r="E1324" s="108"/>
      <c r="F1324" s="108"/>
      <c r="G1324" s="533"/>
      <c r="H1324" s="346"/>
      <c r="I1324" s="108"/>
      <c r="J1324" s="108"/>
      <c r="K1324" s="108"/>
      <c r="L1324" s="534"/>
      <c r="M1324" s="535"/>
      <c r="N1324" s="536"/>
      <c r="O1324" s="536"/>
      <c r="P1324" s="108"/>
      <c r="Q1324" s="108"/>
      <c r="R1324" s="108"/>
      <c r="S1324" s="108"/>
      <c r="T1324" s="108"/>
      <c r="U1324" s="108"/>
      <c r="V1324" s="108"/>
      <c r="W1324" s="108"/>
      <c r="X1324" s="108"/>
      <c r="Y1324" s="108"/>
      <c r="Z1324" s="108"/>
    </row>
    <row r="1325" spans="1:26" ht="19.5" customHeight="1">
      <c r="A1325" s="108"/>
      <c r="B1325" s="108"/>
      <c r="C1325" s="108"/>
      <c r="D1325" s="108"/>
      <c r="E1325" s="108"/>
      <c r="F1325" s="108"/>
      <c r="G1325" s="533"/>
      <c r="H1325" s="346"/>
      <c r="I1325" s="108"/>
      <c r="J1325" s="108"/>
      <c r="K1325" s="108"/>
      <c r="L1325" s="534"/>
      <c r="M1325" s="535"/>
      <c r="N1325" s="536"/>
      <c r="O1325" s="536"/>
      <c r="P1325" s="108"/>
      <c r="Q1325" s="108"/>
      <c r="R1325" s="108"/>
      <c r="S1325" s="108"/>
      <c r="T1325" s="108"/>
      <c r="U1325" s="108"/>
      <c r="V1325" s="108"/>
      <c r="W1325" s="108"/>
      <c r="X1325" s="108"/>
      <c r="Y1325" s="108"/>
      <c r="Z1325" s="108"/>
    </row>
  </sheetData>
  <mergeCells count="535">
    <mergeCell ref="A1:M1"/>
    <mergeCell ref="A2:M2"/>
    <mergeCell ref="F5:I5"/>
    <mergeCell ref="F6:I6"/>
    <mergeCell ref="F7:I7"/>
    <mergeCell ref="F8:I8"/>
    <mergeCell ref="F9:I9"/>
    <mergeCell ref="F12:I12"/>
    <mergeCell ref="F13:I13"/>
    <mergeCell ref="F14:I14"/>
    <mergeCell ref="F15:I15"/>
    <mergeCell ref="F16:I16"/>
    <mergeCell ref="B20:F20"/>
    <mergeCell ref="B21:F21"/>
    <mergeCell ref="D24:F24"/>
    <mergeCell ref="D25:F25"/>
    <mergeCell ref="B27:F27"/>
    <mergeCell ref="C28:J28"/>
    <mergeCell ref="C29:M29"/>
    <mergeCell ref="D30:F30"/>
    <mergeCell ref="D31:F31"/>
    <mergeCell ref="D32:F32"/>
    <mergeCell ref="D33:F33"/>
    <mergeCell ref="C34:H34"/>
    <mergeCell ref="C35:M35"/>
    <mergeCell ref="D36:F36"/>
    <mergeCell ref="D37:F37"/>
    <mergeCell ref="L30:L31"/>
    <mergeCell ref="M30:M31"/>
    <mergeCell ref="M36:M39"/>
    <mergeCell ref="D38:F38"/>
    <mergeCell ref="D39:F39"/>
    <mergeCell ref="D40:F40"/>
    <mergeCell ref="C41:H41"/>
    <mergeCell ref="C42:L42"/>
    <mergeCell ref="D43:F43"/>
    <mergeCell ref="D44:F44"/>
    <mergeCell ref="D45:F45"/>
    <mergeCell ref="D46:F46"/>
    <mergeCell ref="L36:L39"/>
    <mergeCell ref="L43:L46"/>
    <mergeCell ref="D47:F47"/>
    <mergeCell ref="D48:F48"/>
    <mergeCell ref="C49:H49"/>
    <mergeCell ref="C50:L50"/>
    <mergeCell ref="D51:F51"/>
    <mergeCell ref="D52:F52"/>
    <mergeCell ref="D53:F53"/>
    <mergeCell ref="D54:F54"/>
    <mergeCell ref="D55:F55"/>
    <mergeCell ref="L51:L55"/>
    <mergeCell ref="D56:F56"/>
    <mergeCell ref="C57:H57"/>
    <mergeCell ref="C58:L58"/>
    <mergeCell ref="D59:F59"/>
    <mergeCell ref="D60:F60"/>
    <mergeCell ref="D61:F61"/>
    <mergeCell ref="D62:F62"/>
    <mergeCell ref="D63:F63"/>
    <mergeCell ref="C64:H64"/>
    <mergeCell ref="L59:L62"/>
    <mergeCell ref="C65:L65"/>
    <mergeCell ref="D66:F66"/>
    <mergeCell ref="D67:F67"/>
    <mergeCell ref="D68:F68"/>
    <mergeCell ref="D69:F69"/>
    <mergeCell ref="D70:F70"/>
    <mergeCell ref="D71:F71"/>
    <mergeCell ref="D72:F72"/>
    <mergeCell ref="C73:H73"/>
    <mergeCell ref="L66:L72"/>
    <mergeCell ref="C74:L74"/>
    <mergeCell ref="D75:F75"/>
    <mergeCell ref="D76:F76"/>
    <mergeCell ref="D77:F77"/>
    <mergeCell ref="D78:F78"/>
    <mergeCell ref="D79:F79"/>
    <mergeCell ref="C80:H80"/>
    <mergeCell ref="C81:L81"/>
    <mergeCell ref="D82:F82"/>
    <mergeCell ref="L75:L79"/>
    <mergeCell ref="L82:L91"/>
    <mergeCell ref="D83:F83"/>
    <mergeCell ref="D84:F84"/>
    <mergeCell ref="D85:F85"/>
    <mergeCell ref="D86:F86"/>
    <mergeCell ref="D87:F87"/>
    <mergeCell ref="D88:F88"/>
    <mergeCell ref="D89:F89"/>
    <mergeCell ref="D90:F90"/>
    <mergeCell ref="D91:F91"/>
    <mergeCell ref="C92:H92"/>
    <mergeCell ref="C93:M93"/>
    <mergeCell ref="D94:F94"/>
    <mergeCell ref="D95:F95"/>
    <mergeCell ref="D96:F96"/>
    <mergeCell ref="D97:F97"/>
    <mergeCell ref="D98:F98"/>
    <mergeCell ref="C99:H99"/>
    <mergeCell ref="C100:L100"/>
    <mergeCell ref="L94:L98"/>
    <mergeCell ref="D114:F114"/>
    <mergeCell ref="D115:F115"/>
    <mergeCell ref="C116:H116"/>
    <mergeCell ref="C117:L117"/>
    <mergeCell ref="D118:F118"/>
    <mergeCell ref="D101:F101"/>
    <mergeCell ref="D102:F102"/>
    <mergeCell ref="D103:F103"/>
    <mergeCell ref="D104:F104"/>
    <mergeCell ref="D105:F105"/>
    <mergeCell ref="D106:F106"/>
    <mergeCell ref="D107:F107"/>
    <mergeCell ref="D108:F108"/>
    <mergeCell ref="C109:H109"/>
    <mergeCell ref="L101:L108"/>
    <mergeCell ref="L111:L115"/>
    <mergeCell ref="D119:F119"/>
    <mergeCell ref="D120:F120"/>
    <mergeCell ref="D121:F121"/>
    <mergeCell ref="D122:F122"/>
    <mergeCell ref="D123:F123"/>
    <mergeCell ref="D124:F124"/>
    <mergeCell ref="C125:H125"/>
    <mergeCell ref="C126:L126"/>
    <mergeCell ref="D127:F127"/>
    <mergeCell ref="L118:L124"/>
    <mergeCell ref="C144:H144"/>
    <mergeCell ref="C145:J145"/>
    <mergeCell ref="D128:F128"/>
    <mergeCell ref="D129:F129"/>
    <mergeCell ref="D130:F130"/>
    <mergeCell ref="D131:F131"/>
    <mergeCell ref="D132:F132"/>
    <mergeCell ref="D133:F133"/>
    <mergeCell ref="C134:H134"/>
    <mergeCell ref="C135:L135"/>
    <mergeCell ref="D136:F136"/>
    <mergeCell ref="L127:L133"/>
    <mergeCell ref="L136:L143"/>
    <mergeCell ref="C146:K146"/>
    <mergeCell ref="D147:F147"/>
    <mergeCell ref="C148:L148"/>
    <mergeCell ref="D149:F149"/>
    <mergeCell ref="C150:L150"/>
    <mergeCell ref="D151:F151"/>
    <mergeCell ref="C152:L152"/>
    <mergeCell ref="D153:F153"/>
    <mergeCell ref="C154:L154"/>
    <mergeCell ref="D155:F155"/>
    <mergeCell ref="C156:L156"/>
    <mergeCell ref="D157:F157"/>
    <mergeCell ref="C158:L158"/>
    <mergeCell ref="D159:F159"/>
    <mergeCell ref="C160:L160"/>
    <mergeCell ref="D161:F161"/>
    <mergeCell ref="C162:J162"/>
    <mergeCell ref="C163:J163"/>
    <mergeCell ref="C164:F164"/>
    <mergeCell ref="C165:L165"/>
    <mergeCell ref="D166:F166"/>
    <mergeCell ref="D167:F167"/>
    <mergeCell ref="G167:H167"/>
    <mergeCell ref="C168:L168"/>
    <mergeCell ref="D169:F169"/>
    <mergeCell ref="D170:F170"/>
    <mergeCell ref="D171:F171"/>
    <mergeCell ref="G171:H171"/>
    <mergeCell ref="C172:L172"/>
    <mergeCell ref="D173:F173"/>
    <mergeCell ref="D174:F174"/>
    <mergeCell ref="C175:L175"/>
    <mergeCell ref="D176:F176"/>
    <mergeCell ref="D177:F177"/>
    <mergeCell ref="D178:F178"/>
    <mergeCell ref="C179:L179"/>
    <mergeCell ref="D180:F180"/>
    <mergeCell ref="D181:F181"/>
    <mergeCell ref="D182:F182"/>
    <mergeCell ref="C183:J183"/>
    <mergeCell ref="C184:L184"/>
    <mergeCell ref="D185:F185"/>
    <mergeCell ref="D186:F186"/>
    <mergeCell ref="G186:H186"/>
    <mergeCell ref="C187:K187"/>
    <mergeCell ref="D188:F188"/>
    <mergeCell ref="D189:F189"/>
    <mergeCell ref="D190:F190"/>
    <mergeCell ref="C191:L191"/>
    <mergeCell ref="D192:F192"/>
    <mergeCell ref="D193:F193"/>
    <mergeCell ref="C194:K194"/>
    <mergeCell ref="D195:F195"/>
    <mergeCell ref="D196:F196"/>
    <mergeCell ref="C197:L197"/>
    <mergeCell ref="D198:F198"/>
    <mergeCell ref="D199:F199"/>
    <mergeCell ref="C200:L200"/>
    <mergeCell ref="D201:F201"/>
    <mergeCell ref="D202:F202"/>
    <mergeCell ref="C203:F203"/>
    <mergeCell ref="C204:L204"/>
    <mergeCell ref="D205:F205"/>
    <mergeCell ref="D206:F206"/>
    <mergeCell ref="D207:F207"/>
    <mergeCell ref="C208:K208"/>
    <mergeCell ref="D209:F209"/>
    <mergeCell ref="D210:F210"/>
    <mergeCell ref="D211:F211"/>
    <mergeCell ref="D212:F212"/>
    <mergeCell ref="C213:L213"/>
    <mergeCell ref="D214:F214"/>
    <mergeCell ref="D215:F215"/>
    <mergeCell ref="D216:F216"/>
    <mergeCell ref="D217:F217"/>
    <mergeCell ref="C218:K218"/>
    <mergeCell ref="D219:F219"/>
    <mergeCell ref="D220:F220"/>
    <mergeCell ref="D221:F221"/>
    <mergeCell ref="D222:F222"/>
    <mergeCell ref="D223:F223"/>
    <mergeCell ref="C224:L224"/>
    <mergeCell ref="D225:F225"/>
    <mergeCell ref="D226:F226"/>
    <mergeCell ref="D227:F227"/>
    <mergeCell ref="D228:F228"/>
    <mergeCell ref="D229:F229"/>
    <mergeCell ref="D230:F230"/>
    <mergeCell ref="C231:L231"/>
    <mergeCell ref="D232:F232"/>
    <mergeCell ref="D233:F233"/>
    <mergeCell ref="D234:F234"/>
    <mergeCell ref="D235:F235"/>
    <mergeCell ref="D236:F236"/>
    <mergeCell ref="C237:L237"/>
    <mergeCell ref="D238:F238"/>
    <mergeCell ref="D239:F239"/>
    <mergeCell ref="D240:F240"/>
    <mergeCell ref="D241:F241"/>
    <mergeCell ref="C242:L242"/>
    <mergeCell ref="D243:F243"/>
    <mergeCell ref="D244:F244"/>
    <mergeCell ref="D245:F245"/>
    <mergeCell ref="D246:F246"/>
    <mergeCell ref="C247:L247"/>
    <mergeCell ref="D248:F248"/>
    <mergeCell ref="D249:F249"/>
    <mergeCell ref="D250:F250"/>
    <mergeCell ref="D252:F252"/>
    <mergeCell ref="C253:J253"/>
    <mergeCell ref="C254:L254"/>
    <mergeCell ref="D255:F255"/>
    <mergeCell ref="D256:F256"/>
    <mergeCell ref="D257:F257"/>
    <mergeCell ref="D258:F258"/>
    <mergeCell ref="C259:L259"/>
    <mergeCell ref="D260:F260"/>
    <mergeCell ref="D261:F261"/>
    <mergeCell ref="D262:F262"/>
    <mergeCell ref="C263:L263"/>
    <mergeCell ref="D264:F264"/>
    <mergeCell ref="D265:F265"/>
    <mergeCell ref="C266:L266"/>
    <mergeCell ref="D267:F267"/>
    <mergeCell ref="D268:F268"/>
    <mergeCell ref="D269:F269"/>
    <mergeCell ref="D270:F270"/>
    <mergeCell ref="C271:L271"/>
    <mergeCell ref="D272:F272"/>
    <mergeCell ref="D273:F273"/>
    <mergeCell ref="C274:L274"/>
    <mergeCell ref="D275:F275"/>
    <mergeCell ref="D276:F276"/>
    <mergeCell ref="C277:J277"/>
    <mergeCell ref="C278:J278"/>
    <mergeCell ref="C279:I279"/>
    <mergeCell ref="D280:F280"/>
    <mergeCell ref="D281:F281"/>
    <mergeCell ref="D282:F282"/>
    <mergeCell ref="D283:F283"/>
    <mergeCell ref="G283:H283"/>
    <mergeCell ref="C284:M284"/>
    <mergeCell ref="D285:F285"/>
    <mergeCell ref="D286:F286"/>
    <mergeCell ref="G286:H286"/>
    <mergeCell ref="C287:K287"/>
    <mergeCell ref="D288:F288"/>
    <mergeCell ref="D289:F289"/>
    <mergeCell ref="D290:F290"/>
    <mergeCell ref="G290:H290"/>
    <mergeCell ref="C291:K291"/>
    <mergeCell ref="D292:F292"/>
    <mergeCell ref="D293:F293"/>
    <mergeCell ref="D294:F294"/>
    <mergeCell ref="D295:F295"/>
    <mergeCell ref="G295:H295"/>
    <mergeCell ref="C296:K296"/>
    <mergeCell ref="D297:F297"/>
    <mergeCell ref="D298:F298"/>
    <mergeCell ref="D299:F299"/>
    <mergeCell ref="D300:F300"/>
    <mergeCell ref="D301:F301"/>
    <mergeCell ref="G301:H301"/>
    <mergeCell ref="C302:K302"/>
    <mergeCell ref="D303:F303"/>
    <mergeCell ref="D304:F304"/>
    <mergeCell ref="D305:F305"/>
    <mergeCell ref="D306:F306"/>
    <mergeCell ref="G306:H306"/>
    <mergeCell ref="C307:L307"/>
    <mergeCell ref="D308:F308"/>
    <mergeCell ref="D309:F309"/>
    <mergeCell ref="D310:F310"/>
    <mergeCell ref="D311:F311"/>
    <mergeCell ref="D312:F312"/>
    <mergeCell ref="G312:H312"/>
    <mergeCell ref="C313:L313"/>
    <mergeCell ref="D314:F314"/>
    <mergeCell ref="D315:F315"/>
    <mergeCell ref="D316:F316"/>
    <mergeCell ref="D317:F317"/>
    <mergeCell ref="D318:F318"/>
    <mergeCell ref="G318:H318"/>
    <mergeCell ref="C319:L319"/>
    <mergeCell ref="D320:F320"/>
    <mergeCell ref="D321:F321"/>
    <mergeCell ref="D322:F322"/>
    <mergeCell ref="D323:F323"/>
    <mergeCell ref="G323:H323"/>
    <mergeCell ref="C324:K324"/>
    <mergeCell ref="D325:F325"/>
    <mergeCell ref="D326:F326"/>
    <mergeCell ref="D327:F327"/>
    <mergeCell ref="G327:H327"/>
    <mergeCell ref="C328:K328"/>
    <mergeCell ref="D329:F329"/>
    <mergeCell ref="D330:F330"/>
    <mergeCell ref="D331:F331"/>
    <mergeCell ref="D332:F332"/>
    <mergeCell ref="D333:F333"/>
    <mergeCell ref="G333:H333"/>
    <mergeCell ref="C334:K334"/>
    <mergeCell ref="D335:F335"/>
    <mergeCell ref="D336:F336"/>
    <mergeCell ref="D337:F337"/>
    <mergeCell ref="D338:F338"/>
    <mergeCell ref="D339:F339"/>
    <mergeCell ref="G339:H339"/>
    <mergeCell ref="C340:K340"/>
    <mergeCell ref="D341:F341"/>
    <mergeCell ref="D342:F342"/>
    <mergeCell ref="D343:F343"/>
    <mergeCell ref="D344:F344"/>
    <mergeCell ref="D345:F345"/>
    <mergeCell ref="G345:H345"/>
    <mergeCell ref="C346:K346"/>
    <mergeCell ref="D347:F347"/>
    <mergeCell ref="D348:F348"/>
    <mergeCell ref="D349:F349"/>
    <mergeCell ref="D350:F350"/>
    <mergeCell ref="D351:F351"/>
    <mergeCell ref="G351:H351"/>
    <mergeCell ref="C352:J352"/>
    <mergeCell ref="C353:K353"/>
    <mergeCell ref="D354:F354"/>
    <mergeCell ref="D355:F355"/>
    <mergeCell ref="D356:F356"/>
    <mergeCell ref="D357:F357"/>
    <mergeCell ref="D358:F358"/>
    <mergeCell ref="G358:H358"/>
    <mergeCell ref="C359:M359"/>
    <mergeCell ref="D360:F360"/>
    <mergeCell ref="D361:F361"/>
    <mergeCell ref="D362:F362"/>
    <mergeCell ref="D363:F363"/>
    <mergeCell ref="D364:F364"/>
    <mergeCell ref="D365:F365"/>
    <mergeCell ref="D366:F366"/>
    <mergeCell ref="G366:H366"/>
    <mergeCell ref="C367:K367"/>
    <mergeCell ref="D368:F368"/>
    <mergeCell ref="D369:F369"/>
    <mergeCell ref="D370:F370"/>
    <mergeCell ref="D371:F371"/>
    <mergeCell ref="D372:F372"/>
    <mergeCell ref="D373:F373"/>
    <mergeCell ref="D374:F374"/>
    <mergeCell ref="D375:F375"/>
    <mergeCell ref="D376:F376"/>
    <mergeCell ref="G376:H376"/>
    <mergeCell ref="C377:K377"/>
    <mergeCell ref="D378:F378"/>
    <mergeCell ref="D379:F379"/>
    <mergeCell ref="D380:F380"/>
    <mergeCell ref="G380:H380"/>
    <mergeCell ref="C381:K381"/>
    <mergeCell ref="D382:F382"/>
    <mergeCell ref="D383:F383"/>
    <mergeCell ref="D384:F384"/>
    <mergeCell ref="G384:H384"/>
    <mergeCell ref="C385:K385"/>
    <mergeCell ref="D386:F386"/>
    <mergeCell ref="D387:F387"/>
    <mergeCell ref="G387:H387"/>
    <mergeCell ref="C388:K388"/>
    <mergeCell ref="D389:F389"/>
    <mergeCell ref="D390:F390"/>
    <mergeCell ref="D391:F391"/>
    <mergeCell ref="D392:F392"/>
    <mergeCell ref="D393:F393"/>
    <mergeCell ref="D394:F394"/>
    <mergeCell ref="D395:F395"/>
    <mergeCell ref="G395:H395"/>
    <mergeCell ref="C396:K396"/>
    <mergeCell ref="D397:F397"/>
    <mergeCell ref="D398:F398"/>
    <mergeCell ref="D399:F399"/>
    <mergeCell ref="D400:F400"/>
    <mergeCell ref="D401:F401"/>
    <mergeCell ref="D402:F402"/>
    <mergeCell ref="G402:H402"/>
    <mergeCell ref="C403:K403"/>
    <mergeCell ref="D404:F404"/>
    <mergeCell ref="D405:F405"/>
    <mergeCell ref="D406:F406"/>
    <mergeCell ref="G406:H406"/>
    <mergeCell ref="C407:K407"/>
    <mergeCell ref="D408:F408"/>
    <mergeCell ref="D409:F409"/>
    <mergeCell ref="D410:F410"/>
    <mergeCell ref="D411:F411"/>
    <mergeCell ref="G411:H411"/>
    <mergeCell ref="C412:K412"/>
    <mergeCell ref="D413:F413"/>
    <mergeCell ref="D414:F414"/>
    <mergeCell ref="D415:F415"/>
    <mergeCell ref="D416:F416"/>
    <mergeCell ref="D417:F417"/>
    <mergeCell ref="G417:H417"/>
    <mergeCell ref="C418:K418"/>
    <mergeCell ref="D419:F419"/>
    <mergeCell ref="D420:F420"/>
    <mergeCell ref="D421:F421"/>
    <mergeCell ref="D422:F422"/>
    <mergeCell ref="G422:H422"/>
    <mergeCell ref="C423:K423"/>
    <mergeCell ref="D424:F424"/>
    <mergeCell ref="D425:F425"/>
    <mergeCell ref="D426:F426"/>
    <mergeCell ref="G426:H426"/>
    <mergeCell ref="C427:J427"/>
    <mergeCell ref="C428:F428"/>
    <mergeCell ref="C429:M429"/>
    <mergeCell ref="D430:F430"/>
    <mergeCell ref="C431:M431"/>
    <mergeCell ref="D432:F432"/>
    <mergeCell ref="D433:F433"/>
    <mergeCell ref="C434:M434"/>
    <mergeCell ref="D435:F435"/>
    <mergeCell ref="C436:M436"/>
    <mergeCell ref="D437:F437"/>
    <mergeCell ref="C438:M438"/>
    <mergeCell ref="D439:F439"/>
    <mergeCell ref="C440:M440"/>
    <mergeCell ref="D441:F441"/>
    <mergeCell ref="D442:F442"/>
    <mergeCell ref="C443:J443"/>
    <mergeCell ref="C444:J444"/>
    <mergeCell ref="C445:J445"/>
    <mergeCell ref="C446:J446"/>
    <mergeCell ref="D447:F447"/>
    <mergeCell ref="D448:F448"/>
    <mergeCell ref="D449:F449"/>
    <mergeCell ref="D450:F450"/>
    <mergeCell ref="D451:F451"/>
    <mergeCell ref="D467:F467"/>
    <mergeCell ref="D468:F468"/>
    <mergeCell ref="D469:F469"/>
    <mergeCell ref="D452:F452"/>
    <mergeCell ref="D453:F453"/>
    <mergeCell ref="D454:F454"/>
    <mergeCell ref="D455:F455"/>
    <mergeCell ref="D456:F456"/>
    <mergeCell ref="D457:F457"/>
    <mergeCell ref="D458:F458"/>
    <mergeCell ref="C459:J459"/>
    <mergeCell ref="D460:F460"/>
    <mergeCell ref="D470:F470"/>
    <mergeCell ref="D471:F471"/>
    <mergeCell ref="D472:F472"/>
    <mergeCell ref="C473:J473"/>
    <mergeCell ref="G30:G33"/>
    <mergeCell ref="G36:G40"/>
    <mergeCell ref="G43:G48"/>
    <mergeCell ref="G51:G56"/>
    <mergeCell ref="G59:G63"/>
    <mergeCell ref="G66:G72"/>
    <mergeCell ref="G75:G79"/>
    <mergeCell ref="G82:G89"/>
    <mergeCell ref="G94:G97"/>
    <mergeCell ref="G101:G108"/>
    <mergeCell ref="G111:G115"/>
    <mergeCell ref="G118:G124"/>
    <mergeCell ref="G127:G133"/>
    <mergeCell ref="G136:G143"/>
    <mergeCell ref="D461:F461"/>
    <mergeCell ref="C462:J462"/>
    <mergeCell ref="D463:F463"/>
    <mergeCell ref="D464:F464"/>
    <mergeCell ref="C465:J465"/>
    <mergeCell ref="D466:F466"/>
    <mergeCell ref="M118:M124"/>
    <mergeCell ref="M127:M133"/>
    <mergeCell ref="M136:M139"/>
    <mergeCell ref="M140:M143"/>
    <mergeCell ref="C110:L110"/>
    <mergeCell ref="D111:F111"/>
    <mergeCell ref="D112:F112"/>
    <mergeCell ref="D113:F113"/>
    <mergeCell ref="M43:M46"/>
    <mergeCell ref="M51:M55"/>
    <mergeCell ref="M59:M62"/>
    <mergeCell ref="M66:M72"/>
    <mergeCell ref="M75:M79"/>
    <mergeCell ref="M82:M91"/>
    <mergeCell ref="M94:M98"/>
    <mergeCell ref="M101:M108"/>
    <mergeCell ref="M111:M115"/>
    <mergeCell ref="D137:F137"/>
    <mergeCell ref="D138:F138"/>
    <mergeCell ref="D139:F139"/>
    <mergeCell ref="D140:F140"/>
    <mergeCell ref="D141:F141"/>
    <mergeCell ref="D142:F142"/>
    <mergeCell ref="D143:F143"/>
  </mergeCells>
  <hyperlinks>
    <hyperlink ref="M173" r:id="rId1"/>
    <hyperlink ref="M176" r:id="rId2"/>
    <hyperlink ref="M177" r:id="rId3"/>
    <hyperlink ref="M180" r:id="rId4"/>
    <hyperlink ref="M181" r:id="rId5"/>
    <hyperlink ref="M188" r:id="rId6"/>
    <hyperlink ref="M189" r:id="rId7"/>
    <hyperlink ref="M192" r:id="rId8"/>
    <hyperlink ref="M195" r:id="rId9"/>
    <hyperlink ref="M198" r:id="rId10"/>
    <hyperlink ref="M201" r:id="rId11"/>
    <hyperlink ref="M275" r:id="rId12"/>
    <hyperlink ref="M272" r:id="rId13"/>
    <hyperlink ref="M268" r:id="rId14"/>
    <hyperlink ref="M214" r:id="rId15"/>
    <hyperlink ref="M215" r:id="rId16"/>
    <hyperlink ref="M216" r:id="rId17"/>
    <hyperlink ref="M219" r:id="rId18"/>
    <hyperlink ref="M220" r:id="rId19"/>
    <hyperlink ref="M221" r:id="rId20"/>
    <hyperlink ref="M222" r:id="rId21"/>
    <hyperlink ref="M228" r:id="rId22"/>
    <hyperlink ref="M227" r:id="rId23"/>
    <hyperlink ref="M226" r:id="rId24"/>
    <hyperlink ref="M225" r:id="rId25"/>
    <hyperlink ref="M233" r:id="rId26"/>
    <hyperlink ref="M229" r:id="rId27"/>
    <hyperlink ref="M232" r:id="rId28"/>
    <hyperlink ref="M234" r:id="rId29"/>
    <hyperlink ref="M238" r:id="rId30"/>
    <hyperlink ref="M244" r:id="rId31"/>
    <hyperlink ref="M235" r:id="rId32"/>
    <hyperlink ref="M245" r:id="rId33"/>
    <hyperlink ref="M239" r:id="rId34"/>
    <hyperlink ref="M240" r:id="rId35"/>
    <hyperlink ref="M243" r:id="rId36"/>
    <hyperlink ref="M261" r:id="rId37"/>
    <hyperlink ref="M255" r:id="rId38"/>
    <hyperlink ref="M264" r:id="rId39"/>
    <hyperlink ref="M260" r:id="rId40"/>
    <hyperlink ref="M257" r:id="rId41"/>
    <hyperlink ref="M256" r:id="rId42"/>
    <hyperlink ref="M267" r:id="rId43"/>
    <hyperlink ref="M269" r:id="rId44"/>
    <hyperlink ref="M347" r:id="rId45"/>
    <hyperlink ref="M349" r:id="rId46"/>
    <hyperlink ref="M350" r:id="rId47"/>
    <hyperlink ref="M348" r:id="rId48"/>
    <hyperlink ref="M343" r:id="rId49"/>
    <hyperlink ref="M342" r:id="rId50"/>
    <hyperlink ref="M341" r:id="rId51"/>
    <hyperlink ref="M344" r:id="rId52"/>
    <hyperlink ref="M337" r:id="rId53"/>
    <hyperlink ref="M335" r:id="rId54"/>
    <hyperlink ref="M338" r:id="rId55"/>
    <hyperlink ref="M336" r:id="rId56"/>
    <hyperlink ref="M330" r:id="rId57"/>
    <hyperlink ref="M331" r:id="rId58"/>
    <hyperlink ref="M332" r:id="rId59"/>
    <hyperlink ref="M329" r:id="rId60"/>
    <hyperlink ref="M325" r:id="rId61"/>
    <hyperlink ref="M326" r:id="rId62"/>
    <hyperlink ref="M424" r:id="rId63"/>
    <hyperlink ref="M425" r:id="rId64"/>
    <hyperlink ref="M404" r:id="rId65"/>
    <hyperlink ref="M405" r:id="rId66"/>
    <hyperlink ref="M408" r:id="rId67"/>
    <hyperlink ref="M410" r:id="rId68"/>
    <hyperlink ref="M409" r:id="rId69"/>
    <hyperlink ref="M420" r:id="rId70"/>
    <hyperlink ref="M414" r:id="rId71"/>
    <hyperlink ref="M416" r:id="rId72"/>
    <hyperlink ref="M419" r:id="rId73"/>
    <hyperlink ref="M413" r:id="rId74"/>
    <hyperlink ref="M415" r:id="rId75"/>
    <hyperlink ref="M421" r:id="rId76"/>
    <hyperlink ref="M94" r:id="rId77"/>
    <hyperlink ref="M111" r:id="rId78"/>
    <hyperlink ref="M127" r:id="rId79"/>
    <hyperlink ref="M136" r:id="rId80"/>
    <hyperlink ref="M82" r:id="rId81"/>
    <hyperlink ref="M118" r:id="rId82"/>
    <hyperlink ref="M140" r:id="rId83"/>
    <hyperlink ref="M248" r:id="rId84"/>
    <hyperlink ref="M149" r:id="rId85" tooltip="https://bit.ly/3PzLkVG"/>
    <hyperlink ref="M147" r:id="rId86" tooltip="https://bit.ly/3o8nwMN"/>
    <hyperlink ref="M360" r:id="rId87"/>
    <hyperlink ref="M354" r:id="rId88"/>
    <hyperlink ref="M355" r:id="rId89"/>
    <hyperlink ref="M288" r:id="rId90"/>
    <hyperlink ref="M370" r:id="rId91"/>
    <hyperlink ref="M371" r:id="rId92"/>
    <hyperlink ref="M383" r:id="rId93"/>
    <hyperlink ref="M375" r:id="rId94"/>
    <hyperlink ref="M378" r:id="rId95"/>
    <hyperlink ref="M292" r:id="rId96"/>
    <hyperlink ref="M363" r:id="rId97"/>
    <hyperlink ref="M364" r:id="rId98"/>
    <hyperlink ref="M379" r:id="rId99"/>
    <hyperlink ref="M299" r:id="rId100"/>
    <hyperlink ref="M369" r:id="rId101"/>
    <hyperlink ref="M300" r:id="rId102"/>
    <hyperlink ref="M362" r:id="rId103"/>
    <hyperlink ref="M285" r:id="rId104"/>
    <hyperlink ref="M293" r:id="rId105"/>
    <hyperlink ref="M361" r:id="rId106"/>
    <hyperlink ref="M298" r:id="rId107"/>
    <hyperlink ref="M382" r:id="rId108"/>
    <hyperlink ref="M372" r:id="rId109"/>
    <hyperlink ref="M305" r:id="rId110"/>
    <hyperlink ref="M289" r:id="rId111"/>
    <hyperlink ref="M303" r:id="rId112"/>
    <hyperlink ref="M304" r:id="rId113"/>
    <hyperlink ref="M297" r:id="rId114"/>
    <hyperlink ref="M365" r:id="rId115"/>
    <hyperlink ref="M386" r:id="rId116"/>
    <hyperlink ref="M368" r:id="rId117"/>
    <hyperlink ref="M294" r:id="rId118"/>
    <hyperlink ref="M374" r:id="rId119"/>
    <hyperlink ref="M373" r:id="rId120"/>
    <hyperlink ref="M357" r:id="rId121"/>
    <hyperlink ref="M280" r:id="rId122"/>
    <hyperlink ref="M281" r:id="rId123"/>
    <hyperlink ref="M356" r:id="rId124"/>
    <hyperlink ref="M282" r:id="rId125"/>
    <hyperlink ref="M30" r:id="rId126"/>
    <hyperlink ref="M32" r:id="rId127"/>
    <hyperlink ref="M33" r:id="rId128"/>
    <hyperlink ref="M36" r:id="rId129"/>
    <hyperlink ref="M40" r:id="rId130"/>
    <hyperlink ref="M43" r:id="rId131"/>
    <hyperlink ref="M47" r:id="rId132"/>
    <hyperlink ref="M48" r:id="rId133"/>
    <hyperlink ref="M51" r:id="rId134"/>
    <hyperlink ref="M56" r:id="rId135"/>
    <hyperlink ref="M59" r:id="rId136"/>
    <hyperlink ref="M63" r:id="rId137"/>
    <hyperlink ref="M66" r:id="rId138"/>
    <hyperlink ref="M75" r:id="rId139"/>
    <hyperlink ref="M101" r:id="rId140"/>
    <hyperlink ref="M151" r:id="rId141"/>
    <hyperlink ref="M430" r:id="rId142"/>
    <hyperlink ref="M432" r:id="rId143"/>
    <hyperlink ref="M433" r:id="rId144"/>
    <hyperlink ref="M454" r:id="rId145"/>
    <hyperlink ref="M458" r:id="rId146"/>
    <hyperlink ref="M437" r:id="rId147"/>
    <hyperlink ref="M439" r:id="rId148"/>
    <hyperlink ref="M205" r:id="rId149"/>
    <hyperlink ref="M206" r:id="rId150"/>
    <hyperlink ref="M166" r:id="rId151"/>
    <hyperlink ref="M185" r:id="rId152"/>
    <hyperlink ref="M170" r:id="rId153"/>
    <hyperlink ref="M169" r:id="rId154"/>
    <hyperlink ref="M249" r:id="rId155"/>
    <hyperlink ref="M250" r:id="rId156"/>
    <hyperlink ref="M308" r:id="rId157"/>
    <hyperlink ref="M310" r:id="rId158"/>
    <hyperlink ref="M311" r:id="rId159"/>
    <hyperlink ref="M316" r:id="rId160"/>
    <hyperlink ref="M314" r:id="rId161"/>
    <hyperlink ref="M315" r:id="rId162"/>
    <hyperlink ref="M317" r:id="rId163"/>
    <hyperlink ref="M397" r:id="rId164"/>
    <hyperlink ref="M398" r:id="rId165"/>
    <hyperlink ref="M321" r:id="rId166"/>
    <hyperlink ref="M320" r:id="rId167"/>
    <hyperlink ref="M322" r:id="rId168"/>
    <hyperlink ref="M389" r:id="rId169"/>
    <hyperlink ref="M390" r:id="rId170"/>
    <hyperlink ref="M391" r:id="rId171"/>
    <hyperlink ref="M392" r:id="rId172"/>
    <hyperlink ref="M399" r:id="rId173"/>
    <hyperlink ref="M400" r:id="rId174"/>
    <hyperlink ref="M401" r:id="rId175"/>
    <hyperlink ref="M393" r:id="rId176"/>
    <hyperlink ref="M394" r:id="rId177"/>
    <hyperlink ref="M441" r:id="rId178"/>
    <hyperlink ref="M442" r:id="rId179"/>
    <hyperlink ref="M153" r:id="rId180"/>
    <hyperlink ref="M155" r:id="rId181"/>
    <hyperlink ref="M157" r:id="rId182"/>
    <hyperlink ref="M161" r:id="rId183"/>
    <hyperlink ref="M455" r:id="rId184"/>
    <hyperlink ref="M456" r:id="rId185"/>
    <hyperlink ref="M457" r:id="rId186"/>
  </hyperlinks>
  <pageMargins left="0.39370078740157499" right="0.196850393700787" top="0.39370078740157499" bottom="0.196850393700787" header="0" footer="0"/>
  <pageSetup paperSize="9" orientation="portrait"/>
  <headerFooter>
    <oddFooter>&amp;C&amp;P</oddFooter>
  </headerFooter>
</worksheet>
</file>

<file path=xl/worksheets/sheet5.xml><?xml version="1.0" encoding="utf-8"?>
<worksheet xmlns="http://schemas.openxmlformats.org/spreadsheetml/2006/main" xmlns:r="http://schemas.openxmlformats.org/officeDocument/2006/relationships">
  <sheetPr>
    <tabColor rgb="FFFFFF00"/>
  </sheetPr>
  <dimension ref="A1:Z941"/>
  <sheetViews>
    <sheetView tabSelected="1" topLeftCell="E606" zoomScale="80" zoomScaleNormal="80" workbookViewId="0">
      <selection activeCell="N621" sqref="N621"/>
    </sheetView>
  </sheetViews>
  <sheetFormatPr defaultColWidth="12.625" defaultRowHeight="14.25"/>
  <cols>
    <col min="1" max="1" width="3.875" style="213" customWidth="1"/>
    <col min="2" max="3" width="2.75" style="213" customWidth="1"/>
    <col min="4" max="4" width="3.375" style="213" customWidth="1"/>
    <col min="5" max="5" width="3.875" style="213" customWidth="1"/>
    <col min="6" max="6" width="20.125" style="213" customWidth="1"/>
    <col min="7" max="7" width="2.75" style="213" customWidth="1"/>
    <col min="8" max="8" width="2.25" style="213" customWidth="1"/>
    <col min="9" max="9" width="56.75" style="213" customWidth="1"/>
    <col min="10" max="10" width="9.25" style="213" customWidth="1"/>
    <col min="11" max="11" width="10.25" style="213" customWidth="1"/>
    <col min="12" max="12" width="8.875" style="213" customWidth="1"/>
    <col min="13" max="13" width="7.25" style="213" customWidth="1"/>
    <col min="14" max="15" width="9.625" style="213" customWidth="1"/>
    <col min="16" max="16" width="215.5" style="213" customWidth="1"/>
    <col min="17" max="17" width="222.25" style="213" customWidth="1"/>
    <col min="18" max="26" width="7.625" style="213" customWidth="1"/>
    <col min="27" max="16384" width="12.625" style="213"/>
  </cols>
  <sheetData>
    <row r="1" spans="1:26" ht="15" customHeight="1">
      <c r="A1" s="697" t="s">
        <v>380</v>
      </c>
      <c r="B1" s="982"/>
      <c r="C1" s="982"/>
      <c r="D1" s="982"/>
      <c r="E1" s="982"/>
      <c r="F1" s="982"/>
      <c r="G1" s="982"/>
      <c r="H1" s="982"/>
      <c r="I1" s="982"/>
      <c r="J1" s="982"/>
      <c r="K1" s="982"/>
      <c r="L1" s="982"/>
      <c r="M1" s="982"/>
      <c r="N1" s="982"/>
      <c r="O1" s="55"/>
      <c r="P1" s="88"/>
      <c r="Q1" s="108"/>
      <c r="R1" s="108"/>
      <c r="S1" s="108"/>
      <c r="T1" s="108"/>
      <c r="U1" s="108"/>
      <c r="V1" s="108"/>
      <c r="W1" s="108"/>
      <c r="X1" s="108"/>
      <c r="Y1" s="108"/>
      <c r="Z1" s="108"/>
    </row>
    <row r="2" spans="1:26" ht="15" customHeight="1">
      <c r="A2" s="697" t="s">
        <v>953</v>
      </c>
      <c r="B2" s="982"/>
      <c r="C2" s="982"/>
      <c r="D2" s="982"/>
      <c r="E2" s="982"/>
      <c r="F2" s="982"/>
      <c r="G2" s="982"/>
      <c r="H2" s="982"/>
      <c r="I2" s="982"/>
      <c r="J2" s="982"/>
      <c r="K2" s="982"/>
      <c r="L2" s="982"/>
      <c r="M2" s="982"/>
      <c r="N2" s="982"/>
      <c r="O2" s="55"/>
      <c r="P2" s="88"/>
      <c r="Q2" s="108"/>
      <c r="R2" s="108"/>
      <c r="S2" s="108"/>
      <c r="T2" s="108"/>
      <c r="U2" s="108"/>
      <c r="V2" s="108"/>
      <c r="W2" s="108"/>
      <c r="X2" s="108"/>
      <c r="Y2" s="108"/>
      <c r="Z2" s="108"/>
    </row>
    <row r="3" spans="1:26" ht="15" customHeight="1">
      <c r="A3" s="56"/>
      <c r="B3" s="56"/>
      <c r="C3" s="56"/>
      <c r="D3" s="214"/>
      <c r="E3" s="56"/>
      <c r="F3" s="56"/>
      <c r="G3" s="56"/>
      <c r="H3" s="56"/>
      <c r="I3" s="56"/>
      <c r="J3" s="56"/>
      <c r="K3" s="85"/>
      <c r="L3" s="56"/>
      <c r="M3" s="86"/>
      <c r="N3" s="86"/>
      <c r="O3" s="86"/>
      <c r="P3" s="56"/>
      <c r="Q3" s="108"/>
      <c r="R3" s="108"/>
      <c r="S3" s="108"/>
      <c r="T3" s="108"/>
      <c r="U3" s="108"/>
      <c r="V3" s="108"/>
      <c r="W3" s="108"/>
      <c r="X3" s="108"/>
      <c r="Y3" s="108"/>
      <c r="Z3" s="108"/>
    </row>
    <row r="4" spans="1:26" ht="15" customHeight="1">
      <c r="A4" s="56" t="s">
        <v>382</v>
      </c>
      <c r="B4" s="56"/>
      <c r="C4" s="56"/>
      <c r="D4" s="214"/>
      <c r="E4" s="57"/>
      <c r="F4" s="57"/>
      <c r="G4" s="57"/>
      <c r="H4" s="57"/>
      <c r="I4" s="56"/>
      <c r="J4" s="56"/>
      <c r="K4" s="85"/>
      <c r="L4" s="56"/>
      <c r="M4" s="86"/>
      <c r="N4" s="86"/>
      <c r="O4" s="86"/>
      <c r="P4" s="56"/>
      <c r="Q4" s="108"/>
      <c r="R4" s="108"/>
      <c r="S4" s="108"/>
      <c r="T4" s="108"/>
      <c r="U4" s="108"/>
      <c r="V4" s="108"/>
      <c r="W4" s="108"/>
      <c r="X4" s="108"/>
      <c r="Y4" s="108"/>
      <c r="Z4" s="108"/>
    </row>
    <row r="5" spans="1:26" ht="15" customHeight="1">
      <c r="A5" s="56"/>
      <c r="B5" s="56"/>
      <c r="C5" s="56" t="s">
        <v>383</v>
      </c>
      <c r="D5" s="214"/>
      <c r="E5" s="56"/>
      <c r="F5" s="108"/>
      <c r="G5" s="108"/>
      <c r="H5" s="56" t="s">
        <v>125</v>
      </c>
      <c r="I5" s="56" t="str">
        <f>PENDIDIKAN!F5</f>
        <v>Dr. Yanita</v>
      </c>
      <c r="J5" s="88"/>
      <c r="K5" s="88"/>
      <c r="L5" s="88"/>
      <c r="M5" s="88"/>
      <c r="N5" s="88"/>
      <c r="O5" s="88"/>
      <c r="P5" s="88"/>
      <c r="Q5" s="108"/>
      <c r="R5" s="108"/>
      <c r="S5" s="108"/>
      <c r="T5" s="108"/>
      <c r="U5" s="108"/>
      <c r="V5" s="108"/>
      <c r="W5" s="108"/>
      <c r="X5" s="108"/>
      <c r="Y5" s="108"/>
      <c r="Z5" s="108"/>
    </row>
    <row r="6" spans="1:26" ht="15" customHeight="1">
      <c r="A6" s="56"/>
      <c r="B6" s="56"/>
      <c r="C6" s="56" t="s">
        <v>384</v>
      </c>
      <c r="D6" s="214"/>
      <c r="E6" s="56"/>
      <c r="F6" s="108"/>
      <c r="G6" s="108"/>
      <c r="H6" s="56" t="s">
        <v>125</v>
      </c>
      <c r="I6" s="56" t="str">
        <f>PENDIDIKAN!F6</f>
        <v>197210302003122001</v>
      </c>
      <c r="J6" s="88"/>
      <c r="K6" s="88"/>
      <c r="L6" s="88"/>
      <c r="M6" s="88"/>
      <c r="N6" s="88"/>
      <c r="O6" s="88"/>
      <c r="P6" s="88"/>
      <c r="Q6" s="108"/>
      <c r="R6" s="108"/>
      <c r="S6" s="108"/>
      <c r="T6" s="108"/>
      <c r="U6" s="108"/>
      <c r="V6" s="108"/>
      <c r="W6" s="108"/>
      <c r="X6" s="108"/>
      <c r="Y6" s="108"/>
      <c r="Z6" s="108"/>
    </row>
    <row r="7" spans="1:26" ht="15" customHeight="1">
      <c r="A7" s="56"/>
      <c r="B7" s="56"/>
      <c r="C7" s="56" t="s">
        <v>386</v>
      </c>
      <c r="D7" s="214"/>
      <c r="E7" s="56"/>
      <c r="F7" s="108"/>
      <c r="G7" s="108"/>
      <c r="H7" s="56" t="s">
        <v>125</v>
      </c>
      <c r="I7" s="56" t="str">
        <f>PENDIDIKAN!F7</f>
        <v>Penata (III/c)</v>
      </c>
      <c r="J7" s="88"/>
      <c r="K7" s="88"/>
      <c r="L7" s="88"/>
      <c r="M7" s="88"/>
      <c r="N7" s="88"/>
      <c r="O7" s="88"/>
      <c r="P7" s="88"/>
      <c r="Q7" s="108"/>
      <c r="R7" s="108"/>
      <c r="S7" s="108"/>
      <c r="T7" s="108"/>
      <c r="U7" s="108"/>
      <c r="V7" s="108"/>
      <c r="W7" s="108"/>
      <c r="X7" s="108"/>
      <c r="Y7" s="108"/>
      <c r="Z7" s="108"/>
    </row>
    <row r="8" spans="1:26" ht="15" customHeight="1">
      <c r="A8" s="56"/>
      <c r="B8" s="56"/>
      <c r="C8" s="56" t="s">
        <v>388</v>
      </c>
      <c r="D8" s="214"/>
      <c r="E8" s="56"/>
      <c r="F8" s="108"/>
      <c r="G8" s="108"/>
      <c r="H8" s="56" t="s">
        <v>125</v>
      </c>
      <c r="I8" s="56" t="str">
        <f>PENDIDIKAN!F8</f>
        <v>Ketua Jurusan Matematika</v>
      </c>
      <c r="J8" s="88"/>
      <c r="K8" s="88"/>
      <c r="L8" s="88"/>
      <c r="M8" s="88"/>
      <c r="N8" s="88"/>
      <c r="O8" s="88"/>
      <c r="P8" s="88"/>
      <c r="Q8" s="108"/>
      <c r="R8" s="108"/>
      <c r="S8" s="108"/>
      <c r="T8" s="108"/>
      <c r="U8" s="108"/>
      <c r="V8" s="108"/>
      <c r="W8" s="108"/>
      <c r="X8" s="108"/>
      <c r="Y8" s="108"/>
      <c r="Z8" s="108"/>
    </row>
    <row r="9" spans="1:26" ht="15" customHeight="1">
      <c r="A9" s="56"/>
      <c r="B9" s="56"/>
      <c r="C9" s="56" t="s">
        <v>92</v>
      </c>
      <c r="D9" s="214"/>
      <c r="E9" s="56"/>
      <c r="F9" s="108"/>
      <c r="G9" s="108"/>
      <c r="H9" s="56" t="s">
        <v>125</v>
      </c>
      <c r="I9" s="56" t="str">
        <f>PENDIDIKAN!F9</f>
        <v>Fakultas MIPA Universitas Andalas</v>
      </c>
      <c r="J9" s="88"/>
      <c r="K9" s="88"/>
      <c r="L9" s="88"/>
      <c r="M9" s="88"/>
      <c r="N9" s="88"/>
      <c r="O9" s="88"/>
      <c r="P9" s="88"/>
      <c r="Q9" s="108"/>
      <c r="R9" s="108"/>
      <c r="S9" s="108"/>
      <c r="T9" s="108"/>
      <c r="U9" s="108"/>
      <c r="V9" s="108"/>
      <c r="W9" s="108"/>
      <c r="X9" s="108"/>
      <c r="Y9" s="108"/>
      <c r="Z9" s="108"/>
    </row>
    <row r="10" spans="1:26" ht="15" customHeight="1">
      <c r="A10" s="56"/>
      <c r="B10" s="56"/>
      <c r="C10" s="56"/>
      <c r="D10" s="214"/>
      <c r="E10" s="56"/>
      <c r="F10" s="108"/>
      <c r="G10" s="108"/>
      <c r="H10" s="56"/>
      <c r="I10" s="56"/>
      <c r="J10" s="56"/>
      <c r="K10" s="56"/>
      <c r="L10" s="56"/>
      <c r="M10" s="86"/>
      <c r="N10" s="86"/>
      <c r="O10" s="86"/>
      <c r="P10" s="56"/>
      <c r="Q10" s="108"/>
      <c r="R10" s="108"/>
      <c r="S10" s="108"/>
      <c r="T10" s="108"/>
      <c r="U10" s="108"/>
      <c r="V10" s="108"/>
      <c r="W10" s="108"/>
      <c r="X10" s="108"/>
      <c r="Y10" s="108"/>
      <c r="Z10" s="108"/>
    </row>
    <row r="11" spans="1:26" ht="15" customHeight="1">
      <c r="A11" s="56" t="s">
        <v>390</v>
      </c>
      <c r="B11" s="56"/>
      <c r="C11" s="56"/>
      <c r="D11" s="214"/>
      <c r="E11" s="57"/>
      <c r="F11" s="108"/>
      <c r="G11" s="108"/>
      <c r="H11" s="57"/>
      <c r="I11" s="56"/>
      <c r="J11" s="56"/>
      <c r="K11" s="85"/>
      <c r="L11" s="56"/>
      <c r="M11" s="86"/>
      <c r="N11" s="86"/>
      <c r="O11" s="86"/>
      <c r="P11" s="56"/>
      <c r="Q11" s="108"/>
      <c r="R11" s="108"/>
      <c r="S11" s="108"/>
      <c r="T11" s="108"/>
      <c r="U11" s="108"/>
      <c r="V11" s="108"/>
      <c r="W11" s="108"/>
      <c r="X11" s="108"/>
      <c r="Y11" s="108"/>
      <c r="Z11" s="108"/>
    </row>
    <row r="12" spans="1:26" ht="15" customHeight="1">
      <c r="A12" s="56"/>
      <c r="B12" s="56"/>
      <c r="C12" s="56" t="s">
        <v>65</v>
      </c>
      <c r="D12" s="214"/>
      <c r="E12" s="56"/>
      <c r="F12" s="108"/>
      <c r="G12" s="108"/>
      <c r="H12" s="56" t="s">
        <v>125</v>
      </c>
      <c r="I12" s="59" t="s">
        <v>391</v>
      </c>
      <c r="J12" s="88"/>
      <c r="K12" s="88"/>
      <c r="L12" s="88"/>
      <c r="M12" s="86"/>
      <c r="N12" s="86"/>
      <c r="O12" s="86"/>
      <c r="P12" s="56"/>
      <c r="Q12" s="108"/>
      <c r="R12" s="108"/>
      <c r="S12" s="108"/>
      <c r="T12" s="108"/>
      <c r="U12" s="108"/>
      <c r="V12" s="108"/>
      <c r="W12" s="108"/>
      <c r="X12" s="108"/>
      <c r="Y12" s="108"/>
      <c r="Z12" s="108"/>
    </row>
    <row r="13" spans="1:26" ht="15" customHeight="1">
      <c r="A13" s="56"/>
      <c r="B13" s="56"/>
      <c r="C13" s="56" t="s">
        <v>393</v>
      </c>
      <c r="D13" s="214"/>
      <c r="E13" s="56"/>
      <c r="F13" s="108"/>
      <c r="G13" s="108"/>
      <c r="H13" s="56" t="s">
        <v>125</v>
      </c>
      <c r="I13" s="691" t="s">
        <v>127</v>
      </c>
      <c r="J13" s="56"/>
      <c r="K13" s="56"/>
      <c r="L13" s="56"/>
      <c r="M13" s="86"/>
      <c r="N13" s="86"/>
      <c r="O13" s="86"/>
      <c r="P13" s="56"/>
      <c r="Q13" s="108"/>
      <c r="R13" s="108"/>
      <c r="S13" s="108"/>
      <c r="T13" s="108"/>
      <c r="U13" s="108"/>
      <c r="V13" s="108"/>
      <c r="W13" s="108"/>
      <c r="X13" s="108"/>
      <c r="Y13" s="108"/>
      <c r="Z13" s="108"/>
    </row>
    <row r="14" spans="1:26" ht="15" customHeight="1">
      <c r="A14" s="56"/>
      <c r="B14" s="56"/>
      <c r="C14" s="56" t="s">
        <v>386</v>
      </c>
      <c r="D14" s="214"/>
      <c r="E14" s="56"/>
      <c r="F14" s="108"/>
      <c r="G14" s="108"/>
      <c r="H14" s="56" t="s">
        <v>125</v>
      </c>
      <c r="I14" s="56" t="s">
        <v>954</v>
      </c>
      <c r="J14" s="56"/>
      <c r="K14" s="56"/>
      <c r="L14" s="56"/>
      <c r="M14" s="86"/>
      <c r="N14" s="86"/>
      <c r="O14" s="86"/>
      <c r="P14" s="56"/>
      <c r="Q14" s="108"/>
      <c r="R14" s="108"/>
      <c r="S14" s="108"/>
      <c r="T14" s="108"/>
      <c r="U14" s="108"/>
      <c r="V14" s="108"/>
      <c r="W14" s="108"/>
      <c r="X14" s="108"/>
      <c r="Y14" s="108"/>
      <c r="Z14" s="108"/>
    </row>
    <row r="15" spans="1:26" ht="15" customHeight="1">
      <c r="A15" s="56"/>
      <c r="B15" s="56"/>
      <c r="C15" s="56" t="s">
        <v>395</v>
      </c>
      <c r="D15" s="214"/>
      <c r="E15" s="56"/>
      <c r="F15" s="108"/>
      <c r="G15" s="108"/>
      <c r="H15" s="56" t="s">
        <v>125</v>
      </c>
      <c r="I15" s="56" t="s">
        <v>955</v>
      </c>
      <c r="J15" s="56"/>
      <c r="K15" s="56"/>
      <c r="L15" s="56"/>
      <c r="M15" s="86"/>
      <c r="N15" s="86"/>
      <c r="O15" s="86"/>
      <c r="P15" s="56"/>
      <c r="Q15" s="108"/>
      <c r="R15" s="108"/>
      <c r="S15" s="108"/>
      <c r="T15" s="108"/>
      <c r="U15" s="108"/>
      <c r="V15" s="108"/>
      <c r="W15" s="108"/>
      <c r="X15" s="108"/>
      <c r="Y15" s="108"/>
      <c r="Z15" s="108"/>
    </row>
    <row r="16" spans="1:26" ht="15" customHeight="1">
      <c r="A16" s="56"/>
      <c r="B16" s="56"/>
      <c r="C16" s="56" t="s">
        <v>92</v>
      </c>
      <c r="D16" s="214"/>
      <c r="E16" s="56"/>
      <c r="F16" s="108"/>
      <c r="G16" s="108"/>
      <c r="H16" s="56" t="s">
        <v>125</v>
      </c>
      <c r="I16" s="57" t="s">
        <v>956</v>
      </c>
      <c r="J16" s="57"/>
      <c r="K16" s="57"/>
      <c r="L16" s="57"/>
      <c r="M16" s="57"/>
      <c r="N16" s="57"/>
      <c r="O16" s="57"/>
      <c r="P16" s="56"/>
      <c r="Q16" s="108"/>
      <c r="R16" s="108"/>
      <c r="S16" s="108"/>
      <c r="T16" s="108"/>
      <c r="U16" s="108"/>
      <c r="V16" s="108"/>
      <c r="W16" s="108"/>
      <c r="X16" s="108"/>
      <c r="Y16" s="108"/>
      <c r="Z16" s="108"/>
    </row>
    <row r="17" spans="1:26" ht="15" customHeight="1">
      <c r="A17" s="56"/>
      <c r="B17" s="56"/>
      <c r="C17" s="56"/>
      <c r="D17" s="214"/>
      <c r="E17" s="56"/>
      <c r="F17" s="56"/>
      <c r="G17" s="56"/>
      <c r="H17" s="56"/>
      <c r="I17" s="56"/>
      <c r="J17" s="56"/>
      <c r="K17" s="85"/>
      <c r="L17" s="56"/>
      <c r="M17" s="86"/>
      <c r="N17" s="86"/>
      <c r="O17" s="86"/>
      <c r="P17" s="56"/>
      <c r="Q17" s="108"/>
      <c r="R17" s="108"/>
      <c r="S17" s="108"/>
      <c r="T17" s="108"/>
      <c r="U17" s="108"/>
      <c r="V17" s="108"/>
      <c r="W17" s="108"/>
      <c r="X17" s="108"/>
      <c r="Y17" s="108"/>
      <c r="Z17" s="108"/>
    </row>
    <row r="18" spans="1:26" ht="15" customHeight="1">
      <c r="A18" s="57" t="s">
        <v>957</v>
      </c>
      <c r="B18" s="57"/>
      <c r="C18" s="57"/>
      <c r="D18" s="214"/>
      <c r="E18" s="57"/>
      <c r="F18" s="57"/>
      <c r="G18" s="57"/>
      <c r="H18" s="57"/>
      <c r="I18" s="57"/>
      <c r="J18" s="57"/>
      <c r="K18" s="57"/>
      <c r="L18" s="57"/>
      <c r="M18" s="86"/>
      <c r="N18" s="86"/>
      <c r="O18" s="86"/>
      <c r="P18" s="56"/>
      <c r="Q18" s="108"/>
      <c r="R18" s="108"/>
      <c r="S18" s="108"/>
      <c r="T18" s="108"/>
      <c r="U18" s="108"/>
      <c r="V18" s="108"/>
      <c r="W18" s="108"/>
      <c r="X18" s="108"/>
      <c r="Y18" s="108"/>
      <c r="Z18" s="108"/>
    </row>
    <row r="19" spans="1:26" ht="15" customHeight="1">
      <c r="A19" s="59"/>
      <c r="B19" s="59"/>
      <c r="C19" s="59"/>
      <c r="D19" s="215"/>
      <c r="E19" s="59"/>
      <c r="F19" s="59"/>
      <c r="G19" s="59"/>
      <c r="H19" s="59"/>
      <c r="I19" s="59"/>
      <c r="J19" s="59"/>
      <c r="K19" s="87"/>
      <c r="L19" s="88"/>
      <c r="M19" s="86"/>
      <c r="N19" s="86"/>
      <c r="O19" s="86"/>
      <c r="P19" s="56"/>
      <c r="Q19" s="108"/>
      <c r="R19" s="108"/>
      <c r="S19" s="108"/>
      <c r="T19" s="108"/>
      <c r="U19" s="108"/>
      <c r="V19" s="108"/>
      <c r="W19" s="108"/>
      <c r="X19" s="108"/>
      <c r="Y19" s="108"/>
      <c r="Z19" s="108"/>
    </row>
    <row r="20" spans="1:26" ht="60">
      <c r="A20" s="60" t="s">
        <v>2</v>
      </c>
      <c r="B20" s="983" t="s">
        <v>398</v>
      </c>
      <c r="C20" s="717"/>
      <c r="D20" s="717"/>
      <c r="E20" s="717"/>
      <c r="F20" s="717"/>
      <c r="G20" s="717"/>
      <c r="H20" s="717"/>
      <c r="I20" s="717"/>
      <c r="J20" s="60" t="s">
        <v>958</v>
      </c>
      <c r="K20" s="60" t="s">
        <v>400</v>
      </c>
      <c r="L20" s="60" t="s">
        <v>401</v>
      </c>
      <c r="M20" s="60" t="s">
        <v>402</v>
      </c>
      <c r="N20" s="60" t="s">
        <v>403</v>
      </c>
      <c r="O20" s="230" t="s">
        <v>406</v>
      </c>
      <c r="P20" s="231" t="s">
        <v>959</v>
      </c>
      <c r="Q20" s="251"/>
      <c r="R20" s="251"/>
      <c r="S20" s="251"/>
      <c r="T20" s="251"/>
      <c r="U20" s="251"/>
      <c r="V20" s="251"/>
      <c r="W20" s="251"/>
      <c r="X20" s="251"/>
      <c r="Y20" s="251"/>
      <c r="Z20" s="251"/>
    </row>
    <row r="21" spans="1:26" ht="15" customHeight="1">
      <c r="A21" s="61">
        <v>1</v>
      </c>
      <c r="B21" s="748">
        <v>2</v>
      </c>
      <c r="C21" s="717"/>
      <c r="D21" s="717"/>
      <c r="E21" s="717"/>
      <c r="F21" s="717"/>
      <c r="G21" s="717"/>
      <c r="H21" s="717"/>
      <c r="I21" s="717"/>
      <c r="J21" s="61">
        <v>3</v>
      </c>
      <c r="K21" s="60">
        <v>4</v>
      </c>
      <c r="L21" s="61">
        <v>5</v>
      </c>
      <c r="M21" s="61">
        <v>6</v>
      </c>
      <c r="N21" s="61">
        <v>7</v>
      </c>
      <c r="O21" s="61">
        <v>8</v>
      </c>
      <c r="P21" s="61">
        <v>9</v>
      </c>
      <c r="Q21" s="251"/>
      <c r="R21" s="251"/>
      <c r="S21" s="251"/>
      <c r="T21" s="251"/>
      <c r="U21" s="251"/>
      <c r="V21" s="251"/>
      <c r="W21" s="251"/>
      <c r="X21" s="251"/>
      <c r="Y21" s="251"/>
      <c r="Z21" s="251"/>
    </row>
    <row r="22" spans="1:26" ht="24.75" customHeight="1">
      <c r="A22" s="168" t="s">
        <v>116</v>
      </c>
      <c r="B22" s="757" t="s">
        <v>247</v>
      </c>
      <c r="C22" s="717"/>
      <c r="D22" s="717"/>
      <c r="E22" s="717"/>
      <c r="F22" s="717"/>
      <c r="G22" s="717"/>
      <c r="H22" s="717"/>
      <c r="I22" s="718"/>
      <c r="J22" s="64"/>
      <c r="K22" s="77"/>
      <c r="L22" s="91"/>
      <c r="M22" s="92"/>
      <c r="N22" s="61">
        <f>N23+N589+N591+N593+N600</f>
        <v>439.32</v>
      </c>
      <c r="O22" s="61"/>
      <c r="P22" s="92"/>
      <c r="Q22" s="251"/>
      <c r="R22" s="251"/>
      <c r="S22" s="251"/>
      <c r="T22" s="251"/>
      <c r="U22" s="251"/>
      <c r="V22" s="251"/>
      <c r="W22" s="251"/>
      <c r="X22" s="251"/>
      <c r="Y22" s="251"/>
      <c r="Z22" s="251"/>
    </row>
    <row r="23" spans="1:26" ht="24.75" customHeight="1">
      <c r="A23" s="216"/>
      <c r="B23" s="217" t="s">
        <v>180</v>
      </c>
      <c r="C23" s="907" t="s">
        <v>960</v>
      </c>
      <c r="D23" s="717"/>
      <c r="E23" s="717"/>
      <c r="F23" s="717"/>
      <c r="G23" s="717"/>
      <c r="H23" s="717"/>
      <c r="I23" s="718"/>
      <c r="J23" s="232"/>
      <c r="K23" s="233"/>
      <c r="L23" s="234"/>
      <c r="M23" s="235"/>
      <c r="N23" s="236">
        <f>N24+N470+N588</f>
        <v>439.32</v>
      </c>
      <c r="O23" s="236"/>
      <c r="P23" s="202"/>
      <c r="Q23" s="252"/>
      <c r="R23" s="252"/>
      <c r="S23" s="252"/>
      <c r="T23" s="252"/>
      <c r="U23" s="252"/>
      <c r="V23" s="252"/>
      <c r="W23" s="252"/>
      <c r="X23" s="252"/>
      <c r="Y23" s="252"/>
      <c r="Z23" s="252"/>
    </row>
    <row r="24" spans="1:26" ht="24.75" customHeight="1">
      <c r="A24" s="216"/>
      <c r="B24" s="63"/>
      <c r="C24" s="218">
        <v>1</v>
      </c>
      <c r="D24" s="931" t="s">
        <v>248</v>
      </c>
      <c r="E24" s="717"/>
      <c r="F24" s="717"/>
      <c r="G24" s="717"/>
      <c r="H24" s="717"/>
      <c r="I24" s="718"/>
      <c r="J24" s="237"/>
      <c r="K24" s="238"/>
      <c r="L24" s="239"/>
      <c r="M24" s="240"/>
      <c r="N24" s="241">
        <f>N25+N28+N31</f>
        <v>326.11</v>
      </c>
      <c r="O24" s="241"/>
      <c r="P24" s="202"/>
      <c r="Q24" s="252"/>
      <c r="R24" s="252"/>
      <c r="S24" s="252"/>
      <c r="T24" s="252"/>
      <c r="U24" s="252"/>
      <c r="V24" s="252"/>
      <c r="W24" s="252"/>
      <c r="X24" s="252"/>
      <c r="Y24" s="252"/>
      <c r="Z24" s="252"/>
    </row>
    <row r="25" spans="1:26" ht="36.75" customHeight="1">
      <c r="A25" s="216"/>
      <c r="B25" s="63"/>
      <c r="C25" s="219"/>
      <c r="D25" s="220" t="s">
        <v>35</v>
      </c>
      <c r="E25" s="806" t="s">
        <v>961</v>
      </c>
      <c r="F25" s="717"/>
      <c r="G25" s="717"/>
      <c r="H25" s="717"/>
      <c r="I25" s="718"/>
      <c r="J25" s="242"/>
      <c r="K25" s="89"/>
      <c r="L25" s="243"/>
      <c r="M25" s="244"/>
      <c r="N25" s="90">
        <v>0</v>
      </c>
      <c r="O25" s="90"/>
      <c r="P25" s="202" t="s">
        <v>962</v>
      </c>
      <c r="Q25" s="252"/>
      <c r="R25" s="252"/>
      <c r="S25" s="252"/>
      <c r="T25" s="252"/>
      <c r="U25" s="252"/>
      <c r="V25" s="252"/>
      <c r="W25" s="252"/>
      <c r="X25" s="252"/>
      <c r="Y25" s="252"/>
      <c r="Z25" s="252"/>
    </row>
    <row r="26" spans="1:26" ht="21" customHeight="1">
      <c r="A26" s="221"/>
      <c r="B26" s="222"/>
      <c r="C26" s="219"/>
      <c r="D26" s="223"/>
      <c r="E26" s="224" t="s">
        <v>252</v>
      </c>
      <c r="F26" s="797" t="s">
        <v>253</v>
      </c>
      <c r="G26" s="717"/>
      <c r="H26" s="717"/>
      <c r="I26" s="718"/>
      <c r="J26" s="245"/>
      <c r="K26" s="246"/>
      <c r="L26" s="247"/>
      <c r="M26" s="248"/>
      <c r="N26" s="224">
        <v>0</v>
      </c>
      <c r="O26" s="224"/>
      <c r="P26" s="202" t="s">
        <v>963</v>
      </c>
      <c r="Q26" s="253"/>
      <c r="R26" s="253"/>
      <c r="S26" s="253"/>
      <c r="T26" s="253"/>
      <c r="U26" s="253"/>
      <c r="V26" s="253"/>
      <c r="W26" s="253"/>
      <c r="X26" s="253"/>
      <c r="Y26" s="253"/>
      <c r="Z26" s="253"/>
    </row>
    <row r="27" spans="1:26" ht="21" customHeight="1">
      <c r="A27" s="221"/>
      <c r="B27" s="222"/>
      <c r="C27" s="219"/>
      <c r="D27" s="223"/>
      <c r="E27" s="224" t="s">
        <v>254</v>
      </c>
      <c r="F27" s="797" t="s">
        <v>255</v>
      </c>
      <c r="G27" s="717"/>
      <c r="H27" s="717"/>
      <c r="I27" s="718"/>
      <c r="J27" s="245"/>
      <c r="K27" s="249"/>
      <c r="L27" s="247"/>
      <c r="M27" s="248"/>
      <c r="N27" s="224">
        <v>0</v>
      </c>
      <c r="O27" s="224"/>
      <c r="P27" s="202" t="s">
        <v>964</v>
      </c>
      <c r="Q27" s="253"/>
      <c r="R27" s="253"/>
      <c r="S27" s="253"/>
      <c r="T27" s="253"/>
      <c r="U27" s="253"/>
      <c r="V27" s="253"/>
      <c r="W27" s="253"/>
      <c r="X27" s="253"/>
      <c r="Y27" s="253"/>
      <c r="Z27" s="253"/>
    </row>
    <row r="28" spans="1:26" ht="39.75" customHeight="1">
      <c r="A28" s="216"/>
      <c r="B28" s="63"/>
      <c r="C28" s="219"/>
      <c r="D28" s="220" t="s">
        <v>40</v>
      </c>
      <c r="E28" s="806" t="s">
        <v>965</v>
      </c>
      <c r="F28" s="717"/>
      <c r="G28" s="717"/>
      <c r="H28" s="717"/>
      <c r="I28" s="718"/>
      <c r="J28" s="242"/>
      <c r="K28" s="89"/>
      <c r="L28" s="243"/>
      <c r="M28" s="244"/>
      <c r="N28" s="90">
        <f>N29+N30</f>
        <v>0</v>
      </c>
      <c r="O28" s="90"/>
      <c r="P28" s="202" t="s">
        <v>962</v>
      </c>
      <c r="Q28" s="252"/>
      <c r="R28" s="252"/>
      <c r="S28" s="252"/>
      <c r="T28" s="252"/>
      <c r="U28" s="252"/>
      <c r="V28" s="252"/>
      <c r="W28" s="252"/>
      <c r="X28" s="252"/>
      <c r="Y28" s="252"/>
      <c r="Z28" s="252"/>
    </row>
    <row r="29" spans="1:26" ht="21" customHeight="1">
      <c r="A29" s="221"/>
      <c r="B29" s="222"/>
      <c r="C29" s="219"/>
      <c r="D29" s="223"/>
      <c r="E29" s="225" t="s">
        <v>252</v>
      </c>
      <c r="F29" s="797" t="s">
        <v>258</v>
      </c>
      <c r="G29" s="717"/>
      <c r="H29" s="717"/>
      <c r="I29" s="718"/>
      <c r="J29" s="245"/>
      <c r="K29" s="249"/>
      <c r="L29" s="247"/>
      <c r="M29" s="248"/>
      <c r="N29" s="224">
        <v>0</v>
      </c>
      <c r="O29" s="224"/>
      <c r="P29" s="202" t="s">
        <v>966</v>
      </c>
      <c r="Q29" s="253"/>
      <c r="R29" s="253"/>
      <c r="S29" s="253"/>
      <c r="T29" s="253"/>
      <c r="U29" s="253"/>
      <c r="V29" s="253"/>
      <c r="W29" s="253"/>
      <c r="X29" s="253"/>
      <c r="Y29" s="253"/>
      <c r="Z29" s="253"/>
    </row>
    <row r="30" spans="1:26" ht="21" customHeight="1">
      <c r="A30" s="221"/>
      <c r="B30" s="222"/>
      <c r="C30" s="219"/>
      <c r="D30" s="223"/>
      <c r="E30" s="224" t="s">
        <v>254</v>
      </c>
      <c r="F30" s="797" t="s">
        <v>259</v>
      </c>
      <c r="G30" s="717"/>
      <c r="H30" s="717"/>
      <c r="I30" s="718"/>
      <c r="J30" s="245"/>
      <c r="K30" s="249"/>
      <c r="L30" s="247"/>
      <c r="M30" s="248"/>
      <c r="N30" s="224">
        <v>0</v>
      </c>
      <c r="O30" s="224"/>
      <c r="P30" s="202" t="s">
        <v>967</v>
      </c>
      <c r="Q30" s="253"/>
      <c r="R30" s="253"/>
      <c r="S30" s="253"/>
      <c r="T30" s="253"/>
      <c r="U30" s="253"/>
      <c r="V30" s="253"/>
      <c r="W30" s="253"/>
      <c r="X30" s="253"/>
      <c r="Y30" s="253"/>
      <c r="Z30" s="253"/>
    </row>
    <row r="31" spans="1:26" ht="33.75" customHeight="1">
      <c r="A31" s="216"/>
      <c r="B31" s="222"/>
      <c r="C31" s="219"/>
      <c r="D31" s="220" t="s">
        <v>42</v>
      </c>
      <c r="E31" s="806" t="s">
        <v>968</v>
      </c>
      <c r="F31" s="717"/>
      <c r="G31" s="717"/>
      <c r="H31" s="717"/>
      <c r="I31" s="718"/>
      <c r="J31" s="242"/>
      <c r="K31" s="89"/>
      <c r="L31" s="243"/>
      <c r="M31" s="250"/>
      <c r="N31" s="90">
        <f>N32+N193+N194+N291+N468+N469</f>
        <v>326.11</v>
      </c>
      <c r="O31" s="90"/>
      <c r="P31" s="202" t="s">
        <v>969</v>
      </c>
      <c r="Q31" s="252"/>
      <c r="R31" s="252"/>
      <c r="S31" s="252"/>
      <c r="T31" s="252"/>
      <c r="U31" s="252"/>
      <c r="V31" s="252"/>
      <c r="W31" s="252"/>
      <c r="X31" s="252"/>
      <c r="Y31" s="252"/>
      <c r="Z31" s="252"/>
    </row>
    <row r="32" spans="1:26" ht="21.75" customHeight="1">
      <c r="A32" s="221"/>
      <c r="B32" s="222"/>
      <c r="C32" s="226"/>
      <c r="D32" s="227"/>
      <c r="E32" s="224" t="s">
        <v>252</v>
      </c>
      <c r="F32" s="797" t="s">
        <v>970</v>
      </c>
      <c r="G32" s="717"/>
      <c r="H32" s="717"/>
      <c r="I32" s="718"/>
      <c r="J32" s="245"/>
      <c r="K32" s="249"/>
      <c r="L32" s="247"/>
      <c r="M32" s="248"/>
      <c r="N32" s="224">
        <f>SUM(N33:N192)</f>
        <v>135.94</v>
      </c>
      <c r="O32" s="224"/>
      <c r="P32" s="202" t="s">
        <v>971</v>
      </c>
      <c r="Q32" s="253"/>
      <c r="R32" s="253"/>
      <c r="S32" s="253"/>
      <c r="T32" s="253"/>
      <c r="U32" s="253"/>
      <c r="V32" s="253"/>
      <c r="W32" s="253"/>
      <c r="X32" s="253"/>
      <c r="Y32" s="253"/>
      <c r="Z32" s="253"/>
    </row>
    <row r="33" spans="1:26" ht="21" customHeight="1">
      <c r="A33" s="169"/>
      <c r="B33" s="76"/>
      <c r="C33" s="176"/>
      <c r="D33" s="228"/>
      <c r="E33" s="904" t="s">
        <v>250</v>
      </c>
      <c r="F33" s="67" t="s">
        <v>972</v>
      </c>
      <c r="G33" s="119" t="s">
        <v>125</v>
      </c>
      <c r="H33" s="840" t="s">
        <v>973</v>
      </c>
      <c r="I33" s="930"/>
      <c r="J33" s="744"/>
      <c r="K33" s="744" t="s">
        <v>974</v>
      </c>
      <c r="L33" s="744">
        <v>1</v>
      </c>
      <c r="M33" s="899">
        <v>20.88</v>
      </c>
      <c r="N33" s="744">
        <f>L33*M33</f>
        <v>20.88</v>
      </c>
      <c r="O33" s="744" t="s">
        <v>1474</v>
      </c>
      <c r="P33" s="92" t="s">
        <v>73</v>
      </c>
      <c r="Q33" s="251"/>
      <c r="R33" s="251"/>
      <c r="S33" s="251"/>
      <c r="T33" s="251"/>
      <c r="U33" s="251"/>
      <c r="V33" s="251"/>
      <c r="W33" s="251"/>
      <c r="X33" s="251"/>
      <c r="Y33" s="251"/>
      <c r="Z33" s="251"/>
    </row>
    <row r="34" spans="1:26" ht="21" customHeight="1">
      <c r="A34" s="169"/>
      <c r="B34" s="76"/>
      <c r="C34" s="176"/>
      <c r="D34" s="228"/>
      <c r="E34" s="695"/>
      <c r="F34" s="67" t="s">
        <v>975</v>
      </c>
      <c r="G34" s="119" t="s">
        <v>125</v>
      </c>
      <c r="H34" s="840" t="s">
        <v>976</v>
      </c>
      <c r="I34" s="930"/>
      <c r="J34" s="695"/>
      <c r="K34" s="695"/>
      <c r="L34" s="695"/>
      <c r="M34" s="695"/>
      <c r="N34" s="695"/>
      <c r="O34" s="695"/>
      <c r="P34" s="92" t="s">
        <v>73</v>
      </c>
      <c r="Q34" s="251"/>
      <c r="R34" s="251"/>
      <c r="S34" s="251"/>
      <c r="T34" s="251"/>
      <c r="U34" s="251"/>
      <c r="V34" s="251"/>
      <c r="W34" s="251"/>
      <c r="X34" s="251"/>
      <c r="Y34" s="251"/>
      <c r="Z34" s="251"/>
    </row>
    <row r="35" spans="1:26" ht="21" customHeight="1">
      <c r="A35" s="169"/>
      <c r="B35" s="76"/>
      <c r="C35" s="176"/>
      <c r="D35" s="228"/>
      <c r="E35" s="695"/>
      <c r="F35" s="67" t="s">
        <v>977</v>
      </c>
      <c r="G35" s="119" t="s">
        <v>125</v>
      </c>
      <c r="H35" s="827" t="s">
        <v>978</v>
      </c>
      <c r="I35" s="718"/>
      <c r="J35" s="695"/>
      <c r="K35" s="695"/>
      <c r="L35" s="695"/>
      <c r="M35" s="695"/>
      <c r="N35" s="695"/>
      <c r="O35" s="695"/>
      <c r="P35" s="92" t="s">
        <v>73</v>
      </c>
      <c r="Q35" s="251"/>
      <c r="R35" s="251"/>
      <c r="S35" s="251"/>
      <c r="T35" s="251"/>
      <c r="U35" s="251"/>
      <c r="V35" s="251"/>
      <c r="W35" s="251"/>
      <c r="X35" s="251"/>
      <c r="Y35" s="251"/>
      <c r="Z35" s="251"/>
    </row>
    <row r="36" spans="1:26" ht="21" customHeight="1">
      <c r="A36" s="169"/>
      <c r="B36" s="76"/>
      <c r="C36" s="176"/>
      <c r="D36" s="228"/>
      <c r="E36" s="695"/>
      <c r="F36" s="67" t="s">
        <v>979</v>
      </c>
      <c r="G36" s="119" t="s">
        <v>125</v>
      </c>
      <c r="H36" s="827">
        <v>8</v>
      </c>
      <c r="I36" s="718"/>
      <c r="J36" s="695"/>
      <c r="K36" s="695"/>
      <c r="L36" s="695"/>
      <c r="M36" s="695"/>
      <c r="N36" s="695"/>
      <c r="O36" s="695"/>
      <c r="P36" s="92" t="s">
        <v>73</v>
      </c>
      <c r="Q36" s="251"/>
      <c r="R36" s="251"/>
      <c r="S36" s="251"/>
      <c r="T36" s="251"/>
      <c r="U36" s="251"/>
      <c r="V36" s="251"/>
      <c r="W36" s="251"/>
      <c r="X36" s="251"/>
      <c r="Y36" s="251"/>
      <c r="Z36" s="251"/>
    </row>
    <row r="37" spans="1:26" ht="21" customHeight="1">
      <c r="A37" s="169"/>
      <c r="B37" s="76"/>
      <c r="C37" s="176"/>
      <c r="D37" s="228"/>
      <c r="E37" s="695"/>
      <c r="F37" s="67" t="s">
        <v>980</v>
      </c>
      <c r="G37" s="119" t="s">
        <v>125</v>
      </c>
      <c r="H37" s="827">
        <v>890028</v>
      </c>
      <c r="I37" s="718"/>
      <c r="J37" s="695"/>
      <c r="K37" s="695"/>
      <c r="L37" s="695"/>
      <c r="M37" s="695"/>
      <c r="N37" s="695"/>
      <c r="O37" s="695"/>
      <c r="P37" s="92" t="s">
        <v>981</v>
      </c>
      <c r="Q37" s="251"/>
      <c r="R37" s="251"/>
      <c r="S37" s="251"/>
      <c r="T37" s="251"/>
      <c r="U37" s="251"/>
      <c r="V37" s="251"/>
      <c r="W37" s="251"/>
      <c r="X37" s="251"/>
      <c r="Y37" s="251"/>
      <c r="Z37" s="251"/>
    </row>
    <row r="38" spans="1:26" ht="21" customHeight="1">
      <c r="A38" s="169"/>
      <c r="B38" s="76"/>
      <c r="C38" s="176"/>
      <c r="D38" s="228"/>
      <c r="E38" s="695"/>
      <c r="F38" s="67" t="s">
        <v>982</v>
      </c>
      <c r="G38" s="119" t="s">
        <v>125</v>
      </c>
      <c r="H38" s="827">
        <v>2022</v>
      </c>
      <c r="I38" s="718"/>
      <c r="J38" s="695"/>
      <c r="K38" s="695"/>
      <c r="L38" s="695"/>
      <c r="M38" s="695"/>
      <c r="N38" s="695"/>
      <c r="O38" s="695"/>
      <c r="P38" s="92" t="s">
        <v>73</v>
      </c>
      <c r="Q38" s="251"/>
      <c r="R38" s="251"/>
      <c r="S38" s="251"/>
      <c r="T38" s="251"/>
      <c r="U38" s="251"/>
      <c r="V38" s="251"/>
      <c r="W38" s="251"/>
      <c r="X38" s="251"/>
      <c r="Y38" s="251"/>
      <c r="Z38" s="251"/>
    </row>
    <row r="39" spans="1:26" ht="21" customHeight="1">
      <c r="A39" s="169"/>
      <c r="B39" s="76"/>
      <c r="C39" s="176"/>
      <c r="D39" s="228"/>
      <c r="E39" s="695"/>
      <c r="F39" s="67" t="s">
        <v>983</v>
      </c>
      <c r="G39" s="119" t="s">
        <v>125</v>
      </c>
      <c r="H39" s="981" t="s">
        <v>984</v>
      </c>
      <c r="I39" s="718"/>
      <c r="J39" s="695"/>
      <c r="K39" s="695"/>
      <c r="L39" s="695"/>
      <c r="M39" s="695"/>
      <c r="N39" s="695"/>
      <c r="O39" s="695"/>
      <c r="P39" s="92" t="s">
        <v>73</v>
      </c>
      <c r="Q39" s="251"/>
      <c r="R39" s="251"/>
      <c r="S39" s="251"/>
      <c r="T39" s="251"/>
      <c r="U39" s="251"/>
      <c r="V39" s="251"/>
      <c r="W39" s="251"/>
      <c r="X39" s="251"/>
      <c r="Y39" s="251"/>
      <c r="Z39" s="251"/>
    </row>
    <row r="40" spans="1:26" ht="21" customHeight="1">
      <c r="A40" s="169"/>
      <c r="B40" s="76"/>
      <c r="C40" s="176"/>
      <c r="D40" s="228"/>
      <c r="E40" s="695"/>
      <c r="F40" s="67" t="s">
        <v>985</v>
      </c>
      <c r="G40" s="119" t="s">
        <v>125</v>
      </c>
      <c r="H40" s="827">
        <v>22974687</v>
      </c>
      <c r="I40" s="718"/>
      <c r="J40" s="695"/>
      <c r="K40" s="695"/>
      <c r="L40" s="695"/>
      <c r="M40" s="695"/>
      <c r="N40" s="695"/>
      <c r="O40" s="695"/>
      <c r="P40" s="92" t="s">
        <v>73</v>
      </c>
      <c r="Q40" s="251"/>
      <c r="R40" s="251"/>
      <c r="S40" s="251"/>
      <c r="T40" s="251"/>
      <c r="U40" s="251"/>
      <c r="V40" s="251"/>
      <c r="W40" s="251"/>
      <c r="X40" s="251"/>
      <c r="Y40" s="251"/>
      <c r="Z40" s="251"/>
    </row>
    <row r="41" spans="1:26" ht="21" customHeight="1">
      <c r="A41" s="169"/>
      <c r="B41" s="76"/>
      <c r="C41" s="176"/>
      <c r="D41" s="228"/>
      <c r="E41" s="695"/>
      <c r="F41" s="67" t="s">
        <v>986</v>
      </c>
      <c r="G41" s="119" t="s">
        <v>125</v>
      </c>
      <c r="H41" s="827" t="s">
        <v>987</v>
      </c>
      <c r="I41" s="718"/>
      <c r="J41" s="695"/>
      <c r="K41" s="695"/>
      <c r="L41" s="695"/>
      <c r="M41" s="695"/>
      <c r="N41" s="695"/>
      <c r="O41" s="695"/>
      <c r="P41" s="92" t="s">
        <v>73</v>
      </c>
      <c r="Q41" s="251"/>
      <c r="R41" s="251"/>
      <c r="S41" s="251"/>
      <c r="T41" s="251"/>
      <c r="U41" s="251"/>
      <c r="V41" s="251"/>
      <c r="W41" s="251"/>
      <c r="X41" s="251"/>
      <c r="Y41" s="251"/>
      <c r="Z41" s="251"/>
    </row>
    <row r="42" spans="1:26" ht="21" customHeight="1">
      <c r="A42" s="169"/>
      <c r="B42" s="76"/>
      <c r="C42" s="176"/>
      <c r="D42" s="228"/>
      <c r="E42" s="695"/>
      <c r="F42" s="67" t="s">
        <v>988</v>
      </c>
      <c r="G42" s="119" t="s">
        <v>125</v>
      </c>
      <c r="H42" s="915" t="s">
        <v>989</v>
      </c>
      <c r="I42" s="718"/>
      <c r="J42" s="695"/>
      <c r="K42" s="695"/>
      <c r="L42" s="695"/>
      <c r="M42" s="695"/>
      <c r="N42" s="695"/>
      <c r="O42" s="695"/>
      <c r="P42" s="92" t="s">
        <v>990</v>
      </c>
      <c r="Q42" s="251"/>
      <c r="R42" s="251"/>
      <c r="S42" s="251"/>
      <c r="T42" s="251"/>
      <c r="U42" s="251"/>
      <c r="V42" s="251"/>
      <c r="W42" s="251"/>
      <c r="X42" s="251"/>
      <c r="Y42" s="251"/>
      <c r="Z42" s="251"/>
    </row>
    <row r="43" spans="1:26" ht="21" customHeight="1">
      <c r="A43" s="169"/>
      <c r="B43" s="76"/>
      <c r="C43" s="176"/>
      <c r="D43" s="228"/>
      <c r="E43" s="695"/>
      <c r="F43" s="67" t="s">
        <v>991</v>
      </c>
      <c r="G43" s="119" t="s">
        <v>125</v>
      </c>
      <c r="H43" s="915" t="s">
        <v>992</v>
      </c>
      <c r="I43" s="718"/>
      <c r="J43" s="695"/>
      <c r="K43" s="695"/>
      <c r="L43" s="695"/>
      <c r="M43" s="695"/>
      <c r="N43" s="695"/>
      <c r="O43" s="695"/>
      <c r="P43" s="92" t="s">
        <v>993</v>
      </c>
      <c r="Q43" s="251"/>
      <c r="R43" s="251"/>
      <c r="S43" s="251"/>
      <c r="T43" s="251"/>
      <c r="U43" s="251"/>
      <c r="V43" s="251"/>
      <c r="W43" s="251"/>
      <c r="X43" s="251"/>
      <c r="Y43" s="251"/>
      <c r="Z43" s="251"/>
    </row>
    <row r="44" spans="1:26" ht="27.95" customHeight="1">
      <c r="A44" s="169"/>
      <c r="B44" s="76"/>
      <c r="C44" s="176"/>
      <c r="D44" s="228"/>
      <c r="E44" s="695"/>
      <c r="F44" s="67" t="s">
        <v>4</v>
      </c>
      <c r="G44" s="119" t="s">
        <v>125</v>
      </c>
      <c r="H44" s="915" t="s">
        <v>992</v>
      </c>
      <c r="I44" s="718"/>
      <c r="J44" s="695"/>
      <c r="K44" s="695"/>
      <c r="L44" s="695"/>
      <c r="M44" s="695"/>
      <c r="N44" s="695"/>
      <c r="O44" s="695"/>
      <c r="P44" s="92" t="s">
        <v>994</v>
      </c>
      <c r="Q44" s="251"/>
      <c r="R44" s="251"/>
      <c r="S44" s="251"/>
      <c r="T44" s="251"/>
      <c r="U44" s="251"/>
      <c r="V44" s="251"/>
      <c r="W44" s="251"/>
      <c r="X44" s="251"/>
      <c r="Y44" s="251"/>
      <c r="Z44" s="251"/>
    </row>
    <row r="45" spans="1:26" ht="21" customHeight="1">
      <c r="A45" s="169"/>
      <c r="B45" s="76"/>
      <c r="C45" s="176"/>
      <c r="D45" s="228"/>
      <c r="E45" s="695"/>
      <c r="F45" s="67" t="s">
        <v>995</v>
      </c>
      <c r="G45" s="119" t="s">
        <v>125</v>
      </c>
      <c r="H45" s="827" t="s">
        <v>996</v>
      </c>
      <c r="I45" s="718"/>
      <c r="J45" s="695"/>
      <c r="K45" s="695"/>
      <c r="L45" s="695"/>
      <c r="M45" s="695"/>
      <c r="N45" s="695"/>
      <c r="O45" s="695"/>
      <c r="P45" s="92" t="s">
        <v>997</v>
      </c>
      <c r="Q45" s="251"/>
      <c r="R45" s="251"/>
      <c r="S45" s="251"/>
      <c r="T45" s="251"/>
      <c r="U45" s="251"/>
      <c r="V45" s="251"/>
      <c r="W45" s="251"/>
      <c r="X45" s="251"/>
      <c r="Y45" s="251"/>
      <c r="Z45" s="251"/>
    </row>
    <row r="46" spans="1:26" ht="15.75" customHeight="1">
      <c r="A46" s="169"/>
      <c r="B46" s="76"/>
      <c r="C46" s="176"/>
      <c r="D46" s="228"/>
      <c r="E46" s="695"/>
      <c r="F46" s="67" t="s">
        <v>998</v>
      </c>
      <c r="G46" s="119" t="s">
        <v>125</v>
      </c>
      <c r="H46" s="827" t="s">
        <v>999</v>
      </c>
      <c r="I46" s="718"/>
      <c r="J46" s="695"/>
      <c r="K46" s="695"/>
      <c r="L46" s="695"/>
      <c r="M46" s="695"/>
      <c r="N46" s="695"/>
      <c r="O46" s="695"/>
      <c r="P46" s="92" t="s">
        <v>1000</v>
      </c>
      <c r="Q46" s="251"/>
      <c r="R46" s="251"/>
      <c r="S46" s="251"/>
      <c r="T46" s="251"/>
      <c r="U46" s="251"/>
      <c r="V46" s="251"/>
      <c r="W46" s="251"/>
      <c r="X46" s="251"/>
      <c r="Y46" s="251"/>
      <c r="Z46" s="251"/>
    </row>
    <row r="47" spans="1:26" ht="21" customHeight="1">
      <c r="A47" s="169"/>
      <c r="B47" s="76"/>
      <c r="C47" s="176"/>
      <c r="D47" s="228"/>
      <c r="E47" s="695"/>
      <c r="F47" s="67" t="s">
        <v>1001</v>
      </c>
      <c r="G47" s="119" t="s">
        <v>125</v>
      </c>
      <c r="H47" s="915" t="s">
        <v>1002</v>
      </c>
      <c r="I47" s="718"/>
      <c r="J47" s="695"/>
      <c r="K47" s="695"/>
      <c r="L47" s="695"/>
      <c r="M47" s="695"/>
      <c r="N47" s="695"/>
      <c r="O47" s="695"/>
      <c r="P47" s="92" t="s">
        <v>1003</v>
      </c>
      <c r="Q47" s="251"/>
      <c r="R47" s="251"/>
      <c r="S47" s="251"/>
      <c r="T47" s="251"/>
      <c r="U47" s="251"/>
      <c r="V47" s="251"/>
      <c r="W47" s="251"/>
      <c r="X47" s="251"/>
      <c r="Y47" s="251"/>
      <c r="Z47" s="251"/>
    </row>
    <row r="48" spans="1:26" ht="36.75" customHeight="1">
      <c r="A48" s="169"/>
      <c r="B48" s="76"/>
      <c r="C48" s="176"/>
      <c r="D48" s="228"/>
      <c r="E48" s="695"/>
      <c r="F48" s="67" t="s">
        <v>1004</v>
      </c>
      <c r="G48" s="119"/>
      <c r="H48" s="915" t="s">
        <v>1005</v>
      </c>
      <c r="I48" s="718"/>
      <c r="J48" s="695"/>
      <c r="K48" s="695"/>
      <c r="L48" s="695"/>
      <c r="M48" s="695"/>
      <c r="N48" s="695"/>
      <c r="O48" s="695"/>
      <c r="P48" s="92" t="s">
        <v>1006</v>
      </c>
      <c r="Q48" s="254" t="s">
        <v>1007</v>
      </c>
      <c r="R48" s="251"/>
      <c r="S48" s="251"/>
      <c r="T48" s="251"/>
      <c r="U48" s="251"/>
      <c r="V48" s="251"/>
      <c r="W48" s="251"/>
      <c r="X48" s="251"/>
      <c r="Y48" s="251"/>
      <c r="Z48" s="251"/>
    </row>
    <row r="49" spans="1:26" ht="30" customHeight="1">
      <c r="A49" s="169"/>
      <c r="B49" s="76"/>
      <c r="C49" s="176"/>
      <c r="D49" s="228"/>
      <c r="E49" s="695"/>
      <c r="F49" s="67" t="s">
        <v>1008</v>
      </c>
      <c r="G49" s="119" t="s">
        <v>125</v>
      </c>
      <c r="H49" s="915" t="s">
        <v>1009</v>
      </c>
      <c r="I49" s="718"/>
      <c r="J49" s="695"/>
      <c r="K49" s="695"/>
      <c r="L49" s="695"/>
      <c r="M49" s="695"/>
      <c r="N49" s="695"/>
      <c r="O49" s="695"/>
      <c r="P49" s="92" t="s">
        <v>1010</v>
      </c>
      <c r="Q49" s="251"/>
      <c r="R49" s="251"/>
      <c r="S49" s="251"/>
      <c r="T49" s="251"/>
      <c r="U49" s="251"/>
      <c r="V49" s="251"/>
      <c r="W49" s="251"/>
      <c r="X49" s="251"/>
      <c r="Y49" s="251"/>
      <c r="Z49" s="251"/>
    </row>
    <row r="50" spans="1:26" ht="35.1" customHeight="1">
      <c r="A50" s="169"/>
      <c r="B50" s="76"/>
      <c r="C50" s="176"/>
      <c r="D50" s="228"/>
      <c r="E50" s="695"/>
      <c r="F50" s="67" t="s">
        <v>1011</v>
      </c>
      <c r="G50" s="119" t="s">
        <v>125</v>
      </c>
      <c r="H50" s="914" t="s">
        <v>1012</v>
      </c>
      <c r="I50" s="718"/>
      <c r="J50" s="695"/>
      <c r="K50" s="695"/>
      <c r="L50" s="695"/>
      <c r="M50" s="695"/>
      <c r="N50" s="695"/>
      <c r="O50" s="695"/>
      <c r="P50" s="92" t="s">
        <v>1013</v>
      </c>
      <c r="Q50" s="251"/>
      <c r="R50" s="251"/>
      <c r="S50" s="251"/>
      <c r="T50" s="251"/>
      <c r="U50" s="251"/>
      <c r="V50" s="251"/>
      <c r="W50" s="251"/>
      <c r="X50" s="251"/>
      <c r="Y50" s="251"/>
      <c r="Z50" s="251"/>
    </row>
    <row r="51" spans="1:26" ht="15.75" customHeight="1">
      <c r="A51" s="169"/>
      <c r="B51" s="76"/>
      <c r="C51" s="176"/>
      <c r="D51" s="228"/>
      <c r="E51" s="695"/>
      <c r="F51" s="67" t="s">
        <v>1014</v>
      </c>
      <c r="G51" s="119" t="s">
        <v>125</v>
      </c>
      <c r="H51" s="827" t="s">
        <v>1015</v>
      </c>
      <c r="I51" s="718"/>
      <c r="J51" s="695"/>
      <c r="K51" s="695"/>
      <c r="L51" s="695"/>
      <c r="M51" s="695"/>
      <c r="N51" s="695"/>
      <c r="O51" s="695"/>
      <c r="P51" s="92" t="s">
        <v>1016</v>
      </c>
      <c r="Q51" s="251"/>
      <c r="R51" s="251"/>
      <c r="S51" s="251"/>
      <c r="T51" s="251"/>
      <c r="U51" s="251"/>
      <c r="V51" s="251"/>
      <c r="W51" s="251"/>
      <c r="X51" s="251"/>
      <c r="Y51" s="251"/>
      <c r="Z51" s="251"/>
    </row>
    <row r="52" spans="1:26" ht="15.75" customHeight="1">
      <c r="A52" s="169"/>
      <c r="B52" s="76"/>
      <c r="C52" s="176"/>
      <c r="D52" s="228"/>
      <c r="E52" s="696"/>
      <c r="F52" s="67" t="s">
        <v>1017</v>
      </c>
      <c r="G52" s="119" t="s">
        <v>125</v>
      </c>
      <c r="H52" s="827" t="s">
        <v>999</v>
      </c>
      <c r="I52" s="718"/>
      <c r="J52" s="696"/>
      <c r="K52" s="696"/>
      <c r="L52" s="696"/>
      <c r="M52" s="696"/>
      <c r="N52" s="696"/>
      <c r="O52" s="696"/>
      <c r="P52" s="92" t="s">
        <v>1018</v>
      </c>
      <c r="Q52" s="251"/>
      <c r="R52" s="251"/>
      <c r="S52" s="251"/>
      <c r="T52" s="251"/>
      <c r="U52" s="251"/>
      <c r="V52" s="251"/>
      <c r="W52" s="251"/>
      <c r="X52" s="251"/>
      <c r="Y52" s="251"/>
      <c r="Z52" s="251"/>
    </row>
    <row r="53" spans="1:26" ht="29.1" customHeight="1">
      <c r="A53" s="169"/>
      <c r="B53" s="76"/>
      <c r="C53" s="176"/>
      <c r="D53" s="228"/>
      <c r="E53" s="904" t="s">
        <v>256</v>
      </c>
      <c r="F53" s="67" t="s">
        <v>972</v>
      </c>
      <c r="G53" s="119" t="s">
        <v>125</v>
      </c>
      <c r="H53" s="840" t="s">
        <v>1019</v>
      </c>
      <c r="I53" s="718"/>
      <c r="J53" s="744"/>
      <c r="K53" s="744" t="s">
        <v>974</v>
      </c>
      <c r="L53" s="744">
        <v>1</v>
      </c>
      <c r="M53" s="899">
        <v>17.940000000000001</v>
      </c>
      <c r="N53" s="744">
        <f>L53*M53</f>
        <v>17.940000000000001</v>
      </c>
      <c r="O53" s="744" t="s">
        <v>1474</v>
      </c>
      <c r="P53" s="92" t="s">
        <v>73</v>
      </c>
      <c r="Q53" s="251"/>
      <c r="R53" s="251"/>
      <c r="S53" s="251"/>
      <c r="T53" s="251"/>
      <c r="U53" s="251"/>
      <c r="V53" s="251"/>
      <c r="W53" s="251"/>
      <c r="X53" s="251"/>
      <c r="Y53" s="251"/>
      <c r="Z53" s="251"/>
    </row>
    <row r="54" spans="1:26" ht="27" customHeight="1">
      <c r="A54" s="169"/>
      <c r="B54" s="76"/>
      <c r="C54" s="176"/>
      <c r="D54" s="228"/>
      <c r="E54" s="695"/>
      <c r="F54" s="67" t="s">
        <v>975</v>
      </c>
      <c r="G54" s="119" t="s">
        <v>125</v>
      </c>
      <c r="H54" s="840" t="s">
        <v>1020</v>
      </c>
      <c r="I54" s="930"/>
      <c r="J54" s="695"/>
      <c r="K54" s="695"/>
      <c r="L54" s="695"/>
      <c r="M54" s="695"/>
      <c r="N54" s="695"/>
      <c r="O54" s="695"/>
      <c r="P54" s="92" t="s">
        <v>73</v>
      </c>
      <c r="Q54" s="251"/>
      <c r="R54" s="251"/>
      <c r="S54" s="251"/>
      <c r="T54" s="251"/>
      <c r="U54" s="251"/>
      <c r="V54" s="251"/>
      <c r="W54" s="251"/>
      <c r="X54" s="251"/>
      <c r="Y54" s="251"/>
      <c r="Z54" s="251"/>
    </row>
    <row r="55" spans="1:26" ht="21" customHeight="1">
      <c r="A55" s="169"/>
      <c r="B55" s="76"/>
      <c r="C55" s="176"/>
      <c r="D55" s="228"/>
      <c r="E55" s="695"/>
      <c r="F55" s="67" t="s">
        <v>977</v>
      </c>
      <c r="G55" s="119" t="s">
        <v>125</v>
      </c>
      <c r="H55" s="827" t="s">
        <v>1021</v>
      </c>
      <c r="I55" s="718"/>
      <c r="J55" s="695"/>
      <c r="K55" s="695"/>
      <c r="L55" s="695"/>
      <c r="M55" s="695"/>
      <c r="N55" s="695"/>
      <c r="O55" s="695"/>
      <c r="P55" s="92" t="s">
        <v>73</v>
      </c>
      <c r="Q55" s="251"/>
      <c r="R55" s="251"/>
      <c r="S55" s="251"/>
      <c r="T55" s="251"/>
      <c r="U55" s="251"/>
      <c r="V55" s="251"/>
      <c r="W55" s="251"/>
      <c r="X55" s="251"/>
      <c r="Y55" s="251"/>
      <c r="Z55" s="251"/>
    </row>
    <row r="56" spans="1:26" ht="21" customHeight="1">
      <c r="A56" s="169"/>
      <c r="B56" s="76"/>
      <c r="C56" s="176"/>
      <c r="D56" s="228"/>
      <c r="E56" s="695"/>
      <c r="F56" s="67" t="s">
        <v>979</v>
      </c>
      <c r="G56" s="119" t="s">
        <v>125</v>
      </c>
      <c r="H56" s="827">
        <v>7</v>
      </c>
      <c r="I56" s="718"/>
      <c r="J56" s="695"/>
      <c r="K56" s="695"/>
      <c r="L56" s="695"/>
      <c r="M56" s="695"/>
      <c r="N56" s="695"/>
      <c r="O56" s="695"/>
      <c r="P56" s="92" t="s">
        <v>73</v>
      </c>
      <c r="Q56" s="251"/>
      <c r="R56" s="251"/>
      <c r="S56" s="251"/>
      <c r="T56" s="251"/>
      <c r="U56" s="251"/>
      <c r="V56" s="251"/>
      <c r="W56" s="251"/>
      <c r="X56" s="251"/>
      <c r="Y56" s="251"/>
      <c r="Z56" s="251"/>
    </row>
    <row r="57" spans="1:26" ht="21" customHeight="1">
      <c r="A57" s="169"/>
      <c r="B57" s="76"/>
      <c r="C57" s="176"/>
      <c r="D57" s="228"/>
      <c r="E57" s="695"/>
      <c r="F57" s="67" t="s">
        <v>980</v>
      </c>
      <c r="G57" s="119" t="s">
        <v>125</v>
      </c>
      <c r="H57" s="827">
        <v>2</v>
      </c>
      <c r="I57" s="718"/>
      <c r="J57" s="695"/>
      <c r="K57" s="695"/>
      <c r="L57" s="695"/>
      <c r="M57" s="695"/>
      <c r="N57" s="695"/>
      <c r="O57" s="695"/>
      <c r="P57" s="92" t="s">
        <v>981</v>
      </c>
      <c r="Q57" s="251"/>
      <c r="R57" s="251"/>
      <c r="S57" s="251"/>
      <c r="T57" s="251"/>
      <c r="U57" s="251"/>
      <c r="V57" s="251"/>
      <c r="W57" s="251"/>
      <c r="X57" s="251"/>
      <c r="Y57" s="251"/>
      <c r="Z57" s="251"/>
    </row>
    <row r="58" spans="1:26" ht="21" customHeight="1">
      <c r="A58" s="169"/>
      <c r="B58" s="76"/>
      <c r="C58" s="176"/>
      <c r="D58" s="228"/>
      <c r="E58" s="695"/>
      <c r="F58" s="67" t="s">
        <v>982</v>
      </c>
      <c r="G58" s="119" t="s">
        <v>125</v>
      </c>
      <c r="H58" s="827">
        <v>2022</v>
      </c>
      <c r="I58" s="718"/>
      <c r="J58" s="695"/>
      <c r="K58" s="695"/>
      <c r="L58" s="695"/>
      <c r="M58" s="695"/>
      <c r="N58" s="695"/>
      <c r="O58" s="695"/>
      <c r="P58" s="92" t="s">
        <v>73</v>
      </c>
      <c r="Q58" s="251"/>
      <c r="R58" s="251"/>
      <c r="S58" s="251"/>
      <c r="T58" s="251"/>
      <c r="U58" s="251"/>
      <c r="V58" s="251"/>
      <c r="W58" s="251"/>
      <c r="X58" s="251"/>
      <c r="Y58" s="251"/>
      <c r="Z58" s="251"/>
    </row>
    <row r="59" spans="1:26" ht="21" customHeight="1">
      <c r="A59" s="169"/>
      <c r="B59" s="76"/>
      <c r="C59" s="176"/>
      <c r="D59" s="228"/>
      <c r="E59" s="695"/>
      <c r="F59" s="67" t="s">
        <v>983</v>
      </c>
      <c r="G59" s="119" t="s">
        <v>125</v>
      </c>
      <c r="H59" s="827" t="s">
        <v>1022</v>
      </c>
      <c r="I59" s="718"/>
      <c r="J59" s="695"/>
      <c r="K59" s="695"/>
      <c r="L59" s="695"/>
      <c r="M59" s="695"/>
      <c r="N59" s="695"/>
      <c r="O59" s="695"/>
      <c r="P59" s="92" t="s">
        <v>73</v>
      </c>
      <c r="Q59" s="251"/>
      <c r="R59" s="251"/>
      <c r="S59" s="251"/>
      <c r="T59" s="251"/>
      <c r="U59" s="251"/>
      <c r="V59" s="251"/>
      <c r="W59" s="251"/>
      <c r="X59" s="251"/>
      <c r="Y59" s="251"/>
      <c r="Z59" s="251"/>
    </row>
    <row r="60" spans="1:26" ht="21" customHeight="1">
      <c r="A60" s="169"/>
      <c r="B60" s="76"/>
      <c r="C60" s="176"/>
      <c r="D60" s="228"/>
      <c r="E60" s="695"/>
      <c r="F60" s="67" t="s">
        <v>985</v>
      </c>
      <c r="G60" s="119" t="s">
        <v>125</v>
      </c>
      <c r="H60" s="827" t="s">
        <v>1023</v>
      </c>
      <c r="I60" s="718"/>
      <c r="J60" s="695"/>
      <c r="K60" s="695"/>
      <c r="L60" s="695"/>
      <c r="M60" s="695"/>
      <c r="N60" s="695"/>
      <c r="O60" s="695"/>
      <c r="P60" s="92" t="s">
        <v>73</v>
      </c>
      <c r="Q60" s="251"/>
      <c r="R60" s="251"/>
      <c r="S60" s="251"/>
      <c r="T60" s="251"/>
      <c r="U60" s="251"/>
      <c r="V60" s="251"/>
      <c r="W60" s="251"/>
      <c r="X60" s="251"/>
      <c r="Y60" s="251"/>
      <c r="Z60" s="251"/>
    </row>
    <row r="61" spans="1:26" ht="27" customHeight="1">
      <c r="A61" s="169"/>
      <c r="B61" s="76"/>
      <c r="C61" s="176"/>
      <c r="D61" s="228"/>
      <c r="E61" s="695"/>
      <c r="F61" s="67" t="s">
        <v>986</v>
      </c>
      <c r="G61" s="119" t="s">
        <v>125</v>
      </c>
      <c r="H61" s="827" t="s">
        <v>1024</v>
      </c>
      <c r="I61" s="718"/>
      <c r="J61" s="695"/>
      <c r="K61" s="695"/>
      <c r="L61" s="695"/>
      <c r="M61" s="695"/>
      <c r="N61" s="695"/>
      <c r="O61" s="695"/>
      <c r="P61" s="92" t="s">
        <v>73</v>
      </c>
      <c r="Q61" s="251"/>
      <c r="R61" s="251"/>
      <c r="S61" s="251"/>
      <c r="T61" s="251"/>
      <c r="U61" s="251"/>
      <c r="V61" s="251"/>
      <c r="W61" s="251"/>
      <c r="X61" s="251"/>
      <c r="Y61" s="251"/>
      <c r="Z61" s="251"/>
    </row>
    <row r="62" spans="1:26" ht="21" customHeight="1">
      <c r="A62" s="169"/>
      <c r="B62" s="76"/>
      <c r="C62" s="176"/>
      <c r="D62" s="228"/>
      <c r="E62" s="695"/>
      <c r="F62" s="67" t="s">
        <v>988</v>
      </c>
      <c r="G62" s="119" t="s">
        <v>125</v>
      </c>
      <c r="H62" s="916" t="s">
        <v>1025</v>
      </c>
      <c r="I62" s="718"/>
      <c r="J62" s="695"/>
      <c r="K62" s="695"/>
      <c r="L62" s="695"/>
      <c r="M62" s="695"/>
      <c r="N62" s="695"/>
      <c r="O62" s="695"/>
      <c r="P62" s="92" t="s">
        <v>990</v>
      </c>
      <c r="Q62" s="251"/>
      <c r="R62" s="251"/>
      <c r="S62" s="251"/>
      <c r="T62" s="251"/>
      <c r="U62" s="251"/>
      <c r="V62" s="251"/>
      <c r="W62" s="251"/>
      <c r="X62" s="251"/>
      <c r="Y62" s="251"/>
      <c r="Z62" s="251"/>
    </row>
    <row r="63" spans="1:26" ht="21" customHeight="1">
      <c r="A63" s="169"/>
      <c r="B63" s="76"/>
      <c r="C63" s="176"/>
      <c r="D63" s="228"/>
      <c r="E63" s="695"/>
      <c r="F63" s="67" t="s">
        <v>991</v>
      </c>
      <c r="G63" s="119" t="s">
        <v>125</v>
      </c>
      <c r="H63" s="916" t="s">
        <v>1026</v>
      </c>
      <c r="I63" s="718"/>
      <c r="J63" s="695"/>
      <c r="K63" s="695"/>
      <c r="L63" s="695"/>
      <c r="M63" s="695"/>
      <c r="N63" s="695"/>
      <c r="O63" s="695"/>
      <c r="P63" s="92" t="s">
        <v>993</v>
      </c>
      <c r="Q63" s="251"/>
      <c r="R63" s="251"/>
      <c r="S63" s="251"/>
      <c r="T63" s="251"/>
      <c r="U63" s="251"/>
      <c r="V63" s="251"/>
      <c r="W63" s="251"/>
      <c r="X63" s="251"/>
      <c r="Y63" s="251"/>
      <c r="Z63" s="251"/>
    </row>
    <row r="64" spans="1:26" ht="27" customHeight="1">
      <c r="A64" s="169"/>
      <c r="B64" s="76"/>
      <c r="C64" s="176"/>
      <c r="D64" s="228"/>
      <c r="E64" s="695"/>
      <c r="F64" s="67" t="s">
        <v>4</v>
      </c>
      <c r="G64" s="119" t="s">
        <v>125</v>
      </c>
      <c r="H64" s="916" t="s">
        <v>1027</v>
      </c>
      <c r="I64" s="718"/>
      <c r="J64" s="695"/>
      <c r="K64" s="695"/>
      <c r="L64" s="695"/>
      <c r="M64" s="695"/>
      <c r="N64" s="695"/>
      <c r="O64" s="695"/>
      <c r="P64" s="92" t="s">
        <v>994</v>
      </c>
      <c r="Q64" s="251"/>
      <c r="R64" s="251"/>
      <c r="S64" s="251"/>
      <c r="T64" s="251"/>
      <c r="U64" s="251"/>
      <c r="V64" s="251"/>
      <c r="W64" s="251"/>
      <c r="X64" s="251"/>
      <c r="Y64" s="251"/>
      <c r="Z64" s="251"/>
    </row>
    <row r="65" spans="1:26" ht="21" customHeight="1">
      <c r="A65" s="169"/>
      <c r="B65" s="76"/>
      <c r="C65" s="176"/>
      <c r="D65" s="228"/>
      <c r="E65" s="695"/>
      <c r="F65" s="67" t="s">
        <v>995</v>
      </c>
      <c r="G65" s="119" t="s">
        <v>125</v>
      </c>
      <c r="H65" s="827" t="s">
        <v>1028</v>
      </c>
      <c r="I65" s="718"/>
      <c r="J65" s="695"/>
      <c r="K65" s="695"/>
      <c r="L65" s="695"/>
      <c r="M65" s="695"/>
      <c r="N65" s="695"/>
      <c r="O65" s="695"/>
      <c r="P65" s="92" t="s">
        <v>997</v>
      </c>
      <c r="Q65" s="251"/>
      <c r="R65" s="251"/>
      <c r="S65" s="251"/>
      <c r="T65" s="251"/>
      <c r="U65" s="251"/>
      <c r="V65" s="251"/>
      <c r="W65" s="251"/>
      <c r="X65" s="251"/>
      <c r="Y65" s="251"/>
      <c r="Z65" s="251"/>
    </row>
    <row r="66" spans="1:26" ht="15.75" customHeight="1">
      <c r="A66" s="169"/>
      <c r="B66" s="76"/>
      <c r="C66" s="176"/>
      <c r="D66" s="228"/>
      <c r="E66" s="695"/>
      <c r="F66" s="67" t="s">
        <v>998</v>
      </c>
      <c r="G66" s="119" t="s">
        <v>125</v>
      </c>
      <c r="H66" s="827">
        <v>0</v>
      </c>
      <c r="I66" s="718"/>
      <c r="J66" s="695"/>
      <c r="K66" s="695"/>
      <c r="L66" s="695"/>
      <c r="M66" s="695"/>
      <c r="N66" s="695"/>
      <c r="O66" s="695"/>
      <c r="P66" s="92" t="s">
        <v>1000</v>
      </c>
      <c r="Q66" s="251"/>
      <c r="R66" s="251"/>
      <c r="S66" s="251"/>
      <c r="T66" s="251"/>
      <c r="U66" s="251"/>
      <c r="V66" s="251"/>
      <c r="W66" s="251"/>
      <c r="X66" s="251"/>
      <c r="Y66" s="251"/>
      <c r="Z66" s="251"/>
    </row>
    <row r="67" spans="1:26" ht="21" customHeight="1">
      <c r="A67" s="169"/>
      <c r="B67" s="76"/>
      <c r="C67" s="176"/>
      <c r="D67" s="228"/>
      <c r="E67" s="695"/>
      <c r="F67" s="67" t="s">
        <v>1001</v>
      </c>
      <c r="G67" s="119" t="s">
        <v>125</v>
      </c>
      <c r="H67" s="914" t="s">
        <v>1029</v>
      </c>
      <c r="I67" s="718"/>
      <c r="J67" s="695"/>
      <c r="K67" s="695"/>
      <c r="L67" s="695"/>
      <c r="M67" s="695"/>
      <c r="N67" s="695"/>
      <c r="O67" s="695"/>
      <c r="P67" s="92" t="s">
        <v>1003</v>
      </c>
      <c r="Q67" s="251"/>
      <c r="R67" s="251"/>
      <c r="S67" s="251"/>
      <c r="T67" s="251"/>
      <c r="U67" s="251"/>
      <c r="V67" s="251"/>
      <c r="W67" s="251"/>
      <c r="X67" s="251"/>
      <c r="Y67" s="251"/>
      <c r="Z67" s="251"/>
    </row>
    <row r="68" spans="1:26" ht="36.75" customHeight="1">
      <c r="A68" s="169"/>
      <c r="B68" s="76"/>
      <c r="C68" s="176"/>
      <c r="D68" s="228"/>
      <c r="E68" s="695"/>
      <c r="F68" s="67" t="s">
        <v>1004</v>
      </c>
      <c r="G68" s="119"/>
      <c r="H68" s="916" t="s">
        <v>1030</v>
      </c>
      <c r="I68" s="718"/>
      <c r="J68" s="695"/>
      <c r="K68" s="695"/>
      <c r="L68" s="695"/>
      <c r="M68" s="695"/>
      <c r="N68" s="695"/>
      <c r="O68" s="695"/>
      <c r="P68" s="92" t="s">
        <v>1006</v>
      </c>
      <c r="Q68" s="251"/>
      <c r="R68" s="251"/>
      <c r="S68" s="251"/>
      <c r="T68" s="251"/>
      <c r="U68" s="251"/>
      <c r="V68" s="251"/>
      <c r="W68" s="251"/>
      <c r="X68" s="251"/>
      <c r="Y68" s="251"/>
      <c r="Z68" s="251"/>
    </row>
    <row r="69" spans="1:26" ht="27.95" customHeight="1">
      <c r="A69" s="169"/>
      <c r="B69" s="76"/>
      <c r="C69" s="176"/>
      <c r="D69" s="228"/>
      <c r="E69" s="695"/>
      <c r="F69" s="67" t="s">
        <v>1008</v>
      </c>
      <c r="G69" s="119" t="s">
        <v>125</v>
      </c>
      <c r="H69" s="916" t="s">
        <v>1031</v>
      </c>
      <c r="I69" s="718"/>
      <c r="J69" s="695"/>
      <c r="K69" s="695"/>
      <c r="L69" s="695"/>
      <c r="M69" s="695"/>
      <c r="N69" s="695"/>
      <c r="O69" s="695"/>
      <c r="P69" s="92" t="s">
        <v>1010</v>
      </c>
      <c r="Q69" s="251"/>
      <c r="R69" s="251"/>
      <c r="S69" s="251"/>
      <c r="T69" s="251"/>
      <c r="U69" s="251"/>
      <c r="V69" s="251"/>
      <c r="W69" s="251"/>
      <c r="X69" s="251"/>
      <c r="Y69" s="251"/>
      <c r="Z69" s="251"/>
    </row>
    <row r="70" spans="1:26" ht="15.75" customHeight="1">
      <c r="A70" s="169"/>
      <c r="B70" s="76"/>
      <c r="C70" s="176"/>
      <c r="D70" s="228"/>
      <c r="E70" s="695"/>
      <c r="F70" s="67" t="s">
        <v>1011</v>
      </c>
      <c r="G70" s="119" t="s">
        <v>125</v>
      </c>
      <c r="H70" s="916" t="s">
        <v>1032</v>
      </c>
      <c r="I70" s="718"/>
      <c r="J70" s="695"/>
      <c r="K70" s="695"/>
      <c r="L70" s="695"/>
      <c r="M70" s="695"/>
      <c r="N70" s="695"/>
      <c r="O70" s="695"/>
      <c r="P70" s="92" t="s">
        <v>1013</v>
      </c>
      <c r="Q70" s="251"/>
      <c r="R70" s="251"/>
      <c r="S70" s="251"/>
      <c r="T70" s="251"/>
      <c r="U70" s="251"/>
      <c r="V70" s="251"/>
      <c r="W70" s="251"/>
      <c r="X70" s="251"/>
      <c r="Y70" s="251"/>
      <c r="Z70" s="251"/>
    </row>
    <row r="71" spans="1:26" ht="15.75" customHeight="1">
      <c r="A71" s="169"/>
      <c r="B71" s="76"/>
      <c r="C71" s="176"/>
      <c r="D71" s="228"/>
      <c r="E71" s="695"/>
      <c r="F71" s="67" t="s">
        <v>1014</v>
      </c>
      <c r="G71" s="119" t="s">
        <v>125</v>
      </c>
      <c r="H71" s="827" t="s">
        <v>1033</v>
      </c>
      <c r="I71" s="718"/>
      <c r="J71" s="695"/>
      <c r="K71" s="695"/>
      <c r="L71" s="695"/>
      <c r="M71" s="695"/>
      <c r="N71" s="695"/>
      <c r="O71" s="695"/>
      <c r="P71" s="92" t="s">
        <v>1016</v>
      </c>
      <c r="Q71" s="251"/>
      <c r="R71" s="251"/>
      <c r="S71" s="251"/>
      <c r="T71" s="251"/>
      <c r="U71" s="251"/>
      <c r="V71" s="251"/>
      <c r="W71" s="251"/>
      <c r="X71" s="251"/>
      <c r="Y71" s="251"/>
      <c r="Z71" s="251"/>
    </row>
    <row r="72" spans="1:26" ht="15.75" customHeight="1">
      <c r="A72" s="169"/>
      <c r="B72" s="76"/>
      <c r="C72" s="176"/>
      <c r="D72" s="228"/>
      <c r="E72" s="696"/>
      <c r="F72" s="67" t="s">
        <v>1017</v>
      </c>
      <c r="G72" s="119" t="s">
        <v>125</v>
      </c>
      <c r="H72" s="827" t="s">
        <v>999</v>
      </c>
      <c r="I72" s="718"/>
      <c r="J72" s="696"/>
      <c r="K72" s="696"/>
      <c r="L72" s="696"/>
      <c r="M72" s="696"/>
      <c r="N72" s="696"/>
      <c r="O72" s="696"/>
      <c r="P72" s="92" t="s">
        <v>1018</v>
      </c>
      <c r="Q72" s="251"/>
      <c r="R72" s="251"/>
      <c r="S72" s="251"/>
      <c r="T72" s="251"/>
      <c r="U72" s="251"/>
      <c r="V72" s="251"/>
      <c r="W72" s="251"/>
      <c r="X72" s="251"/>
      <c r="Y72" s="251"/>
      <c r="Z72" s="251"/>
    </row>
    <row r="73" spans="1:26" ht="30" customHeight="1">
      <c r="A73" s="169"/>
      <c r="B73" s="76"/>
      <c r="C73" s="176"/>
      <c r="D73" s="228"/>
      <c r="E73" s="904" t="s">
        <v>260</v>
      </c>
      <c r="F73" s="67" t="s">
        <v>972</v>
      </c>
      <c r="G73" s="119" t="s">
        <v>125</v>
      </c>
      <c r="H73" s="840" t="s">
        <v>1034</v>
      </c>
      <c r="I73" s="718"/>
      <c r="J73" s="744"/>
      <c r="K73" s="744" t="s">
        <v>974</v>
      </c>
      <c r="L73" s="744">
        <v>1</v>
      </c>
      <c r="M73" s="899">
        <v>18.87</v>
      </c>
      <c r="N73" s="744">
        <f>L73*M73</f>
        <v>18.87</v>
      </c>
      <c r="O73" s="744" t="s">
        <v>1474</v>
      </c>
      <c r="P73" s="92" t="s">
        <v>73</v>
      </c>
      <c r="Q73" s="251"/>
      <c r="R73" s="251"/>
      <c r="S73" s="251"/>
      <c r="T73" s="251"/>
      <c r="U73" s="251"/>
      <c r="V73" s="251"/>
      <c r="W73" s="251"/>
      <c r="X73" s="251"/>
      <c r="Y73" s="251"/>
      <c r="Z73" s="251"/>
    </row>
    <row r="74" spans="1:26" ht="21" customHeight="1">
      <c r="A74" s="169"/>
      <c r="B74" s="76"/>
      <c r="C74" s="176"/>
      <c r="D74" s="228"/>
      <c r="E74" s="695"/>
      <c r="F74" s="67" t="s">
        <v>975</v>
      </c>
      <c r="G74" s="119" t="s">
        <v>125</v>
      </c>
      <c r="H74" s="840" t="s">
        <v>1035</v>
      </c>
      <c r="I74" s="930"/>
      <c r="J74" s="695"/>
      <c r="K74" s="695"/>
      <c r="L74" s="695"/>
      <c r="M74" s="695"/>
      <c r="N74" s="695"/>
      <c r="O74" s="695"/>
      <c r="P74" s="92" t="s">
        <v>73</v>
      </c>
      <c r="Q74" s="251"/>
      <c r="R74" s="251"/>
      <c r="S74" s="251"/>
      <c r="T74" s="251"/>
      <c r="U74" s="251"/>
      <c r="V74" s="251"/>
      <c r="W74" s="251"/>
      <c r="X74" s="251"/>
      <c r="Y74" s="251"/>
      <c r="Z74" s="251"/>
    </row>
    <row r="75" spans="1:26" ht="21" customHeight="1">
      <c r="A75" s="169"/>
      <c r="B75" s="76"/>
      <c r="C75" s="176"/>
      <c r="D75" s="228"/>
      <c r="E75" s="695"/>
      <c r="F75" s="67" t="s">
        <v>977</v>
      </c>
      <c r="G75" s="119" t="s">
        <v>125</v>
      </c>
      <c r="H75" s="827" t="s">
        <v>1036</v>
      </c>
      <c r="I75" s="718"/>
      <c r="J75" s="695"/>
      <c r="K75" s="695"/>
      <c r="L75" s="695"/>
      <c r="M75" s="695"/>
      <c r="N75" s="695"/>
      <c r="O75" s="695"/>
      <c r="P75" s="92" t="s">
        <v>73</v>
      </c>
      <c r="Q75" s="251"/>
      <c r="R75" s="251"/>
      <c r="S75" s="251"/>
      <c r="T75" s="251"/>
      <c r="U75" s="251"/>
      <c r="V75" s="251"/>
      <c r="W75" s="251"/>
      <c r="X75" s="251"/>
      <c r="Y75" s="251"/>
      <c r="Z75" s="251"/>
    </row>
    <row r="76" spans="1:26" ht="21" customHeight="1">
      <c r="A76" s="169"/>
      <c r="B76" s="76"/>
      <c r="C76" s="176"/>
      <c r="D76" s="228"/>
      <c r="E76" s="695"/>
      <c r="F76" s="67" t="s">
        <v>979</v>
      </c>
      <c r="G76" s="119" t="s">
        <v>125</v>
      </c>
      <c r="H76" s="827">
        <v>16</v>
      </c>
      <c r="I76" s="718"/>
      <c r="J76" s="695"/>
      <c r="K76" s="695"/>
      <c r="L76" s="695"/>
      <c r="M76" s="695"/>
      <c r="N76" s="695"/>
      <c r="O76" s="695"/>
      <c r="P76" s="92" t="s">
        <v>73</v>
      </c>
      <c r="Q76" s="251"/>
      <c r="R76" s="251"/>
      <c r="S76" s="251"/>
      <c r="T76" s="251"/>
      <c r="U76" s="251"/>
      <c r="V76" s="251"/>
      <c r="W76" s="251"/>
      <c r="X76" s="251"/>
      <c r="Y76" s="251"/>
      <c r="Z76" s="251"/>
    </row>
    <row r="77" spans="1:26" ht="21" customHeight="1">
      <c r="A77" s="169"/>
      <c r="B77" s="76"/>
      <c r="C77" s="176"/>
      <c r="D77" s="228"/>
      <c r="E77" s="695"/>
      <c r="F77" s="67" t="s">
        <v>980</v>
      </c>
      <c r="G77" s="119" t="s">
        <v>125</v>
      </c>
      <c r="H77" s="827">
        <v>4</v>
      </c>
      <c r="I77" s="718"/>
      <c r="J77" s="695"/>
      <c r="K77" s="695"/>
      <c r="L77" s="695"/>
      <c r="M77" s="695"/>
      <c r="N77" s="695"/>
      <c r="O77" s="695"/>
      <c r="P77" s="92" t="s">
        <v>981</v>
      </c>
      <c r="Q77" s="251"/>
      <c r="R77" s="251"/>
      <c r="S77" s="251"/>
      <c r="T77" s="251"/>
      <c r="U77" s="251"/>
      <c r="V77" s="251"/>
      <c r="W77" s="251"/>
      <c r="X77" s="251"/>
      <c r="Y77" s="251"/>
      <c r="Z77" s="251"/>
    </row>
    <row r="78" spans="1:26" ht="21" customHeight="1">
      <c r="A78" s="169"/>
      <c r="B78" s="76"/>
      <c r="C78" s="176"/>
      <c r="D78" s="228"/>
      <c r="E78" s="695"/>
      <c r="F78" s="67" t="s">
        <v>982</v>
      </c>
      <c r="G78" s="119" t="s">
        <v>125</v>
      </c>
      <c r="H78" s="827">
        <v>2021</v>
      </c>
      <c r="I78" s="718"/>
      <c r="J78" s="695"/>
      <c r="K78" s="695"/>
      <c r="L78" s="695"/>
      <c r="M78" s="695"/>
      <c r="N78" s="695"/>
      <c r="O78" s="695"/>
      <c r="P78" s="92" t="s">
        <v>73</v>
      </c>
      <c r="Q78" s="251"/>
      <c r="R78" s="251"/>
      <c r="S78" s="251"/>
      <c r="T78" s="251"/>
      <c r="U78" s="251"/>
      <c r="V78" s="251"/>
      <c r="W78" s="251"/>
      <c r="X78" s="251"/>
      <c r="Y78" s="251"/>
      <c r="Z78" s="251"/>
    </row>
    <row r="79" spans="1:26" ht="21" customHeight="1">
      <c r="A79" s="169"/>
      <c r="B79" s="76"/>
      <c r="C79" s="176"/>
      <c r="D79" s="228"/>
      <c r="E79" s="695"/>
      <c r="F79" s="67" t="s">
        <v>983</v>
      </c>
      <c r="G79" s="119" t="s">
        <v>125</v>
      </c>
      <c r="H79" s="827" t="s">
        <v>1037</v>
      </c>
      <c r="I79" s="718"/>
      <c r="J79" s="695"/>
      <c r="K79" s="695"/>
      <c r="L79" s="695"/>
      <c r="M79" s="695"/>
      <c r="N79" s="695"/>
      <c r="O79" s="695"/>
      <c r="P79" s="92" t="s">
        <v>73</v>
      </c>
      <c r="Q79" s="251"/>
      <c r="R79" s="251"/>
      <c r="S79" s="251"/>
      <c r="T79" s="251"/>
      <c r="U79" s="251"/>
      <c r="V79" s="251"/>
      <c r="W79" s="251"/>
      <c r="X79" s="251"/>
      <c r="Y79" s="251"/>
      <c r="Z79" s="251"/>
    </row>
    <row r="80" spans="1:26" ht="21" customHeight="1">
      <c r="A80" s="169"/>
      <c r="B80" s="76"/>
      <c r="C80" s="176"/>
      <c r="D80" s="228"/>
      <c r="E80" s="695"/>
      <c r="F80" s="67" t="s">
        <v>985</v>
      </c>
      <c r="G80" s="119" t="s">
        <v>125</v>
      </c>
      <c r="H80" s="827" t="s">
        <v>1038</v>
      </c>
      <c r="I80" s="718"/>
      <c r="J80" s="695"/>
      <c r="K80" s="695"/>
      <c r="L80" s="695"/>
      <c r="M80" s="695"/>
      <c r="N80" s="695"/>
      <c r="O80" s="695"/>
      <c r="P80" s="92" t="s">
        <v>73</v>
      </c>
      <c r="Q80" s="251"/>
      <c r="R80" s="251"/>
      <c r="S80" s="251"/>
      <c r="T80" s="251"/>
      <c r="U80" s="251"/>
      <c r="V80" s="251"/>
      <c r="W80" s="251"/>
      <c r="X80" s="251"/>
      <c r="Y80" s="251"/>
      <c r="Z80" s="251"/>
    </row>
    <row r="81" spans="1:26" ht="21" customHeight="1">
      <c r="A81" s="169"/>
      <c r="B81" s="76"/>
      <c r="C81" s="176"/>
      <c r="D81" s="228"/>
      <c r="E81" s="695"/>
      <c r="F81" s="67" t="s">
        <v>986</v>
      </c>
      <c r="G81" s="119" t="s">
        <v>125</v>
      </c>
      <c r="H81" s="827" t="s">
        <v>1039</v>
      </c>
      <c r="I81" s="718"/>
      <c r="J81" s="695"/>
      <c r="K81" s="695"/>
      <c r="L81" s="695"/>
      <c r="M81" s="695"/>
      <c r="N81" s="695"/>
      <c r="O81" s="695"/>
      <c r="P81" s="92" t="s">
        <v>73</v>
      </c>
      <c r="Q81" s="251"/>
      <c r="R81" s="251"/>
      <c r="S81" s="251"/>
      <c r="T81" s="251"/>
      <c r="U81" s="251"/>
      <c r="V81" s="251"/>
      <c r="W81" s="251"/>
      <c r="X81" s="251"/>
      <c r="Y81" s="251"/>
      <c r="Z81" s="251"/>
    </row>
    <row r="82" spans="1:26" ht="21" customHeight="1">
      <c r="A82" s="169"/>
      <c r="B82" s="76"/>
      <c r="C82" s="176"/>
      <c r="D82" s="228"/>
      <c r="E82" s="695"/>
      <c r="F82" s="67" t="s">
        <v>988</v>
      </c>
      <c r="G82" s="119" t="s">
        <v>125</v>
      </c>
      <c r="H82" s="914" t="s">
        <v>1040</v>
      </c>
      <c r="I82" s="718"/>
      <c r="J82" s="695"/>
      <c r="K82" s="695"/>
      <c r="L82" s="695"/>
      <c r="M82" s="695"/>
      <c r="N82" s="695"/>
      <c r="O82" s="695"/>
      <c r="P82" s="92" t="s">
        <v>990</v>
      </c>
      <c r="Q82" s="251"/>
      <c r="R82" s="251"/>
      <c r="S82" s="251"/>
      <c r="T82" s="251"/>
      <c r="U82" s="251"/>
      <c r="V82" s="251"/>
      <c r="W82" s="251"/>
      <c r="X82" s="251"/>
      <c r="Y82" s="251"/>
      <c r="Z82" s="251"/>
    </row>
    <row r="83" spans="1:26" ht="27.95" customHeight="1">
      <c r="A83" s="169"/>
      <c r="B83" s="76"/>
      <c r="C83" s="176"/>
      <c r="D83" s="228"/>
      <c r="E83" s="695"/>
      <c r="F83" s="67" t="s">
        <v>991</v>
      </c>
      <c r="G83" s="119" t="s">
        <v>125</v>
      </c>
      <c r="H83" s="916" t="s">
        <v>1041</v>
      </c>
      <c r="I83" s="718"/>
      <c r="J83" s="695"/>
      <c r="K83" s="695"/>
      <c r="L83" s="695"/>
      <c r="M83" s="695"/>
      <c r="N83" s="695"/>
      <c r="O83" s="695"/>
      <c r="P83" s="92" t="s">
        <v>993</v>
      </c>
      <c r="Q83" s="251"/>
      <c r="R83" s="251"/>
      <c r="S83" s="251"/>
      <c r="T83" s="251"/>
      <c r="U83" s="251"/>
      <c r="V83" s="251"/>
      <c r="W83" s="251"/>
      <c r="X83" s="251"/>
      <c r="Y83" s="251"/>
      <c r="Z83" s="251"/>
    </row>
    <row r="84" spans="1:26" ht="21" customHeight="1">
      <c r="A84" s="169"/>
      <c r="B84" s="76"/>
      <c r="C84" s="176"/>
      <c r="D84" s="228"/>
      <c r="E84" s="695"/>
      <c r="F84" s="67" t="s">
        <v>4</v>
      </c>
      <c r="G84" s="119" t="s">
        <v>125</v>
      </c>
      <c r="H84" s="916" t="s">
        <v>1042</v>
      </c>
      <c r="I84" s="718"/>
      <c r="J84" s="695"/>
      <c r="K84" s="695"/>
      <c r="L84" s="695"/>
      <c r="M84" s="695"/>
      <c r="N84" s="695"/>
      <c r="O84" s="695"/>
      <c r="P84" s="92" t="s">
        <v>994</v>
      </c>
      <c r="Q84" s="251"/>
      <c r="R84" s="251"/>
      <c r="S84" s="251"/>
      <c r="T84" s="251"/>
      <c r="U84" s="251"/>
      <c r="V84" s="251"/>
      <c r="W84" s="251"/>
      <c r="X84" s="251"/>
      <c r="Y84" s="251"/>
      <c r="Z84" s="251"/>
    </row>
    <row r="85" spans="1:26" ht="21" customHeight="1">
      <c r="A85" s="169"/>
      <c r="B85" s="76"/>
      <c r="C85" s="176"/>
      <c r="D85" s="228"/>
      <c r="E85" s="695"/>
      <c r="F85" s="67" t="s">
        <v>995</v>
      </c>
      <c r="G85" s="119" t="s">
        <v>125</v>
      </c>
      <c r="H85" s="827" t="s">
        <v>1043</v>
      </c>
      <c r="I85" s="718"/>
      <c r="J85" s="695"/>
      <c r="K85" s="695"/>
      <c r="L85" s="695"/>
      <c r="M85" s="695"/>
      <c r="N85" s="695"/>
      <c r="O85" s="695"/>
      <c r="P85" s="92" t="s">
        <v>997</v>
      </c>
      <c r="Q85" s="251"/>
      <c r="R85" s="251"/>
      <c r="S85" s="251"/>
      <c r="T85" s="251"/>
      <c r="U85" s="251"/>
      <c r="V85" s="251"/>
      <c r="W85" s="251"/>
      <c r="X85" s="251"/>
      <c r="Y85" s="251"/>
      <c r="Z85" s="251"/>
    </row>
    <row r="86" spans="1:26" ht="15.75" customHeight="1">
      <c r="A86" s="169"/>
      <c r="B86" s="76"/>
      <c r="C86" s="176"/>
      <c r="D86" s="228"/>
      <c r="E86" s="695"/>
      <c r="F86" s="67" t="s">
        <v>998</v>
      </c>
      <c r="G86" s="119" t="s">
        <v>125</v>
      </c>
      <c r="H86" s="827" t="s">
        <v>999</v>
      </c>
      <c r="I86" s="718"/>
      <c r="J86" s="695"/>
      <c r="K86" s="695"/>
      <c r="L86" s="695"/>
      <c r="M86" s="695"/>
      <c r="N86" s="695"/>
      <c r="O86" s="695"/>
      <c r="P86" s="92" t="s">
        <v>1000</v>
      </c>
      <c r="Q86" s="251"/>
      <c r="R86" s="251"/>
      <c r="S86" s="251"/>
      <c r="T86" s="251"/>
      <c r="U86" s="251"/>
      <c r="V86" s="251"/>
      <c r="W86" s="251"/>
      <c r="X86" s="251"/>
      <c r="Y86" s="251"/>
      <c r="Z86" s="251"/>
    </row>
    <row r="87" spans="1:26" ht="21" customHeight="1">
      <c r="A87" s="169"/>
      <c r="B87" s="76"/>
      <c r="C87" s="176"/>
      <c r="D87" s="228"/>
      <c r="E87" s="695"/>
      <c r="F87" s="67" t="s">
        <v>1001</v>
      </c>
      <c r="G87" s="119" t="s">
        <v>125</v>
      </c>
      <c r="H87" s="916" t="s">
        <v>1044</v>
      </c>
      <c r="I87" s="718"/>
      <c r="J87" s="695"/>
      <c r="K87" s="695"/>
      <c r="L87" s="695"/>
      <c r="M87" s="695"/>
      <c r="N87" s="695"/>
      <c r="O87" s="695"/>
      <c r="P87" s="92" t="s">
        <v>1003</v>
      </c>
      <c r="Q87" s="251"/>
      <c r="R87" s="251"/>
      <c r="S87" s="251"/>
      <c r="T87" s="251"/>
      <c r="U87" s="251"/>
      <c r="V87" s="251"/>
      <c r="W87" s="251"/>
      <c r="X87" s="251"/>
      <c r="Y87" s="251"/>
      <c r="Z87" s="251"/>
    </row>
    <row r="88" spans="1:26" ht="36.75" customHeight="1">
      <c r="A88" s="169"/>
      <c r="B88" s="76"/>
      <c r="C88" s="176"/>
      <c r="D88" s="228"/>
      <c r="E88" s="695"/>
      <c r="F88" s="67" t="s">
        <v>1004</v>
      </c>
      <c r="G88" s="119"/>
      <c r="H88" s="916" t="s">
        <v>1045</v>
      </c>
      <c r="I88" s="718"/>
      <c r="J88" s="695"/>
      <c r="K88" s="695"/>
      <c r="L88" s="695"/>
      <c r="M88" s="695"/>
      <c r="N88" s="695"/>
      <c r="O88" s="695"/>
      <c r="P88" s="92" t="s">
        <v>1006</v>
      </c>
      <c r="Q88" s="251"/>
      <c r="R88" s="251"/>
      <c r="S88" s="251"/>
      <c r="T88" s="251"/>
      <c r="U88" s="251"/>
      <c r="V88" s="251"/>
      <c r="W88" s="251"/>
      <c r="X88" s="251"/>
      <c r="Y88" s="251"/>
      <c r="Z88" s="251"/>
    </row>
    <row r="89" spans="1:26" ht="26.1" customHeight="1">
      <c r="A89" s="169"/>
      <c r="B89" s="76"/>
      <c r="C89" s="176"/>
      <c r="D89" s="228"/>
      <c r="E89" s="695"/>
      <c r="F89" s="67" t="s">
        <v>1008</v>
      </c>
      <c r="G89" s="119" t="s">
        <v>125</v>
      </c>
      <c r="H89" s="916" t="s">
        <v>1046</v>
      </c>
      <c r="I89" s="718"/>
      <c r="J89" s="695"/>
      <c r="K89" s="695"/>
      <c r="L89" s="695"/>
      <c r="M89" s="695"/>
      <c r="N89" s="695"/>
      <c r="O89" s="695"/>
      <c r="P89" s="92" t="s">
        <v>1010</v>
      </c>
      <c r="Q89" s="251"/>
      <c r="R89" s="251"/>
      <c r="S89" s="251"/>
      <c r="T89" s="251"/>
      <c r="U89" s="251"/>
      <c r="V89" s="251"/>
      <c r="W89" s="251"/>
      <c r="X89" s="251"/>
      <c r="Y89" s="251"/>
      <c r="Z89" s="251"/>
    </row>
    <row r="90" spans="1:26" ht="15.75" customHeight="1">
      <c r="A90" s="169"/>
      <c r="B90" s="76"/>
      <c r="C90" s="176"/>
      <c r="D90" s="228"/>
      <c r="E90" s="695"/>
      <c r="F90" s="67" t="s">
        <v>1011</v>
      </c>
      <c r="G90" s="119" t="s">
        <v>125</v>
      </c>
      <c r="H90" s="916" t="s">
        <v>1047</v>
      </c>
      <c r="I90" s="718"/>
      <c r="J90" s="695"/>
      <c r="K90" s="695"/>
      <c r="L90" s="695"/>
      <c r="M90" s="695"/>
      <c r="N90" s="695"/>
      <c r="O90" s="695"/>
      <c r="P90" s="92" t="s">
        <v>1013</v>
      </c>
      <c r="Q90" s="251"/>
      <c r="R90" s="251"/>
      <c r="S90" s="251"/>
      <c r="T90" s="251"/>
      <c r="U90" s="251"/>
      <c r="V90" s="251"/>
      <c r="W90" s="251"/>
      <c r="X90" s="251"/>
      <c r="Y90" s="251"/>
      <c r="Z90" s="251"/>
    </row>
    <row r="91" spans="1:26" ht="15.75" customHeight="1">
      <c r="A91" s="169"/>
      <c r="B91" s="76"/>
      <c r="C91" s="176"/>
      <c r="D91" s="228"/>
      <c r="E91" s="695"/>
      <c r="F91" s="67" t="s">
        <v>1014</v>
      </c>
      <c r="G91" s="119" t="s">
        <v>125</v>
      </c>
      <c r="H91" s="827" t="s">
        <v>1015</v>
      </c>
      <c r="I91" s="718"/>
      <c r="J91" s="695"/>
      <c r="K91" s="695"/>
      <c r="L91" s="695"/>
      <c r="M91" s="695"/>
      <c r="N91" s="695"/>
      <c r="O91" s="695"/>
      <c r="P91" s="92" t="s">
        <v>1016</v>
      </c>
      <c r="Q91" s="251"/>
      <c r="R91" s="251"/>
      <c r="S91" s="251"/>
      <c r="T91" s="251"/>
      <c r="U91" s="251"/>
      <c r="V91" s="251"/>
      <c r="W91" s="251"/>
      <c r="X91" s="251"/>
      <c r="Y91" s="251"/>
      <c r="Z91" s="251"/>
    </row>
    <row r="92" spans="1:26" ht="15.75" customHeight="1">
      <c r="A92" s="169"/>
      <c r="B92" s="76"/>
      <c r="C92" s="176"/>
      <c r="D92" s="228"/>
      <c r="E92" s="696"/>
      <c r="F92" s="67" t="s">
        <v>1017</v>
      </c>
      <c r="G92" s="119" t="s">
        <v>125</v>
      </c>
      <c r="H92" s="827" t="s">
        <v>999</v>
      </c>
      <c r="I92" s="718"/>
      <c r="J92" s="696"/>
      <c r="K92" s="696"/>
      <c r="L92" s="696"/>
      <c r="M92" s="696"/>
      <c r="N92" s="696"/>
      <c r="O92" s="696"/>
      <c r="P92" s="92" t="s">
        <v>1018</v>
      </c>
      <c r="Q92" s="251"/>
      <c r="R92" s="251"/>
      <c r="S92" s="251"/>
      <c r="T92" s="251"/>
      <c r="U92" s="251"/>
      <c r="V92" s="251"/>
      <c r="W92" s="251"/>
      <c r="X92" s="251"/>
      <c r="Y92" s="251"/>
      <c r="Z92" s="251"/>
    </row>
    <row r="93" spans="1:26" ht="30.95" customHeight="1">
      <c r="A93" s="169"/>
      <c r="B93" s="76"/>
      <c r="C93" s="176"/>
      <c r="D93" s="228"/>
      <c r="E93" s="904" t="s">
        <v>279</v>
      </c>
      <c r="F93" s="67" t="s">
        <v>972</v>
      </c>
      <c r="G93" s="119" t="s">
        <v>125</v>
      </c>
      <c r="H93" s="840" t="s">
        <v>1048</v>
      </c>
      <c r="I93" s="718"/>
      <c r="J93" s="744"/>
      <c r="K93" s="744" t="s">
        <v>974</v>
      </c>
      <c r="L93" s="744">
        <v>1</v>
      </c>
      <c r="M93" s="899">
        <v>21.6</v>
      </c>
      <c r="N93" s="744">
        <f>L93*M93</f>
        <v>21.6</v>
      </c>
      <c r="O93" s="744" t="s">
        <v>1474</v>
      </c>
      <c r="P93" s="92" t="s">
        <v>73</v>
      </c>
      <c r="Q93" s="251"/>
      <c r="R93" s="251"/>
      <c r="S93" s="251"/>
      <c r="T93" s="251"/>
      <c r="U93" s="251"/>
      <c r="V93" s="251"/>
      <c r="W93" s="251"/>
      <c r="X93" s="251"/>
      <c r="Y93" s="251"/>
      <c r="Z93" s="251"/>
    </row>
    <row r="94" spans="1:26" ht="21" customHeight="1">
      <c r="A94" s="169"/>
      <c r="B94" s="76"/>
      <c r="C94" s="176"/>
      <c r="D94" s="228"/>
      <c r="E94" s="695"/>
      <c r="F94" s="67" t="s">
        <v>975</v>
      </c>
      <c r="G94" s="119" t="s">
        <v>125</v>
      </c>
      <c r="H94" s="840" t="s">
        <v>1049</v>
      </c>
      <c r="I94" s="718"/>
      <c r="J94" s="695"/>
      <c r="K94" s="695"/>
      <c r="L94" s="695"/>
      <c r="M94" s="695"/>
      <c r="N94" s="695"/>
      <c r="O94" s="695"/>
      <c r="P94" s="92" t="s">
        <v>73</v>
      </c>
      <c r="Q94" s="251"/>
      <c r="R94" s="251"/>
      <c r="S94" s="251"/>
      <c r="T94" s="251"/>
      <c r="U94" s="251"/>
      <c r="V94" s="251"/>
      <c r="W94" s="251"/>
      <c r="X94" s="251"/>
      <c r="Y94" s="251"/>
      <c r="Z94" s="251"/>
    </row>
    <row r="95" spans="1:26" ht="21" customHeight="1">
      <c r="A95" s="169"/>
      <c r="B95" s="76"/>
      <c r="C95" s="176"/>
      <c r="D95" s="228"/>
      <c r="E95" s="695"/>
      <c r="F95" s="67" t="s">
        <v>977</v>
      </c>
      <c r="G95" s="119" t="s">
        <v>125</v>
      </c>
      <c r="H95" s="827" t="s">
        <v>1050</v>
      </c>
      <c r="I95" s="718"/>
      <c r="J95" s="695"/>
      <c r="K95" s="695"/>
      <c r="L95" s="695"/>
      <c r="M95" s="695"/>
      <c r="N95" s="695"/>
      <c r="O95" s="695"/>
      <c r="P95" s="92" t="s">
        <v>73</v>
      </c>
      <c r="Q95" s="251"/>
      <c r="R95" s="251"/>
      <c r="S95" s="251"/>
      <c r="T95" s="251"/>
      <c r="U95" s="251"/>
      <c r="V95" s="251"/>
      <c r="W95" s="251"/>
      <c r="X95" s="251"/>
      <c r="Y95" s="251"/>
      <c r="Z95" s="251"/>
    </row>
    <row r="96" spans="1:26" ht="21" customHeight="1">
      <c r="A96" s="169"/>
      <c r="B96" s="76"/>
      <c r="C96" s="176"/>
      <c r="D96" s="228"/>
      <c r="E96" s="695"/>
      <c r="F96" s="67" t="s">
        <v>979</v>
      </c>
      <c r="G96" s="119" t="s">
        <v>125</v>
      </c>
      <c r="H96" s="827">
        <v>51</v>
      </c>
      <c r="I96" s="718"/>
      <c r="J96" s="695"/>
      <c r="K96" s="695"/>
      <c r="L96" s="695"/>
      <c r="M96" s="695"/>
      <c r="N96" s="695"/>
      <c r="O96" s="695"/>
      <c r="P96" s="92" t="s">
        <v>73</v>
      </c>
      <c r="Q96" s="251"/>
      <c r="R96" s="251"/>
      <c r="S96" s="251"/>
      <c r="T96" s="251"/>
      <c r="U96" s="251"/>
      <c r="V96" s="251"/>
      <c r="W96" s="251"/>
      <c r="X96" s="251"/>
      <c r="Y96" s="251"/>
      <c r="Z96" s="251"/>
    </row>
    <row r="97" spans="1:26" ht="21" customHeight="1">
      <c r="A97" s="169"/>
      <c r="B97" s="76"/>
      <c r="C97" s="176"/>
      <c r="D97" s="228"/>
      <c r="E97" s="695"/>
      <c r="F97" s="67" t="s">
        <v>980</v>
      </c>
      <c r="G97" s="119" t="s">
        <v>125</v>
      </c>
      <c r="H97" s="827">
        <v>3</v>
      </c>
      <c r="I97" s="718"/>
      <c r="J97" s="695"/>
      <c r="K97" s="695"/>
      <c r="L97" s="695"/>
      <c r="M97" s="695"/>
      <c r="N97" s="695"/>
      <c r="O97" s="695"/>
      <c r="P97" s="92" t="s">
        <v>981</v>
      </c>
      <c r="Q97" s="251"/>
      <c r="R97" s="251"/>
      <c r="S97" s="251"/>
      <c r="T97" s="251"/>
      <c r="U97" s="251"/>
      <c r="V97" s="251"/>
      <c r="W97" s="251"/>
      <c r="X97" s="251"/>
      <c r="Y97" s="251"/>
      <c r="Z97" s="251"/>
    </row>
    <row r="98" spans="1:26" ht="21" customHeight="1">
      <c r="A98" s="169"/>
      <c r="B98" s="76"/>
      <c r="C98" s="176"/>
      <c r="D98" s="228"/>
      <c r="E98" s="695"/>
      <c r="F98" s="67" t="s">
        <v>982</v>
      </c>
      <c r="G98" s="119" t="s">
        <v>125</v>
      </c>
      <c r="H98" s="827">
        <v>2021</v>
      </c>
      <c r="I98" s="718"/>
      <c r="J98" s="695"/>
      <c r="K98" s="695"/>
      <c r="L98" s="695"/>
      <c r="M98" s="695"/>
      <c r="N98" s="695"/>
      <c r="O98" s="695"/>
      <c r="P98" s="92" t="s">
        <v>73</v>
      </c>
      <c r="Q98" s="251"/>
      <c r="R98" s="251"/>
      <c r="S98" s="251"/>
      <c r="T98" s="251"/>
      <c r="U98" s="251"/>
      <c r="V98" s="251"/>
      <c r="W98" s="251"/>
      <c r="X98" s="251"/>
      <c r="Y98" s="251"/>
      <c r="Z98" s="251"/>
    </row>
    <row r="99" spans="1:26" ht="21" customHeight="1">
      <c r="A99" s="169"/>
      <c r="B99" s="76"/>
      <c r="C99" s="176"/>
      <c r="D99" s="228"/>
      <c r="E99" s="695"/>
      <c r="F99" s="67" t="s">
        <v>983</v>
      </c>
      <c r="G99" s="119" t="s">
        <v>125</v>
      </c>
      <c r="H99" s="827" t="s">
        <v>1051</v>
      </c>
      <c r="I99" s="718"/>
      <c r="J99" s="695"/>
      <c r="K99" s="695"/>
      <c r="L99" s="695"/>
      <c r="M99" s="695"/>
      <c r="N99" s="695"/>
      <c r="O99" s="695"/>
      <c r="P99" s="92" t="s">
        <v>73</v>
      </c>
      <c r="Q99" s="251"/>
      <c r="R99" s="251"/>
      <c r="S99" s="251"/>
      <c r="T99" s="251"/>
      <c r="U99" s="251"/>
      <c r="V99" s="251"/>
      <c r="W99" s="251"/>
      <c r="X99" s="251"/>
      <c r="Y99" s="251"/>
      <c r="Z99" s="251"/>
    </row>
    <row r="100" spans="1:26" ht="21" customHeight="1">
      <c r="A100" s="169"/>
      <c r="B100" s="76"/>
      <c r="C100" s="176"/>
      <c r="D100" s="228"/>
      <c r="E100" s="695"/>
      <c r="F100" s="67" t="s">
        <v>985</v>
      </c>
      <c r="G100" s="119" t="s">
        <v>125</v>
      </c>
      <c r="H100" s="827" t="s">
        <v>1052</v>
      </c>
      <c r="I100" s="718"/>
      <c r="J100" s="695"/>
      <c r="K100" s="695"/>
      <c r="L100" s="695"/>
      <c r="M100" s="695"/>
      <c r="N100" s="695"/>
      <c r="O100" s="695"/>
      <c r="P100" s="92" t="s">
        <v>73</v>
      </c>
      <c r="Q100" s="251"/>
      <c r="R100" s="251"/>
      <c r="S100" s="251"/>
      <c r="T100" s="251"/>
      <c r="U100" s="251"/>
      <c r="V100" s="251"/>
      <c r="W100" s="251"/>
      <c r="X100" s="251"/>
      <c r="Y100" s="251"/>
      <c r="Z100" s="251"/>
    </row>
    <row r="101" spans="1:26" ht="21" customHeight="1">
      <c r="A101" s="169"/>
      <c r="B101" s="76"/>
      <c r="C101" s="176"/>
      <c r="D101" s="228"/>
      <c r="E101" s="695"/>
      <c r="F101" s="67" t="s">
        <v>986</v>
      </c>
      <c r="G101" s="119" t="s">
        <v>125</v>
      </c>
      <c r="H101" s="827" t="s">
        <v>1053</v>
      </c>
      <c r="I101" s="718"/>
      <c r="J101" s="695"/>
      <c r="K101" s="695"/>
      <c r="L101" s="695"/>
      <c r="M101" s="695"/>
      <c r="N101" s="695"/>
      <c r="O101" s="695"/>
      <c r="P101" s="92" t="s">
        <v>73</v>
      </c>
      <c r="Q101" s="251"/>
      <c r="R101" s="251"/>
      <c r="S101" s="251"/>
      <c r="T101" s="251"/>
      <c r="U101" s="251"/>
      <c r="V101" s="251"/>
      <c r="W101" s="251"/>
      <c r="X101" s="251"/>
      <c r="Y101" s="251"/>
      <c r="Z101" s="251"/>
    </row>
    <row r="102" spans="1:26" ht="21" customHeight="1">
      <c r="A102" s="169"/>
      <c r="B102" s="76"/>
      <c r="C102" s="176"/>
      <c r="D102" s="228"/>
      <c r="E102" s="695"/>
      <c r="F102" s="67" t="s">
        <v>988</v>
      </c>
      <c r="G102" s="119" t="s">
        <v>125</v>
      </c>
      <c r="H102" s="914" t="s">
        <v>999</v>
      </c>
      <c r="I102" s="718"/>
      <c r="J102" s="695"/>
      <c r="K102" s="695"/>
      <c r="L102" s="695"/>
      <c r="M102" s="695"/>
      <c r="N102" s="695"/>
      <c r="O102" s="695"/>
      <c r="P102" s="92" t="s">
        <v>990</v>
      </c>
      <c r="Q102" s="251"/>
      <c r="R102" s="251"/>
      <c r="S102" s="251"/>
      <c r="T102" s="251"/>
      <c r="U102" s="251"/>
      <c r="V102" s="251"/>
      <c r="W102" s="251"/>
      <c r="X102" s="251"/>
      <c r="Y102" s="251"/>
      <c r="Z102" s="251"/>
    </row>
    <row r="103" spans="1:26" ht="21" customHeight="1">
      <c r="A103" s="169"/>
      <c r="B103" s="76"/>
      <c r="C103" s="176"/>
      <c r="D103" s="228"/>
      <c r="E103" s="695"/>
      <c r="F103" s="67" t="s">
        <v>991</v>
      </c>
      <c r="G103" s="119" t="s">
        <v>125</v>
      </c>
      <c r="H103" s="916" t="s">
        <v>1054</v>
      </c>
      <c r="I103" s="718"/>
      <c r="J103" s="695"/>
      <c r="K103" s="695"/>
      <c r="L103" s="695"/>
      <c r="M103" s="695"/>
      <c r="N103" s="695"/>
      <c r="O103" s="695"/>
      <c r="P103" s="92" t="s">
        <v>993</v>
      </c>
      <c r="Q103" s="251"/>
      <c r="R103" s="251"/>
      <c r="S103" s="251"/>
      <c r="T103" s="251"/>
      <c r="U103" s="251"/>
      <c r="V103" s="251"/>
      <c r="W103" s="251"/>
      <c r="X103" s="251"/>
      <c r="Y103" s="251"/>
      <c r="Z103" s="251"/>
    </row>
    <row r="104" spans="1:26" ht="21" customHeight="1">
      <c r="A104" s="169"/>
      <c r="B104" s="76"/>
      <c r="C104" s="176"/>
      <c r="D104" s="228"/>
      <c r="E104" s="695"/>
      <c r="F104" s="67" t="s">
        <v>4</v>
      </c>
      <c r="G104" s="119" t="s">
        <v>125</v>
      </c>
      <c r="H104" s="916" t="s">
        <v>1055</v>
      </c>
      <c r="I104" s="718"/>
      <c r="J104" s="695"/>
      <c r="K104" s="695"/>
      <c r="L104" s="695"/>
      <c r="M104" s="695"/>
      <c r="N104" s="695"/>
      <c r="O104" s="695"/>
      <c r="P104" s="92" t="s">
        <v>994</v>
      </c>
      <c r="Q104" s="251"/>
      <c r="R104" s="251"/>
      <c r="S104" s="251"/>
      <c r="T104" s="251"/>
      <c r="U104" s="251"/>
      <c r="V104" s="251"/>
      <c r="W104" s="251"/>
      <c r="X104" s="251"/>
      <c r="Y104" s="251"/>
      <c r="Z104" s="251"/>
    </row>
    <row r="105" spans="1:26" ht="21" customHeight="1">
      <c r="A105" s="169"/>
      <c r="B105" s="76"/>
      <c r="C105" s="176"/>
      <c r="D105" s="228"/>
      <c r="E105" s="695"/>
      <c r="F105" s="67" t="s">
        <v>995</v>
      </c>
      <c r="G105" s="119" t="s">
        <v>125</v>
      </c>
      <c r="H105" s="827" t="s">
        <v>1056</v>
      </c>
      <c r="I105" s="718"/>
      <c r="J105" s="695"/>
      <c r="K105" s="695"/>
      <c r="L105" s="695"/>
      <c r="M105" s="695"/>
      <c r="N105" s="695"/>
      <c r="O105" s="695"/>
      <c r="P105" s="92" t="s">
        <v>997</v>
      </c>
      <c r="Q105" s="251"/>
      <c r="R105" s="251"/>
      <c r="S105" s="251"/>
      <c r="T105" s="251"/>
      <c r="U105" s="251"/>
      <c r="V105" s="251"/>
      <c r="W105" s="251"/>
      <c r="X105" s="251"/>
      <c r="Y105" s="251"/>
      <c r="Z105" s="251"/>
    </row>
    <row r="106" spans="1:26" ht="15.75" customHeight="1">
      <c r="A106" s="169"/>
      <c r="B106" s="76"/>
      <c r="C106" s="176"/>
      <c r="D106" s="228"/>
      <c r="E106" s="695"/>
      <c r="F106" s="67" t="s">
        <v>998</v>
      </c>
      <c r="G106" s="119" t="s">
        <v>125</v>
      </c>
      <c r="H106" s="827" t="s">
        <v>999</v>
      </c>
      <c r="I106" s="718"/>
      <c r="J106" s="695"/>
      <c r="K106" s="695"/>
      <c r="L106" s="695"/>
      <c r="M106" s="695"/>
      <c r="N106" s="695"/>
      <c r="O106" s="695"/>
      <c r="P106" s="92" t="s">
        <v>1000</v>
      </c>
      <c r="Q106" s="251"/>
      <c r="R106" s="251"/>
      <c r="S106" s="251"/>
      <c r="T106" s="251"/>
      <c r="U106" s="251"/>
      <c r="V106" s="251"/>
      <c r="W106" s="251"/>
      <c r="X106" s="251"/>
      <c r="Y106" s="251"/>
      <c r="Z106" s="251"/>
    </row>
    <row r="107" spans="1:26" ht="21" customHeight="1">
      <c r="A107" s="169"/>
      <c r="B107" s="76"/>
      <c r="C107" s="176"/>
      <c r="D107" s="228"/>
      <c r="E107" s="695"/>
      <c r="F107" s="67" t="s">
        <v>1001</v>
      </c>
      <c r="G107" s="119" t="s">
        <v>125</v>
      </c>
      <c r="H107" s="916" t="s">
        <v>1057</v>
      </c>
      <c r="I107" s="718"/>
      <c r="J107" s="695"/>
      <c r="K107" s="695"/>
      <c r="L107" s="695"/>
      <c r="M107" s="695"/>
      <c r="N107" s="695"/>
      <c r="O107" s="695"/>
      <c r="P107" s="92" t="s">
        <v>1003</v>
      </c>
      <c r="Q107" s="251"/>
      <c r="R107" s="251"/>
      <c r="S107" s="251"/>
      <c r="T107" s="251"/>
      <c r="U107" s="251"/>
      <c r="V107" s="251"/>
      <c r="W107" s="251"/>
      <c r="X107" s="251"/>
      <c r="Y107" s="251"/>
      <c r="Z107" s="251"/>
    </row>
    <row r="108" spans="1:26" ht="36.75" customHeight="1">
      <c r="A108" s="169"/>
      <c r="B108" s="76"/>
      <c r="C108" s="176"/>
      <c r="D108" s="228"/>
      <c r="E108" s="695"/>
      <c r="F108" s="67" t="s">
        <v>1004</v>
      </c>
      <c r="G108" s="119"/>
      <c r="H108" s="916" t="s">
        <v>1058</v>
      </c>
      <c r="I108" s="718"/>
      <c r="J108" s="695"/>
      <c r="K108" s="695"/>
      <c r="L108" s="695"/>
      <c r="M108" s="695"/>
      <c r="N108" s="695"/>
      <c r="O108" s="695"/>
      <c r="P108" s="92" t="s">
        <v>1006</v>
      </c>
      <c r="Q108" s="251"/>
      <c r="R108" s="251"/>
      <c r="S108" s="251"/>
      <c r="T108" s="251"/>
      <c r="U108" s="251"/>
      <c r="V108" s="251"/>
      <c r="W108" s="251"/>
      <c r="X108" s="251"/>
      <c r="Y108" s="251"/>
      <c r="Z108" s="251"/>
    </row>
    <row r="109" spans="1:26" ht="27" customHeight="1">
      <c r="A109" s="169"/>
      <c r="B109" s="76"/>
      <c r="C109" s="176"/>
      <c r="D109" s="228"/>
      <c r="E109" s="695"/>
      <c r="F109" s="67" t="s">
        <v>1008</v>
      </c>
      <c r="G109" s="119" t="s">
        <v>125</v>
      </c>
      <c r="H109" s="916" t="s">
        <v>1059</v>
      </c>
      <c r="I109" s="718"/>
      <c r="J109" s="695"/>
      <c r="K109" s="695"/>
      <c r="L109" s="695"/>
      <c r="M109" s="695"/>
      <c r="N109" s="695"/>
      <c r="O109" s="695"/>
      <c r="P109" s="92" t="s">
        <v>1010</v>
      </c>
      <c r="Q109" s="251"/>
      <c r="R109" s="251"/>
      <c r="S109" s="251"/>
      <c r="T109" s="251"/>
      <c r="U109" s="251"/>
      <c r="V109" s="251"/>
      <c r="W109" s="251"/>
      <c r="X109" s="251"/>
      <c r="Y109" s="251"/>
      <c r="Z109" s="251"/>
    </row>
    <row r="110" spans="1:26" ht="15.75" customHeight="1">
      <c r="A110" s="169"/>
      <c r="B110" s="76"/>
      <c r="C110" s="176"/>
      <c r="D110" s="228"/>
      <c r="E110" s="695"/>
      <c r="F110" s="67" t="s">
        <v>1011</v>
      </c>
      <c r="G110" s="119" t="s">
        <v>125</v>
      </c>
      <c r="H110" s="916" t="s">
        <v>1060</v>
      </c>
      <c r="I110" s="718"/>
      <c r="J110" s="695"/>
      <c r="K110" s="695"/>
      <c r="L110" s="695"/>
      <c r="M110" s="695"/>
      <c r="N110" s="695"/>
      <c r="O110" s="695"/>
      <c r="P110" s="92" t="s">
        <v>1013</v>
      </c>
      <c r="Q110" s="251"/>
      <c r="R110" s="251"/>
      <c r="S110" s="251"/>
      <c r="T110" s="251"/>
      <c r="U110" s="251"/>
      <c r="V110" s="251"/>
      <c r="W110" s="251"/>
      <c r="X110" s="251"/>
      <c r="Y110" s="251"/>
      <c r="Z110" s="251"/>
    </row>
    <row r="111" spans="1:26" ht="15.75" customHeight="1">
      <c r="A111" s="169"/>
      <c r="B111" s="76"/>
      <c r="C111" s="176"/>
      <c r="D111" s="228"/>
      <c r="E111" s="695"/>
      <c r="F111" s="67" t="s">
        <v>1014</v>
      </c>
      <c r="G111" s="119" t="s">
        <v>125</v>
      </c>
      <c r="H111" s="827" t="s">
        <v>1015</v>
      </c>
      <c r="I111" s="718"/>
      <c r="J111" s="695"/>
      <c r="K111" s="695"/>
      <c r="L111" s="695"/>
      <c r="M111" s="695"/>
      <c r="N111" s="695"/>
      <c r="O111" s="695"/>
      <c r="P111" s="92" t="s">
        <v>1016</v>
      </c>
      <c r="Q111" s="251"/>
      <c r="R111" s="251"/>
      <c r="S111" s="251"/>
      <c r="T111" s="251"/>
      <c r="U111" s="251"/>
      <c r="V111" s="251"/>
      <c r="W111" s="251"/>
      <c r="X111" s="251"/>
      <c r="Y111" s="251"/>
      <c r="Z111" s="251"/>
    </row>
    <row r="112" spans="1:26" ht="15.75" customHeight="1">
      <c r="A112" s="169"/>
      <c r="B112" s="76"/>
      <c r="C112" s="176"/>
      <c r="D112" s="228"/>
      <c r="E112" s="696"/>
      <c r="F112" s="67" t="s">
        <v>1017</v>
      </c>
      <c r="G112" s="119" t="s">
        <v>125</v>
      </c>
      <c r="H112" s="827" t="s">
        <v>999</v>
      </c>
      <c r="I112" s="718"/>
      <c r="J112" s="696"/>
      <c r="K112" s="696"/>
      <c r="L112" s="696"/>
      <c r="M112" s="696"/>
      <c r="N112" s="696"/>
      <c r="O112" s="696"/>
      <c r="P112" s="92" t="s">
        <v>1018</v>
      </c>
      <c r="Q112" s="251"/>
      <c r="R112" s="251"/>
      <c r="S112" s="251"/>
      <c r="T112" s="251"/>
      <c r="U112" s="251"/>
      <c r="V112" s="251"/>
      <c r="W112" s="251"/>
      <c r="X112" s="251"/>
      <c r="Y112" s="251"/>
      <c r="Z112" s="251"/>
    </row>
    <row r="113" spans="1:26" ht="27.95" customHeight="1">
      <c r="A113" s="169"/>
      <c r="B113" s="76"/>
      <c r="C113" s="176"/>
      <c r="D113" s="228"/>
      <c r="E113" s="904" t="s">
        <v>281</v>
      </c>
      <c r="F113" s="67" t="s">
        <v>972</v>
      </c>
      <c r="G113" s="119" t="s">
        <v>125</v>
      </c>
      <c r="H113" s="840" t="s">
        <v>1061</v>
      </c>
      <c r="I113" s="718"/>
      <c r="J113" s="744"/>
      <c r="K113" s="744" t="s">
        <v>974</v>
      </c>
      <c r="L113" s="744">
        <v>1</v>
      </c>
      <c r="M113" s="899">
        <v>10.62</v>
      </c>
      <c r="N113" s="744">
        <f>L113*M113</f>
        <v>10.62</v>
      </c>
      <c r="O113" s="744" t="s">
        <v>1474</v>
      </c>
      <c r="P113" s="92" t="s">
        <v>73</v>
      </c>
      <c r="Q113" s="251"/>
      <c r="R113" s="251"/>
      <c r="S113" s="251"/>
      <c r="T113" s="251"/>
      <c r="U113" s="251"/>
      <c r="V113" s="251"/>
      <c r="W113" s="251"/>
      <c r="X113" s="251"/>
      <c r="Y113" s="251"/>
      <c r="Z113" s="251"/>
    </row>
    <row r="114" spans="1:26" ht="21" customHeight="1">
      <c r="A114" s="169"/>
      <c r="B114" s="76"/>
      <c r="C114" s="176"/>
      <c r="D114" s="228"/>
      <c r="E114" s="695"/>
      <c r="F114" s="67" t="s">
        <v>975</v>
      </c>
      <c r="G114" s="119" t="s">
        <v>125</v>
      </c>
      <c r="H114" s="840" t="s">
        <v>1062</v>
      </c>
      <c r="I114" s="930"/>
      <c r="J114" s="695"/>
      <c r="K114" s="695"/>
      <c r="L114" s="695"/>
      <c r="M114" s="695"/>
      <c r="N114" s="695"/>
      <c r="O114" s="695"/>
      <c r="P114" s="92" t="s">
        <v>73</v>
      </c>
      <c r="Q114" s="251"/>
      <c r="R114" s="251"/>
      <c r="S114" s="251"/>
      <c r="T114" s="251"/>
      <c r="U114" s="251"/>
      <c r="V114" s="251"/>
      <c r="W114" s="251"/>
      <c r="X114" s="251"/>
      <c r="Y114" s="251"/>
      <c r="Z114" s="251"/>
    </row>
    <row r="115" spans="1:26" ht="21" customHeight="1">
      <c r="A115" s="169"/>
      <c r="B115" s="76"/>
      <c r="C115" s="176"/>
      <c r="D115" s="228"/>
      <c r="E115" s="695"/>
      <c r="F115" s="67" t="s">
        <v>977</v>
      </c>
      <c r="G115" s="119" t="s">
        <v>125</v>
      </c>
      <c r="H115" s="827" t="s">
        <v>1063</v>
      </c>
      <c r="I115" s="718"/>
      <c r="J115" s="695"/>
      <c r="K115" s="695"/>
      <c r="L115" s="695"/>
      <c r="M115" s="695"/>
      <c r="N115" s="695"/>
      <c r="O115" s="695"/>
      <c r="P115" s="92" t="s">
        <v>73</v>
      </c>
      <c r="Q115" s="251"/>
      <c r="R115" s="251"/>
      <c r="S115" s="251"/>
      <c r="T115" s="251"/>
      <c r="U115" s="251"/>
      <c r="V115" s="251"/>
      <c r="W115" s="251"/>
      <c r="X115" s="251"/>
      <c r="Y115" s="251"/>
      <c r="Z115" s="251"/>
    </row>
    <row r="116" spans="1:26" ht="21" customHeight="1">
      <c r="A116" s="169"/>
      <c r="B116" s="76"/>
      <c r="C116" s="176"/>
      <c r="D116" s="228"/>
      <c r="E116" s="695"/>
      <c r="F116" s="67" t="s">
        <v>979</v>
      </c>
      <c r="G116" s="119" t="s">
        <v>125</v>
      </c>
      <c r="H116" s="827">
        <v>12</v>
      </c>
      <c r="I116" s="718"/>
      <c r="J116" s="695"/>
      <c r="K116" s="695"/>
      <c r="L116" s="695"/>
      <c r="M116" s="695"/>
      <c r="N116" s="695"/>
      <c r="O116" s="695"/>
      <c r="P116" s="92" t="s">
        <v>73</v>
      </c>
      <c r="Q116" s="251"/>
      <c r="R116" s="251"/>
      <c r="S116" s="251"/>
      <c r="T116" s="251"/>
      <c r="U116" s="251"/>
      <c r="V116" s="251"/>
      <c r="W116" s="251"/>
      <c r="X116" s="251"/>
      <c r="Y116" s="251"/>
      <c r="Z116" s="251"/>
    </row>
    <row r="117" spans="1:26" ht="21" customHeight="1">
      <c r="A117" s="169"/>
      <c r="B117" s="76"/>
      <c r="C117" s="176"/>
      <c r="D117" s="228"/>
      <c r="E117" s="695"/>
      <c r="F117" s="67" t="s">
        <v>980</v>
      </c>
      <c r="G117" s="119" t="s">
        <v>125</v>
      </c>
      <c r="H117" s="827">
        <v>3</v>
      </c>
      <c r="I117" s="718"/>
      <c r="J117" s="695"/>
      <c r="K117" s="695"/>
      <c r="L117" s="695"/>
      <c r="M117" s="695"/>
      <c r="N117" s="695"/>
      <c r="O117" s="695"/>
      <c r="P117" s="92" t="s">
        <v>981</v>
      </c>
      <c r="Q117" s="251"/>
      <c r="R117" s="251"/>
      <c r="S117" s="251"/>
      <c r="T117" s="251"/>
      <c r="U117" s="251"/>
      <c r="V117" s="251"/>
      <c r="W117" s="251"/>
      <c r="X117" s="251"/>
      <c r="Y117" s="251"/>
      <c r="Z117" s="251"/>
    </row>
    <row r="118" spans="1:26" ht="21" customHeight="1">
      <c r="A118" s="169"/>
      <c r="B118" s="76"/>
      <c r="C118" s="176"/>
      <c r="D118" s="228"/>
      <c r="E118" s="695"/>
      <c r="F118" s="67" t="s">
        <v>982</v>
      </c>
      <c r="G118" s="119" t="s">
        <v>125</v>
      </c>
      <c r="H118" s="827">
        <v>2019</v>
      </c>
      <c r="I118" s="718"/>
      <c r="J118" s="695"/>
      <c r="K118" s="695"/>
      <c r="L118" s="695"/>
      <c r="M118" s="695"/>
      <c r="N118" s="695"/>
      <c r="O118" s="695"/>
      <c r="P118" s="92" t="s">
        <v>73</v>
      </c>
      <c r="Q118" s="251"/>
      <c r="R118" s="251"/>
      <c r="S118" s="251"/>
      <c r="T118" s="251"/>
      <c r="U118" s="251"/>
      <c r="V118" s="251"/>
      <c r="W118" s="251"/>
      <c r="X118" s="251"/>
      <c r="Y118" s="251"/>
      <c r="Z118" s="251"/>
    </row>
    <row r="119" spans="1:26" ht="21" customHeight="1">
      <c r="A119" s="169"/>
      <c r="B119" s="76"/>
      <c r="C119" s="176"/>
      <c r="D119" s="228"/>
      <c r="E119" s="695"/>
      <c r="F119" s="67" t="s">
        <v>983</v>
      </c>
      <c r="G119" s="119" t="s">
        <v>125</v>
      </c>
      <c r="H119" s="827" t="s">
        <v>1064</v>
      </c>
      <c r="I119" s="718"/>
      <c r="J119" s="695"/>
      <c r="K119" s="695"/>
      <c r="L119" s="695"/>
      <c r="M119" s="695"/>
      <c r="N119" s="695"/>
      <c r="O119" s="695"/>
      <c r="P119" s="92" t="s">
        <v>73</v>
      </c>
      <c r="Q119" s="251"/>
      <c r="R119" s="251"/>
      <c r="S119" s="251"/>
      <c r="T119" s="251"/>
      <c r="U119" s="251"/>
      <c r="V119" s="251"/>
      <c r="W119" s="251"/>
      <c r="X119" s="251"/>
      <c r="Y119" s="251"/>
      <c r="Z119" s="251"/>
    </row>
    <row r="120" spans="1:26" ht="21" customHeight="1">
      <c r="A120" s="169"/>
      <c r="B120" s="76"/>
      <c r="C120" s="176"/>
      <c r="D120" s="228"/>
      <c r="E120" s="695"/>
      <c r="F120" s="67" t="s">
        <v>985</v>
      </c>
      <c r="G120" s="119" t="s">
        <v>125</v>
      </c>
      <c r="H120" s="827" t="s">
        <v>1065</v>
      </c>
      <c r="I120" s="718"/>
      <c r="J120" s="695"/>
      <c r="K120" s="695"/>
      <c r="L120" s="695"/>
      <c r="M120" s="695"/>
      <c r="N120" s="695"/>
      <c r="O120" s="695"/>
      <c r="P120" s="92" t="s">
        <v>73</v>
      </c>
      <c r="Q120" s="251"/>
      <c r="R120" s="251"/>
      <c r="S120" s="251"/>
      <c r="T120" s="251"/>
      <c r="U120" s="251"/>
      <c r="V120" s="251"/>
      <c r="W120" s="251"/>
      <c r="X120" s="251"/>
      <c r="Y120" s="251"/>
      <c r="Z120" s="251"/>
    </row>
    <row r="121" spans="1:26" ht="21" customHeight="1">
      <c r="A121" s="169"/>
      <c r="B121" s="76"/>
      <c r="C121" s="176"/>
      <c r="D121" s="228"/>
      <c r="E121" s="695"/>
      <c r="F121" s="67" t="s">
        <v>986</v>
      </c>
      <c r="G121" s="119" t="s">
        <v>125</v>
      </c>
      <c r="H121" s="827" t="s">
        <v>1066</v>
      </c>
      <c r="I121" s="718"/>
      <c r="J121" s="695"/>
      <c r="K121" s="695"/>
      <c r="L121" s="695"/>
      <c r="M121" s="695"/>
      <c r="N121" s="695"/>
      <c r="O121" s="695"/>
      <c r="P121" s="92" t="s">
        <v>73</v>
      </c>
      <c r="Q121" s="251"/>
      <c r="R121" s="251"/>
      <c r="S121" s="251"/>
      <c r="T121" s="251"/>
      <c r="U121" s="251"/>
      <c r="V121" s="251"/>
      <c r="W121" s="251"/>
      <c r="X121" s="251"/>
      <c r="Y121" s="251"/>
      <c r="Z121" s="251"/>
    </row>
    <row r="122" spans="1:26" ht="21" customHeight="1">
      <c r="A122" s="169"/>
      <c r="B122" s="76"/>
      <c r="C122" s="176"/>
      <c r="D122" s="228"/>
      <c r="E122" s="695"/>
      <c r="F122" s="67" t="s">
        <v>988</v>
      </c>
      <c r="G122" s="119" t="s">
        <v>125</v>
      </c>
      <c r="H122" s="980" t="s">
        <v>1067</v>
      </c>
      <c r="I122" s="718"/>
      <c r="J122" s="695"/>
      <c r="K122" s="695"/>
      <c r="L122" s="695"/>
      <c r="M122" s="695"/>
      <c r="N122" s="695"/>
      <c r="O122" s="695"/>
      <c r="P122" s="92" t="s">
        <v>990</v>
      </c>
      <c r="Q122" s="251"/>
      <c r="R122" s="251"/>
      <c r="S122" s="251"/>
      <c r="T122" s="251"/>
      <c r="U122" s="251"/>
      <c r="V122" s="251"/>
      <c r="W122" s="251"/>
      <c r="X122" s="251"/>
      <c r="Y122" s="251"/>
      <c r="Z122" s="251"/>
    </row>
    <row r="123" spans="1:26" ht="21" customHeight="1">
      <c r="A123" s="169"/>
      <c r="B123" s="76"/>
      <c r="C123" s="176"/>
      <c r="D123" s="228"/>
      <c r="E123" s="695"/>
      <c r="F123" s="67" t="s">
        <v>991</v>
      </c>
      <c r="G123" s="119" t="s">
        <v>125</v>
      </c>
      <c r="H123" s="980" t="s">
        <v>1068</v>
      </c>
      <c r="I123" s="718"/>
      <c r="J123" s="695"/>
      <c r="K123" s="695"/>
      <c r="L123" s="695"/>
      <c r="M123" s="695"/>
      <c r="N123" s="695"/>
      <c r="O123" s="695"/>
      <c r="P123" s="92" t="s">
        <v>993</v>
      </c>
      <c r="Q123" s="251"/>
      <c r="R123" s="251"/>
      <c r="S123" s="251"/>
      <c r="T123" s="251"/>
      <c r="U123" s="251"/>
      <c r="V123" s="251"/>
      <c r="W123" s="251"/>
      <c r="X123" s="251"/>
      <c r="Y123" s="251"/>
      <c r="Z123" s="251"/>
    </row>
    <row r="124" spans="1:26" ht="21" customHeight="1">
      <c r="A124" s="169"/>
      <c r="B124" s="76"/>
      <c r="C124" s="176"/>
      <c r="D124" s="228"/>
      <c r="E124" s="695"/>
      <c r="F124" s="67" t="s">
        <v>4</v>
      </c>
      <c r="G124" s="119" t="s">
        <v>125</v>
      </c>
      <c r="H124" s="980" t="s">
        <v>1069</v>
      </c>
      <c r="I124" s="718"/>
      <c r="J124" s="695"/>
      <c r="K124" s="695"/>
      <c r="L124" s="695"/>
      <c r="M124" s="695"/>
      <c r="N124" s="695"/>
      <c r="O124" s="695"/>
      <c r="P124" s="92" t="s">
        <v>994</v>
      </c>
      <c r="Q124" s="251"/>
      <c r="R124" s="251"/>
      <c r="S124" s="251"/>
      <c r="T124" s="251"/>
      <c r="U124" s="251"/>
      <c r="V124" s="251"/>
      <c r="W124" s="251"/>
      <c r="X124" s="251"/>
      <c r="Y124" s="251"/>
      <c r="Z124" s="251"/>
    </row>
    <row r="125" spans="1:26" ht="21" customHeight="1">
      <c r="A125" s="169"/>
      <c r="B125" s="76"/>
      <c r="C125" s="176"/>
      <c r="D125" s="228"/>
      <c r="E125" s="695"/>
      <c r="F125" s="67" t="s">
        <v>995</v>
      </c>
      <c r="G125" s="119" t="s">
        <v>125</v>
      </c>
      <c r="H125" s="980" t="s">
        <v>1070</v>
      </c>
      <c r="I125" s="718"/>
      <c r="J125" s="695"/>
      <c r="K125" s="695"/>
      <c r="L125" s="695"/>
      <c r="M125" s="695"/>
      <c r="N125" s="695"/>
      <c r="O125" s="695"/>
      <c r="P125" s="92" t="s">
        <v>997</v>
      </c>
      <c r="Q125" s="251"/>
      <c r="R125" s="251"/>
      <c r="S125" s="251"/>
      <c r="T125" s="251"/>
      <c r="U125" s="251"/>
      <c r="V125" s="251"/>
      <c r="W125" s="251"/>
      <c r="X125" s="251"/>
      <c r="Y125" s="251"/>
      <c r="Z125" s="251"/>
    </row>
    <row r="126" spans="1:26" ht="15.75" customHeight="1">
      <c r="A126" s="169"/>
      <c r="B126" s="76"/>
      <c r="C126" s="176"/>
      <c r="D126" s="228"/>
      <c r="E126" s="695"/>
      <c r="F126" s="67" t="s">
        <v>998</v>
      </c>
      <c r="G126" s="119" t="s">
        <v>125</v>
      </c>
      <c r="H126" s="980" t="s">
        <v>999</v>
      </c>
      <c r="I126" s="718"/>
      <c r="J126" s="695"/>
      <c r="K126" s="695"/>
      <c r="L126" s="695"/>
      <c r="M126" s="695"/>
      <c r="N126" s="695"/>
      <c r="O126" s="695"/>
      <c r="P126" s="92" t="s">
        <v>1000</v>
      </c>
      <c r="Q126" s="251"/>
      <c r="R126" s="251"/>
      <c r="S126" s="251"/>
      <c r="T126" s="251"/>
      <c r="U126" s="251"/>
      <c r="V126" s="251"/>
      <c r="W126" s="251"/>
      <c r="X126" s="251"/>
      <c r="Y126" s="251"/>
      <c r="Z126" s="251"/>
    </row>
    <row r="127" spans="1:26" ht="21" customHeight="1">
      <c r="A127" s="169"/>
      <c r="B127" s="76"/>
      <c r="C127" s="176"/>
      <c r="D127" s="228"/>
      <c r="E127" s="695"/>
      <c r="F127" s="67" t="s">
        <v>1001</v>
      </c>
      <c r="G127" s="119" t="s">
        <v>125</v>
      </c>
      <c r="H127" s="980" t="s">
        <v>1071</v>
      </c>
      <c r="I127" s="718"/>
      <c r="J127" s="695"/>
      <c r="K127" s="695"/>
      <c r="L127" s="695"/>
      <c r="M127" s="695"/>
      <c r="N127" s="695"/>
      <c r="O127" s="695"/>
      <c r="P127" s="92" t="s">
        <v>1003</v>
      </c>
      <c r="Q127" s="251"/>
      <c r="R127" s="251"/>
      <c r="S127" s="251"/>
      <c r="T127" s="251"/>
      <c r="U127" s="251"/>
      <c r="V127" s="251"/>
      <c r="W127" s="251"/>
      <c r="X127" s="251"/>
      <c r="Y127" s="251"/>
      <c r="Z127" s="251"/>
    </row>
    <row r="128" spans="1:26" ht="36.75" customHeight="1">
      <c r="A128" s="169"/>
      <c r="B128" s="76"/>
      <c r="C128" s="176"/>
      <c r="D128" s="228"/>
      <c r="E128" s="695"/>
      <c r="F128" s="67" t="s">
        <v>1004</v>
      </c>
      <c r="G128" s="119"/>
      <c r="H128" s="916" t="s">
        <v>1072</v>
      </c>
      <c r="I128" s="718"/>
      <c r="J128" s="695"/>
      <c r="K128" s="695"/>
      <c r="L128" s="695"/>
      <c r="M128" s="695"/>
      <c r="N128" s="695"/>
      <c r="O128" s="695"/>
      <c r="P128" s="92" t="s">
        <v>1006</v>
      </c>
      <c r="Q128" s="251"/>
      <c r="R128" s="251"/>
      <c r="S128" s="251"/>
      <c r="T128" s="251"/>
      <c r="U128" s="251"/>
      <c r="V128" s="251"/>
      <c r="W128" s="251"/>
      <c r="X128" s="251"/>
      <c r="Y128" s="251"/>
      <c r="Z128" s="251"/>
    </row>
    <row r="129" spans="1:26" ht="30" customHeight="1">
      <c r="A129" s="169"/>
      <c r="B129" s="76"/>
      <c r="C129" s="176"/>
      <c r="D129" s="228"/>
      <c r="E129" s="695"/>
      <c r="F129" s="67" t="s">
        <v>1008</v>
      </c>
      <c r="G129" s="119" t="s">
        <v>125</v>
      </c>
      <c r="H129" s="916" t="s">
        <v>1073</v>
      </c>
      <c r="I129" s="718"/>
      <c r="J129" s="695"/>
      <c r="K129" s="695"/>
      <c r="L129" s="695"/>
      <c r="M129" s="695"/>
      <c r="N129" s="695"/>
      <c r="O129" s="695"/>
      <c r="P129" s="92" t="s">
        <v>1010</v>
      </c>
      <c r="Q129" s="251"/>
      <c r="R129" s="251"/>
      <c r="S129" s="251"/>
      <c r="T129" s="251"/>
      <c r="U129" s="251"/>
      <c r="V129" s="251"/>
      <c r="W129" s="251"/>
      <c r="X129" s="251"/>
      <c r="Y129" s="251"/>
      <c r="Z129" s="251"/>
    </row>
    <row r="130" spans="1:26" ht="30" customHeight="1">
      <c r="A130" s="169"/>
      <c r="B130" s="76"/>
      <c r="C130" s="176"/>
      <c r="D130" s="228"/>
      <c r="E130" s="695"/>
      <c r="F130" s="67" t="s">
        <v>1011</v>
      </c>
      <c r="G130" s="119" t="s">
        <v>125</v>
      </c>
      <c r="H130" s="916" t="s">
        <v>1074</v>
      </c>
      <c r="I130" s="718"/>
      <c r="J130" s="695"/>
      <c r="K130" s="695"/>
      <c r="L130" s="695"/>
      <c r="M130" s="695"/>
      <c r="N130" s="695"/>
      <c r="O130" s="695"/>
      <c r="P130" s="92" t="s">
        <v>1013</v>
      </c>
      <c r="Q130" s="251"/>
      <c r="R130" s="251"/>
      <c r="S130" s="251"/>
      <c r="T130" s="251"/>
      <c r="U130" s="251"/>
      <c r="V130" s="251"/>
      <c r="W130" s="251"/>
      <c r="X130" s="251"/>
      <c r="Y130" s="251"/>
      <c r="Z130" s="251"/>
    </row>
    <row r="131" spans="1:26" ht="15.75" customHeight="1">
      <c r="A131" s="169"/>
      <c r="B131" s="76"/>
      <c r="C131" s="176"/>
      <c r="D131" s="228"/>
      <c r="E131" s="695"/>
      <c r="F131" s="67" t="s">
        <v>1014</v>
      </c>
      <c r="G131" s="119" t="s">
        <v>125</v>
      </c>
      <c r="H131" s="827" t="s">
        <v>1033</v>
      </c>
      <c r="I131" s="718"/>
      <c r="J131" s="695"/>
      <c r="K131" s="695"/>
      <c r="L131" s="695"/>
      <c r="M131" s="695"/>
      <c r="N131" s="695"/>
      <c r="O131" s="695"/>
      <c r="P131" s="92" t="s">
        <v>1016</v>
      </c>
      <c r="Q131" s="251"/>
      <c r="R131" s="251"/>
      <c r="S131" s="251"/>
      <c r="T131" s="251"/>
      <c r="U131" s="251"/>
      <c r="V131" s="251"/>
      <c r="W131" s="251"/>
      <c r="X131" s="251"/>
      <c r="Y131" s="251"/>
      <c r="Z131" s="251"/>
    </row>
    <row r="132" spans="1:26" ht="15.75" customHeight="1">
      <c r="A132" s="169"/>
      <c r="B132" s="76"/>
      <c r="C132" s="176"/>
      <c r="D132" s="228"/>
      <c r="E132" s="696"/>
      <c r="F132" s="67" t="s">
        <v>1017</v>
      </c>
      <c r="G132" s="119" t="s">
        <v>125</v>
      </c>
      <c r="H132" s="827" t="s">
        <v>999</v>
      </c>
      <c r="I132" s="718"/>
      <c r="J132" s="696"/>
      <c r="K132" s="696"/>
      <c r="L132" s="696"/>
      <c r="M132" s="696"/>
      <c r="N132" s="696"/>
      <c r="O132" s="696"/>
      <c r="P132" s="92" t="s">
        <v>1018</v>
      </c>
      <c r="Q132" s="251"/>
      <c r="R132" s="251"/>
      <c r="S132" s="251"/>
      <c r="T132" s="251"/>
      <c r="U132" s="251"/>
      <c r="V132" s="251"/>
      <c r="W132" s="251"/>
      <c r="X132" s="251"/>
      <c r="Y132" s="251"/>
      <c r="Z132" s="251"/>
    </row>
    <row r="133" spans="1:26" ht="30" customHeight="1">
      <c r="A133" s="169"/>
      <c r="B133" s="76"/>
      <c r="C133" s="176"/>
      <c r="D133" s="228"/>
      <c r="E133" s="904" t="s">
        <v>1075</v>
      </c>
      <c r="F133" s="67" t="s">
        <v>972</v>
      </c>
      <c r="G133" s="119" t="s">
        <v>125</v>
      </c>
      <c r="H133" s="840" t="s">
        <v>1076</v>
      </c>
      <c r="I133" s="718"/>
      <c r="J133" s="744"/>
      <c r="K133" s="744" t="s">
        <v>974</v>
      </c>
      <c r="L133" s="744">
        <v>1</v>
      </c>
      <c r="M133" s="899">
        <v>17.7</v>
      </c>
      <c r="N133" s="744">
        <f>L133*M133</f>
        <v>17.7</v>
      </c>
      <c r="O133" s="744" t="s">
        <v>1474</v>
      </c>
      <c r="P133" s="92" t="s">
        <v>73</v>
      </c>
      <c r="Q133" s="251"/>
      <c r="R133" s="251"/>
      <c r="S133" s="251"/>
      <c r="T133" s="251"/>
      <c r="U133" s="251"/>
      <c r="V133" s="251"/>
      <c r="W133" s="251"/>
      <c r="X133" s="251"/>
      <c r="Y133" s="251"/>
      <c r="Z133" s="251"/>
    </row>
    <row r="134" spans="1:26" ht="21" customHeight="1">
      <c r="A134" s="169"/>
      <c r="B134" s="76"/>
      <c r="C134" s="176"/>
      <c r="D134" s="228"/>
      <c r="E134" s="695"/>
      <c r="F134" s="67" t="s">
        <v>975</v>
      </c>
      <c r="G134" s="119" t="s">
        <v>125</v>
      </c>
      <c r="H134" s="840" t="s">
        <v>1077</v>
      </c>
      <c r="I134" s="930"/>
      <c r="J134" s="695"/>
      <c r="K134" s="695"/>
      <c r="L134" s="695"/>
      <c r="M134" s="695"/>
      <c r="N134" s="695"/>
      <c r="O134" s="695"/>
      <c r="P134" s="92" t="s">
        <v>73</v>
      </c>
      <c r="Q134" s="251"/>
      <c r="R134" s="251"/>
      <c r="S134" s="251"/>
      <c r="T134" s="251"/>
      <c r="U134" s="251"/>
      <c r="V134" s="251"/>
      <c r="W134" s="251"/>
      <c r="X134" s="251"/>
      <c r="Y134" s="251"/>
      <c r="Z134" s="251"/>
    </row>
    <row r="135" spans="1:26" ht="21" customHeight="1">
      <c r="A135" s="169"/>
      <c r="B135" s="76"/>
      <c r="C135" s="176"/>
      <c r="D135" s="228"/>
      <c r="E135" s="695"/>
      <c r="F135" s="67" t="s">
        <v>977</v>
      </c>
      <c r="G135" s="119" t="s">
        <v>125</v>
      </c>
      <c r="H135" s="827" t="s">
        <v>1078</v>
      </c>
      <c r="I135" s="718"/>
      <c r="J135" s="695"/>
      <c r="K135" s="695"/>
      <c r="L135" s="695"/>
      <c r="M135" s="695"/>
      <c r="N135" s="695"/>
      <c r="O135" s="695"/>
      <c r="P135" s="92" t="s">
        <v>73</v>
      </c>
      <c r="Q135" s="251"/>
      <c r="R135" s="251"/>
      <c r="S135" s="251"/>
      <c r="T135" s="251"/>
      <c r="U135" s="251"/>
      <c r="V135" s="251"/>
      <c r="W135" s="251"/>
      <c r="X135" s="251"/>
      <c r="Y135" s="251"/>
      <c r="Z135" s="251"/>
    </row>
    <row r="136" spans="1:26" ht="21" customHeight="1">
      <c r="A136" s="169"/>
      <c r="B136" s="76"/>
      <c r="C136" s="176"/>
      <c r="D136" s="228"/>
      <c r="E136" s="695"/>
      <c r="F136" s="67" t="s">
        <v>979</v>
      </c>
      <c r="G136" s="119" t="s">
        <v>125</v>
      </c>
      <c r="H136" s="827">
        <v>9</v>
      </c>
      <c r="I136" s="718"/>
      <c r="J136" s="695"/>
      <c r="K136" s="695"/>
      <c r="L136" s="695"/>
      <c r="M136" s="695"/>
      <c r="N136" s="695"/>
      <c r="O136" s="695"/>
      <c r="P136" s="92" t="s">
        <v>73</v>
      </c>
      <c r="Q136" s="251"/>
      <c r="R136" s="251"/>
      <c r="S136" s="251"/>
      <c r="T136" s="251"/>
      <c r="U136" s="251"/>
      <c r="V136" s="251"/>
      <c r="W136" s="251"/>
      <c r="X136" s="251"/>
      <c r="Y136" s="251"/>
      <c r="Z136" s="251"/>
    </row>
    <row r="137" spans="1:26" ht="21" customHeight="1">
      <c r="A137" s="169"/>
      <c r="B137" s="76"/>
      <c r="C137" s="176"/>
      <c r="D137" s="228"/>
      <c r="E137" s="695"/>
      <c r="F137" s="67" t="s">
        <v>980</v>
      </c>
      <c r="G137" s="119" t="s">
        <v>125</v>
      </c>
      <c r="H137" s="827">
        <v>4</v>
      </c>
      <c r="I137" s="718"/>
      <c r="J137" s="695"/>
      <c r="K137" s="695"/>
      <c r="L137" s="695"/>
      <c r="M137" s="695"/>
      <c r="N137" s="695"/>
      <c r="O137" s="695"/>
      <c r="P137" s="92" t="s">
        <v>981</v>
      </c>
      <c r="Q137" s="251"/>
      <c r="R137" s="251"/>
      <c r="S137" s="251"/>
      <c r="T137" s="251"/>
      <c r="U137" s="251"/>
      <c r="V137" s="251"/>
      <c r="W137" s="251"/>
      <c r="X137" s="251"/>
      <c r="Y137" s="251"/>
      <c r="Z137" s="251"/>
    </row>
    <row r="138" spans="1:26" ht="21" customHeight="1">
      <c r="A138" s="169"/>
      <c r="B138" s="76"/>
      <c r="C138" s="176"/>
      <c r="D138" s="228"/>
      <c r="E138" s="695"/>
      <c r="F138" s="67" t="s">
        <v>982</v>
      </c>
      <c r="G138" s="119" t="s">
        <v>125</v>
      </c>
      <c r="H138" s="827">
        <v>2016</v>
      </c>
      <c r="I138" s="718"/>
      <c r="J138" s="695"/>
      <c r="K138" s="695"/>
      <c r="L138" s="695"/>
      <c r="M138" s="695"/>
      <c r="N138" s="695"/>
      <c r="O138" s="695"/>
      <c r="P138" s="92" t="s">
        <v>73</v>
      </c>
      <c r="Q138" s="251"/>
      <c r="R138" s="251"/>
      <c r="S138" s="251"/>
      <c r="T138" s="251"/>
      <c r="U138" s="251"/>
      <c r="V138" s="251"/>
      <c r="W138" s="251"/>
      <c r="X138" s="251"/>
      <c r="Y138" s="251"/>
      <c r="Z138" s="251"/>
    </row>
    <row r="139" spans="1:26" ht="21" customHeight="1">
      <c r="A139" s="169"/>
      <c r="B139" s="76"/>
      <c r="C139" s="176"/>
      <c r="D139" s="228"/>
      <c r="E139" s="695"/>
      <c r="F139" s="67" t="s">
        <v>983</v>
      </c>
      <c r="G139" s="119" t="s">
        <v>125</v>
      </c>
      <c r="H139" s="978" t="s">
        <v>1079</v>
      </c>
      <c r="I139" s="979"/>
      <c r="J139" s="695"/>
      <c r="K139" s="695"/>
      <c r="L139" s="695"/>
      <c r="M139" s="695"/>
      <c r="N139" s="695"/>
      <c r="O139" s="695"/>
      <c r="P139" s="92" t="s">
        <v>73</v>
      </c>
      <c r="Q139" s="251"/>
      <c r="R139" s="251"/>
      <c r="S139" s="251"/>
      <c r="T139" s="251"/>
      <c r="U139" s="251"/>
      <c r="V139" s="251"/>
      <c r="W139" s="251"/>
      <c r="X139" s="251"/>
      <c r="Y139" s="251"/>
      <c r="Z139" s="251"/>
    </row>
    <row r="140" spans="1:26" ht="21" customHeight="1">
      <c r="A140" s="169"/>
      <c r="B140" s="76"/>
      <c r="C140" s="176"/>
      <c r="D140" s="228"/>
      <c r="E140" s="695"/>
      <c r="F140" s="67" t="s">
        <v>985</v>
      </c>
      <c r="G140" s="119" t="s">
        <v>125</v>
      </c>
      <c r="H140" s="827" t="s">
        <v>1080</v>
      </c>
      <c r="I140" s="718"/>
      <c r="J140" s="695"/>
      <c r="K140" s="695"/>
      <c r="L140" s="695"/>
      <c r="M140" s="695"/>
      <c r="N140" s="695"/>
      <c r="O140" s="695"/>
      <c r="P140" s="92" t="s">
        <v>73</v>
      </c>
      <c r="Q140" s="251"/>
      <c r="R140" s="251"/>
      <c r="S140" s="251"/>
      <c r="T140" s="251"/>
      <c r="U140" s="251"/>
      <c r="V140" s="251"/>
      <c r="W140" s="251"/>
      <c r="X140" s="251"/>
      <c r="Y140" s="251"/>
      <c r="Z140" s="251"/>
    </row>
    <row r="141" spans="1:26" ht="21" customHeight="1">
      <c r="A141" s="169"/>
      <c r="B141" s="76"/>
      <c r="C141" s="176"/>
      <c r="D141" s="228"/>
      <c r="E141" s="695"/>
      <c r="F141" s="67" t="s">
        <v>986</v>
      </c>
      <c r="G141" s="119" t="s">
        <v>125</v>
      </c>
      <c r="H141" s="827" t="s">
        <v>1081</v>
      </c>
      <c r="I141" s="718"/>
      <c r="J141" s="695"/>
      <c r="K141" s="695"/>
      <c r="L141" s="695"/>
      <c r="M141" s="695"/>
      <c r="N141" s="695"/>
      <c r="O141" s="695"/>
      <c r="P141" s="92" t="s">
        <v>73</v>
      </c>
      <c r="Q141" s="251"/>
      <c r="R141" s="251"/>
      <c r="S141" s="251"/>
      <c r="T141" s="251"/>
      <c r="U141" s="251"/>
      <c r="V141" s="251"/>
      <c r="W141" s="251"/>
      <c r="X141" s="251"/>
      <c r="Y141" s="251"/>
      <c r="Z141" s="251"/>
    </row>
    <row r="142" spans="1:26" ht="21" customHeight="1">
      <c r="A142" s="169"/>
      <c r="B142" s="76"/>
      <c r="C142" s="176"/>
      <c r="D142" s="228"/>
      <c r="E142" s="695"/>
      <c r="F142" s="67" t="s">
        <v>988</v>
      </c>
      <c r="G142" s="119" t="s">
        <v>125</v>
      </c>
      <c r="H142" s="914" t="s">
        <v>1082</v>
      </c>
      <c r="I142" s="718"/>
      <c r="J142" s="695"/>
      <c r="K142" s="695"/>
      <c r="L142" s="695"/>
      <c r="M142" s="695"/>
      <c r="N142" s="695"/>
      <c r="O142" s="695"/>
      <c r="P142" s="92" t="s">
        <v>990</v>
      </c>
      <c r="Q142" s="251"/>
      <c r="R142" s="251"/>
      <c r="S142" s="251"/>
      <c r="T142" s="251"/>
      <c r="U142" s="251"/>
      <c r="V142" s="251"/>
      <c r="W142" s="251"/>
      <c r="X142" s="251"/>
      <c r="Y142" s="251"/>
      <c r="Z142" s="251"/>
    </row>
    <row r="143" spans="1:26" ht="30" customHeight="1">
      <c r="A143" s="169"/>
      <c r="B143" s="76"/>
      <c r="C143" s="176"/>
      <c r="D143" s="228"/>
      <c r="E143" s="695"/>
      <c r="F143" s="67" t="s">
        <v>991</v>
      </c>
      <c r="G143" s="119" t="s">
        <v>125</v>
      </c>
      <c r="H143" s="915" t="s">
        <v>1083</v>
      </c>
      <c r="I143" s="718"/>
      <c r="J143" s="695"/>
      <c r="K143" s="695"/>
      <c r="L143" s="695"/>
      <c r="M143" s="695"/>
      <c r="N143" s="695"/>
      <c r="O143" s="695"/>
      <c r="P143" s="92" t="s">
        <v>993</v>
      </c>
      <c r="Q143" s="251"/>
      <c r="R143" s="251"/>
      <c r="S143" s="251"/>
      <c r="T143" s="251"/>
      <c r="U143" s="251"/>
      <c r="V143" s="251"/>
      <c r="W143" s="251"/>
      <c r="X143" s="251"/>
      <c r="Y143" s="251"/>
      <c r="Z143" s="251"/>
    </row>
    <row r="144" spans="1:26" ht="29.1" customHeight="1">
      <c r="A144" s="169"/>
      <c r="B144" s="76"/>
      <c r="C144" s="176"/>
      <c r="D144" s="228"/>
      <c r="E144" s="695"/>
      <c r="F144" s="67" t="s">
        <v>4</v>
      </c>
      <c r="G144" s="119" t="s">
        <v>125</v>
      </c>
      <c r="H144" s="915" t="s">
        <v>1084</v>
      </c>
      <c r="I144" s="718"/>
      <c r="J144" s="695"/>
      <c r="K144" s="695"/>
      <c r="L144" s="695"/>
      <c r="M144" s="695"/>
      <c r="N144" s="695"/>
      <c r="O144" s="695"/>
      <c r="P144" s="92" t="s">
        <v>994</v>
      </c>
      <c r="Q144" s="251"/>
      <c r="R144" s="251"/>
      <c r="S144" s="251"/>
      <c r="T144" s="251"/>
      <c r="U144" s="251"/>
      <c r="V144" s="251"/>
      <c r="W144" s="251"/>
      <c r="X144" s="251"/>
      <c r="Y144" s="251"/>
      <c r="Z144" s="251"/>
    </row>
    <row r="145" spans="1:26" ht="21" customHeight="1">
      <c r="A145" s="169"/>
      <c r="B145" s="76"/>
      <c r="C145" s="176"/>
      <c r="D145" s="228"/>
      <c r="E145" s="695"/>
      <c r="F145" s="67" t="s">
        <v>995</v>
      </c>
      <c r="G145" s="119" t="s">
        <v>125</v>
      </c>
      <c r="H145" s="827" t="s">
        <v>1085</v>
      </c>
      <c r="I145" s="718"/>
      <c r="J145" s="695"/>
      <c r="K145" s="695"/>
      <c r="L145" s="695"/>
      <c r="M145" s="695"/>
      <c r="N145" s="695"/>
      <c r="O145" s="695"/>
      <c r="P145" s="92" t="s">
        <v>997</v>
      </c>
      <c r="Q145" s="251"/>
      <c r="R145" s="251"/>
      <c r="S145" s="251"/>
      <c r="T145" s="251"/>
      <c r="U145" s="251"/>
      <c r="V145" s="251"/>
      <c r="W145" s="251"/>
      <c r="X145" s="251"/>
      <c r="Y145" s="251"/>
      <c r="Z145" s="251"/>
    </row>
    <row r="146" spans="1:26" ht="15.75" customHeight="1">
      <c r="A146" s="169"/>
      <c r="B146" s="76"/>
      <c r="C146" s="176"/>
      <c r="D146" s="228"/>
      <c r="E146" s="695"/>
      <c r="F146" s="67" t="s">
        <v>998</v>
      </c>
      <c r="G146" s="119" t="s">
        <v>125</v>
      </c>
      <c r="H146" s="827"/>
      <c r="I146" s="718"/>
      <c r="J146" s="695"/>
      <c r="K146" s="695"/>
      <c r="L146" s="695"/>
      <c r="M146" s="695"/>
      <c r="N146" s="695"/>
      <c r="O146" s="695"/>
      <c r="P146" s="92" t="s">
        <v>1000</v>
      </c>
      <c r="Q146" s="251"/>
      <c r="R146" s="251"/>
      <c r="S146" s="251"/>
      <c r="T146" s="251"/>
      <c r="U146" s="251"/>
      <c r="V146" s="251"/>
      <c r="W146" s="251"/>
      <c r="X146" s="251"/>
      <c r="Y146" s="251"/>
      <c r="Z146" s="251"/>
    </row>
    <row r="147" spans="1:26" ht="21" customHeight="1">
      <c r="A147" s="169"/>
      <c r="B147" s="76"/>
      <c r="C147" s="176"/>
      <c r="D147" s="228"/>
      <c r="E147" s="695"/>
      <c r="F147" s="67" t="s">
        <v>1001</v>
      </c>
      <c r="G147" s="119" t="s">
        <v>125</v>
      </c>
      <c r="H147" s="916" t="s">
        <v>1086</v>
      </c>
      <c r="I147" s="718"/>
      <c r="J147" s="695"/>
      <c r="K147" s="695"/>
      <c r="L147" s="695"/>
      <c r="M147" s="695"/>
      <c r="N147" s="695"/>
      <c r="O147" s="695"/>
      <c r="P147" s="92" t="s">
        <v>1003</v>
      </c>
      <c r="Q147" s="251"/>
      <c r="R147" s="251"/>
      <c r="S147" s="251"/>
      <c r="T147" s="251"/>
      <c r="U147" s="251"/>
      <c r="V147" s="251"/>
      <c r="W147" s="251"/>
      <c r="X147" s="251"/>
      <c r="Y147" s="251"/>
      <c r="Z147" s="251"/>
    </row>
    <row r="148" spans="1:26" ht="36.75" customHeight="1">
      <c r="A148" s="169"/>
      <c r="B148" s="76"/>
      <c r="C148" s="176"/>
      <c r="D148" s="228"/>
      <c r="E148" s="695"/>
      <c r="F148" s="67" t="s">
        <v>1004</v>
      </c>
      <c r="G148" s="119"/>
      <c r="H148" s="916" t="s">
        <v>1087</v>
      </c>
      <c r="I148" s="718"/>
      <c r="J148" s="695"/>
      <c r="K148" s="695"/>
      <c r="L148" s="695"/>
      <c r="M148" s="695"/>
      <c r="N148" s="695"/>
      <c r="O148" s="695"/>
      <c r="P148" s="92" t="s">
        <v>1006</v>
      </c>
      <c r="Q148" s="251"/>
      <c r="R148" s="251"/>
      <c r="S148" s="251"/>
      <c r="T148" s="251"/>
      <c r="U148" s="251"/>
      <c r="V148" s="251"/>
      <c r="W148" s="251"/>
      <c r="X148" s="251"/>
      <c r="Y148" s="251"/>
      <c r="Z148" s="251"/>
    </row>
    <row r="149" spans="1:26" ht="27" customHeight="1">
      <c r="A149" s="169"/>
      <c r="B149" s="76"/>
      <c r="C149" s="176"/>
      <c r="D149" s="228"/>
      <c r="E149" s="695"/>
      <c r="F149" s="67" t="s">
        <v>1008</v>
      </c>
      <c r="G149" s="119" t="s">
        <v>125</v>
      </c>
      <c r="H149" s="914" t="s">
        <v>1088</v>
      </c>
      <c r="I149" s="718"/>
      <c r="J149" s="695"/>
      <c r="K149" s="695"/>
      <c r="L149" s="695"/>
      <c r="M149" s="695"/>
      <c r="N149" s="695"/>
      <c r="O149" s="695"/>
      <c r="P149" s="92" t="s">
        <v>1010</v>
      </c>
      <c r="Q149" s="251"/>
      <c r="R149" s="251"/>
      <c r="S149" s="251"/>
      <c r="T149" s="251"/>
      <c r="U149" s="251"/>
      <c r="V149" s="251"/>
      <c r="W149" s="251"/>
      <c r="X149" s="251"/>
      <c r="Y149" s="251"/>
      <c r="Z149" s="251"/>
    </row>
    <row r="150" spans="1:26" ht="30.95" customHeight="1">
      <c r="A150" s="169"/>
      <c r="B150" s="76"/>
      <c r="C150" s="176"/>
      <c r="D150" s="228"/>
      <c r="E150" s="695"/>
      <c r="F150" s="67" t="s">
        <v>1011</v>
      </c>
      <c r="G150" s="119" t="s">
        <v>125</v>
      </c>
      <c r="H150" s="914" t="s">
        <v>1089</v>
      </c>
      <c r="I150" s="718"/>
      <c r="J150" s="695"/>
      <c r="K150" s="695"/>
      <c r="L150" s="695"/>
      <c r="M150" s="695"/>
      <c r="N150" s="695"/>
      <c r="O150" s="695"/>
      <c r="P150" s="92" t="s">
        <v>1013</v>
      </c>
      <c r="Q150" s="251"/>
      <c r="R150" s="251"/>
      <c r="S150" s="251"/>
      <c r="T150" s="251"/>
      <c r="U150" s="251"/>
      <c r="V150" s="251"/>
      <c r="W150" s="251"/>
      <c r="X150" s="251"/>
      <c r="Y150" s="251"/>
      <c r="Z150" s="251"/>
    </row>
    <row r="151" spans="1:26" ht="15.75" customHeight="1">
      <c r="A151" s="169"/>
      <c r="B151" s="76"/>
      <c r="C151" s="176"/>
      <c r="D151" s="228"/>
      <c r="E151" s="695"/>
      <c r="F151" s="67" t="s">
        <v>1014</v>
      </c>
      <c r="G151" s="119" t="s">
        <v>125</v>
      </c>
      <c r="H151" s="827" t="s">
        <v>1033</v>
      </c>
      <c r="I151" s="718"/>
      <c r="J151" s="695"/>
      <c r="K151" s="695"/>
      <c r="L151" s="695"/>
      <c r="M151" s="695"/>
      <c r="N151" s="695"/>
      <c r="O151" s="695"/>
      <c r="P151" s="92" t="s">
        <v>1016</v>
      </c>
      <c r="Q151" s="251"/>
      <c r="R151" s="251"/>
      <c r="S151" s="251"/>
      <c r="T151" s="251"/>
      <c r="U151" s="251"/>
      <c r="V151" s="251"/>
      <c r="W151" s="251"/>
      <c r="X151" s="251"/>
      <c r="Y151" s="251"/>
      <c r="Z151" s="251"/>
    </row>
    <row r="152" spans="1:26" ht="15.75" customHeight="1">
      <c r="A152" s="169"/>
      <c r="B152" s="76"/>
      <c r="C152" s="176"/>
      <c r="D152" s="228"/>
      <c r="E152" s="696"/>
      <c r="F152" s="67" t="s">
        <v>1017</v>
      </c>
      <c r="G152" s="119" t="s">
        <v>125</v>
      </c>
      <c r="H152" s="827" t="s">
        <v>999</v>
      </c>
      <c r="I152" s="718"/>
      <c r="J152" s="696"/>
      <c r="K152" s="696"/>
      <c r="L152" s="696"/>
      <c r="M152" s="696"/>
      <c r="N152" s="696"/>
      <c r="O152" s="696"/>
      <c r="P152" s="92" t="s">
        <v>1018</v>
      </c>
      <c r="Q152" s="251"/>
      <c r="R152" s="251"/>
      <c r="S152" s="251"/>
      <c r="T152" s="251"/>
      <c r="U152" s="251"/>
      <c r="V152" s="251"/>
      <c r="W152" s="251"/>
      <c r="X152" s="251"/>
      <c r="Y152" s="251"/>
      <c r="Z152" s="251"/>
    </row>
    <row r="153" spans="1:26" ht="21" customHeight="1">
      <c r="A153" s="169"/>
      <c r="B153" s="76"/>
      <c r="C153" s="176"/>
      <c r="D153" s="228"/>
      <c r="E153" s="904" t="s">
        <v>1090</v>
      </c>
      <c r="F153" s="67" t="s">
        <v>972</v>
      </c>
      <c r="G153" s="119" t="s">
        <v>125</v>
      </c>
      <c r="H153" s="840" t="s">
        <v>1091</v>
      </c>
      <c r="I153" s="930"/>
      <c r="J153" s="744"/>
      <c r="K153" s="744" t="s">
        <v>974</v>
      </c>
      <c r="L153" s="744">
        <v>1</v>
      </c>
      <c r="M153" s="899">
        <v>10.63</v>
      </c>
      <c r="N153" s="744">
        <f>L153*M153</f>
        <v>10.63</v>
      </c>
      <c r="O153" s="744" t="s">
        <v>1474</v>
      </c>
      <c r="P153" s="92" t="s">
        <v>73</v>
      </c>
      <c r="Q153" s="251"/>
      <c r="R153" s="251"/>
      <c r="S153" s="251"/>
      <c r="T153" s="251"/>
      <c r="U153" s="251"/>
      <c r="V153" s="251"/>
      <c r="W153" s="251"/>
      <c r="X153" s="251"/>
      <c r="Y153" s="251"/>
      <c r="Z153" s="251"/>
    </row>
    <row r="154" spans="1:26" ht="21" customHeight="1">
      <c r="A154" s="169"/>
      <c r="B154" s="76"/>
      <c r="C154" s="176"/>
      <c r="D154" s="228"/>
      <c r="E154" s="695"/>
      <c r="F154" s="67" t="s">
        <v>975</v>
      </c>
      <c r="G154" s="119" t="s">
        <v>125</v>
      </c>
      <c r="H154" s="840" t="s">
        <v>1092</v>
      </c>
      <c r="I154" s="718"/>
      <c r="J154" s="695"/>
      <c r="K154" s="695"/>
      <c r="L154" s="695"/>
      <c r="M154" s="695"/>
      <c r="N154" s="695"/>
      <c r="O154" s="695"/>
      <c r="P154" s="92" t="s">
        <v>73</v>
      </c>
      <c r="Q154" s="251"/>
      <c r="R154" s="251"/>
      <c r="S154" s="251"/>
      <c r="T154" s="251"/>
      <c r="U154" s="251"/>
      <c r="V154" s="251"/>
      <c r="W154" s="251"/>
      <c r="X154" s="251"/>
      <c r="Y154" s="251"/>
      <c r="Z154" s="251"/>
    </row>
    <row r="155" spans="1:26" ht="21" customHeight="1">
      <c r="A155" s="169"/>
      <c r="B155" s="76"/>
      <c r="C155" s="176"/>
      <c r="D155" s="228"/>
      <c r="E155" s="695"/>
      <c r="F155" s="67" t="s">
        <v>977</v>
      </c>
      <c r="G155" s="119" t="s">
        <v>125</v>
      </c>
      <c r="H155" s="827" t="s">
        <v>1093</v>
      </c>
      <c r="I155" s="718"/>
      <c r="J155" s="695"/>
      <c r="K155" s="695"/>
      <c r="L155" s="695"/>
      <c r="M155" s="695"/>
      <c r="N155" s="695"/>
      <c r="O155" s="695"/>
      <c r="P155" s="92" t="s">
        <v>73</v>
      </c>
      <c r="Q155" s="251"/>
      <c r="R155" s="251"/>
      <c r="S155" s="251"/>
      <c r="T155" s="251"/>
      <c r="U155" s="251"/>
      <c r="V155" s="251"/>
      <c r="W155" s="251"/>
      <c r="X155" s="251"/>
      <c r="Y155" s="251"/>
      <c r="Z155" s="251"/>
    </row>
    <row r="156" spans="1:26" ht="21" customHeight="1">
      <c r="A156" s="169"/>
      <c r="B156" s="76"/>
      <c r="C156" s="176"/>
      <c r="D156" s="228"/>
      <c r="E156" s="695"/>
      <c r="F156" s="67" t="s">
        <v>979</v>
      </c>
      <c r="G156" s="119" t="s">
        <v>125</v>
      </c>
      <c r="H156" s="827">
        <v>9</v>
      </c>
      <c r="I156" s="718"/>
      <c r="J156" s="695"/>
      <c r="K156" s="695"/>
      <c r="L156" s="695"/>
      <c r="M156" s="695"/>
      <c r="N156" s="695"/>
      <c r="O156" s="695"/>
      <c r="P156" s="92" t="s">
        <v>73</v>
      </c>
      <c r="Q156" s="251"/>
      <c r="R156" s="251"/>
      <c r="S156" s="251"/>
      <c r="T156" s="251"/>
      <c r="U156" s="251"/>
      <c r="V156" s="251"/>
      <c r="W156" s="251"/>
      <c r="X156" s="251"/>
      <c r="Y156" s="251"/>
      <c r="Z156" s="251"/>
    </row>
    <row r="157" spans="1:26" ht="21" customHeight="1">
      <c r="A157" s="169"/>
      <c r="B157" s="76"/>
      <c r="C157" s="176"/>
      <c r="D157" s="228"/>
      <c r="E157" s="695"/>
      <c r="F157" s="67" t="s">
        <v>980</v>
      </c>
      <c r="G157" s="119" t="s">
        <v>125</v>
      </c>
      <c r="H157" s="827">
        <v>106</v>
      </c>
      <c r="I157" s="718"/>
      <c r="J157" s="695"/>
      <c r="K157" s="695"/>
      <c r="L157" s="695"/>
      <c r="M157" s="695"/>
      <c r="N157" s="695"/>
      <c r="O157" s="695"/>
      <c r="P157" s="92" t="s">
        <v>981</v>
      </c>
      <c r="Q157" s="251"/>
      <c r="R157" s="251"/>
      <c r="S157" s="251"/>
      <c r="T157" s="251"/>
      <c r="U157" s="251"/>
      <c r="V157" s="251"/>
      <c r="W157" s="251"/>
      <c r="X157" s="251"/>
      <c r="Y157" s="251"/>
      <c r="Z157" s="251"/>
    </row>
    <row r="158" spans="1:26" ht="21" customHeight="1">
      <c r="A158" s="169"/>
      <c r="B158" s="76"/>
      <c r="C158" s="176"/>
      <c r="D158" s="228"/>
      <c r="E158" s="695"/>
      <c r="F158" s="67" t="s">
        <v>982</v>
      </c>
      <c r="G158" s="119" t="s">
        <v>125</v>
      </c>
      <c r="H158" s="827">
        <v>2015</v>
      </c>
      <c r="I158" s="718"/>
      <c r="J158" s="695"/>
      <c r="K158" s="695"/>
      <c r="L158" s="695"/>
      <c r="M158" s="695"/>
      <c r="N158" s="695"/>
      <c r="O158" s="695"/>
      <c r="P158" s="92" t="s">
        <v>73</v>
      </c>
      <c r="Q158" s="251"/>
      <c r="R158" s="251"/>
      <c r="S158" s="251"/>
      <c r="T158" s="251"/>
      <c r="U158" s="251"/>
      <c r="V158" s="251"/>
      <c r="W158" s="251"/>
      <c r="X158" s="251"/>
      <c r="Y158" s="251"/>
      <c r="Z158" s="251"/>
    </row>
    <row r="159" spans="1:26" ht="21" customHeight="1">
      <c r="A159" s="169"/>
      <c r="B159" s="76"/>
      <c r="C159" s="176"/>
      <c r="D159" s="228"/>
      <c r="E159" s="695"/>
      <c r="F159" s="67" t="s">
        <v>983</v>
      </c>
      <c r="G159" s="119" t="s">
        <v>125</v>
      </c>
      <c r="H159" s="827" t="s">
        <v>1094</v>
      </c>
      <c r="I159" s="718"/>
      <c r="J159" s="695"/>
      <c r="K159" s="695"/>
      <c r="L159" s="695"/>
      <c r="M159" s="695"/>
      <c r="N159" s="695"/>
      <c r="O159" s="695"/>
      <c r="P159" s="92" t="s">
        <v>73</v>
      </c>
      <c r="Q159" s="251"/>
      <c r="R159" s="251"/>
      <c r="S159" s="251"/>
      <c r="T159" s="251"/>
      <c r="U159" s="251"/>
      <c r="V159" s="251"/>
      <c r="W159" s="251"/>
      <c r="X159" s="251"/>
      <c r="Y159" s="251"/>
      <c r="Z159" s="251"/>
    </row>
    <row r="160" spans="1:26" ht="21" customHeight="1">
      <c r="A160" s="169"/>
      <c r="B160" s="76"/>
      <c r="C160" s="176"/>
      <c r="D160" s="228"/>
      <c r="E160" s="695"/>
      <c r="F160" s="67" t="s">
        <v>985</v>
      </c>
      <c r="G160" s="119" t="s">
        <v>125</v>
      </c>
      <c r="H160" s="827" t="s">
        <v>1095</v>
      </c>
      <c r="I160" s="718"/>
      <c r="J160" s="695"/>
      <c r="K160" s="695"/>
      <c r="L160" s="695"/>
      <c r="M160" s="695"/>
      <c r="N160" s="695"/>
      <c r="O160" s="695"/>
      <c r="P160" s="92" t="s">
        <v>73</v>
      </c>
      <c r="Q160" s="251"/>
      <c r="R160" s="251"/>
      <c r="S160" s="251"/>
      <c r="T160" s="251"/>
      <c r="U160" s="251"/>
      <c r="V160" s="251"/>
      <c r="W160" s="251"/>
      <c r="X160" s="251"/>
      <c r="Y160" s="251"/>
      <c r="Z160" s="251"/>
    </row>
    <row r="161" spans="1:26" ht="21" customHeight="1">
      <c r="A161" s="169"/>
      <c r="B161" s="76"/>
      <c r="C161" s="176"/>
      <c r="D161" s="228"/>
      <c r="E161" s="695"/>
      <c r="F161" s="67" t="s">
        <v>986</v>
      </c>
      <c r="G161" s="119" t="s">
        <v>125</v>
      </c>
      <c r="H161" s="827" t="s">
        <v>1096</v>
      </c>
      <c r="I161" s="718"/>
      <c r="J161" s="695"/>
      <c r="K161" s="695"/>
      <c r="L161" s="695"/>
      <c r="M161" s="695"/>
      <c r="N161" s="695"/>
      <c r="O161" s="695"/>
      <c r="P161" s="92" t="s">
        <v>73</v>
      </c>
      <c r="Q161" s="251"/>
      <c r="R161" s="251"/>
      <c r="S161" s="251"/>
      <c r="T161" s="251"/>
      <c r="U161" s="251"/>
      <c r="V161" s="251"/>
      <c r="W161" s="251"/>
      <c r="X161" s="251"/>
      <c r="Y161" s="251"/>
      <c r="Z161" s="251"/>
    </row>
    <row r="162" spans="1:26" ht="21" customHeight="1">
      <c r="A162" s="169"/>
      <c r="B162" s="76"/>
      <c r="C162" s="176"/>
      <c r="D162" s="228"/>
      <c r="E162" s="695"/>
      <c r="F162" s="67" t="s">
        <v>988</v>
      </c>
      <c r="G162" s="119" t="s">
        <v>125</v>
      </c>
      <c r="H162" s="914" t="s">
        <v>1097</v>
      </c>
      <c r="I162" s="718"/>
      <c r="J162" s="695"/>
      <c r="K162" s="695"/>
      <c r="L162" s="695"/>
      <c r="M162" s="695"/>
      <c r="N162" s="695"/>
      <c r="O162" s="695"/>
      <c r="P162" s="92" t="s">
        <v>990</v>
      </c>
      <c r="Q162" s="251"/>
      <c r="R162" s="251"/>
      <c r="S162" s="251"/>
      <c r="T162" s="251"/>
      <c r="U162" s="251"/>
      <c r="V162" s="251"/>
      <c r="W162" s="251"/>
      <c r="X162" s="251"/>
      <c r="Y162" s="251"/>
      <c r="Z162" s="251"/>
    </row>
    <row r="163" spans="1:26" ht="21" customHeight="1">
      <c r="A163" s="169"/>
      <c r="B163" s="76"/>
      <c r="C163" s="176"/>
      <c r="D163" s="228"/>
      <c r="E163" s="695"/>
      <c r="F163" s="67" t="s">
        <v>991</v>
      </c>
      <c r="G163" s="119" t="s">
        <v>125</v>
      </c>
      <c r="H163" s="914" t="s">
        <v>1098</v>
      </c>
      <c r="I163" s="718"/>
      <c r="J163" s="695"/>
      <c r="K163" s="695"/>
      <c r="L163" s="695"/>
      <c r="M163" s="695"/>
      <c r="N163" s="695"/>
      <c r="O163" s="695"/>
      <c r="P163" s="92" t="s">
        <v>993</v>
      </c>
      <c r="Q163" s="251"/>
      <c r="R163" s="251"/>
      <c r="S163" s="251"/>
      <c r="T163" s="251"/>
      <c r="U163" s="251"/>
      <c r="V163" s="251"/>
      <c r="W163" s="251"/>
      <c r="X163" s="251"/>
      <c r="Y163" s="251"/>
      <c r="Z163" s="251"/>
    </row>
    <row r="164" spans="1:26" ht="33.950000000000003" customHeight="1">
      <c r="A164" s="169"/>
      <c r="B164" s="76"/>
      <c r="C164" s="176"/>
      <c r="D164" s="228"/>
      <c r="E164" s="695"/>
      <c r="F164" s="67" t="s">
        <v>4</v>
      </c>
      <c r="G164" s="119" t="s">
        <v>125</v>
      </c>
      <c r="H164" s="914" t="s">
        <v>1099</v>
      </c>
      <c r="I164" s="718"/>
      <c r="J164" s="695"/>
      <c r="K164" s="695"/>
      <c r="L164" s="695"/>
      <c r="M164" s="695"/>
      <c r="N164" s="695"/>
      <c r="O164" s="695"/>
      <c r="P164" s="92" t="s">
        <v>994</v>
      </c>
      <c r="Q164" s="251"/>
      <c r="R164" s="251"/>
      <c r="S164" s="251"/>
      <c r="T164" s="251"/>
      <c r="U164" s="251"/>
      <c r="V164" s="251"/>
      <c r="W164" s="251"/>
      <c r="X164" s="251"/>
      <c r="Y164" s="251"/>
      <c r="Z164" s="251"/>
    </row>
    <row r="165" spans="1:26" ht="21" customHeight="1">
      <c r="A165" s="169"/>
      <c r="B165" s="76"/>
      <c r="C165" s="176"/>
      <c r="D165" s="228"/>
      <c r="E165" s="695"/>
      <c r="F165" s="67" t="s">
        <v>995</v>
      </c>
      <c r="G165" s="119" t="s">
        <v>125</v>
      </c>
      <c r="H165" s="827" t="s">
        <v>1100</v>
      </c>
      <c r="I165" s="718"/>
      <c r="J165" s="695"/>
      <c r="K165" s="695"/>
      <c r="L165" s="695"/>
      <c r="M165" s="695"/>
      <c r="N165" s="695"/>
      <c r="O165" s="695"/>
      <c r="P165" s="92" t="s">
        <v>997</v>
      </c>
      <c r="Q165" s="251"/>
      <c r="R165" s="251"/>
      <c r="S165" s="251"/>
      <c r="T165" s="251"/>
      <c r="U165" s="251"/>
      <c r="V165" s="251"/>
      <c r="W165" s="251"/>
      <c r="X165" s="251"/>
      <c r="Y165" s="251"/>
      <c r="Z165" s="251"/>
    </row>
    <row r="166" spans="1:26" ht="15.75" customHeight="1">
      <c r="A166" s="169"/>
      <c r="B166" s="76"/>
      <c r="C166" s="176"/>
      <c r="D166" s="228"/>
      <c r="E166" s="695"/>
      <c r="F166" s="67" t="s">
        <v>998</v>
      </c>
      <c r="G166" s="119" t="s">
        <v>125</v>
      </c>
      <c r="H166" s="827" t="s">
        <v>999</v>
      </c>
      <c r="I166" s="718"/>
      <c r="J166" s="695"/>
      <c r="K166" s="695"/>
      <c r="L166" s="695"/>
      <c r="M166" s="695"/>
      <c r="N166" s="695"/>
      <c r="O166" s="695"/>
      <c r="P166" s="92" t="s">
        <v>1000</v>
      </c>
      <c r="Q166" s="251"/>
      <c r="R166" s="251"/>
      <c r="S166" s="251"/>
      <c r="T166" s="251"/>
      <c r="U166" s="251"/>
      <c r="V166" s="251"/>
      <c r="W166" s="251"/>
      <c r="X166" s="251"/>
      <c r="Y166" s="251"/>
      <c r="Z166" s="251"/>
    </row>
    <row r="167" spans="1:26" ht="21" customHeight="1">
      <c r="A167" s="169"/>
      <c r="B167" s="76"/>
      <c r="C167" s="176"/>
      <c r="D167" s="228"/>
      <c r="E167" s="695"/>
      <c r="F167" s="67" t="s">
        <v>1001</v>
      </c>
      <c r="G167" s="119" t="s">
        <v>125</v>
      </c>
      <c r="H167" s="914" t="s">
        <v>1101</v>
      </c>
      <c r="I167" s="718"/>
      <c r="J167" s="695"/>
      <c r="K167" s="695"/>
      <c r="L167" s="695"/>
      <c r="M167" s="695"/>
      <c r="N167" s="695"/>
      <c r="O167" s="695"/>
      <c r="P167" s="92" t="s">
        <v>1003</v>
      </c>
      <c r="Q167" s="251"/>
      <c r="R167" s="251"/>
      <c r="S167" s="251"/>
      <c r="T167" s="251"/>
      <c r="U167" s="251"/>
      <c r="V167" s="251"/>
      <c r="W167" s="251"/>
      <c r="X167" s="251"/>
      <c r="Y167" s="251"/>
      <c r="Z167" s="251"/>
    </row>
    <row r="168" spans="1:26" ht="36.75" customHeight="1">
      <c r="A168" s="169"/>
      <c r="B168" s="76"/>
      <c r="C168" s="176"/>
      <c r="D168" s="228"/>
      <c r="E168" s="695"/>
      <c r="F168" s="67" t="s">
        <v>1004</v>
      </c>
      <c r="G168" s="119"/>
      <c r="H168" s="916" t="s">
        <v>1102</v>
      </c>
      <c r="I168" s="718"/>
      <c r="J168" s="695"/>
      <c r="K168" s="695"/>
      <c r="L168" s="695"/>
      <c r="M168" s="695"/>
      <c r="N168" s="695"/>
      <c r="O168" s="695"/>
      <c r="P168" s="92" t="s">
        <v>1006</v>
      </c>
      <c r="Q168" s="251"/>
      <c r="R168" s="251"/>
      <c r="S168" s="251"/>
      <c r="T168" s="251"/>
      <c r="U168" s="251"/>
      <c r="V168" s="251"/>
      <c r="W168" s="251"/>
      <c r="X168" s="251"/>
      <c r="Y168" s="251"/>
      <c r="Z168" s="251"/>
    </row>
    <row r="169" spans="1:26" ht="21" customHeight="1">
      <c r="A169" s="169"/>
      <c r="B169" s="76"/>
      <c r="C169" s="176"/>
      <c r="D169" s="228"/>
      <c r="E169" s="695"/>
      <c r="F169" s="67" t="s">
        <v>1008</v>
      </c>
      <c r="G169" s="119" t="s">
        <v>125</v>
      </c>
      <c r="H169" s="914" t="s">
        <v>1103</v>
      </c>
      <c r="I169" s="718"/>
      <c r="J169" s="695"/>
      <c r="K169" s="695"/>
      <c r="L169" s="695"/>
      <c r="M169" s="695"/>
      <c r="N169" s="695"/>
      <c r="O169" s="695"/>
      <c r="P169" s="92" t="s">
        <v>1010</v>
      </c>
      <c r="Q169" s="251"/>
      <c r="R169" s="251"/>
      <c r="S169" s="251"/>
      <c r="T169" s="251"/>
      <c r="U169" s="251"/>
      <c r="V169" s="251"/>
      <c r="W169" s="251"/>
      <c r="X169" s="251"/>
      <c r="Y169" s="251"/>
      <c r="Z169" s="251"/>
    </row>
    <row r="170" spans="1:26" ht="27" customHeight="1">
      <c r="A170" s="169"/>
      <c r="B170" s="76"/>
      <c r="C170" s="176"/>
      <c r="D170" s="228"/>
      <c r="E170" s="695"/>
      <c r="F170" s="67" t="s">
        <v>1011</v>
      </c>
      <c r="G170" s="119" t="s">
        <v>125</v>
      </c>
      <c r="H170" s="916" t="s">
        <v>1104</v>
      </c>
      <c r="I170" s="718"/>
      <c r="J170" s="695"/>
      <c r="K170" s="695"/>
      <c r="L170" s="695"/>
      <c r="M170" s="695"/>
      <c r="N170" s="695"/>
      <c r="O170" s="695"/>
      <c r="P170" s="92" t="s">
        <v>1013</v>
      </c>
      <c r="Q170" s="251"/>
      <c r="R170" s="251"/>
      <c r="S170" s="251"/>
      <c r="T170" s="251"/>
      <c r="U170" s="251"/>
      <c r="V170" s="251"/>
      <c r="W170" s="251"/>
      <c r="X170" s="251"/>
      <c r="Y170" s="251"/>
      <c r="Z170" s="251"/>
    </row>
    <row r="171" spans="1:26" ht="15.75" customHeight="1">
      <c r="A171" s="169"/>
      <c r="B171" s="76"/>
      <c r="C171" s="176"/>
      <c r="D171" s="228"/>
      <c r="E171" s="695"/>
      <c r="F171" s="67" t="s">
        <v>1014</v>
      </c>
      <c r="G171" s="119" t="s">
        <v>125</v>
      </c>
      <c r="H171" s="827" t="s">
        <v>1033</v>
      </c>
      <c r="I171" s="718"/>
      <c r="J171" s="695"/>
      <c r="K171" s="695"/>
      <c r="L171" s="695"/>
      <c r="M171" s="695"/>
      <c r="N171" s="695"/>
      <c r="O171" s="695"/>
      <c r="P171" s="92" t="s">
        <v>1016</v>
      </c>
      <c r="Q171" s="251"/>
      <c r="R171" s="251"/>
      <c r="S171" s="251"/>
      <c r="T171" s="251"/>
      <c r="U171" s="251"/>
      <c r="V171" s="251"/>
      <c r="W171" s="251"/>
      <c r="X171" s="251"/>
      <c r="Y171" s="251"/>
      <c r="Z171" s="251"/>
    </row>
    <row r="172" spans="1:26" ht="15.75" customHeight="1">
      <c r="A172" s="169"/>
      <c r="B172" s="76"/>
      <c r="C172" s="176"/>
      <c r="D172" s="228"/>
      <c r="E172" s="696"/>
      <c r="F172" s="67" t="s">
        <v>1017</v>
      </c>
      <c r="G172" s="119" t="s">
        <v>125</v>
      </c>
      <c r="H172" s="827" t="s">
        <v>999</v>
      </c>
      <c r="I172" s="718"/>
      <c r="J172" s="696"/>
      <c r="K172" s="696"/>
      <c r="L172" s="696"/>
      <c r="M172" s="696"/>
      <c r="N172" s="696"/>
      <c r="O172" s="696"/>
      <c r="P172" s="92" t="s">
        <v>1018</v>
      </c>
      <c r="Q172" s="251"/>
      <c r="R172" s="251"/>
      <c r="S172" s="251"/>
      <c r="T172" s="251"/>
      <c r="U172" s="251"/>
      <c r="V172" s="251"/>
      <c r="W172" s="251"/>
      <c r="X172" s="251"/>
      <c r="Y172" s="251"/>
      <c r="Z172" s="251"/>
    </row>
    <row r="173" spans="1:26" ht="32.1" customHeight="1">
      <c r="A173" s="169"/>
      <c r="B173" s="76"/>
      <c r="C173" s="176"/>
      <c r="D173" s="228"/>
      <c r="E173" s="904" t="s">
        <v>1105</v>
      </c>
      <c r="F173" s="67" t="s">
        <v>972</v>
      </c>
      <c r="G173" s="119" t="s">
        <v>125</v>
      </c>
      <c r="H173" s="840" t="s">
        <v>1106</v>
      </c>
      <c r="I173" s="930"/>
      <c r="J173" s="744"/>
      <c r="K173" s="744" t="s">
        <v>974</v>
      </c>
      <c r="L173" s="744">
        <v>1</v>
      </c>
      <c r="M173" s="899">
        <v>17.7</v>
      </c>
      <c r="N173" s="744">
        <f>L173*M173</f>
        <v>17.7</v>
      </c>
      <c r="O173" s="744" t="s">
        <v>1474</v>
      </c>
      <c r="P173" s="92" t="s">
        <v>73</v>
      </c>
      <c r="Q173" s="251"/>
      <c r="R173" s="251"/>
      <c r="S173" s="251"/>
      <c r="T173" s="251"/>
      <c r="U173" s="251"/>
      <c r="V173" s="251"/>
      <c r="W173" s="251"/>
      <c r="X173" s="251"/>
      <c r="Y173" s="251"/>
      <c r="Z173" s="251"/>
    </row>
    <row r="174" spans="1:26" ht="21" customHeight="1">
      <c r="A174" s="169"/>
      <c r="B174" s="76"/>
      <c r="C174" s="176"/>
      <c r="D174" s="228"/>
      <c r="E174" s="695"/>
      <c r="F174" s="67" t="s">
        <v>975</v>
      </c>
      <c r="G174" s="119" t="s">
        <v>125</v>
      </c>
      <c r="H174" s="840" t="s">
        <v>1077</v>
      </c>
      <c r="I174" s="930"/>
      <c r="J174" s="695"/>
      <c r="K174" s="695"/>
      <c r="L174" s="695"/>
      <c r="M174" s="695"/>
      <c r="N174" s="695"/>
      <c r="O174" s="695"/>
      <c r="P174" s="92" t="s">
        <v>73</v>
      </c>
      <c r="Q174" s="251"/>
      <c r="R174" s="251"/>
      <c r="S174" s="251"/>
      <c r="T174" s="251"/>
      <c r="U174" s="251"/>
      <c r="V174" s="251"/>
      <c r="W174" s="251"/>
      <c r="X174" s="251"/>
      <c r="Y174" s="251"/>
      <c r="Z174" s="251"/>
    </row>
    <row r="175" spans="1:26" ht="21" customHeight="1">
      <c r="A175" s="169"/>
      <c r="B175" s="76"/>
      <c r="C175" s="176"/>
      <c r="D175" s="228"/>
      <c r="E175" s="695"/>
      <c r="F175" s="67" t="s">
        <v>977</v>
      </c>
      <c r="G175" s="119" t="s">
        <v>125</v>
      </c>
      <c r="H175" s="827" t="s">
        <v>1107</v>
      </c>
      <c r="I175" s="718"/>
      <c r="J175" s="695"/>
      <c r="K175" s="695"/>
      <c r="L175" s="695"/>
      <c r="M175" s="695"/>
      <c r="N175" s="695"/>
      <c r="O175" s="695"/>
      <c r="P175" s="92" t="s">
        <v>73</v>
      </c>
      <c r="Q175" s="251"/>
      <c r="R175" s="251"/>
      <c r="S175" s="251"/>
      <c r="T175" s="251"/>
      <c r="U175" s="251"/>
      <c r="V175" s="251"/>
      <c r="W175" s="251"/>
      <c r="X175" s="251"/>
      <c r="Y175" s="251"/>
      <c r="Z175" s="251"/>
    </row>
    <row r="176" spans="1:26" ht="21" customHeight="1">
      <c r="A176" s="169"/>
      <c r="B176" s="76"/>
      <c r="C176" s="176"/>
      <c r="D176" s="228"/>
      <c r="E176" s="695"/>
      <c r="F176" s="67" t="s">
        <v>979</v>
      </c>
      <c r="G176" s="119" t="s">
        <v>125</v>
      </c>
      <c r="H176" s="827">
        <v>11</v>
      </c>
      <c r="I176" s="718"/>
      <c r="J176" s="695"/>
      <c r="K176" s="695"/>
      <c r="L176" s="695"/>
      <c r="M176" s="695"/>
      <c r="N176" s="695"/>
      <c r="O176" s="695"/>
      <c r="P176" s="92" t="s">
        <v>73</v>
      </c>
      <c r="Q176" s="251"/>
      <c r="R176" s="251"/>
      <c r="S176" s="251"/>
      <c r="T176" s="251"/>
      <c r="U176" s="251"/>
      <c r="V176" s="251"/>
      <c r="W176" s="251"/>
      <c r="X176" s="251"/>
      <c r="Y176" s="251"/>
      <c r="Z176" s="251"/>
    </row>
    <row r="177" spans="1:26" ht="21" customHeight="1">
      <c r="A177" s="169"/>
      <c r="B177" s="76"/>
      <c r="C177" s="176"/>
      <c r="D177" s="228"/>
      <c r="E177" s="695"/>
      <c r="F177" s="67" t="s">
        <v>980</v>
      </c>
      <c r="G177" s="119" t="s">
        <v>125</v>
      </c>
      <c r="H177" s="827">
        <v>5</v>
      </c>
      <c r="I177" s="718"/>
      <c r="J177" s="695"/>
      <c r="K177" s="695"/>
      <c r="L177" s="695"/>
      <c r="M177" s="695"/>
      <c r="N177" s="695"/>
      <c r="O177" s="695"/>
      <c r="P177" s="92" t="s">
        <v>981</v>
      </c>
      <c r="Q177" s="251"/>
      <c r="R177" s="251"/>
      <c r="S177" s="251"/>
      <c r="T177" s="251"/>
      <c r="U177" s="251"/>
      <c r="V177" s="251"/>
      <c r="W177" s="251"/>
      <c r="X177" s="251"/>
      <c r="Y177" s="251"/>
      <c r="Z177" s="251"/>
    </row>
    <row r="178" spans="1:26" ht="21" customHeight="1">
      <c r="A178" s="169"/>
      <c r="B178" s="76"/>
      <c r="C178" s="176"/>
      <c r="D178" s="228"/>
      <c r="E178" s="695"/>
      <c r="F178" s="67" t="s">
        <v>982</v>
      </c>
      <c r="G178" s="119" t="s">
        <v>125</v>
      </c>
      <c r="H178" s="827">
        <v>2015</v>
      </c>
      <c r="I178" s="718"/>
      <c r="J178" s="695"/>
      <c r="K178" s="695"/>
      <c r="L178" s="695"/>
      <c r="M178" s="695"/>
      <c r="N178" s="695"/>
      <c r="O178" s="695"/>
      <c r="P178" s="92" t="s">
        <v>73</v>
      </c>
      <c r="Q178" s="251"/>
      <c r="R178" s="251"/>
      <c r="S178" s="251"/>
      <c r="T178" s="251"/>
      <c r="U178" s="251"/>
      <c r="V178" s="251"/>
      <c r="W178" s="251"/>
      <c r="X178" s="251"/>
      <c r="Y178" s="251"/>
      <c r="Z178" s="251"/>
    </row>
    <row r="179" spans="1:26" ht="21" customHeight="1">
      <c r="A179" s="169"/>
      <c r="B179" s="76"/>
      <c r="C179" s="176"/>
      <c r="D179" s="228"/>
      <c r="E179" s="695"/>
      <c r="F179" s="67" t="s">
        <v>983</v>
      </c>
      <c r="G179" s="119" t="s">
        <v>125</v>
      </c>
      <c r="H179" s="827" t="s">
        <v>1108</v>
      </c>
      <c r="I179" s="718"/>
      <c r="J179" s="695"/>
      <c r="K179" s="695"/>
      <c r="L179" s="695"/>
      <c r="M179" s="695"/>
      <c r="N179" s="695"/>
      <c r="O179" s="695"/>
      <c r="P179" s="92" t="s">
        <v>73</v>
      </c>
      <c r="Q179" s="251"/>
      <c r="R179" s="251"/>
      <c r="S179" s="251"/>
      <c r="T179" s="251"/>
      <c r="U179" s="251"/>
      <c r="V179" s="251"/>
      <c r="W179" s="251"/>
      <c r="X179" s="251"/>
      <c r="Y179" s="251"/>
      <c r="Z179" s="251"/>
    </row>
    <row r="180" spans="1:26" ht="21" customHeight="1">
      <c r="A180" s="169"/>
      <c r="B180" s="76"/>
      <c r="C180" s="176"/>
      <c r="D180" s="228"/>
      <c r="E180" s="695"/>
      <c r="F180" s="67" t="s">
        <v>985</v>
      </c>
      <c r="G180" s="119" t="s">
        <v>125</v>
      </c>
      <c r="H180" s="827" t="s">
        <v>1109</v>
      </c>
      <c r="I180" s="718"/>
      <c r="J180" s="695"/>
      <c r="K180" s="695"/>
      <c r="L180" s="695"/>
      <c r="M180" s="695"/>
      <c r="N180" s="695"/>
      <c r="O180" s="695"/>
      <c r="P180" s="92" t="s">
        <v>73</v>
      </c>
      <c r="Q180" s="251"/>
      <c r="R180" s="251"/>
      <c r="S180" s="251"/>
      <c r="T180" s="251"/>
      <c r="U180" s="251"/>
      <c r="V180" s="251"/>
      <c r="W180" s="251"/>
      <c r="X180" s="251"/>
      <c r="Y180" s="251"/>
      <c r="Z180" s="251"/>
    </row>
    <row r="181" spans="1:26" ht="21" customHeight="1">
      <c r="A181" s="169"/>
      <c r="B181" s="76"/>
      <c r="C181" s="176"/>
      <c r="D181" s="228"/>
      <c r="E181" s="695"/>
      <c r="F181" s="67" t="s">
        <v>986</v>
      </c>
      <c r="G181" s="119" t="s">
        <v>125</v>
      </c>
      <c r="H181" s="827" t="s">
        <v>1110</v>
      </c>
      <c r="I181" s="718"/>
      <c r="J181" s="695"/>
      <c r="K181" s="695"/>
      <c r="L181" s="695"/>
      <c r="M181" s="695"/>
      <c r="N181" s="695"/>
      <c r="O181" s="695"/>
      <c r="P181" s="92" t="s">
        <v>73</v>
      </c>
      <c r="Q181" s="251"/>
      <c r="R181" s="251"/>
      <c r="S181" s="251"/>
      <c r="T181" s="251"/>
      <c r="U181" s="251"/>
      <c r="V181" s="251"/>
      <c r="W181" s="251"/>
      <c r="X181" s="251"/>
      <c r="Y181" s="251"/>
      <c r="Z181" s="251"/>
    </row>
    <row r="182" spans="1:26" ht="21" customHeight="1">
      <c r="A182" s="169"/>
      <c r="B182" s="76"/>
      <c r="C182" s="176"/>
      <c r="D182" s="228"/>
      <c r="E182" s="695"/>
      <c r="F182" s="67" t="s">
        <v>988</v>
      </c>
      <c r="G182" s="119" t="s">
        <v>125</v>
      </c>
      <c r="H182" s="827" t="s">
        <v>999</v>
      </c>
      <c r="I182" s="718"/>
      <c r="J182" s="695"/>
      <c r="K182" s="695"/>
      <c r="L182" s="695"/>
      <c r="M182" s="695"/>
      <c r="N182" s="695"/>
      <c r="O182" s="695"/>
      <c r="P182" s="92" t="s">
        <v>990</v>
      </c>
      <c r="Q182" s="251"/>
      <c r="R182" s="251"/>
      <c r="S182" s="251"/>
      <c r="T182" s="251"/>
      <c r="U182" s="251"/>
      <c r="V182" s="251"/>
      <c r="W182" s="251"/>
      <c r="X182" s="251"/>
      <c r="Y182" s="251"/>
      <c r="Z182" s="251"/>
    </row>
    <row r="183" spans="1:26" ht="21" customHeight="1">
      <c r="A183" s="169"/>
      <c r="B183" s="76"/>
      <c r="C183" s="176"/>
      <c r="D183" s="228"/>
      <c r="E183" s="695"/>
      <c r="F183" s="67" t="s">
        <v>991</v>
      </c>
      <c r="G183" s="119" t="s">
        <v>125</v>
      </c>
      <c r="H183" s="914" t="s">
        <v>1111</v>
      </c>
      <c r="I183" s="718"/>
      <c r="J183" s="695"/>
      <c r="K183" s="695"/>
      <c r="L183" s="695"/>
      <c r="M183" s="695"/>
      <c r="N183" s="695"/>
      <c r="O183" s="695"/>
      <c r="P183" s="92" t="s">
        <v>993</v>
      </c>
      <c r="Q183" s="251"/>
      <c r="R183" s="251"/>
      <c r="S183" s="251"/>
      <c r="T183" s="251"/>
      <c r="U183" s="251"/>
      <c r="V183" s="251"/>
      <c r="W183" s="251"/>
      <c r="X183" s="251"/>
      <c r="Y183" s="251"/>
      <c r="Z183" s="251"/>
    </row>
    <row r="184" spans="1:26" ht="21" customHeight="1">
      <c r="A184" s="169"/>
      <c r="B184" s="76"/>
      <c r="C184" s="176"/>
      <c r="D184" s="228"/>
      <c r="E184" s="695"/>
      <c r="F184" s="67" t="s">
        <v>4</v>
      </c>
      <c r="G184" s="119" t="s">
        <v>125</v>
      </c>
      <c r="H184" s="916" t="s">
        <v>1112</v>
      </c>
      <c r="I184" s="718"/>
      <c r="J184" s="695"/>
      <c r="K184" s="695"/>
      <c r="L184" s="695"/>
      <c r="M184" s="695"/>
      <c r="N184" s="695"/>
      <c r="O184" s="695"/>
      <c r="P184" s="92" t="s">
        <v>994</v>
      </c>
      <c r="Q184" s="251"/>
      <c r="R184" s="251"/>
      <c r="S184" s="251"/>
      <c r="T184" s="251"/>
      <c r="U184" s="251"/>
      <c r="V184" s="251"/>
      <c r="W184" s="251"/>
      <c r="X184" s="251"/>
      <c r="Y184" s="251"/>
      <c r="Z184" s="251"/>
    </row>
    <row r="185" spans="1:26" ht="21" customHeight="1">
      <c r="A185" s="169"/>
      <c r="B185" s="76"/>
      <c r="C185" s="176"/>
      <c r="D185" s="228"/>
      <c r="E185" s="695"/>
      <c r="F185" s="67" t="s">
        <v>995</v>
      </c>
      <c r="G185" s="119" t="s">
        <v>125</v>
      </c>
      <c r="H185" s="827" t="s">
        <v>1113</v>
      </c>
      <c r="I185" s="718"/>
      <c r="J185" s="695"/>
      <c r="K185" s="695"/>
      <c r="L185" s="695"/>
      <c r="M185" s="695"/>
      <c r="N185" s="695"/>
      <c r="O185" s="695"/>
      <c r="P185" s="92" t="s">
        <v>997</v>
      </c>
      <c r="Q185" s="251"/>
      <c r="R185" s="251"/>
      <c r="S185" s="251"/>
      <c r="T185" s="251"/>
      <c r="U185" s="251"/>
      <c r="V185" s="251"/>
      <c r="W185" s="251"/>
      <c r="X185" s="251"/>
      <c r="Y185" s="251"/>
      <c r="Z185" s="251"/>
    </row>
    <row r="186" spans="1:26" ht="15.75" customHeight="1">
      <c r="A186" s="169"/>
      <c r="B186" s="76"/>
      <c r="C186" s="176"/>
      <c r="D186" s="228"/>
      <c r="E186" s="695"/>
      <c r="F186" s="67" t="s">
        <v>998</v>
      </c>
      <c r="G186" s="119" t="s">
        <v>125</v>
      </c>
      <c r="H186" s="827" t="s">
        <v>999</v>
      </c>
      <c r="I186" s="718"/>
      <c r="J186" s="695"/>
      <c r="K186" s="695"/>
      <c r="L186" s="695"/>
      <c r="M186" s="695"/>
      <c r="N186" s="695"/>
      <c r="O186" s="695"/>
      <c r="P186" s="92" t="s">
        <v>1000</v>
      </c>
      <c r="Q186" s="251"/>
      <c r="R186" s="251"/>
      <c r="S186" s="251"/>
      <c r="T186" s="251"/>
      <c r="U186" s="251"/>
      <c r="V186" s="251"/>
      <c r="W186" s="251"/>
      <c r="X186" s="251"/>
      <c r="Y186" s="251"/>
      <c r="Z186" s="251"/>
    </row>
    <row r="187" spans="1:26" ht="21" customHeight="1">
      <c r="A187" s="169"/>
      <c r="B187" s="76"/>
      <c r="C187" s="176"/>
      <c r="D187" s="228"/>
      <c r="E187" s="695"/>
      <c r="F187" s="67" t="s">
        <v>1001</v>
      </c>
      <c r="G187" s="119" t="s">
        <v>125</v>
      </c>
      <c r="H187" s="914" t="s">
        <v>1114</v>
      </c>
      <c r="I187" s="718"/>
      <c r="J187" s="695"/>
      <c r="K187" s="695"/>
      <c r="L187" s="695"/>
      <c r="M187" s="695"/>
      <c r="N187" s="695"/>
      <c r="O187" s="695"/>
      <c r="P187" s="92" t="s">
        <v>1003</v>
      </c>
      <c r="Q187" s="251"/>
      <c r="R187" s="251"/>
      <c r="S187" s="251"/>
      <c r="T187" s="251"/>
      <c r="U187" s="251"/>
      <c r="V187" s="251"/>
      <c r="W187" s="251"/>
      <c r="X187" s="251"/>
      <c r="Y187" s="251"/>
      <c r="Z187" s="251"/>
    </row>
    <row r="188" spans="1:26" ht="36.75" customHeight="1">
      <c r="A188" s="169"/>
      <c r="B188" s="76"/>
      <c r="C188" s="176"/>
      <c r="D188" s="228"/>
      <c r="E188" s="695"/>
      <c r="F188" s="67" t="s">
        <v>1004</v>
      </c>
      <c r="G188" s="119"/>
      <c r="H188" s="915" t="s">
        <v>1115</v>
      </c>
      <c r="I188" s="718"/>
      <c r="J188" s="695"/>
      <c r="K188" s="695"/>
      <c r="L188" s="695"/>
      <c r="M188" s="695"/>
      <c r="N188" s="695"/>
      <c r="O188" s="695"/>
      <c r="P188" s="92" t="s">
        <v>1006</v>
      </c>
      <c r="Q188" s="251"/>
      <c r="R188" s="251"/>
      <c r="S188" s="251"/>
      <c r="T188" s="251"/>
      <c r="U188" s="251"/>
      <c r="V188" s="251"/>
      <c r="W188" s="251"/>
      <c r="X188" s="251"/>
      <c r="Y188" s="251"/>
      <c r="Z188" s="251"/>
    </row>
    <row r="189" spans="1:26" ht="29.1" customHeight="1">
      <c r="A189" s="169"/>
      <c r="B189" s="76"/>
      <c r="C189" s="176"/>
      <c r="D189" s="228"/>
      <c r="E189" s="695"/>
      <c r="F189" s="67" t="s">
        <v>1008</v>
      </c>
      <c r="G189" s="119" t="s">
        <v>125</v>
      </c>
      <c r="H189" s="916" t="s">
        <v>1116</v>
      </c>
      <c r="I189" s="718"/>
      <c r="J189" s="695"/>
      <c r="K189" s="695"/>
      <c r="L189" s="695"/>
      <c r="M189" s="695"/>
      <c r="N189" s="695"/>
      <c r="O189" s="695"/>
      <c r="P189" s="92" t="s">
        <v>1010</v>
      </c>
      <c r="Q189" s="251"/>
      <c r="R189" s="251"/>
      <c r="S189" s="251"/>
      <c r="T189" s="251"/>
      <c r="U189" s="251"/>
      <c r="V189" s="251"/>
      <c r="W189" s="251"/>
      <c r="X189" s="251"/>
      <c r="Y189" s="251"/>
      <c r="Z189" s="251"/>
    </row>
    <row r="190" spans="1:26" ht="27.95" customHeight="1">
      <c r="A190" s="169"/>
      <c r="B190" s="76"/>
      <c r="C190" s="176"/>
      <c r="D190" s="228"/>
      <c r="E190" s="695"/>
      <c r="F190" s="67" t="s">
        <v>1011</v>
      </c>
      <c r="G190" s="119" t="s">
        <v>125</v>
      </c>
      <c r="H190" s="916" t="s">
        <v>1117</v>
      </c>
      <c r="I190" s="718"/>
      <c r="J190" s="695"/>
      <c r="K190" s="695"/>
      <c r="L190" s="695"/>
      <c r="M190" s="695"/>
      <c r="N190" s="695"/>
      <c r="O190" s="695"/>
      <c r="P190" s="92" t="s">
        <v>1013</v>
      </c>
      <c r="Q190" s="251"/>
      <c r="R190" s="251"/>
      <c r="S190" s="251"/>
      <c r="T190" s="251"/>
      <c r="U190" s="251"/>
      <c r="V190" s="251"/>
      <c r="W190" s="251"/>
      <c r="X190" s="251"/>
      <c r="Y190" s="251"/>
      <c r="Z190" s="251"/>
    </row>
    <row r="191" spans="1:26" ht="15.75" customHeight="1">
      <c r="A191" s="169"/>
      <c r="B191" s="76"/>
      <c r="C191" s="176"/>
      <c r="D191" s="228"/>
      <c r="E191" s="695"/>
      <c r="F191" s="67" t="s">
        <v>1014</v>
      </c>
      <c r="G191" s="119" t="s">
        <v>125</v>
      </c>
      <c r="H191" s="827" t="s">
        <v>1033</v>
      </c>
      <c r="I191" s="718"/>
      <c r="J191" s="695"/>
      <c r="K191" s="695"/>
      <c r="L191" s="695"/>
      <c r="M191" s="695"/>
      <c r="N191" s="695"/>
      <c r="O191" s="695"/>
      <c r="P191" s="92" t="s">
        <v>1016</v>
      </c>
      <c r="Q191" s="251"/>
      <c r="R191" s="251"/>
      <c r="S191" s="251"/>
      <c r="T191" s="251"/>
      <c r="U191" s="251"/>
      <c r="V191" s="251"/>
      <c r="W191" s="251"/>
      <c r="X191" s="251"/>
      <c r="Y191" s="251"/>
      <c r="Z191" s="251"/>
    </row>
    <row r="192" spans="1:26" ht="15.75" customHeight="1">
      <c r="A192" s="169"/>
      <c r="B192" s="76"/>
      <c r="C192" s="176"/>
      <c r="D192" s="228"/>
      <c r="E192" s="696"/>
      <c r="F192" s="67" t="s">
        <v>1017</v>
      </c>
      <c r="G192" s="119" t="s">
        <v>125</v>
      </c>
      <c r="H192" s="827" t="s">
        <v>999</v>
      </c>
      <c r="I192" s="718"/>
      <c r="J192" s="696"/>
      <c r="K192" s="696"/>
      <c r="L192" s="696"/>
      <c r="M192" s="696"/>
      <c r="N192" s="696"/>
      <c r="O192" s="696"/>
      <c r="P192" s="92" t="s">
        <v>1018</v>
      </c>
      <c r="Q192" s="251"/>
      <c r="R192" s="251"/>
      <c r="S192" s="251"/>
      <c r="T192" s="251"/>
      <c r="U192" s="251"/>
      <c r="V192" s="251"/>
      <c r="W192" s="251"/>
      <c r="X192" s="251"/>
      <c r="Y192" s="251"/>
      <c r="Z192" s="251"/>
    </row>
    <row r="193" spans="1:26" ht="39" customHeight="1">
      <c r="A193" s="221"/>
      <c r="B193" s="222"/>
      <c r="C193" s="226"/>
      <c r="D193" s="227"/>
      <c r="E193" s="224" t="s">
        <v>254</v>
      </c>
      <c r="F193" s="797" t="s">
        <v>1118</v>
      </c>
      <c r="G193" s="717"/>
      <c r="H193" s="717"/>
      <c r="I193" s="718"/>
      <c r="J193" s="245"/>
      <c r="K193" s="249"/>
      <c r="L193" s="247"/>
      <c r="M193" s="248"/>
      <c r="N193" s="224">
        <v>0</v>
      </c>
      <c r="O193" s="224"/>
      <c r="P193" s="262" t="s">
        <v>1119</v>
      </c>
      <c r="Q193" s="253"/>
      <c r="R193" s="253"/>
      <c r="S193" s="253"/>
      <c r="T193" s="253"/>
      <c r="U193" s="253"/>
      <c r="V193" s="253"/>
      <c r="W193" s="253"/>
      <c r="X193" s="253"/>
      <c r="Y193" s="253"/>
      <c r="Z193" s="253"/>
    </row>
    <row r="194" spans="1:26" ht="21" customHeight="1">
      <c r="A194" s="221"/>
      <c r="B194" s="222"/>
      <c r="C194" s="226"/>
      <c r="D194" s="227"/>
      <c r="E194" s="224" t="s">
        <v>264</v>
      </c>
      <c r="F194" s="797" t="s">
        <v>1120</v>
      </c>
      <c r="G194" s="717"/>
      <c r="H194" s="717"/>
      <c r="I194" s="718"/>
      <c r="J194" s="245"/>
      <c r="K194" s="249"/>
      <c r="L194" s="247"/>
      <c r="M194" s="248"/>
      <c r="N194" s="224">
        <f>SUM(N195:N290)</f>
        <v>89.07</v>
      </c>
      <c r="O194" s="224"/>
      <c r="P194" s="202" t="s">
        <v>1121</v>
      </c>
      <c r="Q194" s="253"/>
      <c r="R194" s="253"/>
      <c r="S194" s="253"/>
      <c r="T194" s="253"/>
      <c r="U194" s="253"/>
      <c r="V194" s="253"/>
      <c r="W194" s="253"/>
      <c r="X194" s="253"/>
      <c r="Y194" s="253"/>
      <c r="Z194" s="253"/>
    </row>
    <row r="195" spans="1:26" ht="30" customHeight="1">
      <c r="A195" s="169"/>
      <c r="B195" s="76"/>
      <c r="C195" s="176"/>
      <c r="D195" s="228"/>
      <c r="E195" s="904" t="s">
        <v>250</v>
      </c>
      <c r="F195" s="67" t="s">
        <v>972</v>
      </c>
      <c r="G195" s="119" t="s">
        <v>125</v>
      </c>
      <c r="H195" s="840" t="s">
        <v>1122</v>
      </c>
      <c r="I195" s="930"/>
      <c r="J195" s="744"/>
      <c r="K195" s="744" t="s">
        <v>974</v>
      </c>
      <c r="L195" s="744">
        <v>1</v>
      </c>
      <c r="M195" s="899">
        <v>14.88</v>
      </c>
      <c r="N195" s="744">
        <f>L195*M195</f>
        <v>14.88</v>
      </c>
      <c r="O195" s="744" t="s">
        <v>1474</v>
      </c>
      <c r="P195" s="92" t="s">
        <v>73</v>
      </c>
      <c r="Q195" s="251"/>
      <c r="R195" s="251"/>
      <c r="S195" s="251"/>
      <c r="T195" s="251"/>
      <c r="U195" s="251"/>
      <c r="V195" s="251"/>
      <c r="W195" s="251"/>
      <c r="X195" s="251"/>
      <c r="Y195" s="251"/>
      <c r="Z195" s="251"/>
    </row>
    <row r="196" spans="1:26" ht="30.95" customHeight="1">
      <c r="A196" s="169"/>
      <c r="B196" s="76"/>
      <c r="C196" s="176"/>
      <c r="D196" s="228"/>
      <c r="E196" s="695"/>
      <c r="F196" s="67" t="s">
        <v>975</v>
      </c>
      <c r="G196" s="119" t="s">
        <v>125</v>
      </c>
      <c r="H196" s="840" t="s">
        <v>1123</v>
      </c>
      <c r="I196" s="718"/>
      <c r="J196" s="695"/>
      <c r="K196" s="695"/>
      <c r="L196" s="695"/>
      <c r="M196" s="695"/>
      <c r="N196" s="695"/>
      <c r="O196" s="695"/>
      <c r="P196" s="92" t="s">
        <v>73</v>
      </c>
      <c r="Q196" s="251"/>
      <c r="R196" s="251"/>
      <c r="S196" s="251"/>
      <c r="T196" s="251"/>
      <c r="U196" s="251"/>
      <c r="V196" s="251"/>
      <c r="W196" s="251"/>
      <c r="X196" s="251"/>
      <c r="Y196" s="251"/>
      <c r="Z196" s="251"/>
    </row>
    <row r="197" spans="1:26" ht="21" customHeight="1">
      <c r="A197" s="169"/>
      <c r="B197" s="76"/>
      <c r="C197" s="176"/>
      <c r="D197" s="228"/>
      <c r="E197" s="695"/>
      <c r="F197" s="67" t="s">
        <v>977</v>
      </c>
      <c r="G197" s="119" t="s">
        <v>125</v>
      </c>
      <c r="H197" s="827" t="s">
        <v>1124</v>
      </c>
      <c r="I197" s="718"/>
      <c r="J197" s="695"/>
      <c r="K197" s="695"/>
      <c r="L197" s="695"/>
      <c r="M197" s="695"/>
      <c r="N197" s="695"/>
      <c r="O197" s="695"/>
      <c r="P197" s="92" t="s">
        <v>73</v>
      </c>
      <c r="Q197" s="251"/>
      <c r="R197" s="251"/>
      <c r="S197" s="251"/>
      <c r="T197" s="251"/>
      <c r="U197" s="251"/>
      <c r="V197" s="251"/>
      <c r="W197" s="251"/>
      <c r="X197" s="251"/>
      <c r="Y197" s="251"/>
      <c r="Z197" s="251"/>
    </row>
    <row r="198" spans="1:26" ht="21" customHeight="1">
      <c r="A198" s="169"/>
      <c r="B198" s="76"/>
      <c r="C198" s="176"/>
      <c r="D198" s="228"/>
      <c r="E198" s="695"/>
      <c r="F198" s="67" t="s">
        <v>979</v>
      </c>
      <c r="G198" s="119" t="s">
        <v>125</v>
      </c>
      <c r="H198" s="827">
        <v>7</v>
      </c>
      <c r="I198" s="718"/>
      <c r="J198" s="695"/>
      <c r="K198" s="695"/>
      <c r="L198" s="695"/>
      <c r="M198" s="695"/>
      <c r="N198" s="695"/>
      <c r="O198" s="695"/>
      <c r="P198" s="92" t="s">
        <v>73</v>
      </c>
      <c r="Q198" s="251"/>
      <c r="R198" s="251"/>
      <c r="S198" s="251"/>
      <c r="T198" s="251"/>
      <c r="U198" s="251"/>
      <c r="V198" s="251"/>
      <c r="W198" s="251"/>
      <c r="X198" s="251"/>
      <c r="Y198" s="251"/>
      <c r="Z198" s="251"/>
    </row>
    <row r="199" spans="1:26" ht="21" customHeight="1">
      <c r="A199" s="169"/>
      <c r="B199" s="76"/>
      <c r="C199" s="176"/>
      <c r="D199" s="228"/>
      <c r="E199" s="695"/>
      <c r="F199" s="67" t="s">
        <v>980</v>
      </c>
      <c r="G199" s="119" t="s">
        <v>125</v>
      </c>
      <c r="H199" s="827">
        <v>1</v>
      </c>
      <c r="I199" s="718"/>
      <c r="J199" s="695"/>
      <c r="K199" s="695"/>
      <c r="L199" s="695"/>
      <c r="M199" s="695"/>
      <c r="N199" s="695"/>
      <c r="O199" s="695"/>
      <c r="P199" s="92" t="s">
        <v>981</v>
      </c>
      <c r="Q199" s="251"/>
      <c r="R199" s="251"/>
      <c r="S199" s="251"/>
      <c r="T199" s="251"/>
      <c r="U199" s="251"/>
      <c r="V199" s="251"/>
      <c r="W199" s="251"/>
      <c r="X199" s="251"/>
      <c r="Y199" s="251"/>
      <c r="Z199" s="251"/>
    </row>
    <row r="200" spans="1:26" ht="21" customHeight="1">
      <c r="A200" s="169"/>
      <c r="B200" s="76"/>
      <c r="C200" s="176"/>
      <c r="D200" s="228"/>
      <c r="E200" s="695"/>
      <c r="F200" s="67" t="s">
        <v>982</v>
      </c>
      <c r="G200" s="119" t="s">
        <v>125</v>
      </c>
      <c r="H200" s="827">
        <v>2021</v>
      </c>
      <c r="I200" s="718"/>
      <c r="J200" s="695"/>
      <c r="K200" s="695"/>
      <c r="L200" s="695"/>
      <c r="M200" s="695"/>
      <c r="N200" s="695"/>
      <c r="O200" s="695"/>
      <c r="P200" s="92" t="s">
        <v>73</v>
      </c>
      <c r="Q200" s="251"/>
      <c r="R200" s="251"/>
      <c r="S200" s="251"/>
      <c r="T200" s="251"/>
      <c r="U200" s="251"/>
      <c r="V200" s="251"/>
      <c r="W200" s="251"/>
      <c r="X200" s="251"/>
      <c r="Y200" s="251"/>
      <c r="Z200" s="251"/>
    </row>
    <row r="201" spans="1:26" ht="21" customHeight="1">
      <c r="A201" s="169"/>
      <c r="B201" s="76"/>
      <c r="C201" s="176"/>
      <c r="D201" s="228"/>
      <c r="E201" s="695"/>
      <c r="F201" s="67" t="s">
        <v>983</v>
      </c>
      <c r="G201" s="119" t="s">
        <v>125</v>
      </c>
      <c r="H201" s="827" t="s">
        <v>1125</v>
      </c>
      <c r="I201" s="718"/>
      <c r="J201" s="695"/>
      <c r="K201" s="695"/>
      <c r="L201" s="695"/>
      <c r="M201" s="695"/>
      <c r="N201" s="695"/>
      <c r="O201" s="695"/>
      <c r="P201" s="92" t="s">
        <v>73</v>
      </c>
      <c r="Q201" s="251"/>
      <c r="R201" s="251"/>
      <c r="S201" s="251"/>
      <c r="T201" s="251"/>
      <c r="U201" s="251"/>
      <c r="V201" s="251"/>
      <c r="W201" s="251"/>
      <c r="X201" s="251"/>
      <c r="Y201" s="251"/>
      <c r="Z201" s="251"/>
    </row>
    <row r="202" spans="1:26" ht="21" customHeight="1">
      <c r="A202" s="169"/>
      <c r="B202" s="76"/>
      <c r="C202" s="176"/>
      <c r="D202" s="228"/>
      <c r="E202" s="695"/>
      <c r="F202" s="67" t="s">
        <v>985</v>
      </c>
      <c r="G202" s="119" t="s">
        <v>125</v>
      </c>
      <c r="H202" s="827" t="s">
        <v>1126</v>
      </c>
      <c r="I202" s="718"/>
      <c r="J202" s="695"/>
      <c r="K202" s="695"/>
      <c r="L202" s="695"/>
      <c r="M202" s="695"/>
      <c r="N202" s="695"/>
      <c r="O202" s="695"/>
      <c r="P202" s="92" t="s">
        <v>73</v>
      </c>
      <c r="Q202" s="251"/>
      <c r="R202" s="251"/>
      <c r="S202" s="251"/>
      <c r="T202" s="251"/>
      <c r="U202" s="251"/>
      <c r="V202" s="251"/>
      <c r="W202" s="251"/>
      <c r="X202" s="251"/>
      <c r="Y202" s="251"/>
      <c r="Z202" s="251"/>
    </row>
    <row r="203" spans="1:26" ht="21" customHeight="1">
      <c r="A203" s="169"/>
      <c r="B203" s="76"/>
      <c r="C203" s="176"/>
      <c r="D203" s="228"/>
      <c r="E203" s="695"/>
      <c r="F203" s="67" t="s">
        <v>986</v>
      </c>
      <c r="G203" s="119" t="s">
        <v>125</v>
      </c>
      <c r="H203" s="827" t="s">
        <v>1127</v>
      </c>
      <c r="I203" s="718"/>
      <c r="J203" s="695"/>
      <c r="K203" s="695"/>
      <c r="L203" s="695"/>
      <c r="M203" s="695"/>
      <c r="N203" s="695"/>
      <c r="O203" s="695"/>
      <c r="P203" s="92" t="s">
        <v>73</v>
      </c>
      <c r="Q203" s="251"/>
      <c r="R203" s="251"/>
      <c r="S203" s="251"/>
      <c r="T203" s="251"/>
      <c r="U203" s="251"/>
      <c r="V203" s="251"/>
      <c r="W203" s="251"/>
      <c r="X203" s="251"/>
      <c r="Y203" s="251"/>
      <c r="Z203" s="251"/>
    </row>
    <row r="204" spans="1:26" ht="21" customHeight="1">
      <c r="A204" s="169"/>
      <c r="B204" s="76"/>
      <c r="C204" s="176"/>
      <c r="D204" s="228"/>
      <c r="E204" s="695"/>
      <c r="F204" s="67" t="s">
        <v>988</v>
      </c>
      <c r="G204" s="119" t="s">
        <v>125</v>
      </c>
      <c r="H204" s="916" t="s">
        <v>1128</v>
      </c>
      <c r="I204" s="718"/>
      <c r="J204" s="695"/>
      <c r="K204" s="695"/>
      <c r="L204" s="695"/>
      <c r="M204" s="695"/>
      <c r="N204" s="695"/>
      <c r="O204" s="695"/>
      <c r="P204" s="92" t="s">
        <v>990</v>
      </c>
      <c r="Q204" s="251"/>
      <c r="R204" s="251"/>
      <c r="S204" s="251"/>
      <c r="T204" s="251"/>
      <c r="U204" s="251"/>
      <c r="V204" s="251"/>
      <c r="W204" s="251"/>
      <c r="X204" s="251"/>
      <c r="Y204" s="251"/>
      <c r="Z204" s="251"/>
    </row>
    <row r="205" spans="1:26" ht="21" customHeight="1">
      <c r="A205" s="169"/>
      <c r="B205" s="76"/>
      <c r="C205" s="176"/>
      <c r="D205" s="228"/>
      <c r="E205" s="695"/>
      <c r="F205" s="67" t="s">
        <v>991</v>
      </c>
      <c r="G205" s="119" t="s">
        <v>125</v>
      </c>
      <c r="H205" s="914" t="s">
        <v>1129</v>
      </c>
      <c r="I205" s="718"/>
      <c r="J205" s="695"/>
      <c r="K205" s="695"/>
      <c r="L205" s="695"/>
      <c r="M205" s="695"/>
      <c r="N205" s="695"/>
      <c r="O205" s="695"/>
      <c r="P205" s="92" t="s">
        <v>993</v>
      </c>
      <c r="Q205" s="251"/>
      <c r="R205" s="251"/>
      <c r="S205" s="251"/>
      <c r="T205" s="251"/>
      <c r="U205" s="251"/>
      <c r="V205" s="251"/>
      <c r="W205" s="251"/>
      <c r="X205" s="251"/>
      <c r="Y205" s="251"/>
      <c r="Z205" s="251"/>
    </row>
    <row r="206" spans="1:26" ht="21" customHeight="1">
      <c r="A206" s="169"/>
      <c r="B206" s="76"/>
      <c r="C206" s="176"/>
      <c r="D206" s="228"/>
      <c r="E206" s="695"/>
      <c r="F206" s="67" t="s">
        <v>4</v>
      </c>
      <c r="G206" s="119" t="s">
        <v>125</v>
      </c>
      <c r="H206" s="914" t="s">
        <v>1130</v>
      </c>
      <c r="I206" s="718"/>
      <c r="J206" s="695"/>
      <c r="K206" s="695"/>
      <c r="L206" s="695"/>
      <c r="M206" s="695"/>
      <c r="N206" s="695"/>
      <c r="O206" s="695"/>
      <c r="P206" s="92" t="s">
        <v>994</v>
      </c>
      <c r="Q206" s="251"/>
      <c r="R206" s="251"/>
      <c r="S206" s="251"/>
      <c r="T206" s="251"/>
      <c r="U206" s="251"/>
      <c r="V206" s="251"/>
      <c r="W206" s="251"/>
      <c r="X206" s="251"/>
      <c r="Y206" s="251"/>
      <c r="Z206" s="251"/>
    </row>
    <row r="207" spans="1:26" ht="21" customHeight="1">
      <c r="A207" s="169"/>
      <c r="B207" s="76"/>
      <c r="C207" s="176"/>
      <c r="D207" s="228"/>
      <c r="E207" s="695"/>
      <c r="F207" s="67" t="s">
        <v>1001</v>
      </c>
      <c r="G207" s="119" t="s">
        <v>125</v>
      </c>
      <c r="H207" s="916" t="s">
        <v>1131</v>
      </c>
      <c r="I207" s="718"/>
      <c r="J207" s="695"/>
      <c r="K207" s="695"/>
      <c r="L207" s="695"/>
      <c r="M207" s="695"/>
      <c r="N207" s="695"/>
      <c r="O207" s="695"/>
      <c r="P207" s="92" t="s">
        <v>1003</v>
      </c>
      <c r="Q207" s="251"/>
      <c r="R207" s="251"/>
      <c r="S207" s="251"/>
      <c r="T207" s="251"/>
      <c r="U207" s="251"/>
      <c r="V207" s="251"/>
      <c r="W207" s="251"/>
      <c r="X207" s="251"/>
      <c r="Y207" s="251"/>
      <c r="Z207" s="251"/>
    </row>
    <row r="208" spans="1:26" ht="21" customHeight="1">
      <c r="A208" s="169"/>
      <c r="B208" s="76"/>
      <c r="C208" s="176"/>
      <c r="D208" s="228"/>
      <c r="E208" s="695"/>
      <c r="F208" s="67" t="s">
        <v>1008</v>
      </c>
      <c r="G208" s="119" t="s">
        <v>125</v>
      </c>
      <c r="H208" s="915" t="s">
        <v>1132</v>
      </c>
      <c r="I208" s="718"/>
      <c r="J208" s="695"/>
      <c r="K208" s="695"/>
      <c r="L208" s="695"/>
      <c r="M208" s="695"/>
      <c r="N208" s="695"/>
      <c r="O208" s="695"/>
      <c r="P208" s="92" t="s">
        <v>1133</v>
      </c>
      <c r="Q208" s="251"/>
      <c r="R208" s="251"/>
      <c r="S208" s="251"/>
      <c r="T208" s="251"/>
      <c r="U208" s="251"/>
      <c r="V208" s="251"/>
      <c r="W208" s="251"/>
      <c r="X208" s="251"/>
      <c r="Y208" s="251"/>
      <c r="Z208" s="251"/>
    </row>
    <row r="209" spans="1:26" ht="27" customHeight="1">
      <c r="A209" s="169"/>
      <c r="B209" s="76"/>
      <c r="C209" s="176"/>
      <c r="D209" s="228"/>
      <c r="E209" s="695"/>
      <c r="F209" s="67" t="s">
        <v>1014</v>
      </c>
      <c r="G209" s="119" t="s">
        <v>125</v>
      </c>
      <c r="H209" s="827" t="s">
        <v>1033</v>
      </c>
      <c r="I209" s="718"/>
      <c r="J209" s="695"/>
      <c r="K209" s="695"/>
      <c r="L209" s="695"/>
      <c r="M209" s="695"/>
      <c r="N209" s="695"/>
      <c r="O209" s="695"/>
      <c r="P209" s="92" t="s">
        <v>1016</v>
      </c>
      <c r="Q209" s="251"/>
      <c r="R209" s="251"/>
      <c r="S209" s="251"/>
      <c r="T209" s="251"/>
      <c r="U209" s="251"/>
      <c r="V209" s="251"/>
      <c r="W209" s="251"/>
      <c r="X209" s="251"/>
      <c r="Y209" s="251"/>
      <c r="Z209" s="251"/>
    </row>
    <row r="210" spans="1:26" ht="15.75" customHeight="1">
      <c r="A210" s="169"/>
      <c r="B210" s="76"/>
      <c r="C210" s="176"/>
      <c r="D210" s="228"/>
      <c r="E210" s="696"/>
      <c r="F210" s="67" t="s">
        <v>1017</v>
      </c>
      <c r="G210" s="119" t="s">
        <v>125</v>
      </c>
      <c r="H210" s="827" t="s">
        <v>1134</v>
      </c>
      <c r="I210" s="718"/>
      <c r="J210" s="696"/>
      <c r="K210" s="696"/>
      <c r="L210" s="696"/>
      <c r="M210" s="696"/>
      <c r="N210" s="696"/>
      <c r="O210" s="696"/>
      <c r="P210" s="92" t="s">
        <v>1018</v>
      </c>
      <c r="Q210" s="251"/>
      <c r="R210" s="251"/>
      <c r="S210" s="251"/>
      <c r="T210" s="251"/>
      <c r="U210" s="251"/>
      <c r="V210" s="251"/>
      <c r="W210" s="251"/>
      <c r="X210" s="251"/>
      <c r="Y210" s="251"/>
      <c r="Z210" s="251"/>
    </row>
    <row r="211" spans="1:26" ht="30.95" customHeight="1">
      <c r="A211" s="169"/>
      <c r="B211" s="76"/>
      <c r="C211" s="176"/>
      <c r="D211" s="228"/>
      <c r="E211" s="904" t="s">
        <v>256</v>
      </c>
      <c r="F211" s="67" t="s">
        <v>972</v>
      </c>
      <c r="G211" s="119" t="s">
        <v>125</v>
      </c>
      <c r="H211" s="840" t="s">
        <v>1135</v>
      </c>
      <c r="I211" s="930"/>
      <c r="J211" s="744"/>
      <c r="K211" s="744" t="s">
        <v>974</v>
      </c>
      <c r="L211" s="744">
        <v>1</v>
      </c>
      <c r="M211" s="899">
        <v>14.88</v>
      </c>
      <c r="N211" s="744">
        <f>L211*M211</f>
        <v>14.88</v>
      </c>
      <c r="O211" s="744" t="s">
        <v>1474</v>
      </c>
      <c r="P211" s="92" t="s">
        <v>73</v>
      </c>
      <c r="Q211" s="251"/>
      <c r="R211" s="251"/>
      <c r="S211" s="251"/>
      <c r="T211" s="251"/>
      <c r="U211" s="251"/>
      <c r="V211" s="251"/>
      <c r="W211" s="251"/>
      <c r="X211" s="251"/>
      <c r="Y211" s="251"/>
      <c r="Z211" s="251"/>
    </row>
    <row r="212" spans="1:26" ht="21" customHeight="1">
      <c r="A212" s="169"/>
      <c r="B212" s="76"/>
      <c r="C212" s="176"/>
      <c r="D212" s="228"/>
      <c r="E212" s="695"/>
      <c r="F212" s="67" t="s">
        <v>975</v>
      </c>
      <c r="G212" s="119" t="s">
        <v>125</v>
      </c>
      <c r="H212" s="840" t="s">
        <v>1136</v>
      </c>
      <c r="I212" s="718"/>
      <c r="J212" s="695"/>
      <c r="K212" s="695"/>
      <c r="L212" s="695"/>
      <c r="M212" s="695"/>
      <c r="N212" s="695"/>
      <c r="O212" s="695"/>
      <c r="P212" s="92" t="s">
        <v>73</v>
      </c>
      <c r="Q212" s="251"/>
      <c r="R212" s="251"/>
      <c r="S212" s="251"/>
      <c r="T212" s="251"/>
      <c r="U212" s="251"/>
      <c r="V212" s="251"/>
      <c r="W212" s="251"/>
      <c r="X212" s="251"/>
      <c r="Y212" s="251"/>
      <c r="Z212" s="251"/>
    </row>
    <row r="213" spans="1:26" ht="21" customHeight="1">
      <c r="A213" s="169"/>
      <c r="B213" s="76"/>
      <c r="C213" s="176"/>
      <c r="D213" s="228"/>
      <c r="E213" s="695"/>
      <c r="F213" s="67" t="s">
        <v>977</v>
      </c>
      <c r="G213" s="119" t="s">
        <v>125</v>
      </c>
      <c r="H213" s="827" t="s">
        <v>1124</v>
      </c>
      <c r="I213" s="718"/>
      <c r="J213" s="695"/>
      <c r="K213" s="695"/>
      <c r="L213" s="695"/>
      <c r="M213" s="695"/>
      <c r="N213" s="695"/>
      <c r="O213" s="695"/>
      <c r="P213" s="92" t="s">
        <v>73</v>
      </c>
      <c r="Q213" s="251"/>
      <c r="R213" s="251"/>
      <c r="S213" s="251"/>
      <c r="T213" s="251"/>
      <c r="U213" s="251"/>
      <c r="V213" s="251"/>
      <c r="W213" s="251"/>
      <c r="X213" s="251"/>
      <c r="Y213" s="251"/>
      <c r="Z213" s="251"/>
    </row>
    <row r="214" spans="1:26" ht="21" customHeight="1">
      <c r="A214" s="169"/>
      <c r="B214" s="76"/>
      <c r="C214" s="176"/>
      <c r="D214" s="228"/>
      <c r="E214" s="695"/>
      <c r="F214" s="67" t="s">
        <v>979</v>
      </c>
      <c r="G214" s="119" t="s">
        <v>125</v>
      </c>
      <c r="H214" s="827">
        <v>6</v>
      </c>
      <c r="I214" s="718"/>
      <c r="J214" s="695"/>
      <c r="K214" s="695"/>
      <c r="L214" s="695"/>
      <c r="M214" s="695"/>
      <c r="N214" s="695"/>
      <c r="O214" s="695"/>
      <c r="P214" s="92" t="s">
        <v>73</v>
      </c>
      <c r="Q214" s="251"/>
      <c r="R214" s="251"/>
      <c r="S214" s="251"/>
      <c r="T214" s="251"/>
      <c r="U214" s="251"/>
      <c r="V214" s="251"/>
      <c r="W214" s="251"/>
      <c r="X214" s="251"/>
      <c r="Y214" s="251"/>
      <c r="Z214" s="251"/>
    </row>
    <row r="215" spans="1:26" ht="21" customHeight="1">
      <c r="A215" s="169"/>
      <c r="B215" s="76"/>
      <c r="C215" s="176"/>
      <c r="D215" s="228"/>
      <c r="E215" s="695"/>
      <c r="F215" s="67" t="s">
        <v>980</v>
      </c>
      <c r="G215" s="119" t="s">
        <v>125</v>
      </c>
      <c r="H215" s="827">
        <v>4</v>
      </c>
      <c r="I215" s="718"/>
      <c r="J215" s="695"/>
      <c r="K215" s="695"/>
      <c r="L215" s="695"/>
      <c r="M215" s="695"/>
      <c r="N215" s="695"/>
      <c r="O215" s="695"/>
      <c r="P215" s="92" t="s">
        <v>981</v>
      </c>
      <c r="Q215" s="251"/>
      <c r="R215" s="251"/>
      <c r="S215" s="251"/>
      <c r="T215" s="251"/>
      <c r="U215" s="251"/>
      <c r="V215" s="251"/>
      <c r="W215" s="251"/>
      <c r="X215" s="251"/>
      <c r="Y215" s="251"/>
      <c r="Z215" s="251"/>
    </row>
    <row r="216" spans="1:26" ht="21" customHeight="1">
      <c r="A216" s="169"/>
      <c r="B216" s="76"/>
      <c r="C216" s="176"/>
      <c r="D216" s="228"/>
      <c r="E216" s="695"/>
      <c r="F216" s="67" t="s">
        <v>982</v>
      </c>
      <c r="G216" s="119" t="s">
        <v>125</v>
      </c>
      <c r="H216" s="827">
        <v>2021</v>
      </c>
      <c r="I216" s="718"/>
      <c r="J216" s="695"/>
      <c r="K216" s="695"/>
      <c r="L216" s="695"/>
      <c r="M216" s="695"/>
      <c r="N216" s="695"/>
      <c r="O216" s="695"/>
      <c r="P216" s="92" t="s">
        <v>73</v>
      </c>
      <c r="Q216" s="251"/>
      <c r="R216" s="251"/>
      <c r="S216" s="251"/>
      <c r="T216" s="251"/>
      <c r="U216" s="251"/>
      <c r="V216" s="251"/>
      <c r="W216" s="251"/>
      <c r="X216" s="251"/>
      <c r="Y216" s="251"/>
      <c r="Z216" s="251"/>
    </row>
    <row r="217" spans="1:26" ht="21" customHeight="1">
      <c r="A217" s="169"/>
      <c r="B217" s="76"/>
      <c r="C217" s="176"/>
      <c r="D217" s="228"/>
      <c r="E217" s="695"/>
      <c r="F217" s="67" t="s">
        <v>983</v>
      </c>
      <c r="G217" s="119" t="s">
        <v>125</v>
      </c>
      <c r="H217" s="827" t="s">
        <v>1137</v>
      </c>
      <c r="I217" s="718"/>
      <c r="J217" s="695"/>
      <c r="K217" s="695"/>
      <c r="L217" s="695"/>
      <c r="M217" s="695"/>
      <c r="N217" s="695"/>
      <c r="O217" s="695"/>
      <c r="P217" s="92" t="s">
        <v>73</v>
      </c>
      <c r="Q217" s="251"/>
      <c r="R217" s="251"/>
      <c r="S217" s="251"/>
      <c r="T217" s="251"/>
      <c r="U217" s="251"/>
      <c r="V217" s="251"/>
      <c r="W217" s="251"/>
      <c r="X217" s="251"/>
      <c r="Y217" s="251"/>
      <c r="Z217" s="251"/>
    </row>
    <row r="218" spans="1:26" ht="21" customHeight="1">
      <c r="A218" s="169"/>
      <c r="B218" s="76"/>
      <c r="C218" s="176"/>
      <c r="D218" s="228"/>
      <c r="E218" s="695"/>
      <c r="F218" s="67" t="s">
        <v>985</v>
      </c>
      <c r="G218" s="119" t="s">
        <v>125</v>
      </c>
      <c r="H218" s="827" t="s">
        <v>1126</v>
      </c>
      <c r="I218" s="718"/>
      <c r="J218" s="695"/>
      <c r="K218" s="695"/>
      <c r="L218" s="695"/>
      <c r="M218" s="695"/>
      <c r="N218" s="695"/>
      <c r="O218" s="695"/>
      <c r="P218" s="92" t="s">
        <v>73</v>
      </c>
      <c r="Q218" s="251"/>
      <c r="R218" s="251"/>
      <c r="S218" s="251"/>
      <c r="T218" s="251"/>
      <c r="U218" s="251"/>
      <c r="V218" s="251"/>
      <c r="W218" s="251"/>
      <c r="X218" s="251"/>
      <c r="Y218" s="251"/>
      <c r="Z218" s="251"/>
    </row>
    <row r="219" spans="1:26" ht="21" customHeight="1">
      <c r="A219" s="169"/>
      <c r="B219" s="76"/>
      <c r="C219" s="176"/>
      <c r="D219" s="228"/>
      <c r="E219" s="695"/>
      <c r="F219" s="67" t="s">
        <v>986</v>
      </c>
      <c r="G219" s="119" t="s">
        <v>125</v>
      </c>
      <c r="H219" s="827" t="s">
        <v>1127</v>
      </c>
      <c r="I219" s="718"/>
      <c r="J219" s="695"/>
      <c r="K219" s="695"/>
      <c r="L219" s="695"/>
      <c r="M219" s="695"/>
      <c r="N219" s="695"/>
      <c r="O219" s="695"/>
      <c r="P219" s="92" t="s">
        <v>73</v>
      </c>
      <c r="Q219" s="251"/>
      <c r="R219" s="251"/>
      <c r="S219" s="251"/>
      <c r="T219" s="251"/>
      <c r="U219" s="251"/>
      <c r="V219" s="251"/>
      <c r="W219" s="251"/>
      <c r="X219" s="251"/>
      <c r="Y219" s="251"/>
      <c r="Z219" s="251"/>
    </row>
    <row r="220" spans="1:26" ht="21" customHeight="1">
      <c r="A220" s="169"/>
      <c r="B220" s="76"/>
      <c r="C220" s="176"/>
      <c r="D220" s="228"/>
      <c r="E220" s="695"/>
      <c r="F220" s="67" t="s">
        <v>988</v>
      </c>
      <c r="G220" s="119" t="s">
        <v>125</v>
      </c>
      <c r="H220" s="916" t="s">
        <v>1138</v>
      </c>
      <c r="I220" s="718"/>
      <c r="J220" s="695"/>
      <c r="K220" s="695"/>
      <c r="L220" s="695"/>
      <c r="M220" s="695"/>
      <c r="N220" s="695"/>
      <c r="O220" s="695"/>
      <c r="P220" s="92" t="s">
        <v>990</v>
      </c>
      <c r="Q220" s="251"/>
      <c r="R220" s="251"/>
      <c r="S220" s="251"/>
      <c r="T220" s="251"/>
      <c r="U220" s="251"/>
      <c r="V220" s="251"/>
      <c r="W220" s="251"/>
      <c r="X220" s="251"/>
      <c r="Y220" s="251"/>
      <c r="Z220" s="251"/>
    </row>
    <row r="221" spans="1:26" ht="21" customHeight="1">
      <c r="A221" s="169"/>
      <c r="B221" s="76"/>
      <c r="C221" s="176"/>
      <c r="D221" s="228"/>
      <c r="E221" s="695"/>
      <c r="F221" s="67" t="s">
        <v>991</v>
      </c>
      <c r="G221" s="119" t="s">
        <v>125</v>
      </c>
      <c r="H221" s="914" t="s">
        <v>1139</v>
      </c>
      <c r="I221" s="718"/>
      <c r="J221" s="695"/>
      <c r="K221" s="695"/>
      <c r="L221" s="695"/>
      <c r="M221" s="695"/>
      <c r="N221" s="695"/>
      <c r="O221" s="695"/>
      <c r="P221" s="92" t="s">
        <v>993</v>
      </c>
      <c r="Q221" s="251"/>
      <c r="R221" s="251"/>
      <c r="S221" s="251"/>
      <c r="T221" s="251"/>
      <c r="U221" s="251"/>
      <c r="V221" s="251"/>
      <c r="W221" s="251"/>
      <c r="X221" s="251"/>
      <c r="Y221" s="251"/>
      <c r="Z221" s="251"/>
    </row>
    <row r="222" spans="1:26" ht="21" customHeight="1">
      <c r="A222" s="169"/>
      <c r="B222" s="76"/>
      <c r="C222" s="176"/>
      <c r="D222" s="228"/>
      <c r="E222" s="695"/>
      <c r="F222" s="67" t="s">
        <v>4</v>
      </c>
      <c r="G222" s="119" t="s">
        <v>125</v>
      </c>
      <c r="H222" s="914" t="s">
        <v>1140</v>
      </c>
      <c r="I222" s="718"/>
      <c r="J222" s="695"/>
      <c r="K222" s="695"/>
      <c r="L222" s="695"/>
      <c r="M222" s="695"/>
      <c r="N222" s="695"/>
      <c r="O222" s="695"/>
      <c r="P222" s="92" t="s">
        <v>994</v>
      </c>
      <c r="Q222" s="251"/>
      <c r="R222" s="251"/>
      <c r="S222" s="251"/>
      <c r="T222" s="251"/>
      <c r="U222" s="251"/>
      <c r="V222" s="251"/>
      <c r="W222" s="251"/>
      <c r="X222" s="251"/>
      <c r="Y222" s="251"/>
      <c r="Z222" s="251"/>
    </row>
    <row r="223" spans="1:26" ht="21" customHeight="1">
      <c r="A223" s="169"/>
      <c r="B223" s="76"/>
      <c r="C223" s="176"/>
      <c r="D223" s="228"/>
      <c r="E223" s="695"/>
      <c r="F223" s="67" t="s">
        <v>1001</v>
      </c>
      <c r="G223" s="119" t="s">
        <v>125</v>
      </c>
      <c r="H223" s="914" t="s">
        <v>1141</v>
      </c>
      <c r="I223" s="718"/>
      <c r="J223" s="695"/>
      <c r="K223" s="695"/>
      <c r="L223" s="695"/>
      <c r="M223" s="695"/>
      <c r="N223" s="695"/>
      <c r="O223" s="695"/>
      <c r="P223" s="92" t="s">
        <v>1003</v>
      </c>
      <c r="Q223" s="251"/>
      <c r="R223" s="251"/>
      <c r="S223" s="251"/>
      <c r="T223" s="251"/>
      <c r="U223" s="251"/>
      <c r="V223" s="251"/>
      <c r="W223" s="251"/>
      <c r="X223" s="251"/>
      <c r="Y223" s="251"/>
      <c r="Z223" s="251"/>
    </row>
    <row r="224" spans="1:26" ht="21" customHeight="1">
      <c r="A224" s="169"/>
      <c r="B224" s="76"/>
      <c r="C224" s="176"/>
      <c r="D224" s="228"/>
      <c r="E224" s="695"/>
      <c r="F224" s="67" t="s">
        <v>1008</v>
      </c>
      <c r="G224" s="119" t="s">
        <v>125</v>
      </c>
      <c r="H224" s="916" t="s">
        <v>1132</v>
      </c>
      <c r="I224" s="718"/>
      <c r="J224" s="695"/>
      <c r="K224" s="695"/>
      <c r="L224" s="695"/>
      <c r="M224" s="695"/>
      <c r="N224" s="695"/>
      <c r="O224" s="695"/>
      <c r="P224" s="92" t="s">
        <v>1133</v>
      </c>
      <c r="Q224" s="251"/>
      <c r="R224" s="251"/>
      <c r="S224" s="251"/>
      <c r="T224" s="251"/>
      <c r="U224" s="251"/>
      <c r="V224" s="251"/>
      <c r="W224" s="251"/>
      <c r="X224" s="251"/>
      <c r="Y224" s="251"/>
      <c r="Z224" s="251"/>
    </row>
    <row r="225" spans="1:26" ht="15.75" customHeight="1">
      <c r="A225" s="169"/>
      <c r="B225" s="76"/>
      <c r="C225" s="176"/>
      <c r="D225" s="228"/>
      <c r="E225" s="695"/>
      <c r="F225" s="67" t="s">
        <v>1014</v>
      </c>
      <c r="G225" s="119" t="s">
        <v>125</v>
      </c>
      <c r="H225" s="827" t="s">
        <v>1033</v>
      </c>
      <c r="I225" s="718"/>
      <c r="J225" s="695"/>
      <c r="K225" s="695"/>
      <c r="L225" s="695"/>
      <c r="M225" s="695"/>
      <c r="N225" s="695"/>
      <c r="O225" s="695"/>
      <c r="P225" s="92" t="s">
        <v>1016</v>
      </c>
      <c r="Q225" s="251"/>
      <c r="R225" s="251"/>
      <c r="S225" s="251"/>
      <c r="T225" s="251"/>
      <c r="U225" s="251"/>
      <c r="V225" s="251"/>
      <c r="W225" s="251"/>
      <c r="X225" s="251"/>
      <c r="Y225" s="251"/>
      <c r="Z225" s="251"/>
    </row>
    <row r="226" spans="1:26" ht="15.75" customHeight="1">
      <c r="A226" s="169"/>
      <c r="B226" s="76"/>
      <c r="C226" s="176"/>
      <c r="D226" s="228"/>
      <c r="E226" s="695"/>
      <c r="F226" s="67" t="s">
        <v>1017</v>
      </c>
      <c r="G226" s="119" t="s">
        <v>125</v>
      </c>
      <c r="H226" s="827" t="s">
        <v>1134</v>
      </c>
      <c r="I226" s="718"/>
      <c r="J226" s="696"/>
      <c r="K226" s="696"/>
      <c r="L226" s="696"/>
      <c r="M226" s="696"/>
      <c r="N226" s="696"/>
      <c r="O226" s="696"/>
      <c r="P226" s="92" t="s">
        <v>1018</v>
      </c>
      <c r="Q226" s="251"/>
      <c r="R226" s="251"/>
      <c r="S226" s="251"/>
      <c r="T226" s="251"/>
      <c r="U226" s="251"/>
      <c r="V226" s="251"/>
      <c r="W226" s="251"/>
      <c r="X226" s="251"/>
      <c r="Y226" s="251"/>
      <c r="Z226" s="251"/>
    </row>
    <row r="227" spans="1:26" ht="30" customHeight="1">
      <c r="A227" s="256"/>
      <c r="B227" s="222"/>
      <c r="C227" s="226"/>
      <c r="D227" s="257"/>
      <c r="E227" s="908" t="s">
        <v>260</v>
      </c>
      <c r="F227" s="119" t="s">
        <v>972</v>
      </c>
      <c r="G227" s="119" t="s">
        <v>125</v>
      </c>
      <c r="H227" s="840" t="s">
        <v>1142</v>
      </c>
      <c r="I227" s="930"/>
      <c r="J227" s="905"/>
      <c r="K227" s="744" t="s">
        <v>974</v>
      </c>
      <c r="L227" s="744">
        <v>1</v>
      </c>
      <c r="M227" s="899">
        <v>14.88</v>
      </c>
      <c r="N227" s="744">
        <f>L227*M227</f>
        <v>14.88</v>
      </c>
      <c r="O227" s="896" t="s">
        <v>1474</v>
      </c>
      <c r="P227" s="202"/>
      <c r="Q227" s="253"/>
      <c r="R227" s="253"/>
      <c r="S227" s="253"/>
      <c r="T227" s="253"/>
      <c r="U227" s="253"/>
      <c r="V227" s="253"/>
      <c r="W227" s="253"/>
      <c r="X227" s="253"/>
      <c r="Y227" s="253"/>
      <c r="Z227" s="253"/>
    </row>
    <row r="228" spans="1:26" ht="21" customHeight="1">
      <c r="A228" s="256"/>
      <c r="B228" s="222"/>
      <c r="C228" s="226"/>
      <c r="D228" s="257"/>
      <c r="E228" s="909"/>
      <c r="F228" s="119" t="s">
        <v>975</v>
      </c>
      <c r="G228" s="119" t="s">
        <v>125</v>
      </c>
      <c r="H228" s="840" t="s">
        <v>1143</v>
      </c>
      <c r="I228" s="930"/>
      <c r="J228" s="905"/>
      <c r="K228" s="695"/>
      <c r="L228" s="695"/>
      <c r="M228" s="695"/>
      <c r="N228" s="695"/>
      <c r="O228" s="896"/>
      <c r="P228" s="202"/>
      <c r="Q228" s="253"/>
      <c r="R228" s="253"/>
      <c r="S228" s="253"/>
      <c r="T228" s="253"/>
      <c r="U228" s="253"/>
      <c r="V228" s="253"/>
      <c r="W228" s="253"/>
      <c r="X228" s="253"/>
      <c r="Y228" s="253"/>
      <c r="Z228" s="253"/>
    </row>
    <row r="229" spans="1:26" ht="21" customHeight="1">
      <c r="A229" s="256"/>
      <c r="B229" s="222"/>
      <c r="C229" s="226"/>
      <c r="D229" s="257"/>
      <c r="E229" s="909"/>
      <c r="F229" s="119" t="s">
        <v>977</v>
      </c>
      <c r="G229" s="119" t="s">
        <v>125</v>
      </c>
      <c r="H229" s="827" t="s">
        <v>1144</v>
      </c>
      <c r="I229" s="718"/>
      <c r="J229" s="905"/>
      <c r="K229" s="695"/>
      <c r="L229" s="695"/>
      <c r="M229" s="695"/>
      <c r="N229" s="695"/>
      <c r="O229" s="896"/>
      <c r="P229" s="202"/>
      <c r="Q229" s="253"/>
      <c r="R229" s="253"/>
      <c r="S229" s="253"/>
      <c r="T229" s="253"/>
      <c r="U229" s="253"/>
      <c r="V229" s="253"/>
      <c r="W229" s="253"/>
      <c r="X229" s="253"/>
      <c r="Y229" s="253"/>
      <c r="Z229" s="253"/>
    </row>
    <row r="230" spans="1:26" ht="21" customHeight="1">
      <c r="A230" s="256"/>
      <c r="B230" s="222"/>
      <c r="C230" s="226"/>
      <c r="D230" s="257"/>
      <c r="E230" s="909"/>
      <c r="F230" s="119" t="s">
        <v>979</v>
      </c>
      <c r="G230" s="119" t="s">
        <v>125</v>
      </c>
      <c r="H230" s="827">
        <v>15</v>
      </c>
      <c r="I230" s="718"/>
      <c r="J230" s="905"/>
      <c r="K230" s="695"/>
      <c r="L230" s="695"/>
      <c r="M230" s="695"/>
      <c r="N230" s="695"/>
      <c r="O230" s="896"/>
      <c r="P230" s="202"/>
      <c r="Q230" s="253"/>
      <c r="R230" s="253"/>
      <c r="S230" s="253"/>
      <c r="T230" s="253"/>
      <c r="U230" s="253"/>
      <c r="V230" s="253"/>
      <c r="W230" s="253"/>
      <c r="X230" s="253"/>
      <c r="Y230" s="253"/>
      <c r="Z230" s="253"/>
    </row>
    <row r="231" spans="1:26" ht="21" customHeight="1">
      <c r="A231" s="256"/>
      <c r="B231" s="222"/>
      <c r="C231" s="226"/>
      <c r="D231" s="257"/>
      <c r="E231" s="909"/>
      <c r="F231" s="119" t="s">
        <v>980</v>
      </c>
      <c r="G231" s="119" t="s">
        <v>125</v>
      </c>
      <c r="H231" s="827">
        <v>1</v>
      </c>
      <c r="I231" s="718"/>
      <c r="J231" s="905"/>
      <c r="K231" s="695"/>
      <c r="L231" s="695"/>
      <c r="M231" s="695"/>
      <c r="N231" s="695"/>
      <c r="O231" s="896"/>
      <c r="P231" s="202"/>
      <c r="Q231" s="253"/>
      <c r="R231" s="253"/>
      <c r="S231" s="253"/>
      <c r="T231" s="253"/>
      <c r="U231" s="253"/>
      <c r="V231" s="253"/>
      <c r="W231" s="253"/>
      <c r="X231" s="253"/>
      <c r="Y231" s="253"/>
      <c r="Z231" s="253"/>
    </row>
    <row r="232" spans="1:26" ht="21" customHeight="1">
      <c r="A232" s="256"/>
      <c r="B232" s="222"/>
      <c r="C232" s="226"/>
      <c r="D232" s="257"/>
      <c r="E232" s="909"/>
      <c r="F232" s="119" t="s">
        <v>982</v>
      </c>
      <c r="G232" s="119" t="s">
        <v>125</v>
      </c>
      <c r="H232" s="827">
        <v>2021</v>
      </c>
      <c r="I232" s="718"/>
      <c r="J232" s="905"/>
      <c r="K232" s="695"/>
      <c r="L232" s="695"/>
      <c r="M232" s="695"/>
      <c r="N232" s="695"/>
      <c r="O232" s="896"/>
      <c r="P232" s="202"/>
      <c r="Q232" s="253"/>
      <c r="R232" s="253"/>
      <c r="S232" s="253"/>
      <c r="T232" s="253"/>
      <c r="U232" s="253"/>
      <c r="V232" s="253"/>
      <c r="W232" s="253"/>
      <c r="X232" s="253"/>
      <c r="Y232" s="253"/>
      <c r="Z232" s="253"/>
    </row>
    <row r="233" spans="1:26" ht="21" customHeight="1">
      <c r="A233" s="256"/>
      <c r="B233" s="222"/>
      <c r="C233" s="226"/>
      <c r="D233" s="257"/>
      <c r="E233" s="909"/>
      <c r="F233" s="119" t="s">
        <v>983</v>
      </c>
      <c r="G233" s="119" t="s">
        <v>125</v>
      </c>
      <c r="H233" s="827" t="s">
        <v>1145</v>
      </c>
      <c r="I233" s="718"/>
      <c r="J233" s="905"/>
      <c r="K233" s="695"/>
      <c r="L233" s="695"/>
      <c r="M233" s="695"/>
      <c r="N233" s="695"/>
      <c r="O233" s="896"/>
      <c r="P233" s="202"/>
      <c r="Q233" s="253"/>
      <c r="R233" s="253"/>
      <c r="S233" s="253"/>
      <c r="T233" s="253"/>
      <c r="U233" s="253"/>
      <c r="V233" s="253"/>
      <c r="W233" s="253"/>
      <c r="X233" s="253"/>
      <c r="Y233" s="253"/>
      <c r="Z233" s="253"/>
    </row>
    <row r="234" spans="1:26" ht="21" customHeight="1">
      <c r="A234" s="256"/>
      <c r="B234" s="222"/>
      <c r="C234" s="226"/>
      <c r="D234" s="257"/>
      <c r="E234" s="909"/>
      <c r="F234" s="119" t="s">
        <v>985</v>
      </c>
      <c r="G234" s="119" t="s">
        <v>125</v>
      </c>
      <c r="H234" s="827" t="s">
        <v>1146</v>
      </c>
      <c r="I234" s="718"/>
      <c r="J234" s="905"/>
      <c r="K234" s="695"/>
      <c r="L234" s="695"/>
      <c r="M234" s="695"/>
      <c r="N234" s="695"/>
      <c r="O234" s="896"/>
      <c r="P234" s="202"/>
      <c r="Q234" s="253"/>
      <c r="R234" s="253"/>
      <c r="S234" s="253"/>
      <c r="T234" s="253"/>
      <c r="U234" s="253"/>
      <c r="V234" s="253"/>
      <c r="W234" s="253"/>
      <c r="X234" s="253"/>
      <c r="Y234" s="253"/>
      <c r="Z234" s="253"/>
    </row>
    <row r="235" spans="1:26" ht="45" customHeight="1">
      <c r="A235" s="256"/>
      <c r="B235" s="222"/>
      <c r="C235" s="226"/>
      <c r="D235" s="257"/>
      <c r="E235" s="909"/>
      <c r="F235" s="119" t="s">
        <v>986</v>
      </c>
      <c r="G235" s="119" t="s">
        <v>125</v>
      </c>
      <c r="H235" s="827" t="s">
        <v>1147</v>
      </c>
      <c r="I235" s="718"/>
      <c r="J235" s="905"/>
      <c r="K235" s="695"/>
      <c r="L235" s="695"/>
      <c r="M235" s="695"/>
      <c r="N235" s="695"/>
      <c r="O235" s="896"/>
      <c r="P235" s="202"/>
      <c r="Q235" s="253"/>
      <c r="R235" s="253"/>
      <c r="S235" s="253"/>
      <c r="T235" s="253"/>
      <c r="U235" s="253"/>
      <c r="V235" s="253"/>
      <c r="W235" s="253"/>
      <c r="X235" s="253"/>
      <c r="Y235" s="253"/>
      <c r="Z235" s="253"/>
    </row>
    <row r="236" spans="1:26" ht="21" customHeight="1">
      <c r="A236" s="256"/>
      <c r="B236" s="222"/>
      <c r="C236" s="226"/>
      <c r="D236" s="257"/>
      <c r="E236" s="909"/>
      <c r="F236" s="119" t="s">
        <v>988</v>
      </c>
      <c r="G236" s="119" t="s">
        <v>125</v>
      </c>
      <c r="H236" s="914" t="s">
        <v>1148</v>
      </c>
      <c r="I236" s="718"/>
      <c r="J236" s="905"/>
      <c r="K236" s="695"/>
      <c r="L236" s="695"/>
      <c r="M236" s="695"/>
      <c r="N236" s="695"/>
      <c r="O236" s="896"/>
      <c r="P236" s="202"/>
      <c r="Q236" s="253"/>
      <c r="R236" s="253"/>
      <c r="S236" s="253"/>
      <c r="T236" s="253"/>
      <c r="U236" s="253"/>
      <c r="V236" s="253"/>
      <c r="W236" s="253"/>
      <c r="X236" s="253"/>
      <c r="Y236" s="253"/>
      <c r="Z236" s="253"/>
    </row>
    <row r="237" spans="1:26" ht="21" customHeight="1">
      <c r="A237" s="256"/>
      <c r="B237" s="222"/>
      <c r="C237" s="226"/>
      <c r="D237" s="257"/>
      <c r="E237" s="909"/>
      <c r="F237" s="119" t="s">
        <v>991</v>
      </c>
      <c r="G237" s="119" t="s">
        <v>125</v>
      </c>
      <c r="H237" s="916" t="s">
        <v>1149</v>
      </c>
      <c r="I237" s="718"/>
      <c r="J237" s="905"/>
      <c r="K237" s="695"/>
      <c r="L237" s="695"/>
      <c r="M237" s="695"/>
      <c r="N237" s="695"/>
      <c r="O237" s="896"/>
      <c r="P237" s="202"/>
      <c r="Q237" s="253"/>
      <c r="R237" s="253"/>
      <c r="S237" s="253"/>
      <c r="T237" s="253"/>
      <c r="U237" s="253"/>
      <c r="V237" s="253"/>
      <c r="W237" s="253"/>
      <c r="X237" s="253"/>
      <c r="Y237" s="253"/>
      <c r="Z237" s="253"/>
    </row>
    <row r="238" spans="1:26" ht="21" customHeight="1">
      <c r="A238" s="256"/>
      <c r="B238" s="222"/>
      <c r="C238" s="226"/>
      <c r="D238" s="257"/>
      <c r="E238" s="909"/>
      <c r="F238" s="119" t="s">
        <v>4</v>
      </c>
      <c r="G238" s="119" t="s">
        <v>125</v>
      </c>
      <c r="H238" s="914" t="s">
        <v>1150</v>
      </c>
      <c r="I238" s="718"/>
      <c r="J238" s="905"/>
      <c r="K238" s="695"/>
      <c r="L238" s="695"/>
      <c r="M238" s="695"/>
      <c r="N238" s="695"/>
      <c r="O238" s="896"/>
      <c r="P238" s="202"/>
      <c r="Q238" s="253"/>
      <c r="R238" s="253"/>
      <c r="S238" s="253"/>
      <c r="T238" s="253"/>
      <c r="U238" s="253"/>
      <c r="V238" s="253"/>
      <c r="W238" s="253"/>
      <c r="X238" s="253"/>
      <c r="Y238" s="253"/>
      <c r="Z238" s="253"/>
    </row>
    <row r="239" spans="1:26" ht="21" customHeight="1">
      <c r="A239" s="256"/>
      <c r="B239" s="222"/>
      <c r="C239" s="226"/>
      <c r="D239" s="257"/>
      <c r="E239" s="909"/>
      <c r="F239" s="119" t="s">
        <v>1001</v>
      </c>
      <c r="G239" s="119" t="s">
        <v>125</v>
      </c>
      <c r="H239" s="916" t="s">
        <v>1151</v>
      </c>
      <c r="I239" s="718"/>
      <c r="J239" s="905"/>
      <c r="K239" s="695"/>
      <c r="L239" s="695"/>
      <c r="M239" s="695"/>
      <c r="N239" s="695"/>
      <c r="O239" s="896"/>
      <c r="P239" s="202"/>
      <c r="Q239" s="253"/>
      <c r="R239" s="253"/>
      <c r="S239" s="253"/>
      <c r="T239" s="253"/>
      <c r="U239" s="253"/>
      <c r="V239" s="253"/>
      <c r="W239" s="253"/>
      <c r="X239" s="253"/>
      <c r="Y239" s="253"/>
      <c r="Z239" s="253"/>
    </row>
    <row r="240" spans="1:26" ht="21" customHeight="1">
      <c r="A240" s="256"/>
      <c r="B240" s="222"/>
      <c r="C240" s="226"/>
      <c r="D240" s="257"/>
      <c r="E240" s="909"/>
      <c r="F240" s="119" t="s">
        <v>1008</v>
      </c>
      <c r="G240" s="119" t="s">
        <v>125</v>
      </c>
      <c r="H240" s="916" t="s">
        <v>1152</v>
      </c>
      <c r="I240" s="718"/>
      <c r="J240" s="905"/>
      <c r="K240" s="695"/>
      <c r="L240" s="695"/>
      <c r="M240" s="695"/>
      <c r="N240" s="695"/>
      <c r="O240" s="896"/>
      <c r="P240" s="202"/>
      <c r="Q240" s="253"/>
      <c r="R240" s="253"/>
      <c r="S240" s="253"/>
      <c r="T240" s="253"/>
      <c r="U240" s="253"/>
      <c r="V240" s="253"/>
      <c r="W240" s="253"/>
      <c r="X240" s="253"/>
      <c r="Y240" s="253"/>
      <c r="Z240" s="253"/>
    </row>
    <row r="241" spans="1:26" ht="33" customHeight="1">
      <c r="A241" s="256"/>
      <c r="B241" s="222"/>
      <c r="C241" s="226"/>
      <c r="D241" s="257"/>
      <c r="E241" s="909"/>
      <c r="F241" s="119" t="s">
        <v>1014</v>
      </c>
      <c r="G241" s="119" t="s">
        <v>125</v>
      </c>
      <c r="H241" s="827" t="s">
        <v>1033</v>
      </c>
      <c r="I241" s="718"/>
      <c r="J241" s="905"/>
      <c r="K241" s="695"/>
      <c r="L241" s="695"/>
      <c r="M241" s="695"/>
      <c r="N241" s="695"/>
      <c r="O241" s="896"/>
      <c r="P241" s="202"/>
      <c r="Q241" s="253"/>
      <c r="R241" s="253"/>
      <c r="S241" s="253"/>
      <c r="T241" s="253"/>
      <c r="U241" s="253"/>
      <c r="V241" s="253"/>
      <c r="W241" s="253"/>
      <c r="X241" s="253"/>
      <c r="Y241" s="253"/>
      <c r="Z241" s="253"/>
    </row>
    <row r="242" spans="1:26" ht="21" customHeight="1">
      <c r="A242" s="256"/>
      <c r="B242" s="222"/>
      <c r="C242" s="226"/>
      <c r="D242" s="257"/>
      <c r="E242" s="910"/>
      <c r="F242" s="119" t="s">
        <v>1017</v>
      </c>
      <c r="G242" s="119" t="s">
        <v>125</v>
      </c>
      <c r="H242" s="827" t="s">
        <v>1134</v>
      </c>
      <c r="I242" s="718"/>
      <c r="J242" s="906"/>
      <c r="K242" s="696"/>
      <c r="L242" s="696"/>
      <c r="M242" s="696"/>
      <c r="N242" s="696"/>
      <c r="O242" s="897"/>
      <c r="P242" s="202"/>
      <c r="Q242" s="253"/>
      <c r="R242" s="253"/>
      <c r="S242" s="253"/>
      <c r="T242" s="253"/>
      <c r="U242" s="253"/>
      <c r="V242" s="253"/>
      <c r="W242" s="253"/>
      <c r="X242" s="253"/>
      <c r="Y242" s="253"/>
      <c r="Z242" s="253"/>
    </row>
    <row r="243" spans="1:26" ht="30" customHeight="1">
      <c r="A243" s="256"/>
      <c r="B243" s="222"/>
      <c r="C243" s="226"/>
      <c r="D243" s="227"/>
      <c r="E243" s="911" t="s">
        <v>279</v>
      </c>
      <c r="F243" s="119" t="s">
        <v>972</v>
      </c>
      <c r="G243" s="119" t="s">
        <v>125</v>
      </c>
      <c r="H243" s="966" t="s">
        <v>1153</v>
      </c>
      <c r="I243" s="967"/>
      <c r="J243" s="905"/>
      <c r="K243" s="744" t="s">
        <v>974</v>
      </c>
      <c r="L243" s="744">
        <v>1</v>
      </c>
      <c r="M243" s="899">
        <v>14.94</v>
      </c>
      <c r="N243" s="744">
        <f>L243*M243</f>
        <v>14.94</v>
      </c>
      <c r="O243" s="1075" t="s">
        <v>1681</v>
      </c>
      <c r="P243" s="202"/>
      <c r="Q243" s="253"/>
      <c r="R243" s="253"/>
      <c r="S243" s="253"/>
      <c r="T243" s="253"/>
      <c r="U243" s="253"/>
      <c r="V243" s="253"/>
      <c r="W243" s="253"/>
      <c r="X243" s="253"/>
      <c r="Y243" s="253"/>
      <c r="Z243" s="253"/>
    </row>
    <row r="244" spans="1:26" ht="21" customHeight="1">
      <c r="A244" s="256"/>
      <c r="B244" s="222"/>
      <c r="C244" s="226"/>
      <c r="D244" s="227"/>
      <c r="E244" s="911"/>
      <c r="F244" s="119" t="s">
        <v>975</v>
      </c>
      <c r="G244" s="119" t="s">
        <v>125</v>
      </c>
      <c r="H244" s="968" t="s">
        <v>1154</v>
      </c>
      <c r="I244" s="969"/>
      <c r="J244" s="905"/>
      <c r="K244" s="695"/>
      <c r="L244" s="695"/>
      <c r="M244" s="695"/>
      <c r="N244" s="695"/>
      <c r="O244" s="896"/>
      <c r="P244" s="202"/>
      <c r="Q244" s="253"/>
      <c r="R244" s="253"/>
      <c r="S244" s="253"/>
      <c r="T244" s="253"/>
      <c r="U244" s="253"/>
      <c r="V244" s="253"/>
      <c r="W244" s="253"/>
      <c r="X244" s="253"/>
      <c r="Y244" s="253"/>
      <c r="Z244" s="253"/>
    </row>
    <row r="245" spans="1:26" ht="21" customHeight="1">
      <c r="A245" s="256"/>
      <c r="B245" s="222"/>
      <c r="C245" s="226"/>
      <c r="D245" s="227"/>
      <c r="E245" s="911"/>
      <c r="F245" s="119" t="s">
        <v>977</v>
      </c>
      <c r="G245" s="119" t="s">
        <v>125</v>
      </c>
      <c r="H245" s="258" t="s">
        <v>1155</v>
      </c>
      <c r="I245" s="264"/>
      <c r="J245" s="905"/>
      <c r="K245" s="695"/>
      <c r="L245" s="695"/>
      <c r="M245" s="695"/>
      <c r="N245" s="695"/>
      <c r="O245" s="896"/>
      <c r="P245" s="202"/>
      <c r="Q245" s="253"/>
      <c r="R245" s="253"/>
      <c r="S245" s="253"/>
      <c r="T245" s="253"/>
      <c r="U245" s="253"/>
      <c r="V245" s="253"/>
      <c r="W245" s="253"/>
      <c r="X245" s="253"/>
      <c r="Y245" s="253"/>
      <c r="Z245" s="253"/>
    </row>
    <row r="246" spans="1:26" ht="21" customHeight="1">
      <c r="A246" s="256"/>
      <c r="B246" s="222"/>
      <c r="C246" s="226"/>
      <c r="D246" s="227"/>
      <c r="E246" s="911"/>
      <c r="F246" s="119" t="s">
        <v>979</v>
      </c>
      <c r="G246" s="119" t="s">
        <v>125</v>
      </c>
      <c r="H246" s="826">
        <v>14</v>
      </c>
      <c r="I246" s="970"/>
      <c r="J246" s="905"/>
      <c r="K246" s="695"/>
      <c r="L246" s="695"/>
      <c r="M246" s="695"/>
      <c r="N246" s="695"/>
      <c r="O246" s="896"/>
      <c r="P246" s="202"/>
      <c r="Q246" s="253"/>
      <c r="R246" s="253"/>
      <c r="S246" s="253"/>
      <c r="T246" s="253"/>
      <c r="U246" s="253"/>
      <c r="V246" s="253"/>
      <c r="W246" s="253"/>
      <c r="X246" s="253"/>
      <c r="Y246" s="253"/>
      <c r="Z246" s="253"/>
    </row>
    <row r="247" spans="1:26" ht="21" customHeight="1">
      <c r="A247" s="256"/>
      <c r="B247" s="222"/>
      <c r="C247" s="226"/>
      <c r="D247" s="227"/>
      <c r="E247" s="911"/>
      <c r="F247" s="119" t="s">
        <v>980</v>
      </c>
      <c r="G247" s="119" t="s">
        <v>125</v>
      </c>
      <c r="H247" s="258">
        <v>1</v>
      </c>
      <c r="I247" s="264"/>
      <c r="J247" s="905"/>
      <c r="K247" s="695"/>
      <c r="L247" s="695"/>
      <c r="M247" s="695"/>
      <c r="N247" s="695"/>
      <c r="O247" s="896"/>
      <c r="P247" s="202"/>
      <c r="Q247" s="253"/>
      <c r="R247" s="253"/>
      <c r="S247" s="253"/>
      <c r="T247" s="253"/>
      <c r="U247" s="253"/>
      <c r="V247" s="253"/>
      <c r="W247" s="253"/>
      <c r="X247" s="253"/>
      <c r="Y247" s="253"/>
      <c r="Z247" s="253"/>
    </row>
    <row r="248" spans="1:26" ht="21" customHeight="1">
      <c r="A248" s="256"/>
      <c r="B248" s="222"/>
      <c r="C248" s="226"/>
      <c r="D248" s="227"/>
      <c r="E248" s="911"/>
      <c r="F248" s="119" t="s">
        <v>982</v>
      </c>
      <c r="G248" s="119" t="s">
        <v>125</v>
      </c>
      <c r="H248" s="826">
        <v>2021</v>
      </c>
      <c r="I248" s="970"/>
      <c r="J248" s="905"/>
      <c r="K248" s="695"/>
      <c r="L248" s="695"/>
      <c r="M248" s="695"/>
      <c r="N248" s="695"/>
      <c r="O248" s="896"/>
      <c r="P248" s="202"/>
      <c r="Q248" s="253"/>
      <c r="R248" s="253"/>
      <c r="S248" s="253"/>
      <c r="T248" s="253"/>
      <c r="U248" s="253"/>
      <c r="V248" s="253"/>
      <c r="W248" s="253"/>
      <c r="X248" s="253"/>
      <c r="Y248" s="253"/>
      <c r="Z248" s="253"/>
    </row>
    <row r="249" spans="1:26" ht="21" customHeight="1">
      <c r="A249" s="256"/>
      <c r="B249" s="222"/>
      <c r="C249" s="226"/>
      <c r="D249" s="227"/>
      <c r="E249" s="911"/>
      <c r="F249" s="119" t="s">
        <v>983</v>
      </c>
      <c r="G249" s="119" t="s">
        <v>125</v>
      </c>
      <c r="H249" s="971" t="s">
        <v>1156</v>
      </c>
      <c r="I249" s="972"/>
      <c r="J249" s="905"/>
      <c r="K249" s="695"/>
      <c r="L249" s="695"/>
      <c r="M249" s="695"/>
      <c r="N249" s="695"/>
      <c r="O249" s="896"/>
      <c r="P249" s="202"/>
      <c r="Q249" s="253"/>
      <c r="R249" s="253"/>
      <c r="S249" s="253"/>
      <c r="T249" s="253"/>
      <c r="U249" s="253"/>
      <c r="V249" s="253"/>
      <c r="W249" s="253"/>
      <c r="X249" s="253"/>
      <c r="Y249" s="253"/>
      <c r="Z249" s="253"/>
    </row>
    <row r="250" spans="1:26" ht="21" customHeight="1">
      <c r="A250" s="256"/>
      <c r="B250" s="222"/>
      <c r="C250" s="226"/>
      <c r="D250" s="227"/>
      <c r="E250" s="911"/>
      <c r="F250" s="119" t="s">
        <v>985</v>
      </c>
      <c r="G250" s="119" t="s">
        <v>125</v>
      </c>
      <c r="H250" s="260" t="s">
        <v>1157</v>
      </c>
      <c r="I250" s="266"/>
      <c r="J250" s="905"/>
      <c r="K250" s="695"/>
      <c r="L250" s="695"/>
      <c r="M250" s="695"/>
      <c r="N250" s="695"/>
      <c r="O250" s="896"/>
      <c r="P250" s="202"/>
      <c r="Q250" s="253"/>
      <c r="R250" s="253"/>
      <c r="S250" s="253"/>
      <c r="T250" s="253"/>
      <c r="U250" s="253"/>
      <c r="V250" s="253"/>
      <c r="W250" s="253"/>
      <c r="X250" s="253"/>
      <c r="Y250" s="253"/>
      <c r="Z250" s="253"/>
    </row>
    <row r="251" spans="1:26" ht="30.95" customHeight="1">
      <c r="A251" s="256"/>
      <c r="B251" s="222"/>
      <c r="C251" s="226"/>
      <c r="D251" s="227"/>
      <c r="E251" s="911"/>
      <c r="F251" s="119" t="s">
        <v>986</v>
      </c>
      <c r="G251" s="119" t="s">
        <v>125</v>
      </c>
      <c r="H251" s="973" t="s">
        <v>1158</v>
      </c>
      <c r="I251" s="974"/>
      <c r="J251" s="905"/>
      <c r="K251" s="695"/>
      <c r="L251" s="695"/>
      <c r="M251" s="695"/>
      <c r="N251" s="695"/>
      <c r="O251" s="896"/>
      <c r="P251" s="202"/>
      <c r="Q251" s="253"/>
      <c r="R251" s="253"/>
      <c r="S251" s="253"/>
      <c r="T251" s="253"/>
      <c r="U251" s="253"/>
      <c r="V251" s="253"/>
      <c r="W251" s="253"/>
      <c r="X251" s="253"/>
      <c r="Y251" s="253"/>
      <c r="Z251" s="253"/>
    </row>
    <row r="252" spans="1:26" ht="21" customHeight="1">
      <c r="A252" s="256"/>
      <c r="B252" s="222"/>
      <c r="C252" s="226"/>
      <c r="D252" s="227"/>
      <c r="E252" s="911"/>
      <c r="F252" s="119" t="s">
        <v>988</v>
      </c>
      <c r="G252" s="119" t="s">
        <v>125</v>
      </c>
      <c r="H252" s="1073" t="s">
        <v>1159</v>
      </c>
      <c r="I252" s="975"/>
      <c r="J252" s="905"/>
      <c r="K252" s="695"/>
      <c r="L252" s="695"/>
      <c r="M252" s="695"/>
      <c r="N252" s="695"/>
      <c r="O252" s="896"/>
      <c r="P252" s="202"/>
      <c r="Q252" s="253"/>
      <c r="R252" s="253"/>
      <c r="S252" s="253"/>
      <c r="T252" s="253"/>
      <c r="U252" s="253"/>
      <c r="V252" s="253"/>
      <c r="W252" s="253"/>
      <c r="X252" s="253"/>
      <c r="Y252" s="253"/>
      <c r="Z252" s="253"/>
    </row>
    <row r="253" spans="1:26" ht="21" customHeight="1">
      <c r="A253" s="256"/>
      <c r="B253" s="222"/>
      <c r="C253" s="226"/>
      <c r="D253" s="227"/>
      <c r="E253" s="911"/>
      <c r="F253" s="119" t="s">
        <v>991</v>
      </c>
      <c r="G253" s="119" t="s">
        <v>125</v>
      </c>
      <c r="H253" s="976" t="s">
        <v>1160</v>
      </c>
      <c r="I253" s="970"/>
      <c r="J253" s="905"/>
      <c r="K253" s="695"/>
      <c r="L253" s="695"/>
      <c r="M253" s="695"/>
      <c r="N253" s="695"/>
      <c r="O253" s="896"/>
      <c r="P253" s="202"/>
      <c r="Q253" s="253"/>
      <c r="R253" s="253"/>
      <c r="S253" s="253"/>
      <c r="T253" s="253"/>
      <c r="U253" s="253"/>
      <c r="V253" s="253"/>
      <c r="W253" s="253"/>
      <c r="X253" s="253"/>
      <c r="Y253" s="253"/>
      <c r="Z253" s="253"/>
    </row>
    <row r="254" spans="1:26" ht="21" customHeight="1">
      <c r="A254" s="256"/>
      <c r="B254" s="222"/>
      <c r="C254" s="226"/>
      <c r="D254" s="227"/>
      <c r="E254" s="911"/>
      <c r="F254" s="119" t="s">
        <v>4</v>
      </c>
      <c r="G254" s="119" t="s">
        <v>125</v>
      </c>
      <c r="H254" s="977" t="s">
        <v>1161</v>
      </c>
      <c r="I254" s="957"/>
      <c r="J254" s="905"/>
      <c r="K254" s="695"/>
      <c r="L254" s="695"/>
      <c r="M254" s="695"/>
      <c r="N254" s="695"/>
      <c r="O254" s="896"/>
      <c r="P254" s="202"/>
      <c r="Q254" s="253"/>
      <c r="R254" s="253"/>
      <c r="S254" s="253"/>
      <c r="T254" s="253"/>
      <c r="U254" s="253"/>
      <c r="V254" s="253"/>
      <c r="W254" s="253"/>
      <c r="X254" s="253"/>
      <c r="Y254" s="253"/>
      <c r="Z254" s="253"/>
    </row>
    <row r="255" spans="1:26" ht="21" customHeight="1">
      <c r="A255" s="256"/>
      <c r="B255" s="222"/>
      <c r="C255" s="226"/>
      <c r="D255" s="227"/>
      <c r="E255" s="911"/>
      <c r="F255" s="119" t="s">
        <v>1001</v>
      </c>
      <c r="G255" s="119" t="s">
        <v>125</v>
      </c>
      <c r="H255" s="940" t="s">
        <v>1162</v>
      </c>
      <c r="I255" s="941"/>
      <c r="J255" s="905"/>
      <c r="K255" s="695"/>
      <c r="L255" s="695"/>
      <c r="M255" s="695"/>
      <c r="N255" s="695"/>
      <c r="O255" s="896"/>
      <c r="P255" s="202"/>
      <c r="Q255" s="253"/>
      <c r="R255" s="253"/>
      <c r="S255" s="253"/>
      <c r="T255" s="253"/>
      <c r="U255" s="253"/>
      <c r="V255" s="253"/>
      <c r="W255" s="253"/>
      <c r="X255" s="253"/>
      <c r="Y255" s="253"/>
      <c r="Z255" s="253"/>
    </row>
    <row r="256" spans="1:26" ht="21" customHeight="1">
      <c r="A256" s="256"/>
      <c r="B256" s="222"/>
      <c r="C256" s="226"/>
      <c r="D256" s="227"/>
      <c r="E256" s="911"/>
      <c r="F256" s="119" t="s">
        <v>1008</v>
      </c>
      <c r="G256" s="119" t="s">
        <v>125</v>
      </c>
      <c r="H256" s="956" t="s">
        <v>1163</v>
      </c>
      <c r="I256" s="957"/>
      <c r="J256" s="905"/>
      <c r="K256" s="695"/>
      <c r="L256" s="695"/>
      <c r="M256" s="695"/>
      <c r="N256" s="695"/>
      <c r="O256" s="896"/>
      <c r="P256" s="202"/>
      <c r="Q256" s="253"/>
      <c r="R256" s="253"/>
      <c r="S256" s="253"/>
      <c r="T256" s="253"/>
      <c r="U256" s="253"/>
      <c r="V256" s="253"/>
      <c r="W256" s="253"/>
      <c r="X256" s="253"/>
      <c r="Y256" s="253"/>
      <c r="Z256" s="253"/>
    </row>
    <row r="257" spans="1:26" ht="30" customHeight="1">
      <c r="A257" s="256"/>
      <c r="B257" s="222"/>
      <c r="C257" s="226"/>
      <c r="D257" s="227"/>
      <c r="E257" s="911"/>
      <c r="F257" s="119" t="s">
        <v>1014</v>
      </c>
      <c r="G257" s="119" t="s">
        <v>125</v>
      </c>
      <c r="H257" s="259" t="s">
        <v>1033</v>
      </c>
      <c r="I257" s="265"/>
      <c r="J257" s="905"/>
      <c r="K257" s="695"/>
      <c r="L257" s="695"/>
      <c r="M257" s="695"/>
      <c r="N257" s="695"/>
      <c r="O257" s="896"/>
      <c r="P257" s="202"/>
      <c r="Q257" s="253"/>
      <c r="R257" s="253"/>
      <c r="S257" s="253"/>
      <c r="T257" s="253"/>
      <c r="U257" s="253"/>
      <c r="V257" s="253"/>
      <c r="W257" s="253"/>
      <c r="X257" s="253"/>
      <c r="Y257" s="253"/>
      <c r="Z257" s="253"/>
    </row>
    <row r="258" spans="1:26" ht="21" customHeight="1">
      <c r="A258" s="256"/>
      <c r="B258" s="222"/>
      <c r="C258" s="226"/>
      <c r="D258" s="227"/>
      <c r="E258" s="912"/>
      <c r="F258" s="119" t="s">
        <v>1017</v>
      </c>
      <c r="G258" s="119" t="s">
        <v>125</v>
      </c>
      <c r="H258" s="259" t="s">
        <v>1134</v>
      </c>
      <c r="I258" s="265"/>
      <c r="J258" s="906"/>
      <c r="K258" s="696"/>
      <c r="L258" s="696"/>
      <c r="M258" s="696"/>
      <c r="N258" s="696"/>
      <c r="O258" s="897"/>
      <c r="P258" s="202"/>
      <c r="Q258" s="253"/>
      <c r="R258" s="253"/>
      <c r="S258" s="253"/>
      <c r="T258" s="253"/>
      <c r="U258" s="253"/>
      <c r="V258" s="253"/>
      <c r="W258" s="253"/>
      <c r="X258" s="253"/>
      <c r="Y258" s="253"/>
      <c r="Z258" s="253"/>
    </row>
    <row r="259" spans="1:26" ht="30.95" customHeight="1">
      <c r="A259" s="256"/>
      <c r="B259" s="222"/>
      <c r="C259" s="226"/>
      <c r="D259" s="227"/>
      <c r="E259" s="911" t="s">
        <v>281</v>
      </c>
      <c r="F259" s="119" t="s">
        <v>972</v>
      </c>
      <c r="G259" s="119" t="s">
        <v>125</v>
      </c>
      <c r="H259" s="958" t="s">
        <v>1164</v>
      </c>
      <c r="I259" s="959"/>
      <c r="J259" s="263"/>
      <c r="K259" s="744" t="s">
        <v>974</v>
      </c>
      <c r="L259" s="744">
        <v>1</v>
      </c>
      <c r="M259" s="899">
        <v>14.67</v>
      </c>
      <c r="N259" s="744">
        <f>L259*M259</f>
        <v>14.67</v>
      </c>
      <c r="O259" s="63"/>
      <c r="P259" s="202"/>
      <c r="Q259" s="253"/>
      <c r="R259" s="253"/>
      <c r="S259" s="253"/>
      <c r="T259" s="253"/>
      <c r="U259" s="253"/>
      <c r="V259" s="253"/>
      <c r="W259" s="253"/>
      <c r="X259" s="253"/>
      <c r="Y259" s="253"/>
      <c r="Z259" s="253"/>
    </row>
    <row r="260" spans="1:26" ht="21" customHeight="1">
      <c r="A260" s="256"/>
      <c r="B260" s="222"/>
      <c r="C260" s="226"/>
      <c r="D260" s="227"/>
      <c r="E260" s="911"/>
      <c r="F260" s="119" t="s">
        <v>975</v>
      </c>
      <c r="G260" s="119" t="s">
        <v>125</v>
      </c>
      <c r="H260" s="267" t="s">
        <v>1165</v>
      </c>
      <c r="I260" s="271"/>
      <c r="J260" s="263"/>
      <c r="K260" s="695"/>
      <c r="L260" s="695"/>
      <c r="M260" s="695"/>
      <c r="N260" s="695"/>
      <c r="O260" s="63"/>
      <c r="P260" s="202"/>
      <c r="Q260" s="253"/>
      <c r="R260" s="253"/>
      <c r="S260" s="253"/>
      <c r="T260" s="253"/>
      <c r="U260" s="253"/>
      <c r="V260" s="253"/>
      <c r="W260" s="253"/>
      <c r="X260" s="253"/>
      <c r="Y260" s="253"/>
      <c r="Z260" s="253"/>
    </row>
    <row r="261" spans="1:26" ht="21" customHeight="1">
      <c r="A261" s="256"/>
      <c r="B261" s="222"/>
      <c r="C261" s="226"/>
      <c r="D261" s="227"/>
      <c r="E261" s="911"/>
      <c r="F261" s="119" t="s">
        <v>977</v>
      </c>
      <c r="G261" s="119" t="s">
        <v>125</v>
      </c>
      <c r="H261" s="268" t="s">
        <v>1155</v>
      </c>
      <c r="I261" s="271"/>
      <c r="J261" s="263"/>
      <c r="K261" s="695"/>
      <c r="L261" s="695"/>
      <c r="M261" s="695"/>
      <c r="N261" s="695"/>
      <c r="O261" s="63"/>
      <c r="P261" s="202"/>
      <c r="Q261" s="253"/>
      <c r="R261" s="253"/>
      <c r="S261" s="253"/>
      <c r="T261" s="253"/>
      <c r="U261" s="253"/>
      <c r="V261" s="253"/>
      <c r="W261" s="253"/>
      <c r="X261" s="253"/>
      <c r="Y261" s="253"/>
      <c r="Z261" s="253"/>
    </row>
    <row r="262" spans="1:26" ht="21" customHeight="1">
      <c r="A262" s="256"/>
      <c r="B262" s="222"/>
      <c r="C262" s="226"/>
      <c r="D262" s="227"/>
      <c r="E262" s="911"/>
      <c r="F262" s="119" t="s">
        <v>979</v>
      </c>
      <c r="G262" s="119" t="s">
        <v>125</v>
      </c>
      <c r="H262" s="951">
        <v>13</v>
      </c>
      <c r="I262" s="944"/>
      <c r="J262" s="263"/>
      <c r="K262" s="695"/>
      <c r="L262" s="695"/>
      <c r="M262" s="695"/>
      <c r="N262" s="695"/>
      <c r="O262" s="63"/>
      <c r="P262" s="202"/>
      <c r="Q262" s="253"/>
      <c r="R262" s="253"/>
      <c r="S262" s="253"/>
      <c r="T262" s="253"/>
      <c r="U262" s="253"/>
      <c r="V262" s="253"/>
      <c r="W262" s="253"/>
      <c r="X262" s="253"/>
      <c r="Y262" s="253"/>
      <c r="Z262" s="253"/>
    </row>
    <row r="263" spans="1:26" ht="21" customHeight="1">
      <c r="A263" s="256"/>
      <c r="B263" s="222"/>
      <c r="C263" s="226"/>
      <c r="D263" s="227"/>
      <c r="E263" s="911"/>
      <c r="F263" s="119" t="s">
        <v>980</v>
      </c>
      <c r="G263" s="119" t="s">
        <v>125</v>
      </c>
      <c r="H263" s="268">
        <v>2</v>
      </c>
      <c r="I263" s="271"/>
      <c r="J263" s="263"/>
      <c r="K263" s="695"/>
      <c r="L263" s="695"/>
      <c r="M263" s="695"/>
      <c r="N263" s="695"/>
      <c r="O263" s="63"/>
      <c r="P263" s="202"/>
      <c r="Q263" s="253"/>
      <c r="R263" s="253"/>
      <c r="S263" s="253"/>
      <c r="T263" s="253"/>
      <c r="U263" s="253"/>
      <c r="V263" s="253"/>
      <c r="W263" s="253"/>
      <c r="X263" s="253"/>
      <c r="Y263" s="253"/>
      <c r="Z263" s="253"/>
    </row>
    <row r="264" spans="1:26" ht="21" customHeight="1">
      <c r="A264" s="256"/>
      <c r="B264" s="222"/>
      <c r="C264" s="226"/>
      <c r="D264" s="227"/>
      <c r="E264" s="911"/>
      <c r="F264" s="119" t="s">
        <v>982</v>
      </c>
      <c r="G264" s="119" t="s">
        <v>125</v>
      </c>
      <c r="H264" s="951">
        <v>2020</v>
      </c>
      <c r="I264" s="944"/>
      <c r="J264" s="263"/>
      <c r="K264" s="695"/>
      <c r="L264" s="695"/>
      <c r="M264" s="695"/>
      <c r="N264" s="695"/>
      <c r="O264" s="63"/>
      <c r="P264" s="202"/>
      <c r="Q264" s="253"/>
      <c r="R264" s="253"/>
      <c r="S264" s="253"/>
      <c r="T264" s="253"/>
      <c r="U264" s="253"/>
      <c r="V264" s="253"/>
      <c r="W264" s="253"/>
      <c r="X264" s="253"/>
      <c r="Y264" s="253"/>
      <c r="Z264" s="253"/>
    </row>
    <row r="265" spans="1:26" ht="21" customHeight="1">
      <c r="A265" s="256"/>
      <c r="B265" s="222"/>
      <c r="C265" s="226"/>
      <c r="D265" s="227"/>
      <c r="E265" s="911"/>
      <c r="F265" s="119" t="s">
        <v>983</v>
      </c>
      <c r="G265" s="119" t="s">
        <v>125</v>
      </c>
      <c r="H265" s="268" t="s">
        <v>1166</v>
      </c>
      <c r="I265" s="271"/>
      <c r="J265" s="263"/>
      <c r="K265" s="695"/>
      <c r="L265" s="695"/>
      <c r="M265" s="695"/>
      <c r="N265" s="695"/>
      <c r="O265" s="63"/>
      <c r="P265" s="202"/>
      <c r="Q265" s="253"/>
      <c r="R265" s="253"/>
      <c r="S265" s="253"/>
      <c r="T265" s="253"/>
      <c r="U265" s="253"/>
      <c r="V265" s="253"/>
      <c r="W265" s="253"/>
      <c r="X265" s="253"/>
      <c r="Y265" s="253"/>
      <c r="Z265" s="253"/>
    </row>
    <row r="266" spans="1:26" ht="21" customHeight="1">
      <c r="A266" s="256"/>
      <c r="B266" s="222"/>
      <c r="C266" s="226"/>
      <c r="D266" s="227"/>
      <c r="E266" s="911"/>
      <c r="F266" s="119" t="s">
        <v>985</v>
      </c>
      <c r="G266" s="119" t="s">
        <v>125</v>
      </c>
      <c r="H266" s="268" t="s">
        <v>1157</v>
      </c>
      <c r="I266" s="271"/>
      <c r="J266" s="263"/>
      <c r="K266" s="695"/>
      <c r="L266" s="695"/>
      <c r="M266" s="695"/>
      <c r="N266" s="695"/>
      <c r="O266" s="63"/>
      <c r="P266" s="202"/>
      <c r="Q266" s="253"/>
      <c r="R266" s="253"/>
      <c r="S266" s="253"/>
      <c r="T266" s="253"/>
      <c r="U266" s="253"/>
      <c r="V266" s="253"/>
      <c r="W266" s="253"/>
      <c r="X266" s="253"/>
      <c r="Y266" s="253"/>
      <c r="Z266" s="253"/>
    </row>
    <row r="267" spans="1:26" ht="33.950000000000003" customHeight="1">
      <c r="A267" s="256"/>
      <c r="B267" s="222"/>
      <c r="C267" s="226"/>
      <c r="D267" s="227"/>
      <c r="E267" s="911"/>
      <c r="F267" s="119" t="s">
        <v>986</v>
      </c>
      <c r="G267" s="119" t="s">
        <v>125</v>
      </c>
      <c r="H267" s="960" t="s">
        <v>1158</v>
      </c>
      <c r="I267" s="961"/>
      <c r="J267" s="263"/>
      <c r="K267" s="695"/>
      <c r="L267" s="695"/>
      <c r="M267" s="695"/>
      <c r="N267" s="695"/>
      <c r="O267" s="1074" t="s">
        <v>1682</v>
      </c>
      <c r="P267" s="202"/>
      <c r="Q267" s="253"/>
      <c r="R267" s="253"/>
      <c r="S267" s="253"/>
      <c r="T267" s="253"/>
      <c r="U267" s="253"/>
      <c r="V267" s="253"/>
      <c r="W267" s="253"/>
      <c r="X267" s="253"/>
      <c r="Y267" s="253"/>
      <c r="Z267" s="253"/>
    </row>
    <row r="268" spans="1:26" ht="21" customHeight="1">
      <c r="A268" s="256"/>
      <c r="B268" s="222"/>
      <c r="C268" s="226"/>
      <c r="D268" s="227"/>
      <c r="E268" s="911"/>
      <c r="F268" s="119" t="s">
        <v>988</v>
      </c>
      <c r="G268" s="119" t="s">
        <v>125</v>
      </c>
      <c r="H268" s="962" t="s">
        <v>1167</v>
      </c>
      <c r="I268" s="963"/>
      <c r="J268" s="263"/>
      <c r="K268" s="695"/>
      <c r="L268" s="695"/>
      <c r="M268" s="695"/>
      <c r="N268" s="695"/>
      <c r="O268" s="63"/>
      <c r="P268" s="202"/>
      <c r="Q268" s="253"/>
      <c r="R268" s="253"/>
      <c r="S268" s="253"/>
      <c r="T268" s="253"/>
      <c r="U268" s="253"/>
      <c r="V268" s="253"/>
      <c r="W268" s="253"/>
      <c r="X268" s="253"/>
      <c r="Y268" s="253"/>
      <c r="Z268" s="253"/>
    </row>
    <row r="269" spans="1:26" ht="21" customHeight="1">
      <c r="A269" s="256"/>
      <c r="B269" s="222"/>
      <c r="C269" s="226"/>
      <c r="D269" s="227"/>
      <c r="E269" s="911"/>
      <c r="F269" s="119" t="s">
        <v>991</v>
      </c>
      <c r="G269" s="119" t="s">
        <v>125</v>
      </c>
      <c r="H269" s="964" t="s">
        <v>1168</v>
      </c>
      <c r="I269" s="950"/>
      <c r="J269" s="263"/>
      <c r="K269" s="695"/>
      <c r="L269" s="695"/>
      <c r="M269" s="695"/>
      <c r="N269" s="695"/>
      <c r="O269" s="63"/>
      <c r="P269" s="202"/>
      <c r="Q269" s="253"/>
      <c r="R269" s="253"/>
      <c r="S269" s="253"/>
      <c r="T269" s="253"/>
      <c r="U269" s="253"/>
      <c r="V269" s="253"/>
      <c r="W269" s="253"/>
      <c r="X269" s="253"/>
      <c r="Y269" s="253"/>
      <c r="Z269" s="253"/>
    </row>
    <row r="270" spans="1:26" ht="33.950000000000003" customHeight="1">
      <c r="A270" s="256"/>
      <c r="B270" s="222"/>
      <c r="C270" s="226"/>
      <c r="D270" s="227"/>
      <c r="E270" s="911"/>
      <c r="F270" s="119" t="s">
        <v>4</v>
      </c>
      <c r="G270" s="119" t="s">
        <v>125</v>
      </c>
      <c r="H270" s="965" t="s">
        <v>1169</v>
      </c>
      <c r="I270" s="939"/>
      <c r="J270" s="263"/>
      <c r="K270" s="695"/>
      <c r="L270" s="695"/>
      <c r="M270" s="695"/>
      <c r="N270" s="695"/>
      <c r="O270" s="63"/>
      <c r="P270" s="202"/>
      <c r="Q270" s="253"/>
      <c r="R270" s="253"/>
      <c r="S270" s="253"/>
      <c r="T270" s="253"/>
      <c r="U270" s="253"/>
      <c r="V270" s="253"/>
      <c r="W270" s="253"/>
      <c r="X270" s="253"/>
      <c r="Y270" s="253"/>
      <c r="Z270" s="253"/>
    </row>
    <row r="271" spans="1:26" ht="21" customHeight="1">
      <c r="A271" s="256"/>
      <c r="B271" s="222"/>
      <c r="C271" s="226"/>
      <c r="D271" s="227"/>
      <c r="E271" s="911"/>
      <c r="F271" s="119" t="s">
        <v>1001</v>
      </c>
      <c r="G271" s="119" t="s">
        <v>125</v>
      </c>
      <c r="H271" s="942" t="s">
        <v>1170</v>
      </c>
      <c r="I271" s="943"/>
      <c r="J271" s="263"/>
      <c r="K271" s="695"/>
      <c r="L271" s="695"/>
      <c r="M271" s="695"/>
      <c r="N271" s="695"/>
      <c r="O271" s="63"/>
      <c r="P271" s="202"/>
      <c r="Q271" s="253"/>
      <c r="R271" s="253"/>
      <c r="S271" s="253"/>
      <c r="T271" s="253"/>
      <c r="U271" s="253"/>
      <c r="V271" s="253"/>
      <c r="W271" s="253"/>
      <c r="X271" s="253"/>
      <c r="Y271" s="253"/>
      <c r="Z271" s="253"/>
    </row>
    <row r="272" spans="1:26" ht="21" customHeight="1">
      <c r="A272" s="256"/>
      <c r="B272" s="222"/>
      <c r="C272" s="226"/>
      <c r="D272" s="227"/>
      <c r="E272" s="911"/>
      <c r="F272" s="119" t="s">
        <v>1008</v>
      </c>
      <c r="G272" s="119" t="s">
        <v>125</v>
      </c>
      <c r="H272" s="940" t="s">
        <v>1163</v>
      </c>
      <c r="I272" s="944"/>
      <c r="J272" s="263"/>
      <c r="K272" s="695"/>
      <c r="L272" s="695"/>
      <c r="M272" s="695"/>
      <c r="N272" s="695"/>
      <c r="O272" s="63"/>
      <c r="P272" s="202"/>
      <c r="Q272" s="253"/>
      <c r="R272" s="253"/>
      <c r="S272" s="253"/>
      <c r="T272" s="253"/>
      <c r="U272" s="253"/>
      <c r="V272" s="253"/>
      <c r="W272" s="253"/>
      <c r="X272" s="253"/>
      <c r="Y272" s="253"/>
      <c r="Z272" s="253"/>
    </row>
    <row r="273" spans="1:26" ht="27.95" customHeight="1">
      <c r="A273" s="256"/>
      <c r="B273" s="222"/>
      <c r="C273" s="226"/>
      <c r="D273" s="227"/>
      <c r="E273" s="911"/>
      <c r="F273" s="119" t="s">
        <v>1014</v>
      </c>
      <c r="G273" s="119" t="s">
        <v>125</v>
      </c>
      <c r="H273" s="268" t="s">
        <v>1033</v>
      </c>
      <c r="I273" s="271"/>
      <c r="J273" s="263"/>
      <c r="K273" s="695"/>
      <c r="L273" s="695"/>
      <c r="M273" s="695"/>
      <c r="N273" s="695"/>
      <c r="O273" s="63"/>
      <c r="P273" s="202"/>
      <c r="Q273" s="253"/>
      <c r="R273" s="253"/>
      <c r="S273" s="253"/>
      <c r="T273" s="253"/>
      <c r="U273" s="253"/>
      <c r="V273" s="253"/>
      <c r="W273" s="253"/>
      <c r="X273" s="253"/>
      <c r="Y273" s="253"/>
      <c r="Z273" s="253"/>
    </row>
    <row r="274" spans="1:26" ht="21" customHeight="1">
      <c r="A274" s="256"/>
      <c r="B274" s="222"/>
      <c r="C274" s="226"/>
      <c r="D274" s="227"/>
      <c r="E274" s="912"/>
      <c r="F274" s="119" t="s">
        <v>1017</v>
      </c>
      <c r="G274" s="119" t="s">
        <v>125</v>
      </c>
      <c r="H274" s="268" t="s">
        <v>1134</v>
      </c>
      <c r="I274" s="271"/>
      <c r="J274" s="263"/>
      <c r="K274" s="696"/>
      <c r="L274" s="696"/>
      <c r="M274" s="696"/>
      <c r="N274" s="696"/>
      <c r="O274" s="63"/>
      <c r="P274" s="202"/>
      <c r="Q274" s="253"/>
      <c r="R274" s="253"/>
      <c r="S274" s="253"/>
      <c r="T274" s="253"/>
      <c r="U274" s="253"/>
      <c r="V274" s="253"/>
      <c r="W274" s="253"/>
      <c r="X274" s="253"/>
      <c r="Y274" s="253"/>
      <c r="Z274" s="253"/>
    </row>
    <row r="275" spans="1:26" ht="36.950000000000003" customHeight="1">
      <c r="A275" s="256"/>
      <c r="B275" s="222"/>
      <c r="C275" s="226"/>
      <c r="D275" s="227"/>
      <c r="E275" s="911" t="s">
        <v>1075</v>
      </c>
      <c r="F275" s="119" t="s">
        <v>972</v>
      </c>
      <c r="G275" s="119" t="s">
        <v>125</v>
      </c>
      <c r="H275" s="945" t="s">
        <v>1171</v>
      </c>
      <c r="I275" s="946"/>
      <c r="J275" s="263"/>
      <c r="K275" s="744" t="s">
        <v>974</v>
      </c>
      <c r="L275" s="744">
        <v>1</v>
      </c>
      <c r="M275" s="899">
        <v>14.82</v>
      </c>
      <c r="N275" s="744">
        <f>L275*M275</f>
        <v>14.82</v>
      </c>
      <c r="O275" s="63"/>
      <c r="P275" s="202"/>
      <c r="Q275" s="253"/>
      <c r="R275" s="253"/>
      <c r="S275" s="253"/>
      <c r="T275" s="253"/>
      <c r="U275" s="253"/>
      <c r="V275" s="253"/>
      <c r="W275" s="253"/>
      <c r="X275" s="253"/>
      <c r="Y275" s="253"/>
      <c r="Z275" s="253"/>
    </row>
    <row r="276" spans="1:26" ht="33" customHeight="1">
      <c r="A276" s="256"/>
      <c r="B276" s="222"/>
      <c r="C276" s="226"/>
      <c r="D276" s="227"/>
      <c r="E276" s="911"/>
      <c r="F276" s="119" t="s">
        <v>975</v>
      </c>
      <c r="G276" s="119" t="s">
        <v>125</v>
      </c>
      <c r="H276" s="947" t="s">
        <v>1172</v>
      </c>
      <c r="I276" s="948"/>
      <c r="J276" s="263"/>
      <c r="K276" s="695"/>
      <c r="L276" s="695"/>
      <c r="M276" s="695"/>
      <c r="N276" s="695"/>
      <c r="O276" s="63"/>
      <c r="P276" s="202"/>
      <c r="Q276" s="253"/>
      <c r="R276" s="253"/>
      <c r="S276" s="253"/>
      <c r="T276" s="253"/>
      <c r="U276" s="253"/>
      <c r="V276" s="253"/>
      <c r="W276" s="253"/>
      <c r="X276" s="253"/>
      <c r="Y276" s="253"/>
      <c r="Z276" s="253"/>
    </row>
    <row r="277" spans="1:26" ht="21" customHeight="1">
      <c r="A277" s="256"/>
      <c r="B277" s="222"/>
      <c r="C277" s="226"/>
      <c r="D277" s="227"/>
      <c r="E277" s="911"/>
      <c r="F277" s="119" t="s">
        <v>977</v>
      </c>
      <c r="G277" s="119" t="s">
        <v>125</v>
      </c>
      <c r="H277" s="949" t="s">
        <v>1173</v>
      </c>
      <c r="I277" s="950"/>
      <c r="J277" s="263"/>
      <c r="K277" s="695"/>
      <c r="L277" s="695"/>
      <c r="M277" s="695"/>
      <c r="N277" s="695"/>
      <c r="O277" s="63"/>
      <c r="P277" s="202"/>
      <c r="Q277" s="253"/>
      <c r="R277" s="253"/>
      <c r="S277" s="253"/>
      <c r="T277" s="253"/>
      <c r="U277" s="253"/>
      <c r="V277" s="253"/>
      <c r="W277" s="253"/>
      <c r="X277" s="253"/>
      <c r="Y277" s="253"/>
      <c r="Z277" s="253"/>
    </row>
    <row r="278" spans="1:26" ht="21" customHeight="1">
      <c r="A278" s="256"/>
      <c r="B278" s="222"/>
      <c r="C278" s="226"/>
      <c r="D278" s="227"/>
      <c r="E278" s="911"/>
      <c r="F278" s="119" t="s">
        <v>979</v>
      </c>
      <c r="G278" s="119" t="s">
        <v>125</v>
      </c>
      <c r="H278" s="951">
        <v>13</v>
      </c>
      <c r="I278" s="944"/>
      <c r="J278" s="263"/>
      <c r="K278" s="695"/>
      <c r="L278" s="695"/>
      <c r="M278" s="695"/>
      <c r="N278" s="695"/>
      <c r="O278" s="63"/>
      <c r="P278" s="202"/>
      <c r="Q278" s="253"/>
      <c r="R278" s="253"/>
      <c r="S278" s="253"/>
      <c r="T278" s="253"/>
      <c r="U278" s="253"/>
      <c r="V278" s="253"/>
      <c r="W278" s="253"/>
      <c r="X278" s="253"/>
      <c r="Y278" s="253"/>
      <c r="Z278" s="253"/>
    </row>
    <row r="279" spans="1:26" ht="21" customHeight="1">
      <c r="A279" s="256"/>
      <c r="B279" s="222"/>
      <c r="C279" s="226"/>
      <c r="D279" s="227"/>
      <c r="E279" s="911"/>
      <c r="F279" s="119" t="s">
        <v>980</v>
      </c>
      <c r="G279" s="119" t="s">
        <v>125</v>
      </c>
      <c r="H279" s="268">
        <v>2</v>
      </c>
      <c r="I279" s="271"/>
      <c r="J279" s="263"/>
      <c r="K279" s="695"/>
      <c r="L279" s="695"/>
      <c r="M279" s="695"/>
      <c r="N279" s="695"/>
      <c r="O279" s="63"/>
      <c r="P279" s="202"/>
      <c r="Q279" s="253"/>
      <c r="R279" s="253"/>
      <c r="S279" s="253"/>
      <c r="T279" s="253"/>
      <c r="U279" s="253"/>
      <c r="V279" s="253"/>
      <c r="W279" s="253"/>
      <c r="X279" s="253"/>
      <c r="Y279" s="253"/>
      <c r="Z279" s="253"/>
    </row>
    <row r="280" spans="1:26" ht="21" customHeight="1">
      <c r="A280" s="256"/>
      <c r="B280" s="222"/>
      <c r="C280" s="226"/>
      <c r="D280" s="227"/>
      <c r="E280" s="911"/>
      <c r="F280" s="119" t="s">
        <v>982</v>
      </c>
      <c r="G280" s="119" t="s">
        <v>125</v>
      </c>
      <c r="H280" s="951">
        <v>2020</v>
      </c>
      <c r="I280" s="944"/>
      <c r="J280" s="263"/>
      <c r="K280" s="695"/>
      <c r="L280" s="695"/>
      <c r="M280" s="695"/>
      <c r="N280" s="695"/>
      <c r="O280" s="63"/>
      <c r="P280" s="202"/>
      <c r="Q280" s="253"/>
      <c r="R280" s="253"/>
      <c r="S280" s="253"/>
      <c r="T280" s="253"/>
      <c r="U280" s="253"/>
      <c r="V280" s="253"/>
      <c r="W280" s="253"/>
      <c r="X280" s="253"/>
      <c r="Y280" s="253"/>
      <c r="Z280" s="253"/>
    </row>
    <row r="281" spans="1:26" ht="21" customHeight="1">
      <c r="A281" s="256"/>
      <c r="B281" s="222"/>
      <c r="C281" s="226"/>
      <c r="D281" s="227"/>
      <c r="E281" s="911"/>
      <c r="F281" s="119" t="s">
        <v>983</v>
      </c>
      <c r="G281" s="119" t="s">
        <v>125</v>
      </c>
      <c r="H281" s="268" t="s">
        <v>1174</v>
      </c>
      <c r="I281" s="271"/>
      <c r="J281" s="263"/>
      <c r="K281" s="695"/>
      <c r="L281" s="695"/>
      <c r="M281" s="695"/>
      <c r="N281" s="695"/>
      <c r="O281" s="63"/>
      <c r="P281" s="202"/>
      <c r="Q281" s="253"/>
      <c r="R281" s="253"/>
      <c r="S281" s="253"/>
      <c r="T281" s="253"/>
      <c r="U281" s="253"/>
      <c r="V281" s="253"/>
      <c r="W281" s="253"/>
      <c r="X281" s="253"/>
      <c r="Y281" s="253"/>
      <c r="Z281" s="253"/>
    </row>
    <row r="282" spans="1:26" ht="21" customHeight="1">
      <c r="A282" s="256"/>
      <c r="B282" s="222"/>
      <c r="C282" s="226"/>
      <c r="D282" s="227"/>
      <c r="E282" s="911"/>
      <c r="F282" s="119" t="s">
        <v>985</v>
      </c>
      <c r="G282" s="119" t="s">
        <v>125</v>
      </c>
      <c r="H282" s="268" t="s">
        <v>1175</v>
      </c>
      <c r="I282" s="271"/>
      <c r="J282" s="263"/>
      <c r="K282" s="695"/>
      <c r="L282" s="695"/>
      <c r="M282" s="695"/>
      <c r="N282" s="695"/>
      <c r="O282" s="1076" t="s">
        <v>1474</v>
      </c>
      <c r="P282" s="202"/>
      <c r="Q282" s="253"/>
      <c r="R282" s="253"/>
      <c r="S282" s="253"/>
      <c r="T282" s="253"/>
      <c r="U282" s="253"/>
      <c r="V282" s="253"/>
      <c r="W282" s="253"/>
      <c r="X282" s="253"/>
      <c r="Y282" s="253"/>
      <c r="Z282" s="253"/>
    </row>
    <row r="283" spans="1:26" ht="21" customHeight="1">
      <c r="A283" s="256"/>
      <c r="B283" s="222"/>
      <c r="C283" s="226"/>
      <c r="D283" s="227"/>
      <c r="E283" s="911"/>
      <c r="F283" s="119" t="s">
        <v>986</v>
      </c>
      <c r="G283" s="119" t="s">
        <v>125</v>
      </c>
      <c r="H283" s="952" t="s">
        <v>1176</v>
      </c>
      <c r="I283" s="953"/>
      <c r="J283" s="263"/>
      <c r="K283" s="695"/>
      <c r="L283" s="695"/>
      <c r="M283" s="695"/>
      <c r="N283" s="695"/>
      <c r="O283" s="63"/>
      <c r="P283" s="202"/>
      <c r="Q283" s="253"/>
      <c r="R283" s="253"/>
      <c r="S283" s="253"/>
      <c r="T283" s="253"/>
      <c r="U283" s="253"/>
      <c r="V283" s="253"/>
      <c r="W283" s="253"/>
      <c r="X283" s="253"/>
      <c r="Y283" s="253"/>
      <c r="Z283" s="253"/>
    </row>
    <row r="284" spans="1:26" ht="21" customHeight="1">
      <c r="A284" s="256"/>
      <c r="B284" s="222"/>
      <c r="C284" s="226"/>
      <c r="D284" s="227"/>
      <c r="E284" s="911"/>
      <c r="F284" s="119" t="s">
        <v>988</v>
      </c>
      <c r="G284" s="119" t="s">
        <v>125</v>
      </c>
      <c r="H284" s="954" t="s">
        <v>1177</v>
      </c>
      <c r="I284" s="955"/>
      <c r="J284" s="263"/>
      <c r="K284" s="695"/>
      <c r="L284" s="695"/>
      <c r="M284" s="695"/>
      <c r="N284" s="695"/>
      <c r="O284" s="63"/>
      <c r="P284" s="202"/>
      <c r="Q284" s="253"/>
      <c r="R284" s="253"/>
      <c r="S284" s="253"/>
      <c r="T284" s="253"/>
      <c r="U284" s="253"/>
      <c r="V284" s="253"/>
      <c r="W284" s="253"/>
      <c r="X284" s="253"/>
      <c r="Y284" s="253"/>
      <c r="Z284" s="253"/>
    </row>
    <row r="285" spans="1:26" ht="21" customHeight="1">
      <c r="A285" s="256"/>
      <c r="B285" s="222"/>
      <c r="C285" s="226"/>
      <c r="D285" s="227"/>
      <c r="E285" s="911"/>
      <c r="F285" s="119" t="s">
        <v>991</v>
      </c>
      <c r="G285" s="119" t="s">
        <v>125</v>
      </c>
      <c r="H285" s="269" t="s">
        <v>1178</v>
      </c>
      <c r="I285" s="272"/>
      <c r="J285" s="263"/>
      <c r="K285" s="695"/>
      <c r="L285" s="695"/>
      <c r="M285" s="695"/>
      <c r="N285" s="695"/>
      <c r="O285" s="63"/>
      <c r="P285" s="202"/>
      <c r="Q285" s="253"/>
      <c r="R285" s="253"/>
      <c r="S285" s="253"/>
      <c r="T285" s="253"/>
      <c r="U285" s="253"/>
      <c r="V285" s="253"/>
      <c r="W285" s="253"/>
      <c r="X285" s="253"/>
      <c r="Y285" s="253"/>
      <c r="Z285" s="253"/>
    </row>
    <row r="286" spans="1:26" ht="21" customHeight="1">
      <c r="A286" s="256"/>
      <c r="B286" s="222"/>
      <c r="C286" s="226"/>
      <c r="D286" s="227"/>
      <c r="E286" s="911"/>
      <c r="F286" s="119" t="s">
        <v>4</v>
      </c>
      <c r="G286" s="119" t="s">
        <v>125</v>
      </c>
      <c r="H286" s="938" t="s">
        <v>1179</v>
      </c>
      <c r="I286" s="939"/>
      <c r="J286" s="263"/>
      <c r="K286" s="695"/>
      <c r="L286" s="695"/>
      <c r="M286" s="695"/>
      <c r="N286" s="695"/>
      <c r="O286" s="63"/>
      <c r="P286" s="202"/>
      <c r="Q286" s="253"/>
      <c r="R286" s="253"/>
      <c r="S286" s="253"/>
      <c r="T286" s="253"/>
      <c r="U286" s="253"/>
      <c r="V286" s="253"/>
      <c r="W286" s="253"/>
      <c r="X286" s="253"/>
      <c r="Y286" s="253"/>
      <c r="Z286" s="253"/>
    </row>
    <row r="287" spans="1:26" ht="21" customHeight="1">
      <c r="A287" s="256"/>
      <c r="B287" s="222"/>
      <c r="C287" s="226"/>
      <c r="D287" s="227"/>
      <c r="E287" s="911"/>
      <c r="F287" s="119" t="s">
        <v>1001</v>
      </c>
      <c r="G287" s="119" t="s">
        <v>125</v>
      </c>
      <c r="H287" s="261" t="s">
        <v>1180</v>
      </c>
      <c r="I287" s="271"/>
      <c r="J287" s="263"/>
      <c r="K287" s="695"/>
      <c r="L287" s="695"/>
      <c r="M287" s="695"/>
      <c r="N287" s="695"/>
      <c r="O287" s="63"/>
      <c r="P287" s="202"/>
      <c r="Q287" s="253"/>
      <c r="R287" s="253"/>
      <c r="S287" s="253"/>
      <c r="T287" s="253"/>
      <c r="U287" s="253"/>
      <c r="V287" s="253"/>
      <c r="W287" s="253"/>
      <c r="X287" s="253"/>
      <c r="Y287" s="253"/>
      <c r="Z287" s="253"/>
    </row>
    <row r="288" spans="1:26" ht="21" customHeight="1">
      <c r="A288" s="256"/>
      <c r="B288" s="222"/>
      <c r="C288" s="226"/>
      <c r="D288" s="227"/>
      <c r="E288" s="911"/>
      <c r="F288" s="119" t="s">
        <v>1008</v>
      </c>
      <c r="G288" s="119" t="s">
        <v>125</v>
      </c>
      <c r="H288" s="940" t="s">
        <v>1181</v>
      </c>
      <c r="I288" s="941"/>
      <c r="J288" s="263"/>
      <c r="K288" s="695"/>
      <c r="L288" s="695"/>
      <c r="M288" s="695"/>
      <c r="N288" s="695"/>
      <c r="O288" s="63"/>
      <c r="P288" s="202"/>
      <c r="Q288" s="253"/>
      <c r="R288" s="253"/>
      <c r="S288" s="253"/>
      <c r="T288" s="253"/>
      <c r="U288" s="253"/>
      <c r="V288" s="253"/>
      <c r="W288" s="253"/>
      <c r="X288" s="253"/>
      <c r="Y288" s="253"/>
      <c r="Z288" s="253"/>
    </row>
    <row r="289" spans="1:26" ht="32.1" customHeight="1">
      <c r="A289" s="256"/>
      <c r="B289" s="222"/>
      <c r="C289" s="226"/>
      <c r="D289" s="227"/>
      <c r="E289" s="911"/>
      <c r="F289" s="119" t="s">
        <v>1014</v>
      </c>
      <c r="G289" s="119" t="s">
        <v>125</v>
      </c>
      <c r="H289" s="268" t="s">
        <v>1033</v>
      </c>
      <c r="I289" s="271"/>
      <c r="J289" s="263"/>
      <c r="K289" s="695"/>
      <c r="L289" s="695"/>
      <c r="M289" s="695"/>
      <c r="N289" s="695"/>
      <c r="O289" s="63"/>
      <c r="P289" s="202"/>
      <c r="Q289" s="253"/>
      <c r="R289" s="253"/>
      <c r="S289" s="253"/>
      <c r="T289" s="253"/>
      <c r="U289" s="253"/>
      <c r="V289" s="253"/>
      <c r="W289" s="253"/>
      <c r="X289" s="253"/>
      <c r="Y289" s="253"/>
      <c r="Z289" s="253"/>
    </row>
    <row r="290" spans="1:26" ht="21" customHeight="1">
      <c r="A290" s="256"/>
      <c r="B290" s="222"/>
      <c r="C290" s="226"/>
      <c r="D290" s="227"/>
      <c r="E290" s="912"/>
      <c r="F290" s="119" t="s">
        <v>1017</v>
      </c>
      <c r="G290" s="119" t="s">
        <v>125</v>
      </c>
      <c r="H290" s="268" t="s">
        <v>1134</v>
      </c>
      <c r="I290" s="271"/>
      <c r="J290" s="263"/>
      <c r="K290" s="696"/>
      <c r="L290" s="696"/>
      <c r="M290" s="696"/>
      <c r="N290" s="696"/>
      <c r="O290" s="63"/>
      <c r="P290" s="202"/>
      <c r="Q290" s="253"/>
      <c r="R290" s="253"/>
      <c r="S290" s="253"/>
      <c r="T290" s="253"/>
      <c r="U290" s="253"/>
      <c r="V290" s="253"/>
      <c r="W290" s="253"/>
      <c r="X290" s="253"/>
      <c r="Y290" s="253"/>
      <c r="Z290" s="253"/>
    </row>
    <row r="291" spans="1:26" ht="21" customHeight="1">
      <c r="A291" s="221"/>
      <c r="B291" s="222"/>
      <c r="C291" s="226"/>
      <c r="D291" s="227"/>
      <c r="E291" s="224" t="s">
        <v>266</v>
      </c>
      <c r="F291" s="797" t="s">
        <v>1182</v>
      </c>
      <c r="G291" s="717"/>
      <c r="H291" s="717"/>
      <c r="I291" s="718"/>
      <c r="J291" s="245"/>
      <c r="K291" s="249"/>
      <c r="L291" s="247"/>
      <c r="M291" s="248"/>
      <c r="N291" s="224">
        <f>SUM(N292:N467)</f>
        <v>101.10000000000001</v>
      </c>
      <c r="O291" s="224"/>
      <c r="P291" s="202" t="s">
        <v>964</v>
      </c>
      <c r="Q291" s="253"/>
      <c r="R291" s="253"/>
      <c r="S291" s="253"/>
      <c r="T291" s="253"/>
      <c r="U291" s="253"/>
      <c r="V291" s="253"/>
      <c r="W291" s="253"/>
      <c r="X291" s="253"/>
      <c r="Y291" s="253"/>
      <c r="Z291" s="253"/>
    </row>
    <row r="292" spans="1:26" ht="30" customHeight="1">
      <c r="A292" s="169"/>
      <c r="B292" s="76"/>
      <c r="C292" s="176"/>
      <c r="D292" s="228"/>
      <c r="E292" s="904" t="s">
        <v>250</v>
      </c>
      <c r="F292" s="67" t="s">
        <v>972</v>
      </c>
      <c r="G292" s="119" t="s">
        <v>125</v>
      </c>
      <c r="H292" s="840" t="s">
        <v>1183</v>
      </c>
      <c r="I292" s="930"/>
      <c r="J292" s="744"/>
      <c r="K292" s="744" t="s">
        <v>974</v>
      </c>
      <c r="L292" s="744">
        <v>1</v>
      </c>
      <c r="M292" s="899">
        <v>3.84</v>
      </c>
      <c r="N292" s="744">
        <f>L292*M292</f>
        <v>3.84</v>
      </c>
      <c r="O292" s="1077" t="s">
        <v>1474</v>
      </c>
      <c r="P292" s="92" t="s">
        <v>73</v>
      </c>
      <c r="Q292" s="251"/>
      <c r="R292" s="251"/>
      <c r="S292" s="251"/>
      <c r="T292" s="251"/>
      <c r="U292" s="251"/>
      <c r="V292" s="251"/>
      <c r="W292" s="251"/>
      <c r="X292" s="251"/>
      <c r="Y292" s="251"/>
      <c r="Z292" s="251"/>
    </row>
    <row r="293" spans="1:26" ht="21" customHeight="1">
      <c r="A293" s="169"/>
      <c r="B293" s="76"/>
      <c r="C293" s="176"/>
      <c r="D293" s="228"/>
      <c r="E293" s="695"/>
      <c r="F293" s="67" t="s">
        <v>975</v>
      </c>
      <c r="G293" s="119" t="s">
        <v>125</v>
      </c>
      <c r="H293" s="827" t="s">
        <v>1184</v>
      </c>
      <c r="I293" s="718"/>
      <c r="J293" s="695"/>
      <c r="K293" s="695"/>
      <c r="L293" s="695"/>
      <c r="M293" s="695"/>
      <c r="N293" s="695"/>
      <c r="O293" s="695"/>
      <c r="P293" s="92" t="s">
        <v>73</v>
      </c>
      <c r="Q293" s="251"/>
      <c r="R293" s="251"/>
      <c r="S293" s="251"/>
      <c r="T293" s="251"/>
      <c r="U293" s="251"/>
      <c r="V293" s="251"/>
      <c r="W293" s="251"/>
      <c r="X293" s="251"/>
      <c r="Y293" s="251"/>
      <c r="Z293" s="251"/>
    </row>
    <row r="294" spans="1:26" ht="21" customHeight="1">
      <c r="A294" s="169"/>
      <c r="B294" s="76"/>
      <c r="C294" s="176"/>
      <c r="D294" s="228"/>
      <c r="E294" s="695"/>
      <c r="F294" s="67" t="s">
        <v>977</v>
      </c>
      <c r="G294" s="119" t="s">
        <v>125</v>
      </c>
      <c r="H294" s="827" t="s">
        <v>1185</v>
      </c>
      <c r="I294" s="718"/>
      <c r="J294" s="695"/>
      <c r="K294" s="695"/>
      <c r="L294" s="695"/>
      <c r="M294" s="695"/>
      <c r="N294" s="695"/>
      <c r="O294" s="695"/>
      <c r="P294" s="92" t="s">
        <v>73</v>
      </c>
      <c r="Q294" s="251"/>
      <c r="R294" s="251"/>
      <c r="S294" s="251"/>
      <c r="T294" s="251"/>
      <c r="U294" s="251"/>
      <c r="V294" s="251"/>
      <c r="W294" s="251"/>
      <c r="X294" s="251"/>
      <c r="Y294" s="251"/>
      <c r="Z294" s="251"/>
    </row>
    <row r="295" spans="1:26" ht="21" customHeight="1">
      <c r="A295" s="169"/>
      <c r="B295" s="76"/>
      <c r="C295" s="176"/>
      <c r="D295" s="228"/>
      <c r="E295" s="695"/>
      <c r="F295" s="67" t="s">
        <v>979</v>
      </c>
      <c r="G295" s="119" t="s">
        <v>125</v>
      </c>
      <c r="H295" s="827">
        <v>18</v>
      </c>
      <c r="I295" s="718"/>
      <c r="J295" s="695"/>
      <c r="K295" s="695"/>
      <c r="L295" s="695"/>
      <c r="M295" s="695"/>
      <c r="N295" s="695"/>
      <c r="O295" s="695"/>
      <c r="P295" s="92" t="s">
        <v>73</v>
      </c>
      <c r="Q295" s="251"/>
      <c r="R295" s="251"/>
      <c r="S295" s="251"/>
      <c r="T295" s="251"/>
      <c r="U295" s="251"/>
      <c r="V295" s="251"/>
      <c r="W295" s="251"/>
      <c r="X295" s="251"/>
      <c r="Y295" s="251"/>
      <c r="Z295" s="251"/>
    </row>
    <row r="296" spans="1:26" ht="21" customHeight="1">
      <c r="A296" s="169"/>
      <c r="B296" s="76"/>
      <c r="C296" s="176"/>
      <c r="D296" s="228"/>
      <c r="E296" s="695"/>
      <c r="F296" s="67" t="s">
        <v>980</v>
      </c>
      <c r="G296" s="119" t="s">
        <v>125</v>
      </c>
      <c r="H296" s="827">
        <v>1</v>
      </c>
      <c r="I296" s="718"/>
      <c r="J296" s="695"/>
      <c r="K296" s="695"/>
      <c r="L296" s="695"/>
      <c r="M296" s="695"/>
      <c r="N296" s="695"/>
      <c r="O296" s="695"/>
      <c r="P296" s="92" t="s">
        <v>981</v>
      </c>
      <c r="Q296" s="251"/>
      <c r="R296" s="251"/>
      <c r="S296" s="251"/>
      <c r="T296" s="251"/>
      <c r="U296" s="251"/>
      <c r="V296" s="251"/>
      <c r="W296" s="251"/>
      <c r="X296" s="251"/>
      <c r="Y296" s="251"/>
      <c r="Z296" s="251"/>
    </row>
    <row r="297" spans="1:26" ht="21" customHeight="1">
      <c r="A297" s="169"/>
      <c r="B297" s="76"/>
      <c r="C297" s="176"/>
      <c r="D297" s="228"/>
      <c r="E297" s="695"/>
      <c r="F297" s="67" t="s">
        <v>982</v>
      </c>
      <c r="G297" s="119" t="s">
        <v>125</v>
      </c>
      <c r="H297" s="827">
        <v>2021</v>
      </c>
      <c r="I297" s="718"/>
      <c r="J297" s="695"/>
      <c r="K297" s="695"/>
      <c r="L297" s="695"/>
      <c r="M297" s="695"/>
      <c r="N297" s="695"/>
      <c r="O297" s="695"/>
      <c r="P297" s="92" t="s">
        <v>73</v>
      </c>
      <c r="Q297" s="251"/>
      <c r="R297" s="251"/>
      <c r="S297" s="251"/>
      <c r="T297" s="251"/>
      <c r="U297" s="251"/>
      <c r="V297" s="251"/>
      <c r="W297" s="251"/>
      <c r="X297" s="251"/>
      <c r="Y297" s="251"/>
      <c r="Z297" s="251"/>
    </row>
    <row r="298" spans="1:26" ht="21" customHeight="1">
      <c r="A298" s="169"/>
      <c r="B298" s="76"/>
      <c r="C298" s="176"/>
      <c r="D298" s="228"/>
      <c r="E298" s="695"/>
      <c r="F298" s="67" t="s">
        <v>983</v>
      </c>
      <c r="G298" s="119" t="s">
        <v>125</v>
      </c>
      <c r="H298" s="827" t="s">
        <v>1186</v>
      </c>
      <c r="I298" s="718"/>
      <c r="J298" s="695"/>
      <c r="K298" s="695"/>
      <c r="L298" s="695"/>
      <c r="M298" s="695"/>
      <c r="N298" s="695"/>
      <c r="O298" s="695"/>
      <c r="P298" s="92" t="s">
        <v>73</v>
      </c>
      <c r="Q298" s="251"/>
      <c r="R298" s="251"/>
      <c r="S298" s="251"/>
      <c r="T298" s="251"/>
      <c r="U298" s="251"/>
      <c r="V298" s="251"/>
      <c r="W298" s="251"/>
      <c r="X298" s="251"/>
      <c r="Y298" s="251"/>
      <c r="Z298" s="251"/>
    </row>
    <row r="299" spans="1:26" ht="21" customHeight="1">
      <c r="A299" s="169"/>
      <c r="B299" s="76"/>
      <c r="C299" s="176"/>
      <c r="D299" s="228"/>
      <c r="E299" s="695"/>
      <c r="F299" s="67" t="s">
        <v>985</v>
      </c>
      <c r="G299" s="119" t="s">
        <v>125</v>
      </c>
      <c r="H299" s="827" t="s">
        <v>1187</v>
      </c>
      <c r="I299" s="718"/>
      <c r="J299" s="695"/>
      <c r="K299" s="695"/>
      <c r="L299" s="695"/>
      <c r="M299" s="695"/>
      <c r="N299" s="695"/>
      <c r="O299" s="695"/>
      <c r="P299" s="92" t="s">
        <v>73</v>
      </c>
      <c r="Q299" s="251"/>
      <c r="R299" s="251"/>
      <c r="S299" s="251"/>
      <c r="T299" s="251"/>
      <c r="U299" s="251"/>
      <c r="V299" s="251"/>
      <c r="W299" s="251"/>
      <c r="X299" s="251"/>
      <c r="Y299" s="251"/>
      <c r="Z299" s="251"/>
    </row>
    <row r="300" spans="1:26" ht="21" customHeight="1">
      <c r="A300" s="169"/>
      <c r="B300" s="76"/>
      <c r="C300" s="176"/>
      <c r="D300" s="228"/>
      <c r="E300" s="695"/>
      <c r="F300" s="67" t="s">
        <v>986</v>
      </c>
      <c r="G300" s="119" t="s">
        <v>125</v>
      </c>
      <c r="H300" s="827" t="s">
        <v>1188</v>
      </c>
      <c r="I300" s="718"/>
      <c r="J300" s="695"/>
      <c r="K300" s="695"/>
      <c r="L300" s="695"/>
      <c r="M300" s="695"/>
      <c r="N300" s="695"/>
      <c r="O300" s="695"/>
      <c r="P300" s="92" t="s">
        <v>73</v>
      </c>
      <c r="Q300" s="251"/>
      <c r="R300" s="251"/>
      <c r="S300" s="251"/>
      <c r="T300" s="251"/>
      <c r="U300" s="251"/>
      <c r="V300" s="251"/>
      <c r="W300" s="251"/>
      <c r="X300" s="251"/>
      <c r="Y300" s="251"/>
      <c r="Z300" s="251"/>
    </row>
    <row r="301" spans="1:26" ht="21" customHeight="1">
      <c r="A301" s="169"/>
      <c r="B301" s="76"/>
      <c r="C301" s="176"/>
      <c r="D301" s="228"/>
      <c r="E301" s="695"/>
      <c r="F301" s="67" t="s">
        <v>988</v>
      </c>
      <c r="G301" s="119" t="s">
        <v>125</v>
      </c>
      <c r="H301" s="916" t="s">
        <v>1189</v>
      </c>
      <c r="I301" s="718"/>
      <c r="J301" s="695"/>
      <c r="K301" s="695"/>
      <c r="L301" s="695"/>
      <c r="M301" s="695"/>
      <c r="N301" s="695"/>
      <c r="O301" s="695"/>
      <c r="P301" s="92" t="s">
        <v>990</v>
      </c>
      <c r="Q301" s="251"/>
      <c r="R301" s="251"/>
      <c r="S301" s="251"/>
      <c r="T301" s="251"/>
      <c r="U301" s="251"/>
      <c r="V301" s="251"/>
      <c r="W301" s="251"/>
      <c r="X301" s="251"/>
      <c r="Y301" s="251"/>
      <c r="Z301" s="251"/>
    </row>
    <row r="302" spans="1:26" ht="21" customHeight="1">
      <c r="A302" s="169"/>
      <c r="B302" s="76"/>
      <c r="C302" s="176"/>
      <c r="D302" s="228"/>
      <c r="E302" s="695"/>
      <c r="F302" s="67" t="s">
        <v>991</v>
      </c>
      <c r="G302" s="119" t="s">
        <v>125</v>
      </c>
      <c r="H302" s="916" t="s">
        <v>1190</v>
      </c>
      <c r="I302" s="718"/>
      <c r="J302" s="695"/>
      <c r="K302" s="695"/>
      <c r="L302" s="695"/>
      <c r="M302" s="695"/>
      <c r="N302" s="695"/>
      <c r="O302" s="695"/>
      <c r="P302" s="92" t="s">
        <v>993</v>
      </c>
      <c r="Q302" s="251"/>
      <c r="R302" s="251"/>
      <c r="S302" s="251"/>
      <c r="T302" s="251"/>
      <c r="U302" s="251"/>
      <c r="V302" s="251"/>
      <c r="W302" s="251"/>
      <c r="X302" s="251"/>
      <c r="Y302" s="251"/>
      <c r="Z302" s="251"/>
    </row>
    <row r="303" spans="1:26" ht="33" customHeight="1">
      <c r="A303" s="169"/>
      <c r="B303" s="76"/>
      <c r="C303" s="176"/>
      <c r="D303" s="228"/>
      <c r="E303" s="695"/>
      <c r="F303" s="67" t="s">
        <v>4</v>
      </c>
      <c r="G303" s="119" t="s">
        <v>125</v>
      </c>
      <c r="H303" s="916" t="s">
        <v>1191</v>
      </c>
      <c r="I303" s="718"/>
      <c r="J303" s="695"/>
      <c r="K303" s="695"/>
      <c r="L303" s="695"/>
      <c r="M303" s="695"/>
      <c r="N303" s="695"/>
      <c r="O303" s="695"/>
      <c r="P303" s="92" t="s">
        <v>994</v>
      </c>
      <c r="Q303" s="251"/>
      <c r="R303" s="251"/>
      <c r="S303" s="251"/>
      <c r="T303" s="251"/>
      <c r="U303" s="251"/>
      <c r="V303" s="251"/>
      <c r="W303" s="251"/>
      <c r="X303" s="251"/>
      <c r="Y303" s="251"/>
      <c r="Z303" s="251"/>
    </row>
    <row r="304" spans="1:26" ht="21" customHeight="1">
      <c r="A304" s="169"/>
      <c r="B304" s="76"/>
      <c r="C304" s="176"/>
      <c r="D304" s="228"/>
      <c r="E304" s="695"/>
      <c r="F304" s="67" t="s">
        <v>1001</v>
      </c>
      <c r="G304" s="119" t="s">
        <v>125</v>
      </c>
      <c r="H304" s="916" t="s">
        <v>1192</v>
      </c>
      <c r="I304" s="718"/>
      <c r="J304" s="695"/>
      <c r="K304" s="695"/>
      <c r="L304" s="695"/>
      <c r="M304" s="695"/>
      <c r="N304" s="695"/>
      <c r="O304" s="695"/>
      <c r="P304" s="92" t="s">
        <v>1003</v>
      </c>
      <c r="Q304" s="251"/>
      <c r="R304" s="251"/>
      <c r="S304" s="251"/>
      <c r="T304" s="251"/>
      <c r="U304" s="251"/>
      <c r="V304" s="251"/>
      <c r="W304" s="251"/>
      <c r="X304" s="251"/>
      <c r="Y304" s="251"/>
      <c r="Z304" s="251"/>
    </row>
    <row r="305" spans="1:26" ht="21" customHeight="1">
      <c r="A305" s="169"/>
      <c r="B305" s="76"/>
      <c r="C305" s="176"/>
      <c r="D305" s="228"/>
      <c r="E305" s="695"/>
      <c r="F305" s="67" t="s">
        <v>1008</v>
      </c>
      <c r="G305" s="119" t="s">
        <v>125</v>
      </c>
      <c r="H305" s="916" t="s">
        <v>1193</v>
      </c>
      <c r="I305" s="718"/>
      <c r="J305" s="695"/>
      <c r="K305" s="695"/>
      <c r="L305" s="695"/>
      <c r="M305" s="695"/>
      <c r="N305" s="695"/>
      <c r="O305" s="695"/>
      <c r="P305" s="92" t="s">
        <v>1194</v>
      </c>
      <c r="Q305" s="251"/>
      <c r="R305" s="251"/>
      <c r="S305" s="251"/>
      <c r="T305" s="251"/>
      <c r="U305" s="251"/>
      <c r="V305" s="251"/>
      <c r="W305" s="251"/>
      <c r="X305" s="251"/>
      <c r="Y305" s="251"/>
      <c r="Z305" s="251"/>
    </row>
    <row r="306" spans="1:26" ht="15.75" customHeight="1">
      <c r="A306" s="169"/>
      <c r="B306" s="76"/>
      <c r="C306" s="176"/>
      <c r="D306" s="228"/>
      <c r="E306" s="695"/>
      <c r="F306" s="67" t="s">
        <v>1014</v>
      </c>
      <c r="G306" s="119" t="s">
        <v>125</v>
      </c>
      <c r="H306" s="268" t="s">
        <v>1033</v>
      </c>
      <c r="I306" s="271"/>
      <c r="J306" s="695"/>
      <c r="K306" s="695"/>
      <c r="L306" s="695"/>
      <c r="M306" s="695"/>
      <c r="N306" s="695"/>
      <c r="O306" s="695"/>
      <c r="P306" s="92" t="s">
        <v>1016</v>
      </c>
      <c r="Q306" s="251"/>
      <c r="R306" s="251"/>
      <c r="S306" s="251"/>
      <c r="T306" s="251"/>
      <c r="U306" s="251"/>
      <c r="V306" s="251"/>
      <c r="W306" s="251"/>
      <c r="X306" s="251"/>
      <c r="Y306" s="251"/>
      <c r="Z306" s="251"/>
    </row>
    <row r="307" spans="1:26" ht="15.75" customHeight="1">
      <c r="A307" s="169"/>
      <c r="B307" s="76"/>
      <c r="C307" s="176"/>
      <c r="D307" s="228"/>
      <c r="E307" s="696"/>
      <c r="F307" s="67" t="s">
        <v>1017</v>
      </c>
      <c r="G307" s="119" t="s">
        <v>125</v>
      </c>
      <c r="H307" s="268" t="s">
        <v>1195</v>
      </c>
      <c r="I307" s="271"/>
      <c r="J307" s="696"/>
      <c r="K307" s="695"/>
      <c r="L307" s="695"/>
      <c r="M307" s="695"/>
      <c r="N307" s="695"/>
      <c r="O307" s="696"/>
      <c r="P307" s="92" t="s">
        <v>1018</v>
      </c>
      <c r="Q307" s="251"/>
      <c r="R307" s="251"/>
      <c r="S307" s="251"/>
      <c r="T307" s="251"/>
      <c r="U307" s="251"/>
      <c r="V307" s="251"/>
      <c r="W307" s="251"/>
      <c r="X307" s="251"/>
      <c r="Y307" s="251"/>
      <c r="Z307" s="251"/>
    </row>
    <row r="308" spans="1:26" ht="30" customHeight="1">
      <c r="A308" s="169"/>
      <c r="B308" s="76"/>
      <c r="C308" s="176"/>
      <c r="D308" s="228"/>
      <c r="E308" s="270" t="s">
        <v>256</v>
      </c>
      <c r="F308" s="127" t="s">
        <v>972</v>
      </c>
      <c r="G308" s="119" t="s">
        <v>125</v>
      </c>
      <c r="H308" s="840" t="s">
        <v>1196</v>
      </c>
      <c r="I308" s="841"/>
      <c r="J308" s="744"/>
      <c r="K308" s="744" t="s">
        <v>974</v>
      </c>
      <c r="L308" s="744">
        <v>1</v>
      </c>
      <c r="M308" s="899">
        <v>9.85</v>
      </c>
      <c r="N308" s="744">
        <f>L308*M308</f>
        <v>9.85</v>
      </c>
      <c r="O308" s="1077" t="s">
        <v>1474</v>
      </c>
      <c r="P308" s="92"/>
      <c r="Q308" s="251"/>
      <c r="R308" s="251"/>
      <c r="S308" s="251"/>
      <c r="T308" s="251"/>
      <c r="U308" s="251"/>
      <c r="V308" s="251"/>
      <c r="W308" s="251"/>
      <c r="X308" s="251"/>
      <c r="Y308" s="251"/>
      <c r="Z308" s="251"/>
    </row>
    <row r="309" spans="1:26" ht="21" customHeight="1">
      <c r="A309" s="169"/>
      <c r="B309" s="76"/>
      <c r="C309" s="176"/>
      <c r="D309" s="228"/>
      <c r="E309" s="270"/>
      <c r="F309" s="67" t="s">
        <v>975</v>
      </c>
      <c r="G309" s="119" t="s">
        <v>125</v>
      </c>
      <c r="H309" s="827" t="s">
        <v>1197</v>
      </c>
      <c r="I309" s="829"/>
      <c r="J309" s="695"/>
      <c r="K309" s="695"/>
      <c r="L309" s="695"/>
      <c r="M309" s="695"/>
      <c r="N309" s="695"/>
      <c r="O309" s="695"/>
      <c r="P309" s="92"/>
      <c r="Q309" s="251"/>
      <c r="R309" s="251"/>
      <c r="S309" s="251"/>
      <c r="T309" s="251"/>
      <c r="U309" s="251"/>
      <c r="V309" s="251"/>
      <c r="W309" s="251"/>
      <c r="X309" s="251"/>
      <c r="Y309" s="251"/>
      <c r="Z309" s="251"/>
    </row>
    <row r="310" spans="1:26" ht="21" customHeight="1">
      <c r="A310" s="169"/>
      <c r="B310" s="76"/>
      <c r="C310" s="176"/>
      <c r="D310" s="228"/>
      <c r="E310" s="270"/>
      <c r="F310" s="67" t="s">
        <v>977</v>
      </c>
      <c r="G310" s="119" t="s">
        <v>125</v>
      </c>
      <c r="H310" s="827" t="s">
        <v>1021</v>
      </c>
      <c r="I310" s="829"/>
      <c r="J310" s="695"/>
      <c r="K310" s="695"/>
      <c r="L310" s="695"/>
      <c r="M310" s="695"/>
      <c r="N310" s="695"/>
      <c r="O310" s="695"/>
      <c r="P310" s="92"/>
      <c r="Q310" s="251"/>
      <c r="R310" s="251"/>
      <c r="S310" s="251"/>
      <c r="T310" s="251"/>
      <c r="U310" s="251"/>
      <c r="V310" s="251"/>
      <c r="W310" s="251"/>
      <c r="X310" s="251"/>
      <c r="Y310" s="251"/>
      <c r="Z310" s="251"/>
    </row>
    <row r="311" spans="1:26" ht="21" customHeight="1">
      <c r="A311" s="169"/>
      <c r="B311" s="76"/>
      <c r="C311" s="176"/>
      <c r="D311" s="228"/>
      <c r="E311" s="270"/>
      <c r="F311" s="67" t="s">
        <v>979</v>
      </c>
      <c r="G311" s="119" t="s">
        <v>125</v>
      </c>
      <c r="H311" s="827">
        <v>5</v>
      </c>
      <c r="I311" s="829"/>
      <c r="J311" s="695"/>
      <c r="K311" s="695"/>
      <c r="L311" s="695"/>
      <c r="M311" s="695"/>
      <c r="N311" s="695"/>
      <c r="O311" s="695"/>
      <c r="P311" s="92"/>
      <c r="Q311" s="251"/>
      <c r="R311" s="251"/>
      <c r="S311" s="251"/>
      <c r="T311" s="251"/>
      <c r="U311" s="251"/>
      <c r="V311" s="251"/>
      <c r="W311" s="251"/>
      <c r="X311" s="251"/>
      <c r="Y311" s="251"/>
      <c r="Z311" s="251"/>
    </row>
    <row r="312" spans="1:26" ht="21" customHeight="1">
      <c r="A312" s="169"/>
      <c r="B312" s="76"/>
      <c r="C312" s="176"/>
      <c r="D312" s="228"/>
      <c r="E312" s="270"/>
      <c r="F312" s="67" t="s">
        <v>980</v>
      </c>
      <c r="G312" s="119" t="s">
        <v>125</v>
      </c>
      <c r="H312" s="827">
        <v>3</v>
      </c>
      <c r="I312" s="829"/>
      <c r="J312" s="695"/>
      <c r="K312" s="695"/>
      <c r="L312" s="695"/>
      <c r="M312" s="695"/>
      <c r="N312" s="695"/>
      <c r="O312" s="695"/>
      <c r="P312" s="92"/>
      <c r="Q312" s="251"/>
      <c r="R312" s="251"/>
      <c r="S312" s="251"/>
      <c r="T312" s="251"/>
      <c r="U312" s="251"/>
      <c r="V312" s="251"/>
      <c r="W312" s="251"/>
      <c r="X312" s="251"/>
      <c r="Y312" s="251"/>
      <c r="Z312" s="251"/>
    </row>
    <row r="313" spans="1:26" ht="21" customHeight="1">
      <c r="A313" s="169"/>
      <c r="B313" s="76"/>
      <c r="C313" s="176"/>
      <c r="D313" s="228"/>
      <c r="E313" s="270"/>
      <c r="F313" s="67" t="s">
        <v>982</v>
      </c>
      <c r="G313" s="119" t="s">
        <v>125</v>
      </c>
      <c r="H313" s="827">
        <v>2020</v>
      </c>
      <c r="I313" s="829"/>
      <c r="J313" s="695"/>
      <c r="K313" s="695"/>
      <c r="L313" s="695"/>
      <c r="M313" s="695"/>
      <c r="N313" s="695"/>
      <c r="O313" s="695"/>
      <c r="P313" s="92"/>
      <c r="Q313" s="251"/>
      <c r="R313" s="251"/>
      <c r="S313" s="251"/>
      <c r="T313" s="251"/>
      <c r="U313" s="251"/>
      <c r="V313" s="251"/>
      <c r="W313" s="251"/>
      <c r="X313" s="251"/>
      <c r="Y313" s="251"/>
      <c r="Z313" s="251"/>
    </row>
    <row r="314" spans="1:26" ht="21" customHeight="1">
      <c r="A314" s="169"/>
      <c r="B314" s="76"/>
      <c r="C314" s="176"/>
      <c r="D314" s="228"/>
      <c r="E314" s="270"/>
      <c r="F314" s="67" t="s">
        <v>983</v>
      </c>
      <c r="G314" s="119" t="s">
        <v>125</v>
      </c>
      <c r="H314" s="827" t="s">
        <v>1198</v>
      </c>
      <c r="I314" s="829"/>
      <c r="J314" s="695"/>
      <c r="K314" s="695"/>
      <c r="L314" s="695"/>
      <c r="M314" s="695"/>
      <c r="N314" s="695"/>
      <c r="O314" s="695"/>
      <c r="P314" s="92"/>
      <c r="Q314" s="251"/>
      <c r="R314" s="251"/>
      <c r="S314" s="251"/>
      <c r="T314" s="251"/>
      <c r="U314" s="251"/>
      <c r="V314" s="251"/>
      <c r="W314" s="251"/>
      <c r="X314" s="251"/>
      <c r="Y314" s="251"/>
      <c r="Z314" s="251"/>
    </row>
    <row r="315" spans="1:26" ht="21" customHeight="1">
      <c r="A315" s="169"/>
      <c r="B315" s="76"/>
      <c r="C315" s="176"/>
      <c r="D315" s="228"/>
      <c r="E315" s="270"/>
      <c r="F315" s="67" t="s">
        <v>985</v>
      </c>
      <c r="G315" s="119" t="s">
        <v>125</v>
      </c>
      <c r="H315" s="827" t="s">
        <v>1199</v>
      </c>
      <c r="I315" s="829"/>
      <c r="J315" s="695"/>
      <c r="K315" s="695"/>
      <c r="L315" s="695"/>
      <c r="M315" s="695"/>
      <c r="N315" s="695"/>
      <c r="O315" s="695"/>
      <c r="P315" s="92"/>
      <c r="Q315" s="251"/>
      <c r="R315" s="251"/>
      <c r="S315" s="251"/>
      <c r="T315" s="251"/>
      <c r="U315" s="251"/>
      <c r="V315" s="251"/>
      <c r="W315" s="251"/>
      <c r="X315" s="251"/>
      <c r="Y315" s="251"/>
      <c r="Z315" s="251"/>
    </row>
    <row r="316" spans="1:26" ht="21" customHeight="1">
      <c r="A316" s="169"/>
      <c r="B316" s="76"/>
      <c r="C316" s="176"/>
      <c r="D316" s="228"/>
      <c r="E316" s="270"/>
      <c r="F316" s="67" t="s">
        <v>986</v>
      </c>
      <c r="G316" s="119" t="s">
        <v>125</v>
      </c>
      <c r="H316" s="827" t="s">
        <v>1200</v>
      </c>
      <c r="I316" s="829"/>
      <c r="J316" s="695"/>
      <c r="K316" s="695"/>
      <c r="L316" s="695"/>
      <c r="M316" s="695"/>
      <c r="N316" s="695"/>
      <c r="O316" s="695"/>
      <c r="P316" s="92"/>
      <c r="Q316" s="251"/>
      <c r="R316" s="251"/>
      <c r="S316" s="251"/>
      <c r="T316" s="251"/>
      <c r="U316" s="251"/>
      <c r="V316" s="251"/>
      <c r="W316" s="251"/>
      <c r="X316" s="251"/>
      <c r="Y316" s="251"/>
      <c r="Z316" s="251"/>
    </row>
    <row r="317" spans="1:26" ht="21" customHeight="1">
      <c r="A317" s="169"/>
      <c r="B317" s="76"/>
      <c r="C317" s="176"/>
      <c r="D317" s="228"/>
      <c r="E317" s="270"/>
      <c r="F317" s="67" t="s">
        <v>988</v>
      </c>
      <c r="G317" s="119" t="s">
        <v>125</v>
      </c>
      <c r="H317" s="914" t="s">
        <v>1201</v>
      </c>
      <c r="I317" s="829"/>
      <c r="J317" s="695"/>
      <c r="K317" s="695"/>
      <c r="L317" s="695"/>
      <c r="M317" s="695"/>
      <c r="N317" s="695"/>
      <c r="O317" s="695"/>
      <c r="P317" s="92"/>
      <c r="Q317" s="251"/>
      <c r="R317" s="251"/>
      <c r="S317" s="251"/>
      <c r="T317" s="251"/>
      <c r="U317" s="251"/>
      <c r="V317" s="251"/>
      <c r="W317" s="251"/>
      <c r="X317" s="251"/>
      <c r="Y317" s="251"/>
      <c r="Z317" s="251"/>
    </row>
    <row r="318" spans="1:26" ht="21" customHeight="1">
      <c r="A318" s="169"/>
      <c r="B318" s="76"/>
      <c r="C318" s="176"/>
      <c r="D318" s="228"/>
      <c r="E318" s="270"/>
      <c r="F318" s="67" t="s">
        <v>991</v>
      </c>
      <c r="G318" s="119" t="s">
        <v>125</v>
      </c>
      <c r="H318" s="914" t="s">
        <v>1202</v>
      </c>
      <c r="I318" s="829"/>
      <c r="J318" s="695"/>
      <c r="K318" s="695"/>
      <c r="L318" s="695"/>
      <c r="M318" s="695"/>
      <c r="N318" s="695"/>
      <c r="O318" s="695"/>
      <c r="P318" s="92"/>
      <c r="Q318" s="251"/>
      <c r="R318" s="251"/>
      <c r="S318" s="251"/>
      <c r="T318" s="251"/>
      <c r="U318" s="251"/>
      <c r="V318" s="251"/>
      <c r="W318" s="251"/>
      <c r="X318" s="251"/>
      <c r="Y318" s="251"/>
      <c r="Z318" s="251"/>
    </row>
    <row r="319" spans="1:26" ht="27.95" customHeight="1">
      <c r="A319" s="169"/>
      <c r="B319" s="76"/>
      <c r="C319" s="176"/>
      <c r="D319" s="228"/>
      <c r="E319" s="270"/>
      <c r="F319" s="67" t="s">
        <v>4</v>
      </c>
      <c r="G319" s="119" t="s">
        <v>125</v>
      </c>
      <c r="H319" s="936" t="s">
        <v>1203</v>
      </c>
      <c r="I319" s="937"/>
      <c r="J319" s="695"/>
      <c r="K319" s="695"/>
      <c r="L319" s="695"/>
      <c r="M319" s="695"/>
      <c r="N319" s="695"/>
      <c r="O319" s="695"/>
      <c r="P319" s="92"/>
      <c r="Q319" s="251"/>
      <c r="R319" s="251"/>
      <c r="S319" s="251"/>
      <c r="T319" s="251"/>
      <c r="U319" s="251"/>
      <c r="V319" s="251"/>
      <c r="W319" s="251"/>
      <c r="X319" s="251"/>
      <c r="Y319" s="251"/>
      <c r="Z319" s="251"/>
    </row>
    <row r="320" spans="1:26" ht="21" customHeight="1">
      <c r="A320" s="169"/>
      <c r="B320" s="76"/>
      <c r="C320" s="176"/>
      <c r="D320" s="228"/>
      <c r="E320" s="270"/>
      <c r="F320" s="67" t="s">
        <v>1001</v>
      </c>
      <c r="G320" s="119" t="s">
        <v>125</v>
      </c>
      <c r="H320" s="915" t="s">
        <v>1204</v>
      </c>
      <c r="I320" s="935"/>
      <c r="J320" s="695"/>
      <c r="K320" s="695"/>
      <c r="L320" s="695"/>
      <c r="M320" s="695"/>
      <c r="N320" s="695"/>
      <c r="O320" s="695"/>
      <c r="P320" s="92"/>
      <c r="Q320" s="251"/>
      <c r="R320" s="251"/>
      <c r="S320" s="251"/>
      <c r="T320" s="251"/>
      <c r="U320" s="251"/>
      <c r="V320" s="251"/>
      <c r="W320" s="251"/>
      <c r="X320" s="251"/>
      <c r="Y320" s="251"/>
      <c r="Z320" s="251"/>
    </row>
    <row r="321" spans="1:26" ht="21" customHeight="1">
      <c r="A321" s="169"/>
      <c r="B321" s="76"/>
      <c r="C321" s="176"/>
      <c r="D321" s="228"/>
      <c r="E321" s="270"/>
      <c r="F321" s="67" t="s">
        <v>1008</v>
      </c>
      <c r="G321" s="119" t="s">
        <v>125</v>
      </c>
      <c r="H321" s="914" t="s">
        <v>1205</v>
      </c>
      <c r="I321" s="829"/>
      <c r="J321" s="695"/>
      <c r="K321" s="695"/>
      <c r="L321" s="695"/>
      <c r="M321" s="695"/>
      <c r="N321" s="695"/>
      <c r="O321" s="695"/>
      <c r="P321" s="92"/>
      <c r="Q321" s="251"/>
      <c r="R321" s="251"/>
      <c r="S321" s="251"/>
      <c r="T321" s="251"/>
      <c r="U321" s="251"/>
      <c r="V321" s="251"/>
      <c r="W321" s="251"/>
      <c r="X321" s="251"/>
      <c r="Y321" s="251"/>
      <c r="Z321" s="251"/>
    </row>
    <row r="322" spans="1:26" ht="26.1" customHeight="1">
      <c r="A322" s="169"/>
      <c r="B322" s="76"/>
      <c r="C322" s="176"/>
      <c r="D322" s="228"/>
      <c r="E322" s="270"/>
      <c r="F322" s="67" t="s">
        <v>1014</v>
      </c>
      <c r="G322" s="119" t="s">
        <v>125</v>
      </c>
      <c r="H322" s="268" t="s">
        <v>1033</v>
      </c>
      <c r="I322" s="271"/>
      <c r="J322" s="695"/>
      <c r="K322" s="695"/>
      <c r="L322" s="695"/>
      <c r="M322" s="695"/>
      <c r="N322" s="695"/>
      <c r="O322" s="695"/>
      <c r="P322" s="92"/>
      <c r="Q322" s="251"/>
      <c r="R322" s="251"/>
      <c r="S322" s="251"/>
      <c r="T322" s="251"/>
      <c r="U322" s="251"/>
      <c r="V322" s="251"/>
      <c r="W322" s="251"/>
      <c r="X322" s="251"/>
      <c r="Y322" s="251"/>
      <c r="Z322" s="251"/>
    </row>
    <row r="323" spans="1:26" ht="21" customHeight="1">
      <c r="A323" s="169"/>
      <c r="B323" s="76"/>
      <c r="C323" s="176"/>
      <c r="D323" s="228"/>
      <c r="E323" s="270"/>
      <c r="F323" s="70" t="s">
        <v>1017</v>
      </c>
      <c r="G323" s="273" t="s">
        <v>125</v>
      </c>
      <c r="H323" s="268" t="s">
        <v>1206</v>
      </c>
      <c r="I323" s="271"/>
      <c r="J323" s="696"/>
      <c r="K323" s="695"/>
      <c r="L323" s="695"/>
      <c r="M323" s="695"/>
      <c r="N323" s="695"/>
      <c r="O323" s="696"/>
      <c r="P323" s="92"/>
      <c r="Q323" s="251"/>
      <c r="R323" s="251"/>
      <c r="S323" s="251"/>
      <c r="T323" s="251"/>
      <c r="U323" s="251"/>
      <c r="V323" s="251"/>
      <c r="W323" s="251"/>
      <c r="X323" s="251"/>
      <c r="Y323" s="251"/>
      <c r="Z323" s="251"/>
    </row>
    <row r="324" spans="1:26" ht="30" customHeight="1">
      <c r="A324" s="169"/>
      <c r="B324" s="76"/>
      <c r="C324" s="176"/>
      <c r="D324" s="228"/>
      <c r="E324" s="274" t="s">
        <v>260</v>
      </c>
      <c r="F324" s="127" t="s">
        <v>972</v>
      </c>
      <c r="G324" s="119" t="s">
        <v>125</v>
      </c>
      <c r="H324" s="840" t="s">
        <v>1207</v>
      </c>
      <c r="I324" s="841"/>
      <c r="J324" s="744"/>
      <c r="K324" s="744" t="s">
        <v>974</v>
      </c>
      <c r="L324" s="744">
        <v>1</v>
      </c>
      <c r="M324" s="899">
        <v>9.9</v>
      </c>
      <c r="N324" s="744">
        <f>L324*M324</f>
        <v>9.9</v>
      </c>
      <c r="O324" s="1077" t="s">
        <v>1474</v>
      </c>
      <c r="P324" s="92"/>
      <c r="Q324" s="251"/>
      <c r="R324" s="251"/>
      <c r="S324" s="251"/>
      <c r="T324" s="251"/>
      <c r="U324" s="251"/>
      <c r="V324" s="251"/>
      <c r="W324" s="251"/>
      <c r="X324" s="251"/>
      <c r="Y324" s="251"/>
      <c r="Z324" s="251"/>
    </row>
    <row r="325" spans="1:26" ht="21" customHeight="1">
      <c r="A325" s="169"/>
      <c r="B325" s="76"/>
      <c r="C325" s="176"/>
      <c r="D325" s="228"/>
      <c r="E325" s="270"/>
      <c r="F325" s="67" t="s">
        <v>975</v>
      </c>
      <c r="G325" s="119" t="s">
        <v>125</v>
      </c>
      <c r="H325" s="827" t="s">
        <v>1208</v>
      </c>
      <c r="I325" s="829"/>
      <c r="J325" s="695"/>
      <c r="K325" s="695"/>
      <c r="L325" s="695"/>
      <c r="M325" s="695"/>
      <c r="N325" s="695"/>
      <c r="O325" s="695"/>
      <c r="P325" s="92"/>
      <c r="Q325" s="251"/>
      <c r="R325" s="251"/>
      <c r="S325" s="251"/>
      <c r="T325" s="251"/>
      <c r="U325" s="251"/>
      <c r="V325" s="251"/>
      <c r="W325" s="251"/>
      <c r="X325" s="251"/>
      <c r="Y325" s="251"/>
      <c r="Z325" s="251"/>
    </row>
    <row r="326" spans="1:26" ht="21" customHeight="1">
      <c r="A326" s="169"/>
      <c r="B326" s="76"/>
      <c r="C326" s="176"/>
      <c r="D326" s="228"/>
      <c r="E326" s="270"/>
      <c r="F326" s="67" t="s">
        <v>977</v>
      </c>
      <c r="G326" s="119" t="s">
        <v>125</v>
      </c>
      <c r="H326" s="827" t="s">
        <v>1021</v>
      </c>
      <c r="I326" s="829"/>
      <c r="J326" s="695"/>
      <c r="K326" s="695"/>
      <c r="L326" s="695"/>
      <c r="M326" s="695"/>
      <c r="N326" s="695"/>
      <c r="O326" s="695"/>
      <c r="P326" s="92"/>
      <c r="Q326" s="251"/>
      <c r="R326" s="251"/>
      <c r="S326" s="251"/>
      <c r="T326" s="251"/>
      <c r="U326" s="251"/>
      <c r="V326" s="251"/>
      <c r="W326" s="251"/>
      <c r="X326" s="251"/>
      <c r="Y326" s="251"/>
      <c r="Z326" s="251"/>
    </row>
    <row r="327" spans="1:26" ht="21" customHeight="1">
      <c r="A327" s="169"/>
      <c r="B327" s="76"/>
      <c r="C327" s="176"/>
      <c r="D327" s="228"/>
      <c r="E327" s="270"/>
      <c r="F327" s="67" t="s">
        <v>979</v>
      </c>
      <c r="G327" s="119" t="s">
        <v>125</v>
      </c>
      <c r="H327" s="827">
        <v>5</v>
      </c>
      <c r="I327" s="829"/>
      <c r="J327" s="695"/>
      <c r="K327" s="695"/>
      <c r="L327" s="695"/>
      <c r="M327" s="695"/>
      <c r="N327" s="695"/>
      <c r="O327" s="695"/>
      <c r="P327" s="92"/>
      <c r="Q327" s="251"/>
      <c r="R327" s="251"/>
      <c r="S327" s="251"/>
      <c r="T327" s="251"/>
      <c r="U327" s="251"/>
      <c r="V327" s="251"/>
      <c r="W327" s="251"/>
      <c r="X327" s="251"/>
      <c r="Y327" s="251"/>
      <c r="Z327" s="251"/>
    </row>
    <row r="328" spans="1:26" ht="21" customHeight="1">
      <c r="A328" s="169"/>
      <c r="B328" s="76"/>
      <c r="C328" s="176"/>
      <c r="D328" s="228"/>
      <c r="E328" s="270"/>
      <c r="F328" s="67" t="s">
        <v>980</v>
      </c>
      <c r="G328" s="119" t="s">
        <v>125</v>
      </c>
      <c r="H328" s="827">
        <v>3</v>
      </c>
      <c r="I328" s="829"/>
      <c r="J328" s="695"/>
      <c r="K328" s="695"/>
      <c r="L328" s="695"/>
      <c r="M328" s="695"/>
      <c r="N328" s="695"/>
      <c r="O328" s="695"/>
      <c r="P328" s="92"/>
      <c r="Q328" s="251"/>
      <c r="R328" s="251"/>
      <c r="S328" s="251"/>
      <c r="T328" s="251"/>
      <c r="U328" s="251"/>
      <c r="V328" s="251"/>
      <c r="W328" s="251"/>
      <c r="X328" s="251"/>
      <c r="Y328" s="251"/>
      <c r="Z328" s="251"/>
    </row>
    <row r="329" spans="1:26" ht="21" customHeight="1">
      <c r="A329" s="169"/>
      <c r="B329" s="76"/>
      <c r="C329" s="176"/>
      <c r="D329" s="228"/>
      <c r="E329" s="270"/>
      <c r="F329" s="67" t="s">
        <v>982</v>
      </c>
      <c r="G329" s="119" t="s">
        <v>125</v>
      </c>
      <c r="H329" s="827">
        <v>2020</v>
      </c>
      <c r="I329" s="829"/>
      <c r="J329" s="695"/>
      <c r="K329" s="695"/>
      <c r="L329" s="695"/>
      <c r="M329" s="695"/>
      <c r="N329" s="695"/>
      <c r="O329" s="695"/>
      <c r="P329" s="92"/>
      <c r="Q329" s="251"/>
      <c r="R329" s="251"/>
      <c r="S329" s="251"/>
      <c r="T329" s="251"/>
      <c r="U329" s="251"/>
      <c r="V329" s="251"/>
      <c r="W329" s="251"/>
      <c r="X329" s="251"/>
      <c r="Y329" s="251"/>
      <c r="Z329" s="251"/>
    </row>
    <row r="330" spans="1:26" ht="21" customHeight="1">
      <c r="A330" s="169"/>
      <c r="B330" s="76"/>
      <c r="C330" s="176"/>
      <c r="D330" s="228"/>
      <c r="E330" s="270"/>
      <c r="F330" s="67" t="s">
        <v>983</v>
      </c>
      <c r="G330" s="119" t="s">
        <v>125</v>
      </c>
      <c r="H330" s="827" t="s">
        <v>1209</v>
      </c>
      <c r="I330" s="829"/>
      <c r="J330" s="695"/>
      <c r="K330" s="695"/>
      <c r="L330" s="695"/>
      <c r="M330" s="695"/>
      <c r="N330" s="695"/>
      <c r="O330" s="695"/>
      <c r="P330" s="92"/>
      <c r="Q330" s="251"/>
      <c r="R330" s="251"/>
      <c r="S330" s="251"/>
      <c r="T330" s="251"/>
      <c r="U330" s="251"/>
      <c r="V330" s="251"/>
      <c r="W330" s="251"/>
      <c r="X330" s="251"/>
      <c r="Y330" s="251"/>
      <c r="Z330" s="251"/>
    </row>
    <row r="331" spans="1:26" ht="21" customHeight="1">
      <c r="A331" s="169"/>
      <c r="B331" s="76"/>
      <c r="C331" s="176"/>
      <c r="D331" s="228"/>
      <c r="E331" s="270"/>
      <c r="F331" s="67" t="s">
        <v>985</v>
      </c>
      <c r="G331" s="119" t="s">
        <v>125</v>
      </c>
      <c r="H331" s="827" t="s">
        <v>1199</v>
      </c>
      <c r="I331" s="829"/>
      <c r="J331" s="695"/>
      <c r="K331" s="695"/>
      <c r="L331" s="695"/>
      <c r="M331" s="695"/>
      <c r="N331" s="695"/>
      <c r="O331" s="695"/>
      <c r="P331" s="92"/>
      <c r="Q331" s="251"/>
      <c r="R331" s="251"/>
      <c r="S331" s="251"/>
      <c r="T331" s="251"/>
      <c r="U331" s="251"/>
      <c r="V331" s="251"/>
      <c r="W331" s="251"/>
      <c r="X331" s="251"/>
      <c r="Y331" s="251"/>
      <c r="Z331" s="251"/>
    </row>
    <row r="332" spans="1:26" ht="21" customHeight="1">
      <c r="A332" s="169"/>
      <c r="B332" s="76"/>
      <c r="C332" s="176"/>
      <c r="D332" s="228"/>
      <c r="E332" s="270"/>
      <c r="F332" s="67" t="s">
        <v>986</v>
      </c>
      <c r="G332" s="119" t="s">
        <v>125</v>
      </c>
      <c r="H332" s="827" t="s">
        <v>1200</v>
      </c>
      <c r="I332" s="829"/>
      <c r="J332" s="695"/>
      <c r="K332" s="695"/>
      <c r="L332" s="695"/>
      <c r="M332" s="695"/>
      <c r="N332" s="695"/>
      <c r="O332" s="695"/>
      <c r="P332" s="92"/>
      <c r="Q332" s="251"/>
      <c r="R332" s="251"/>
      <c r="S332" s="251"/>
      <c r="T332" s="251"/>
      <c r="U332" s="251"/>
      <c r="V332" s="251"/>
      <c r="W332" s="251"/>
      <c r="X332" s="251"/>
      <c r="Y332" s="251"/>
      <c r="Z332" s="251"/>
    </row>
    <row r="333" spans="1:26" ht="21" customHeight="1">
      <c r="A333" s="169"/>
      <c r="B333" s="76"/>
      <c r="C333" s="176"/>
      <c r="D333" s="228"/>
      <c r="E333" s="270"/>
      <c r="F333" s="67" t="s">
        <v>988</v>
      </c>
      <c r="G333" s="119" t="s">
        <v>125</v>
      </c>
      <c r="H333" s="914" t="s">
        <v>1210</v>
      </c>
      <c r="I333" s="829"/>
      <c r="J333" s="695"/>
      <c r="K333" s="695"/>
      <c r="L333" s="695"/>
      <c r="M333" s="695"/>
      <c r="N333" s="695"/>
      <c r="O333" s="695"/>
      <c r="P333" s="92"/>
      <c r="Q333" s="251"/>
      <c r="R333" s="251"/>
      <c r="S333" s="251"/>
      <c r="T333" s="251"/>
      <c r="U333" s="251"/>
      <c r="V333" s="251"/>
      <c r="W333" s="251"/>
      <c r="X333" s="251"/>
      <c r="Y333" s="251"/>
      <c r="Z333" s="251"/>
    </row>
    <row r="334" spans="1:26" ht="21" customHeight="1">
      <c r="A334" s="169"/>
      <c r="B334" s="76"/>
      <c r="C334" s="176"/>
      <c r="D334" s="228"/>
      <c r="E334" s="270"/>
      <c r="F334" s="67" t="s">
        <v>991</v>
      </c>
      <c r="G334" s="119" t="s">
        <v>125</v>
      </c>
      <c r="H334" s="914" t="s">
        <v>1211</v>
      </c>
      <c r="I334" s="829"/>
      <c r="J334" s="695"/>
      <c r="K334" s="695"/>
      <c r="L334" s="695"/>
      <c r="M334" s="695"/>
      <c r="N334" s="695"/>
      <c r="O334" s="695"/>
      <c r="P334" s="92"/>
      <c r="Q334" s="251"/>
      <c r="R334" s="251"/>
      <c r="S334" s="251"/>
      <c r="T334" s="251"/>
      <c r="U334" s="251"/>
      <c r="V334" s="251"/>
      <c r="W334" s="251"/>
      <c r="X334" s="251"/>
      <c r="Y334" s="251"/>
      <c r="Z334" s="251"/>
    </row>
    <row r="335" spans="1:26" ht="27.95" customHeight="1">
      <c r="A335" s="169"/>
      <c r="B335" s="76"/>
      <c r="C335" s="176"/>
      <c r="D335" s="228"/>
      <c r="E335" s="270"/>
      <c r="F335" s="67" t="s">
        <v>4</v>
      </c>
      <c r="G335" s="119" t="s">
        <v>125</v>
      </c>
      <c r="H335" s="916" t="s">
        <v>1212</v>
      </c>
      <c r="I335" s="934"/>
      <c r="J335" s="695"/>
      <c r="K335" s="695"/>
      <c r="L335" s="695"/>
      <c r="M335" s="695"/>
      <c r="N335" s="695"/>
      <c r="O335" s="695"/>
      <c r="P335" s="92"/>
      <c r="Q335" s="251"/>
      <c r="R335" s="251"/>
      <c r="S335" s="251"/>
      <c r="T335" s="251"/>
      <c r="U335" s="251"/>
      <c r="V335" s="251"/>
      <c r="W335" s="251"/>
      <c r="X335" s="251"/>
      <c r="Y335" s="251"/>
      <c r="Z335" s="251"/>
    </row>
    <row r="336" spans="1:26" ht="21" customHeight="1">
      <c r="A336" s="169"/>
      <c r="B336" s="76"/>
      <c r="C336" s="176"/>
      <c r="D336" s="228"/>
      <c r="E336" s="270"/>
      <c r="F336" s="67" t="s">
        <v>1001</v>
      </c>
      <c r="G336" s="119" t="s">
        <v>125</v>
      </c>
      <c r="H336" s="916" t="s">
        <v>1213</v>
      </c>
      <c r="I336" s="935"/>
      <c r="J336" s="695"/>
      <c r="K336" s="695"/>
      <c r="L336" s="695"/>
      <c r="M336" s="695"/>
      <c r="N336" s="695"/>
      <c r="O336" s="695"/>
      <c r="P336" s="92"/>
      <c r="Q336" s="251"/>
      <c r="R336" s="251"/>
      <c r="S336" s="251"/>
      <c r="T336" s="251"/>
      <c r="U336" s="251"/>
      <c r="V336" s="251"/>
      <c r="W336" s="251"/>
      <c r="X336" s="251"/>
      <c r="Y336" s="251"/>
      <c r="Z336" s="251"/>
    </row>
    <row r="337" spans="1:26" ht="21" customHeight="1">
      <c r="A337" s="169"/>
      <c r="B337" s="76"/>
      <c r="C337" s="176"/>
      <c r="D337" s="228"/>
      <c r="E337" s="270"/>
      <c r="F337" s="67" t="s">
        <v>1008</v>
      </c>
      <c r="G337" s="119" t="s">
        <v>125</v>
      </c>
      <c r="H337" s="914" t="s">
        <v>1205</v>
      </c>
      <c r="I337" s="829"/>
      <c r="J337" s="695"/>
      <c r="K337" s="695"/>
      <c r="L337" s="695"/>
      <c r="M337" s="695"/>
      <c r="N337" s="695"/>
      <c r="O337" s="695"/>
      <c r="P337" s="92"/>
      <c r="Q337" s="251"/>
      <c r="R337" s="251"/>
      <c r="S337" s="251"/>
      <c r="T337" s="251"/>
      <c r="U337" s="251"/>
      <c r="V337" s="251"/>
      <c r="W337" s="251"/>
      <c r="X337" s="251"/>
      <c r="Y337" s="251"/>
      <c r="Z337" s="251"/>
    </row>
    <row r="338" spans="1:26" ht="26.1" customHeight="1">
      <c r="A338" s="169"/>
      <c r="B338" s="76"/>
      <c r="C338" s="176"/>
      <c r="D338" s="228"/>
      <c r="E338" s="270"/>
      <c r="F338" s="67" t="s">
        <v>1014</v>
      </c>
      <c r="G338" s="119" t="s">
        <v>125</v>
      </c>
      <c r="H338" s="268" t="s">
        <v>1033</v>
      </c>
      <c r="I338" s="271"/>
      <c r="J338" s="695"/>
      <c r="K338" s="695"/>
      <c r="L338" s="695"/>
      <c r="M338" s="695"/>
      <c r="N338" s="695"/>
      <c r="O338" s="695"/>
      <c r="P338" s="92"/>
      <c r="Q338" s="251"/>
      <c r="R338" s="251"/>
      <c r="S338" s="251"/>
      <c r="T338" s="251"/>
      <c r="U338" s="251"/>
      <c r="V338" s="251"/>
      <c r="W338" s="251"/>
      <c r="X338" s="251"/>
      <c r="Y338" s="251"/>
      <c r="Z338" s="251"/>
    </row>
    <row r="339" spans="1:26" ht="21" customHeight="1">
      <c r="A339" s="169"/>
      <c r="B339" s="76"/>
      <c r="C339" s="176"/>
      <c r="D339" s="228"/>
      <c r="E339" s="270"/>
      <c r="F339" s="70" t="s">
        <v>1017</v>
      </c>
      <c r="G339" s="273" t="s">
        <v>125</v>
      </c>
      <c r="H339" s="268" t="s">
        <v>1206</v>
      </c>
      <c r="I339" s="271"/>
      <c r="J339" s="696"/>
      <c r="K339" s="695"/>
      <c r="L339" s="695"/>
      <c r="M339" s="695"/>
      <c r="N339" s="695"/>
      <c r="O339" s="696"/>
      <c r="P339" s="92"/>
      <c r="Q339" s="251"/>
      <c r="R339" s="251"/>
      <c r="S339" s="251"/>
      <c r="T339" s="251"/>
      <c r="U339" s="251"/>
      <c r="V339" s="251"/>
      <c r="W339" s="251"/>
      <c r="X339" s="251"/>
      <c r="Y339" s="251"/>
      <c r="Z339" s="251"/>
    </row>
    <row r="340" spans="1:26" ht="30" customHeight="1">
      <c r="A340" s="169"/>
      <c r="B340" s="76"/>
      <c r="C340" s="176"/>
      <c r="D340" s="228"/>
      <c r="E340" s="904" t="s">
        <v>279</v>
      </c>
      <c r="F340" s="67" t="s">
        <v>972</v>
      </c>
      <c r="G340" s="119" t="s">
        <v>125</v>
      </c>
      <c r="H340" s="827" t="s">
        <v>1214</v>
      </c>
      <c r="I340" s="718"/>
      <c r="J340" s="744"/>
      <c r="K340" s="744" t="s">
        <v>974</v>
      </c>
      <c r="L340" s="744">
        <v>1</v>
      </c>
      <c r="M340" s="899">
        <v>11.52</v>
      </c>
      <c r="N340" s="744">
        <f>L340*M340</f>
        <v>11.52</v>
      </c>
      <c r="O340" s="1077" t="s">
        <v>1474</v>
      </c>
      <c r="P340" s="92"/>
      <c r="Q340" s="251"/>
      <c r="R340" s="251"/>
      <c r="S340" s="251"/>
      <c r="T340" s="251"/>
      <c r="U340" s="251"/>
      <c r="V340" s="251"/>
      <c r="W340" s="251"/>
      <c r="X340" s="251"/>
      <c r="Y340" s="251"/>
      <c r="Z340" s="251"/>
    </row>
    <row r="341" spans="1:26" ht="21" customHeight="1">
      <c r="A341" s="169"/>
      <c r="B341" s="76"/>
      <c r="C341" s="176"/>
      <c r="D341" s="228"/>
      <c r="E341" s="695"/>
      <c r="F341" s="67" t="s">
        <v>975</v>
      </c>
      <c r="G341" s="119" t="s">
        <v>125</v>
      </c>
      <c r="H341" s="840" t="s">
        <v>1215</v>
      </c>
      <c r="I341" s="718"/>
      <c r="J341" s="695"/>
      <c r="K341" s="695"/>
      <c r="L341" s="695"/>
      <c r="M341" s="695"/>
      <c r="N341" s="695"/>
      <c r="O341" s="695"/>
      <c r="P341" s="92"/>
      <c r="Q341" s="251"/>
      <c r="R341" s="251"/>
      <c r="S341" s="251"/>
      <c r="T341" s="251"/>
      <c r="U341" s="251"/>
      <c r="V341" s="251"/>
      <c r="W341" s="251"/>
      <c r="X341" s="251"/>
      <c r="Y341" s="251"/>
      <c r="Z341" s="251"/>
    </row>
    <row r="342" spans="1:26" ht="18" customHeight="1">
      <c r="A342" s="169"/>
      <c r="B342" s="76"/>
      <c r="C342" s="176"/>
      <c r="D342" s="228"/>
      <c r="E342" s="695"/>
      <c r="F342" s="67" t="s">
        <v>977</v>
      </c>
      <c r="G342" s="119" t="s">
        <v>125</v>
      </c>
      <c r="H342" s="827" t="s">
        <v>1185</v>
      </c>
      <c r="I342" s="718"/>
      <c r="J342" s="695"/>
      <c r="K342" s="695"/>
      <c r="L342" s="695"/>
      <c r="M342" s="695"/>
      <c r="N342" s="695"/>
      <c r="O342" s="695"/>
      <c r="P342" s="92"/>
      <c r="Q342" s="251"/>
      <c r="R342" s="251"/>
      <c r="S342" s="251"/>
      <c r="T342" s="251"/>
      <c r="U342" s="251"/>
      <c r="V342" s="251"/>
      <c r="W342" s="251"/>
      <c r="X342" s="251"/>
      <c r="Y342" s="251"/>
      <c r="Z342" s="251"/>
    </row>
    <row r="343" spans="1:26" ht="18" customHeight="1">
      <c r="A343" s="169"/>
      <c r="B343" s="76"/>
      <c r="C343" s="176"/>
      <c r="D343" s="228"/>
      <c r="E343" s="695"/>
      <c r="F343" s="67" t="s">
        <v>979</v>
      </c>
      <c r="G343" s="119" t="s">
        <v>125</v>
      </c>
      <c r="H343" s="827">
        <v>16</v>
      </c>
      <c r="I343" s="718"/>
      <c r="J343" s="695"/>
      <c r="K343" s="695"/>
      <c r="L343" s="695"/>
      <c r="M343" s="695"/>
      <c r="N343" s="695"/>
      <c r="O343" s="695"/>
      <c r="P343" s="92"/>
      <c r="Q343" s="251"/>
      <c r="R343" s="251"/>
      <c r="S343" s="251"/>
      <c r="T343" s="251"/>
      <c r="U343" s="251"/>
      <c r="V343" s="251"/>
      <c r="W343" s="251"/>
      <c r="X343" s="251"/>
      <c r="Y343" s="251"/>
      <c r="Z343" s="251"/>
    </row>
    <row r="344" spans="1:26" ht="23.1" customHeight="1">
      <c r="A344" s="169"/>
      <c r="B344" s="76"/>
      <c r="C344" s="176"/>
      <c r="D344" s="228"/>
      <c r="E344" s="695"/>
      <c r="F344" s="67" t="s">
        <v>980</v>
      </c>
      <c r="G344" s="119" t="s">
        <v>125</v>
      </c>
      <c r="H344" s="827">
        <v>3</v>
      </c>
      <c r="I344" s="718"/>
      <c r="J344" s="695"/>
      <c r="K344" s="695"/>
      <c r="L344" s="695"/>
      <c r="M344" s="695"/>
      <c r="N344" s="695"/>
      <c r="O344" s="695"/>
      <c r="P344" s="92"/>
      <c r="Q344" s="251"/>
      <c r="R344" s="251"/>
      <c r="S344" s="251"/>
      <c r="T344" s="251"/>
      <c r="U344" s="251"/>
      <c r="V344" s="251"/>
      <c r="W344" s="251"/>
      <c r="X344" s="251"/>
      <c r="Y344" s="251"/>
      <c r="Z344" s="251"/>
    </row>
    <row r="345" spans="1:26" ht="18.95" customHeight="1">
      <c r="A345" s="169"/>
      <c r="B345" s="76"/>
      <c r="C345" s="176"/>
      <c r="D345" s="228"/>
      <c r="E345" s="695"/>
      <c r="F345" s="67" t="s">
        <v>982</v>
      </c>
      <c r="G345" s="119" t="s">
        <v>125</v>
      </c>
      <c r="H345" s="827">
        <v>2020</v>
      </c>
      <c r="I345" s="718"/>
      <c r="J345" s="695"/>
      <c r="K345" s="695"/>
      <c r="L345" s="695"/>
      <c r="M345" s="695"/>
      <c r="N345" s="695"/>
      <c r="O345" s="695"/>
      <c r="P345" s="92"/>
      <c r="Q345" s="251"/>
      <c r="R345" s="251"/>
      <c r="S345" s="251"/>
      <c r="T345" s="251"/>
      <c r="U345" s="251"/>
      <c r="V345" s="251"/>
      <c r="W345" s="251"/>
      <c r="X345" s="251"/>
      <c r="Y345" s="251"/>
      <c r="Z345" s="251"/>
    </row>
    <row r="346" spans="1:26" ht="24" customHeight="1">
      <c r="A346" s="169"/>
      <c r="B346" s="76"/>
      <c r="C346" s="176"/>
      <c r="D346" s="228"/>
      <c r="E346" s="695"/>
      <c r="F346" s="67" t="s">
        <v>983</v>
      </c>
      <c r="G346" s="119" t="s">
        <v>125</v>
      </c>
      <c r="H346" s="827" t="s">
        <v>1216</v>
      </c>
      <c r="I346" s="718"/>
      <c r="J346" s="695"/>
      <c r="K346" s="695"/>
      <c r="L346" s="695"/>
      <c r="M346" s="695"/>
      <c r="N346" s="695"/>
      <c r="O346" s="695"/>
      <c r="P346" s="92"/>
      <c r="Q346" s="251"/>
      <c r="R346" s="251"/>
      <c r="S346" s="251"/>
      <c r="T346" s="251"/>
      <c r="U346" s="251"/>
      <c r="V346" s="251"/>
      <c r="W346" s="251"/>
      <c r="X346" s="251"/>
      <c r="Y346" s="251"/>
      <c r="Z346" s="251"/>
    </row>
    <row r="347" spans="1:26" ht="20.100000000000001" customHeight="1">
      <c r="A347" s="169"/>
      <c r="B347" s="76"/>
      <c r="C347" s="176"/>
      <c r="D347" s="228"/>
      <c r="E347" s="695"/>
      <c r="F347" s="67" t="s">
        <v>985</v>
      </c>
      <c r="G347" s="119" t="s">
        <v>125</v>
      </c>
      <c r="H347" s="827" t="s">
        <v>1187</v>
      </c>
      <c r="I347" s="718"/>
      <c r="J347" s="695"/>
      <c r="K347" s="695"/>
      <c r="L347" s="695"/>
      <c r="M347" s="695"/>
      <c r="N347" s="695"/>
      <c r="O347" s="695"/>
      <c r="P347" s="92"/>
      <c r="Q347" s="251"/>
      <c r="R347" s="251"/>
      <c r="S347" s="251"/>
      <c r="T347" s="251"/>
      <c r="U347" s="251"/>
      <c r="V347" s="251"/>
      <c r="W347" s="251"/>
      <c r="X347" s="251"/>
      <c r="Y347" s="251"/>
      <c r="Z347" s="251"/>
    </row>
    <row r="348" spans="1:26" ht="21.95" customHeight="1">
      <c r="A348" s="169"/>
      <c r="B348" s="76"/>
      <c r="C348" s="176"/>
      <c r="D348" s="228"/>
      <c r="E348" s="695"/>
      <c r="F348" s="67" t="s">
        <v>986</v>
      </c>
      <c r="G348" s="119" t="s">
        <v>125</v>
      </c>
      <c r="H348" s="827" t="s">
        <v>1188</v>
      </c>
      <c r="I348" s="718"/>
      <c r="J348" s="695"/>
      <c r="K348" s="695"/>
      <c r="L348" s="695"/>
      <c r="M348" s="695"/>
      <c r="N348" s="695"/>
      <c r="O348" s="695"/>
      <c r="P348" s="92"/>
      <c r="Q348" s="251"/>
      <c r="R348" s="251"/>
      <c r="S348" s="251"/>
      <c r="T348" s="251"/>
      <c r="U348" s="251"/>
      <c r="V348" s="251"/>
      <c r="W348" s="251"/>
      <c r="X348" s="251"/>
      <c r="Y348" s="251"/>
      <c r="Z348" s="251"/>
    </row>
    <row r="349" spans="1:26" ht="23.1" customHeight="1">
      <c r="A349" s="169"/>
      <c r="B349" s="76"/>
      <c r="C349" s="176"/>
      <c r="D349" s="228"/>
      <c r="E349" s="695"/>
      <c r="F349" s="67" t="s">
        <v>988</v>
      </c>
      <c r="G349" s="119" t="s">
        <v>125</v>
      </c>
      <c r="H349" s="914" t="s">
        <v>1217</v>
      </c>
      <c r="I349" s="718"/>
      <c r="J349" s="695"/>
      <c r="K349" s="695"/>
      <c r="L349" s="695"/>
      <c r="M349" s="695"/>
      <c r="N349" s="695"/>
      <c r="O349" s="695"/>
      <c r="P349" s="92"/>
      <c r="Q349" s="251"/>
      <c r="R349" s="251"/>
      <c r="S349" s="251"/>
      <c r="T349" s="251"/>
      <c r="U349" s="251"/>
      <c r="V349" s="251"/>
      <c r="W349" s="251"/>
      <c r="X349" s="251"/>
      <c r="Y349" s="251"/>
      <c r="Z349" s="251"/>
    </row>
    <row r="350" spans="1:26" ht="26.1" customHeight="1">
      <c r="A350" s="169"/>
      <c r="B350" s="76"/>
      <c r="C350" s="176"/>
      <c r="D350" s="228"/>
      <c r="E350" s="695"/>
      <c r="F350" s="67" t="s">
        <v>991</v>
      </c>
      <c r="G350" s="119" t="s">
        <v>125</v>
      </c>
      <c r="H350" s="914" t="s">
        <v>1218</v>
      </c>
      <c r="I350" s="718"/>
      <c r="J350" s="695"/>
      <c r="K350" s="695"/>
      <c r="L350" s="695"/>
      <c r="M350" s="695"/>
      <c r="N350" s="695"/>
      <c r="O350" s="695"/>
      <c r="P350" s="92"/>
      <c r="Q350" s="251"/>
      <c r="R350" s="251"/>
      <c r="S350" s="251"/>
      <c r="T350" s="251"/>
      <c r="U350" s="251"/>
      <c r="V350" s="251"/>
      <c r="W350" s="251"/>
      <c r="X350" s="251"/>
      <c r="Y350" s="251"/>
      <c r="Z350" s="251"/>
    </row>
    <row r="351" spans="1:26" ht="33" customHeight="1">
      <c r="A351" s="169"/>
      <c r="B351" s="76"/>
      <c r="C351" s="176"/>
      <c r="D351" s="228"/>
      <c r="E351" s="695"/>
      <c r="F351" s="67" t="s">
        <v>4</v>
      </c>
      <c r="G351" s="119" t="s">
        <v>125</v>
      </c>
      <c r="H351" s="914" t="s">
        <v>1219</v>
      </c>
      <c r="I351" s="718"/>
      <c r="J351" s="695"/>
      <c r="K351" s="695"/>
      <c r="L351" s="695"/>
      <c r="M351" s="695"/>
      <c r="N351" s="695"/>
      <c r="O351" s="695"/>
      <c r="P351" s="92"/>
      <c r="Q351" s="251"/>
      <c r="R351" s="251"/>
      <c r="S351" s="251"/>
      <c r="T351" s="251"/>
      <c r="U351" s="251"/>
      <c r="V351" s="251"/>
      <c r="W351" s="251"/>
      <c r="X351" s="251"/>
      <c r="Y351" s="251"/>
      <c r="Z351" s="251"/>
    </row>
    <row r="352" spans="1:26" ht="21.95" customHeight="1">
      <c r="A352" s="169"/>
      <c r="B352" s="76"/>
      <c r="C352" s="176"/>
      <c r="D352" s="228"/>
      <c r="E352" s="695"/>
      <c r="F352" s="67" t="s">
        <v>1001</v>
      </c>
      <c r="G352" s="119" t="s">
        <v>125</v>
      </c>
      <c r="H352" s="916" t="s">
        <v>1220</v>
      </c>
      <c r="I352" s="718"/>
      <c r="J352" s="695"/>
      <c r="K352" s="695"/>
      <c r="L352" s="695"/>
      <c r="M352" s="695"/>
      <c r="N352" s="695"/>
      <c r="O352" s="695"/>
      <c r="P352" s="92"/>
      <c r="Q352" s="251"/>
      <c r="R352" s="251"/>
      <c r="S352" s="251"/>
      <c r="T352" s="251"/>
      <c r="U352" s="251"/>
      <c r="V352" s="251"/>
      <c r="W352" s="251"/>
      <c r="X352" s="251"/>
      <c r="Y352" s="251"/>
      <c r="Z352" s="251"/>
    </row>
    <row r="353" spans="1:26" ht="24" customHeight="1">
      <c r="A353" s="169"/>
      <c r="B353" s="76"/>
      <c r="C353" s="176"/>
      <c r="D353" s="228"/>
      <c r="E353" s="695"/>
      <c r="F353" s="67" t="s">
        <v>1008</v>
      </c>
      <c r="G353" s="119" t="s">
        <v>125</v>
      </c>
      <c r="H353" s="916" t="s">
        <v>1193</v>
      </c>
      <c r="I353" s="718"/>
      <c r="J353" s="695"/>
      <c r="K353" s="695"/>
      <c r="L353" s="695"/>
      <c r="M353" s="695"/>
      <c r="N353" s="695"/>
      <c r="O353" s="695"/>
      <c r="P353" s="92"/>
      <c r="Q353" s="251"/>
      <c r="R353" s="251"/>
      <c r="S353" s="251"/>
      <c r="T353" s="251"/>
      <c r="U353" s="251"/>
      <c r="V353" s="251"/>
      <c r="W353" s="251"/>
      <c r="X353" s="251"/>
      <c r="Y353" s="251"/>
      <c r="Z353" s="251"/>
    </row>
    <row r="354" spans="1:26" ht="30" customHeight="1">
      <c r="A354" s="169"/>
      <c r="B354" s="76"/>
      <c r="C354" s="176"/>
      <c r="D354" s="228"/>
      <c r="E354" s="695"/>
      <c r="F354" s="67" t="s">
        <v>1014</v>
      </c>
      <c r="G354" s="119" t="s">
        <v>125</v>
      </c>
      <c r="H354" s="268" t="s">
        <v>1033</v>
      </c>
      <c r="I354" s="271"/>
      <c r="J354" s="695"/>
      <c r="K354" s="695"/>
      <c r="L354" s="695"/>
      <c r="M354" s="695"/>
      <c r="N354" s="695"/>
      <c r="O354" s="695"/>
      <c r="P354" s="92"/>
      <c r="Q354" s="251"/>
      <c r="R354" s="251"/>
      <c r="S354" s="251"/>
      <c r="T354" s="251"/>
      <c r="U354" s="251"/>
      <c r="V354" s="251"/>
      <c r="W354" s="251"/>
      <c r="X354" s="251"/>
      <c r="Y354" s="251"/>
      <c r="Z354" s="251"/>
    </row>
    <row r="355" spans="1:26" ht="24.95" customHeight="1">
      <c r="A355" s="169"/>
      <c r="B355" s="76"/>
      <c r="C355" s="176"/>
      <c r="D355" s="228"/>
      <c r="E355" s="696"/>
      <c r="F355" s="67" t="s">
        <v>1017</v>
      </c>
      <c r="G355" s="119" t="s">
        <v>125</v>
      </c>
      <c r="H355" s="268" t="s">
        <v>1195</v>
      </c>
      <c r="I355" s="271"/>
      <c r="J355" s="696"/>
      <c r="K355" s="695"/>
      <c r="L355" s="695"/>
      <c r="M355" s="695"/>
      <c r="N355" s="695"/>
      <c r="O355" s="696"/>
      <c r="P355" s="92"/>
      <c r="Q355" s="251"/>
      <c r="R355" s="251"/>
      <c r="S355" s="251"/>
      <c r="T355" s="251"/>
      <c r="U355" s="251"/>
      <c r="V355" s="251"/>
      <c r="W355" s="251"/>
      <c r="X355" s="251"/>
      <c r="Y355" s="251"/>
      <c r="Z355" s="251"/>
    </row>
    <row r="356" spans="1:26" ht="30" customHeight="1">
      <c r="A356" s="169"/>
      <c r="B356" s="76"/>
      <c r="C356" s="176"/>
      <c r="D356" s="228"/>
      <c r="E356" s="904" t="s">
        <v>281</v>
      </c>
      <c r="F356" s="67" t="s">
        <v>972</v>
      </c>
      <c r="G356" s="119" t="s">
        <v>125</v>
      </c>
      <c r="H356" s="827" t="s">
        <v>1221</v>
      </c>
      <c r="I356" s="718"/>
      <c r="J356" s="744"/>
      <c r="K356" s="744" t="s">
        <v>974</v>
      </c>
      <c r="L356" s="744">
        <v>1</v>
      </c>
      <c r="M356" s="899">
        <v>7.78</v>
      </c>
      <c r="N356" s="744">
        <f>L356*M356</f>
        <v>7.78</v>
      </c>
      <c r="O356" s="1077" t="s">
        <v>1474</v>
      </c>
      <c r="P356" s="92"/>
      <c r="Q356" s="251"/>
      <c r="R356" s="251"/>
      <c r="S356" s="251"/>
      <c r="T356" s="251"/>
      <c r="U356" s="251"/>
      <c r="V356" s="251"/>
      <c r="W356" s="251"/>
      <c r="X356" s="251"/>
      <c r="Y356" s="251"/>
      <c r="Z356" s="251"/>
    </row>
    <row r="357" spans="1:26" ht="21" customHeight="1">
      <c r="A357" s="169"/>
      <c r="B357" s="76"/>
      <c r="C357" s="176"/>
      <c r="D357" s="228"/>
      <c r="E357" s="695"/>
      <c r="F357" s="67" t="s">
        <v>975</v>
      </c>
      <c r="G357" s="119" t="s">
        <v>125</v>
      </c>
      <c r="H357" s="827" t="s">
        <v>1222</v>
      </c>
      <c r="I357" s="718"/>
      <c r="J357" s="695"/>
      <c r="K357" s="695"/>
      <c r="L357" s="695"/>
      <c r="M357" s="695"/>
      <c r="N357" s="695"/>
      <c r="O357" s="695"/>
      <c r="P357" s="92"/>
      <c r="Q357" s="251"/>
      <c r="R357" s="251"/>
      <c r="S357" s="251"/>
      <c r="T357" s="251"/>
      <c r="U357" s="251"/>
      <c r="V357" s="251"/>
      <c r="W357" s="251"/>
      <c r="X357" s="251"/>
      <c r="Y357" s="251"/>
      <c r="Z357" s="251"/>
    </row>
    <row r="358" spans="1:26" ht="18" customHeight="1">
      <c r="A358" s="169"/>
      <c r="B358" s="76"/>
      <c r="C358" s="176"/>
      <c r="D358" s="228"/>
      <c r="E358" s="695"/>
      <c r="F358" s="67" t="s">
        <v>977</v>
      </c>
      <c r="G358" s="119" t="s">
        <v>125</v>
      </c>
      <c r="H358" s="827" t="s">
        <v>1223</v>
      </c>
      <c r="I358" s="718"/>
      <c r="J358" s="695"/>
      <c r="K358" s="695"/>
      <c r="L358" s="695"/>
      <c r="M358" s="695"/>
      <c r="N358" s="695"/>
      <c r="O358" s="695"/>
      <c r="P358" s="92"/>
      <c r="Q358" s="251"/>
      <c r="R358" s="251"/>
      <c r="S358" s="251"/>
      <c r="T358" s="251"/>
      <c r="U358" s="251"/>
      <c r="V358" s="251"/>
      <c r="W358" s="251"/>
      <c r="X358" s="251"/>
      <c r="Y358" s="251"/>
      <c r="Z358" s="251"/>
    </row>
    <row r="359" spans="1:26" ht="18" customHeight="1">
      <c r="A359" s="169"/>
      <c r="B359" s="76"/>
      <c r="C359" s="176"/>
      <c r="D359" s="228"/>
      <c r="E359" s="695"/>
      <c r="F359" s="67" t="s">
        <v>979</v>
      </c>
      <c r="G359" s="119" t="s">
        <v>125</v>
      </c>
      <c r="H359" s="827">
        <v>20</v>
      </c>
      <c r="I359" s="718"/>
      <c r="J359" s="695"/>
      <c r="K359" s="695"/>
      <c r="L359" s="695"/>
      <c r="M359" s="695"/>
      <c r="N359" s="695"/>
      <c r="O359" s="695"/>
      <c r="P359" s="92"/>
      <c r="Q359" s="251"/>
      <c r="R359" s="251"/>
      <c r="S359" s="251"/>
      <c r="T359" s="251"/>
      <c r="U359" s="251"/>
      <c r="V359" s="251"/>
      <c r="W359" s="251"/>
      <c r="X359" s="251"/>
      <c r="Y359" s="251"/>
      <c r="Z359" s="251"/>
    </row>
    <row r="360" spans="1:26" ht="23.1" customHeight="1">
      <c r="A360" s="169"/>
      <c r="B360" s="76"/>
      <c r="C360" s="176"/>
      <c r="D360" s="228"/>
      <c r="E360" s="695"/>
      <c r="F360" s="67" t="s">
        <v>980</v>
      </c>
      <c r="G360" s="119" t="s">
        <v>125</v>
      </c>
      <c r="H360" s="827">
        <v>2</v>
      </c>
      <c r="I360" s="718"/>
      <c r="J360" s="695"/>
      <c r="K360" s="695"/>
      <c r="L360" s="695"/>
      <c r="M360" s="695"/>
      <c r="N360" s="695"/>
      <c r="O360" s="695"/>
      <c r="P360" s="92"/>
      <c r="Q360" s="251"/>
      <c r="R360" s="251"/>
      <c r="S360" s="251"/>
      <c r="T360" s="251"/>
      <c r="U360" s="251"/>
      <c r="V360" s="251"/>
      <c r="W360" s="251"/>
      <c r="X360" s="251"/>
      <c r="Y360" s="251"/>
      <c r="Z360" s="251"/>
    </row>
    <row r="361" spans="1:26" ht="18.95" customHeight="1">
      <c r="A361" s="169"/>
      <c r="B361" s="76"/>
      <c r="C361" s="176"/>
      <c r="D361" s="228"/>
      <c r="E361" s="695"/>
      <c r="F361" s="67" t="s">
        <v>982</v>
      </c>
      <c r="G361" s="119" t="s">
        <v>125</v>
      </c>
      <c r="H361" s="827">
        <v>2019</v>
      </c>
      <c r="I361" s="718"/>
      <c r="J361" s="695"/>
      <c r="K361" s="695"/>
      <c r="L361" s="695"/>
      <c r="M361" s="695"/>
      <c r="N361" s="695"/>
      <c r="O361" s="695"/>
      <c r="P361" s="92"/>
      <c r="Q361" s="251"/>
      <c r="R361" s="251"/>
      <c r="S361" s="251"/>
      <c r="T361" s="251"/>
      <c r="U361" s="251"/>
      <c r="V361" s="251"/>
      <c r="W361" s="251"/>
      <c r="X361" s="251"/>
      <c r="Y361" s="251"/>
      <c r="Z361" s="251"/>
    </row>
    <row r="362" spans="1:26" ht="24" customHeight="1">
      <c r="A362" s="169"/>
      <c r="B362" s="76"/>
      <c r="C362" s="176"/>
      <c r="D362" s="228"/>
      <c r="E362" s="695"/>
      <c r="F362" s="67" t="s">
        <v>983</v>
      </c>
      <c r="G362" s="119" t="s">
        <v>125</v>
      </c>
      <c r="H362" s="827" t="s">
        <v>1224</v>
      </c>
      <c r="I362" s="718"/>
      <c r="J362" s="695"/>
      <c r="K362" s="695"/>
      <c r="L362" s="695"/>
      <c r="M362" s="695"/>
      <c r="N362" s="695"/>
      <c r="O362" s="695"/>
      <c r="P362" s="92"/>
      <c r="Q362" s="251"/>
      <c r="R362" s="251"/>
      <c r="S362" s="251"/>
      <c r="T362" s="251"/>
      <c r="U362" s="251"/>
      <c r="V362" s="251"/>
      <c r="W362" s="251"/>
      <c r="X362" s="251"/>
      <c r="Y362" s="251"/>
      <c r="Z362" s="251"/>
    </row>
    <row r="363" spans="1:26" ht="20.100000000000001" customHeight="1">
      <c r="A363" s="169"/>
      <c r="B363" s="76"/>
      <c r="C363" s="176"/>
      <c r="D363" s="228"/>
      <c r="E363" s="695"/>
      <c r="F363" s="67" t="s">
        <v>985</v>
      </c>
      <c r="G363" s="119" t="s">
        <v>125</v>
      </c>
      <c r="H363" s="827" t="s">
        <v>1225</v>
      </c>
      <c r="I363" s="718"/>
      <c r="J363" s="695"/>
      <c r="K363" s="695"/>
      <c r="L363" s="695"/>
      <c r="M363" s="695"/>
      <c r="N363" s="695"/>
      <c r="O363" s="695"/>
      <c r="P363" s="92"/>
      <c r="Q363" s="251"/>
      <c r="R363" s="251"/>
      <c r="S363" s="251"/>
      <c r="T363" s="251"/>
      <c r="U363" s="251"/>
      <c r="V363" s="251"/>
      <c r="W363" s="251"/>
      <c r="X363" s="251"/>
      <c r="Y363" s="251"/>
      <c r="Z363" s="251"/>
    </row>
    <row r="364" spans="1:26" ht="21.95" customHeight="1">
      <c r="A364" s="169"/>
      <c r="B364" s="76"/>
      <c r="C364" s="176"/>
      <c r="D364" s="228"/>
      <c r="E364" s="695"/>
      <c r="F364" s="67" t="s">
        <v>986</v>
      </c>
      <c r="G364" s="119" t="s">
        <v>125</v>
      </c>
      <c r="H364" s="827" t="s">
        <v>1226</v>
      </c>
      <c r="I364" s="718"/>
      <c r="J364" s="695"/>
      <c r="K364" s="695"/>
      <c r="L364" s="695"/>
      <c r="M364" s="695"/>
      <c r="N364" s="695"/>
      <c r="O364" s="695"/>
      <c r="P364" s="92"/>
      <c r="Q364" s="251"/>
      <c r="R364" s="251"/>
      <c r="S364" s="251"/>
      <c r="T364" s="251"/>
      <c r="U364" s="251"/>
      <c r="V364" s="251"/>
      <c r="W364" s="251"/>
      <c r="X364" s="251"/>
      <c r="Y364" s="251"/>
      <c r="Z364" s="251"/>
    </row>
    <row r="365" spans="1:26" ht="23.1" customHeight="1">
      <c r="A365" s="169"/>
      <c r="B365" s="76"/>
      <c r="C365" s="176"/>
      <c r="D365" s="228"/>
      <c r="E365" s="695"/>
      <c r="F365" s="67" t="s">
        <v>988</v>
      </c>
      <c r="G365" s="119" t="s">
        <v>125</v>
      </c>
      <c r="H365" s="914" t="s">
        <v>1227</v>
      </c>
      <c r="I365" s="718"/>
      <c r="J365" s="695"/>
      <c r="K365" s="695"/>
      <c r="L365" s="695"/>
      <c r="M365" s="695"/>
      <c r="N365" s="695"/>
      <c r="O365" s="695"/>
      <c r="P365" s="92"/>
      <c r="Q365" s="251"/>
      <c r="R365" s="251"/>
      <c r="S365" s="251"/>
      <c r="T365" s="251"/>
      <c r="U365" s="251"/>
      <c r="V365" s="251"/>
      <c r="W365" s="251"/>
      <c r="X365" s="251"/>
      <c r="Y365" s="251"/>
      <c r="Z365" s="251"/>
    </row>
    <row r="366" spans="1:26" ht="26.1" customHeight="1">
      <c r="A366" s="169"/>
      <c r="B366" s="76"/>
      <c r="C366" s="176"/>
      <c r="D366" s="228"/>
      <c r="E366" s="695"/>
      <c r="F366" s="67" t="s">
        <v>991</v>
      </c>
      <c r="G366" s="119" t="s">
        <v>125</v>
      </c>
      <c r="H366" s="914" t="s">
        <v>1228</v>
      </c>
      <c r="I366" s="718"/>
      <c r="J366" s="695"/>
      <c r="K366" s="695"/>
      <c r="L366" s="695"/>
      <c r="M366" s="695"/>
      <c r="N366" s="695"/>
      <c r="O366" s="695"/>
      <c r="P366" s="92"/>
      <c r="Q366" s="251"/>
      <c r="R366" s="251"/>
      <c r="S366" s="251"/>
      <c r="T366" s="251"/>
      <c r="U366" s="251"/>
      <c r="V366" s="251"/>
      <c r="W366" s="251"/>
      <c r="X366" s="251"/>
      <c r="Y366" s="251"/>
      <c r="Z366" s="251"/>
    </row>
    <row r="367" spans="1:26" ht="33" customHeight="1">
      <c r="A367" s="169"/>
      <c r="B367" s="76"/>
      <c r="C367" s="176"/>
      <c r="D367" s="228"/>
      <c r="E367" s="695"/>
      <c r="F367" s="67" t="s">
        <v>4</v>
      </c>
      <c r="G367" s="119" t="s">
        <v>125</v>
      </c>
      <c r="H367" s="914" t="s">
        <v>1229</v>
      </c>
      <c r="I367" s="718"/>
      <c r="J367" s="695"/>
      <c r="K367" s="695"/>
      <c r="L367" s="695"/>
      <c r="M367" s="695"/>
      <c r="N367" s="695"/>
      <c r="O367" s="695"/>
      <c r="P367" s="92"/>
      <c r="Q367" s="251"/>
      <c r="R367" s="251"/>
      <c r="S367" s="251"/>
      <c r="T367" s="251"/>
      <c r="U367" s="251"/>
      <c r="V367" s="251"/>
      <c r="W367" s="251"/>
      <c r="X367" s="251"/>
      <c r="Y367" s="251"/>
      <c r="Z367" s="251"/>
    </row>
    <row r="368" spans="1:26" ht="21.95" customHeight="1">
      <c r="A368" s="169"/>
      <c r="B368" s="76"/>
      <c r="C368" s="176"/>
      <c r="D368" s="228"/>
      <c r="E368" s="695"/>
      <c r="F368" s="67" t="s">
        <v>1001</v>
      </c>
      <c r="G368" s="119" t="s">
        <v>125</v>
      </c>
      <c r="H368" s="916" t="s">
        <v>1230</v>
      </c>
      <c r="I368" s="718"/>
      <c r="J368" s="695"/>
      <c r="K368" s="695"/>
      <c r="L368" s="695"/>
      <c r="M368" s="695"/>
      <c r="N368" s="695"/>
      <c r="O368" s="695"/>
      <c r="P368" s="92"/>
      <c r="Q368" s="251"/>
      <c r="R368" s="251"/>
      <c r="S368" s="251"/>
      <c r="T368" s="251"/>
      <c r="U368" s="251"/>
      <c r="V368" s="251"/>
      <c r="W368" s="251"/>
      <c r="X368" s="251"/>
      <c r="Y368" s="251"/>
      <c r="Z368" s="251"/>
    </row>
    <row r="369" spans="1:26" ht="27.95" customHeight="1">
      <c r="A369" s="169"/>
      <c r="B369" s="76"/>
      <c r="C369" s="176"/>
      <c r="D369" s="228"/>
      <c r="E369" s="695"/>
      <c r="F369" s="67" t="s">
        <v>1008</v>
      </c>
      <c r="G369" s="119" t="s">
        <v>125</v>
      </c>
      <c r="H369" s="916" t="s">
        <v>1231</v>
      </c>
      <c r="I369" s="718"/>
      <c r="J369" s="695"/>
      <c r="K369" s="695"/>
      <c r="L369" s="695"/>
      <c r="M369" s="695"/>
      <c r="N369" s="695"/>
      <c r="O369" s="695"/>
      <c r="P369" s="92"/>
      <c r="Q369" s="251"/>
      <c r="R369" s="251"/>
      <c r="S369" s="251"/>
      <c r="T369" s="251"/>
      <c r="U369" s="251"/>
      <c r="V369" s="251"/>
      <c r="W369" s="251"/>
      <c r="X369" s="251"/>
      <c r="Y369" s="251"/>
      <c r="Z369" s="251"/>
    </row>
    <row r="370" spans="1:26" ht="30" customHeight="1">
      <c r="A370" s="169"/>
      <c r="B370" s="76"/>
      <c r="C370" s="176"/>
      <c r="D370" s="228"/>
      <c r="E370" s="695"/>
      <c r="F370" s="67" t="s">
        <v>1014</v>
      </c>
      <c r="G370" s="119" t="s">
        <v>125</v>
      </c>
      <c r="H370" s="268" t="s">
        <v>1033</v>
      </c>
      <c r="I370" s="271"/>
      <c r="J370" s="695"/>
      <c r="K370" s="695"/>
      <c r="L370" s="695"/>
      <c r="M370" s="695"/>
      <c r="N370" s="695"/>
      <c r="O370" s="695"/>
      <c r="P370" s="92"/>
      <c r="Q370" s="251"/>
      <c r="R370" s="251"/>
      <c r="S370" s="251"/>
      <c r="T370" s="251"/>
      <c r="U370" s="251"/>
      <c r="V370" s="251"/>
      <c r="W370" s="251"/>
      <c r="X370" s="251"/>
      <c r="Y370" s="251"/>
      <c r="Z370" s="251"/>
    </row>
    <row r="371" spans="1:26" ht="24.95" customHeight="1">
      <c r="A371" s="169"/>
      <c r="B371" s="76"/>
      <c r="C371" s="176"/>
      <c r="D371" s="228"/>
      <c r="E371" s="696"/>
      <c r="F371" s="67" t="s">
        <v>1017</v>
      </c>
      <c r="G371" s="119" t="s">
        <v>125</v>
      </c>
      <c r="H371" s="268" t="s">
        <v>1195</v>
      </c>
      <c r="I371" s="271"/>
      <c r="J371" s="696"/>
      <c r="K371" s="696"/>
      <c r="L371" s="696"/>
      <c r="M371" s="696"/>
      <c r="N371" s="696"/>
      <c r="O371" s="696"/>
      <c r="P371" s="92"/>
      <c r="Q371" s="251"/>
      <c r="R371" s="251"/>
      <c r="S371" s="251"/>
      <c r="T371" s="251"/>
      <c r="U371" s="251"/>
      <c r="V371" s="251"/>
      <c r="W371" s="251"/>
      <c r="X371" s="251"/>
      <c r="Y371" s="251"/>
      <c r="Z371" s="251"/>
    </row>
    <row r="372" spans="1:26" ht="30" customHeight="1">
      <c r="A372" s="169"/>
      <c r="B372" s="76"/>
      <c r="C372" s="176"/>
      <c r="D372" s="228"/>
      <c r="E372" s="904" t="s">
        <v>1075</v>
      </c>
      <c r="F372" s="127" t="s">
        <v>972</v>
      </c>
      <c r="G372" s="119" t="s">
        <v>125</v>
      </c>
      <c r="H372" s="827" t="s">
        <v>1232</v>
      </c>
      <c r="I372" s="718"/>
      <c r="J372" s="744"/>
      <c r="K372" s="744" t="s">
        <v>974</v>
      </c>
      <c r="L372" s="744">
        <v>1</v>
      </c>
      <c r="M372" s="899">
        <v>11.67</v>
      </c>
      <c r="N372" s="744">
        <f>L372*M372</f>
        <v>11.67</v>
      </c>
      <c r="O372" s="1077" t="s">
        <v>1474</v>
      </c>
      <c r="P372" s="92"/>
      <c r="Q372" s="251"/>
      <c r="R372" s="251"/>
      <c r="S372" s="251"/>
      <c r="T372" s="251"/>
      <c r="U372" s="251"/>
      <c r="V372" s="251"/>
      <c r="W372" s="251"/>
      <c r="X372" s="251"/>
      <c r="Y372" s="251"/>
      <c r="Z372" s="251"/>
    </row>
    <row r="373" spans="1:26" ht="21" customHeight="1">
      <c r="A373" s="169"/>
      <c r="B373" s="76"/>
      <c r="C373" s="176"/>
      <c r="D373" s="228"/>
      <c r="E373" s="695"/>
      <c r="F373" s="67" t="s">
        <v>975</v>
      </c>
      <c r="G373" s="119" t="s">
        <v>125</v>
      </c>
      <c r="H373" s="840" t="s">
        <v>1233</v>
      </c>
      <c r="I373" s="718"/>
      <c r="J373" s="695"/>
      <c r="K373" s="695"/>
      <c r="L373" s="695"/>
      <c r="M373" s="695"/>
      <c r="N373" s="695"/>
      <c r="O373" s="695"/>
      <c r="P373" s="92"/>
      <c r="Q373" s="251"/>
      <c r="R373" s="251"/>
      <c r="S373" s="251"/>
      <c r="T373" s="251"/>
      <c r="U373" s="251"/>
      <c r="V373" s="251"/>
      <c r="W373" s="251"/>
      <c r="X373" s="251"/>
      <c r="Y373" s="251"/>
      <c r="Z373" s="251"/>
    </row>
    <row r="374" spans="1:26" ht="18" customHeight="1">
      <c r="A374" s="169"/>
      <c r="B374" s="76"/>
      <c r="C374" s="176"/>
      <c r="D374" s="228"/>
      <c r="E374" s="695"/>
      <c r="F374" s="67" t="s">
        <v>977</v>
      </c>
      <c r="G374" s="119" t="s">
        <v>125</v>
      </c>
      <c r="H374" s="827" t="s">
        <v>1021</v>
      </c>
      <c r="I374" s="718"/>
      <c r="J374" s="695"/>
      <c r="K374" s="695"/>
      <c r="L374" s="695"/>
      <c r="M374" s="695"/>
      <c r="N374" s="695"/>
      <c r="O374" s="695"/>
      <c r="P374" s="92"/>
      <c r="Q374" s="251"/>
      <c r="R374" s="251"/>
      <c r="S374" s="251"/>
      <c r="T374" s="251"/>
      <c r="U374" s="251"/>
      <c r="V374" s="251"/>
      <c r="W374" s="251"/>
      <c r="X374" s="251"/>
      <c r="Y374" s="251"/>
      <c r="Z374" s="251"/>
    </row>
    <row r="375" spans="1:26" ht="18" customHeight="1">
      <c r="A375" s="169"/>
      <c r="B375" s="76"/>
      <c r="C375" s="176"/>
      <c r="D375" s="228"/>
      <c r="E375" s="695"/>
      <c r="F375" s="67" t="s">
        <v>979</v>
      </c>
      <c r="G375" s="119" t="s">
        <v>125</v>
      </c>
      <c r="H375" s="827">
        <v>4</v>
      </c>
      <c r="I375" s="718"/>
      <c r="J375" s="695"/>
      <c r="K375" s="695"/>
      <c r="L375" s="695"/>
      <c r="M375" s="695"/>
      <c r="N375" s="695"/>
      <c r="O375" s="695"/>
      <c r="P375" s="92"/>
      <c r="Q375" s="251"/>
      <c r="R375" s="251"/>
      <c r="S375" s="251"/>
      <c r="T375" s="251"/>
      <c r="U375" s="251"/>
      <c r="V375" s="251"/>
      <c r="W375" s="251"/>
      <c r="X375" s="251"/>
      <c r="Y375" s="251"/>
      <c r="Z375" s="251"/>
    </row>
    <row r="376" spans="1:26" ht="23.1" customHeight="1">
      <c r="A376" s="169"/>
      <c r="B376" s="76"/>
      <c r="C376" s="176"/>
      <c r="D376" s="228"/>
      <c r="E376" s="695"/>
      <c r="F376" s="67" t="s">
        <v>980</v>
      </c>
      <c r="G376" s="119" t="s">
        <v>125</v>
      </c>
      <c r="H376" s="827">
        <v>3</v>
      </c>
      <c r="I376" s="718"/>
      <c r="J376" s="695"/>
      <c r="K376" s="695"/>
      <c r="L376" s="695"/>
      <c r="M376" s="695"/>
      <c r="N376" s="695"/>
      <c r="O376" s="695"/>
      <c r="P376" s="92"/>
      <c r="Q376" s="251"/>
      <c r="R376" s="251"/>
      <c r="S376" s="251"/>
      <c r="T376" s="251"/>
      <c r="U376" s="251"/>
      <c r="V376" s="251"/>
      <c r="W376" s="251"/>
      <c r="X376" s="251"/>
      <c r="Y376" s="251"/>
      <c r="Z376" s="251"/>
    </row>
    <row r="377" spans="1:26" ht="18.95" customHeight="1">
      <c r="A377" s="169"/>
      <c r="B377" s="76"/>
      <c r="C377" s="176"/>
      <c r="D377" s="228"/>
      <c r="E377" s="695"/>
      <c r="F377" s="67" t="s">
        <v>982</v>
      </c>
      <c r="G377" s="119" t="s">
        <v>125</v>
      </c>
      <c r="H377" s="827">
        <v>2019</v>
      </c>
      <c r="I377" s="718"/>
      <c r="J377" s="695"/>
      <c r="K377" s="695"/>
      <c r="L377" s="695"/>
      <c r="M377" s="695"/>
      <c r="N377" s="695"/>
      <c r="O377" s="695"/>
      <c r="P377" s="92"/>
      <c r="Q377" s="251"/>
      <c r="R377" s="251"/>
      <c r="S377" s="251"/>
      <c r="T377" s="251"/>
      <c r="U377" s="251"/>
      <c r="V377" s="251"/>
      <c r="W377" s="251"/>
      <c r="X377" s="251"/>
      <c r="Y377" s="251"/>
      <c r="Z377" s="251"/>
    </row>
    <row r="378" spans="1:26" ht="24" customHeight="1">
      <c r="A378" s="169"/>
      <c r="B378" s="76"/>
      <c r="C378" s="176"/>
      <c r="D378" s="228"/>
      <c r="E378" s="695"/>
      <c r="F378" s="67" t="s">
        <v>983</v>
      </c>
      <c r="G378" s="119" t="s">
        <v>125</v>
      </c>
      <c r="H378" s="827" t="s">
        <v>1234</v>
      </c>
      <c r="I378" s="718"/>
      <c r="J378" s="695"/>
      <c r="K378" s="695"/>
      <c r="L378" s="695"/>
      <c r="M378" s="695"/>
      <c r="N378" s="695"/>
      <c r="O378" s="695"/>
      <c r="P378" s="92"/>
      <c r="Q378" s="251"/>
      <c r="R378" s="251"/>
      <c r="S378" s="251"/>
      <c r="T378" s="251"/>
      <c r="U378" s="251"/>
      <c r="V378" s="251"/>
      <c r="W378" s="251"/>
      <c r="X378" s="251"/>
      <c r="Y378" s="251"/>
      <c r="Z378" s="251"/>
    </row>
    <row r="379" spans="1:26" ht="20.100000000000001" customHeight="1">
      <c r="A379" s="169"/>
      <c r="B379" s="76"/>
      <c r="C379" s="176"/>
      <c r="D379" s="228"/>
      <c r="E379" s="695"/>
      <c r="F379" s="67" t="s">
        <v>985</v>
      </c>
      <c r="G379" s="119" t="s">
        <v>125</v>
      </c>
      <c r="H379" s="827" t="s">
        <v>1199</v>
      </c>
      <c r="I379" s="718"/>
      <c r="J379" s="695"/>
      <c r="K379" s="695"/>
      <c r="L379" s="695"/>
      <c r="M379" s="695"/>
      <c r="N379" s="695"/>
      <c r="O379" s="695"/>
      <c r="P379" s="92"/>
      <c r="Q379" s="251"/>
      <c r="R379" s="251"/>
      <c r="S379" s="251"/>
      <c r="T379" s="251"/>
      <c r="U379" s="251"/>
      <c r="V379" s="251"/>
      <c r="W379" s="251"/>
      <c r="X379" s="251"/>
      <c r="Y379" s="251"/>
      <c r="Z379" s="251"/>
    </row>
    <row r="380" spans="1:26" ht="21.95" customHeight="1">
      <c r="A380" s="169"/>
      <c r="B380" s="76"/>
      <c r="C380" s="176"/>
      <c r="D380" s="228"/>
      <c r="E380" s="695"/>
      <c r="F380" s="67" t="s">
        <v>986</v>
      </c>
      <c r="G380" s="119" t="s">
        <v>125</v>
      </c>
      <c r="H380" s="827" t="s">
        <v>1200</v>
      </c>
      <c r="I380" s="718"/>
      <c r="J380" s="695"/>
      <c r="K380" s="695"/>
      <c r="L380" s="695"/>
      <c r="M380" s="695"/>
      <c r="N380" s="695"/>
      <c r="O380" s="695"/>
      <c r="P380" s="92"/>
      <c r="Q380" s="251"/>
      <c r="R380" s="251"/>
      <c r="S380" s="251"/>
      <c r="T380" s="251"/>
      <c r="U380" s="251"/>
      <c r="V380" s="251"/>
      <c r="W380" s="251"/>
      <c r="X380" s="251"/>
      <c r="Y380" s="251"/>
      <c r="Z380" s="251"/>
    </row>
    <row r="381" spans="1:26" ht="23.1" customHeight="1">
      <c r="A381" s="169"/>
      <c r="B381" s="76"/>
      <c r="C381" s="176"/>
      <c r="D381" s="228"/>
      <c r="E381" s="695"/>
      <c r="F381" s="67" t="s">
        <v>988</v>
      </c>
      <c r="G381" s="119" t="s">
        <v>125</v>
      </c>
      <c r="H381" s="914" t="s">
        <v>1235</v>
      </c>
      <c r="I381" s="718"/>
      <c r="J381" s="695"/>
      <c r="K381" s="695"/>
      <c r="L381" s="695"/>
      <c r="M381" s="695"/>
      <c r="N381" s="695"/>
      <c r="O381" s="695"/>
      <c r="P381" s="92"/>
      <c r="Q381" s="251"/>
      <c r="R381" s="251"/>
      <c r="S381" s="251"/>
      <c r="T381" s="251"/>
      <c r="U381" s="251"/>
      <c r="V381" s="251"/>
      <c r="W381" s="251"/>
      <c r="X381" s="251"/>
      <c r="Y381" s="251"/>
      <c r="Z381" s="251"/>
    </row>
    <row r="382" spans="1:26" ht="26.1" customHeight="1">
      <c r="A382" s="169"/>
      <c r="B382" s="76"/>
      <c r="C382" s="176"/>
      <c r="D382" s="228"/>
      <c r="E382" s="695"/>
      <c r="F382" s="67" t="s">
        <v>991</v>
      </c>
      <c r="G382" s="119" t="s">
        <v>125</v>
      </c>
      <c r="H382" s="914" t="s">
        <v>1236</v>
      </c>
      <c r="I382" s="718"/>
      <c r="J382" s="695"/>
      <c r="K382" s="695"/>
      <c r="L382" s="695"/>
      <c r="M382" s="695"/>
      <c r="N382" s="695"/>
      <c r="O382" s="695"/>
      <c r="P382" s="92"/>
      <c r="Q382" s="251"/>
      <c r="R382" s="251"/>
      <c r="S382" s="251"/>
      <c r="T382" s="251"/>
      <c r="U382" s="251"/>
      <c r="V382" s="251"/>
      <c r="W382" s="251"/>
      <c r="X382" s="251"/>
      <c r="Y382" s="251"/>
      <c r="Z382" s="251"/>
    </row>
    <row r="383" spans="1:26" ht="33" customHeight="1">
      <c r="A383" s="169"/>
      <c r="B383" s="76"/>
      <c r="C383" s="176"/>
      <c r="D383" s="228"/>
      <c r="E383" s="695"/>
      <c r="F383" s="67" t="s">
        <v>4</v>
      </c>
      <c r="G383" s="119" t="s">
        <v>125</v>
      </c>
      <c r="H383" s="914" t="s">
        <v>1237</v>
      </c>
      <c r="I383" s="718"/>
      <c r="J383" s="695"/>
      <c r="K383" s="695"/>
      <c r="L383" s="695"/>
      <c r="M383" s="695"/>
      <c r="N383" s="695"/>
      <c r="O383" s="695"/>
      <c r="P383" s="92"/>
      <c r="Q383" s="251"/>
      <c r="R383" s="251"/>
      <c r="S383" s="251"/>
      <c r="T383" s="251"/>
      <c r="U383" s="251"/>
      <c r="V383" s="251"/>
      <c r="W383" s="251"/>
      <c r="X383" s="251"/>
      <c r="Y383" s="251"/>
      <c r="Z383" s="251"/>
    </row>
    <row r="384" spans="1:26" ht="21.95" customHeight="1">
      <c r="A384" s="169"/>
      <c r="B384" s="76"/>
      <c r="C384" s="176"/>
      <c r="D384" s="228"/>
      <c r="E384" s="695"/>
      <c r="F384" s="67" t="s">
        <v>1001</v>
      </c>
      <c r="G384" s="119" t="s">
        <v>125</v>
      </c>
      <c r="H384" s="915" t="s">
        <v>1238</v>
      </c>
      <c r="I384" s="718"/>
      <c r="J384" s="695"/>
      <c r="K384" s="695"/>
      <c r="L384" s="695"/>
      <c r="M384" s="695"/>
      <c r="N384" s="695"/>
      <c r="O384" s="695"/>
      <c r="P384" s="92"/>
      <c r="Q384" s="251"/>
      <c r="R384" s="251"/>
      <c r="S384" s="251"/>
      <c r="T384" s="251"/>
      <c r="U384" s="251"/>
      <c r="V384" s="251"/>
      <c r="W384" s="251"/>
      <c r="X384" s="251"/>
      <c r="Y384" s="251"/>
      <c r="Z384" s="251"/>
    </row>
    <row r="385" spans="1:26" ht="24" customHeight="1">
      <c r="A385" s="169"/>
      <c r="B385" s="76"/>
      <c r="C385" s="176"/>
      <c r="D385" s="228"/>
      <c r="E385" s="695"/>
      <c r="F385" s="67" t="s">
        <v>1008</v>
      </c>
      <c r="G385" s="119" t="s">
        <v>125</v>
      </c>
      <c r="H385" s="916" t="s">
        <v>1205</v>
      </c>
      <c r="I385" s="718"/>
      <c r="J385" s="695"/>
      <c r="K385" s="695"/>
      <c r="L385" s="695"/>
      <c r="M385" s="695"/>
      <c r="N385" s="695"/>
      <c r="O385" s="695"/>
      <c r="P385" s="92"/>
      <c r="Q385" s="251"/>
      <c r="R385" s="251"/>
      <c r="S385" s="251"/>
      <c r="T385" s="251"/>
      <c r="U385" s="251"/>
      <c r="V385" s="251"/>
      <c r="W385" s="251"/>
      <c r="X385" s="251"/>
      <c r="Y385" s="251"/>
      <c r="Z385" s="251"/>
    </row>
    <row r="386" spans="1:26" ht="30" customHeight="1">
      <c r="A386" s="169"/>
      <c r="B386" s="76"/>
      <c r="C386" s="176"/>
      <c r="D386" s="228"/>
      <c r="E386" s="695"/>
      <c r="F386" s="67" t="s">
        <v>1014</v>
      </c>
      <c r="G386" s="119" t="s">
        <v>125</v>
      </c>
      <c r="H386" s="268" t="s">
        <v>1033</v>
      </c>
      <c r="I386" s="271"/>
      <c r="J386" s="695"/>
      <c r="K386" s="695"/>
      <c r="L386" s="695"/>
      <c r="M386" s="695"/>
      <c r="N386" s="695"/>
      <c r="O386" s="695"/>
      <c r="P386" s="92"/>
      <c r="Q386" s="251"/>
      <c r="R386" s="251"/>
      <c r="S386" s="251"/>
      <c r="T386" s="251"/>
      <c r="U386" s="251"/>
      <c r="V386" s="251"/>
      <c r="W386" s="251"/>
      <c r="X386" s="251"/>
      <c r="Y386" s="251"/>
      <c r="Z386" s="251"/>
    </row>
    <row r="387" spans="1:26" ht="24.95" customHeight="1">
      <c r="A387" s="169"/>
      <c r="B387" s="76"/>
      <c r="C387" s="176"/>
      <c r="D387" s="228"/>
      <c r="E387" s="696"/>
      <c r="F387" s="67" t="s">
        <v>1017</v>
      </c>
      <c r="G387" s="119" t="s">
        <v>125</v>
      </c>
      <c r="H387" s="268" t="s">
        <v>1206</v>
      </c>
      <c r="I387" s="271"/>
      <c r="J387" s="696"/>
      <c r="K387" s="696"/>
      <c r="L387" s="696"/>
      <c r="M387" s="696"/>
      <c r="N387" s="696"/>
      <c r="O387" s="696"/>
      <c r="P387" s="92"/>
      <c r="Q387" s="251"/>
      <c r="R387" s="251"/>
      <c r="S387" s="251"/>
      <c r="T387" s="251"/>
      <c r="U387" s="251"/>
      <c r="V387" s="251"/>
      <c r="W387" s="251"/>
      <c r="X387" s="251"/>
      <c r="Y387" s="251"/>
      <c r="Z387" s="251"/>
    </row>
    <row r="388" spans="1:26" ht="30" customHeight="1">
      <c r="A388" s="169"/>
      <c r="B388" s="76"/>
      <c r="C388" s="176"/>
      <c r="D388" s="228"/>
      <c r="E388" s="904" t="s">
        <v>1090</v>
      </c>
      <c r="F388" s="67" t="s">
        <v>972</v>
      </c>
      <c r="G388" s="119" t="s">
        <v>125</v>
      </c>
      <c r="H388" s="827" t="s">
        <v>1239</v>
      </c>
      <c r="I388" s="718"/>
      <c r="J388" s="744"/>
      <c r="K388" s="744" t="s">
        <v>974</v>
      </c>
      <c r="L388" s="744">
        <v>1</v>
      </c>
      <c r="M388" s="899">
        <v>7.78</v>
      </c>
      <c r="N388" s="744">
        <f>L388*M388</f>
        <v>7.78</v>
      </c>
      <c r="O388" s="1077" t="s">
        <v>1474</v>
      </c>
      <c r="P388" s="92" t="s">
        <v>73</v>
      </c>
      <c r="Q388" s="251"/>
      <c r="R388" s="251"/>
      <c r="S388" s="251"/>
      <c r="T388" s="251"/>
      <c r="U388" s="251"/>
      <c r="V388" s="251"/>
      <c r="W388" s="251"/>
      <c r="X388" s="251"/>
      <c r="Y388" s="251"/>
      <c r="Z388" s="251"/>
    </row>
    <row r="389" spans="1:26" ht="21" customHeight="1">
      <c r="A389" s="169"/>
      <c r="B389" s="76"/>
      <c r="C389" s="176"/>
      <c r="D389" s="228"/>
      <c r="E389" s="695"/>
      <c r="F389" s="67" t="s">
        <v>975</v>
      </c>
      <c r="G389" s="119" t="s">
        <v>125</v>
      </c>
      <c r="H389" s="827" t="s">
        <v>1240</v>
      </c>
      <c r="I389" s="718"/>
      <c r="J389" s="695"/>
      <c r="K389" s="695"/>
      <c r="L389" s="695"/>
      <c r="M389" s="695"/>
      <c r="N389" s="695"/>
      <c r="O389" s="695"/>
      <c r="P389" s="92" t="s">
        <v>73</v>
      </c>
      <c r="Q389" s="251"/>
      <c r="R389" s="251"/>
      <c r="S389" s="251"/>
      <c r="T389" s="251"/>
      <c r="U389" s="251"/>
      <c r="V389" s="251"/>
      <c r="W389" s="251"/>
      <c r="X389" s="251"/>
      <c r="Y389" s="251"/>
      <c r="Z389" s="251"/>
    </row>
    <row r="390" spans="1:26" ht="21" customHeight="1">
      <c r="A390" s="169"/>
      <c r="B390" s="76"/>
      <c r="C390" s="176"/>
      <c r="D390" s="228"/>
      <c r="E390" s="695"/>
      <c r="F390" s="67" t="s">
        <v>977</v>
      </c>
      <c r="G390" s="119" t="s">
        <v>125</v>
      </c>
      <c r="H390" s="827" t="s">
        <v>1124</v>
      </c>
      <c r="I390" s="718"/>
      <c r="J390" s="695"/>
      <c r="K390" s="695"/>
      <c r="L390" s="695"/>
      <c r="M390" s="695"/>
      <c r="N390" s="695"/>
      <c r="O390" s="695"/>
      <c r="P390" s="92" t="s">
        <v>73</v>
      </c>
      <c r="Q390" s="251"/>
      <c r="R390" s="251"/>
      <c r="S390" s="251"/>
      <c r="T390" s="251"/>
      <c r="U390" s="251"/>
      <c r="V390" s="251"/>
      <c r="W390" s="251"/>
      <c r="X390" s="251"/>
      <c r="Y390" s="251"/>
      <c r="Z390" s="251"/>
    </row>
    <row r="391" spans="1:26" ht="21" customHeight="1">
      <c r="A391" s="169"/>
      <c r="B391" s="76"/>
      <c r="C391" s="176"/>
      <c r="D391" s="228"/>
      <c r="E391" s="695"/>
      <c r="F391" s="67" t="s">
        <v>979</v>
      </c>
      <c r="G391" s="119" t="s">
        <v>125</v>
      </c>
      <c r="H391" s="827">
        <v>5</v>
      </c>
      <c r="I391" s="718"/>
      <c r="J391" s="695"/>
      <c r="K391" s="695"/>
      <c r="L391" s="695"/>
      <c r="M391" s="695"/>
      <c r="N391" s="695"/>
      <c r="O391" s="695"/>
      <c r="P391" s="92" t="s">
        <v>73</v>
      </c>
      <c r="Q391" s="251"/>
      <c r="R391" s="251"/>
      <c r="S391" s="251"/>
      <c r="T391" s="251"/>
      <c r="U391" s="251"/>
      <c r="V391" s="251"/>
      <c r="W391" s="251"/>
      <c r="X391" s="251"/>
      <c r="Y391" s="251"/>
      <c r="Z391" s="251"/>
    </row>
    <row r="392" spans="1:26" ht="21" customHeight="1">
      <c r="A392" s="169"/>
      <c r="B392" s="76"/>
      <c r="C392" s="176"/>
      <c r="D392" s="228"/>
      <c r="E392" s="695"/>
      <c r="F392" s="67" t="s">
        <v>980</v>
      </c>
      <c r="G392" s="119" t="s">
        <v>125</v>
      </c>
      <c r="H392" s="827">
        <v>3</v>
      </c>
      <c r="I392" s="718"/>
      <c r="J392" s="695"/>
      <c r="K392" s="695"/>
      <c r="L392" s="695"/>
      <c r="M392" s="695"/>
      <c r="N392" s="695"/>
      <c r="O392" s="695"/>
      <c r="P392" s="92" t="s">
        <v>981</v>
      </c>
      <c r="Q392" s="251"/>
      <c r="R392" s="251"/>
      <c r="S392" s="251"/>
      <c r="T392" s="251"/>
      <c r="U392" s="251"/>
      <c r="V392" s="251"/>
      <c r="W392" s="251"/>
      <c r="X392" s="251"/>
      <c r="Y392" s="251"/>
      <c r="Z392" s="251"/>
    </row>
    <row r="393" spans="1:26" ht="21" customHeight="1">
      <c r="A393" s="169"/>
      <c r="B393" s="76"/>
      <c r="C393" s="176"/>
      <c r="D393" s="228"/>
      <c r="E393" s="695"/>
      <c r="F393" s="67" t="s">
        <v>982</v>
      </c>
      <c r="G393" s="119" t="s">
        <v>125</v>
      </c>
      <c r="H393" s="827">
        <v>2018</v>
      </c>
      <c r="I393" s="718"/>
      <c r="J393" s="695"/>
      <c r="K393" s="695"/>
      <c r="L393" s="695"/>
      <c r="M393" s="695"/>
      <c r="N393" s="695"/>
      <c r="O393" s="695"/>
      <c r="P393" s="92" t="s">
        <v>73</v>
      </c>
      <c r="Q393" s="251"/>
      <c r="R393" s="251"/>
      <c r="S393" s="251"/>
      <c r="T393" s="251"/>
      <c r="U393" s="251"/>
      <c r="V393" s="251"/>
      <c r="W393" s="251"/>
      <c r="X393" s="251"/>
      <c r="Y393" s="251"/>
      <c r="Z393" s="251"/>
    </row>
    <row r="394" spans="1:26" ht="21" customHeight="1">
      <c r="A394" s="169"/>
      <c r="B394" s="76"/>
      <c r="C394" s="176"/>
      <c r="D394" s="228"/>
      <c r="E394" s="695"/>
      <c r="F394" s="67" t="s">
        <v>983</v>
      </c>
      <c r="G394" s="119" t="s">
        <v>125</v>
      </c>
      <c r="H394" s="827" t="s">
        <v>1241</v>
      </c>
      <c r="I394" s="718"/>
      <c r="J394" s="695"/>
      <c r="K394" s="695"/>
      <c r="L394" s="695"/>
      <c r="M394" s="695"/>
      <c r="N394" s="695"/>
      <c r="O394" s="695"/>
      <c r="P394" s="92" t="s">
        <v>73</v>
      </c>
      <c r="Q394" s="251"/>
      <c r="R394" s="251"/>
      <c r="S394" s="251"/>
      <c r="T394" s="251"/>
      <c r="U394" s="251"/>
      <c r="V394" s="251"/>
      <c r="W394" s="251"/>
      <c r="X394" s="251"/>
      <c r="Y394" s="251"/>
      <c r="Z394" s="251"/>
    </row>
    <row r="395" spans="1:26" ht="21" customHeight="1">
      <c r="A395" s="169"/>
      <c r="B395" s="76"/>
      <c r="C395" s="176"/>
      <c r="D395" s="228"/>
      <c r="E395" s="695"/>
      <c r="F395" s="67" t="s">
        <v>985</v>
      </c>
      <c r="G395" s="119" t="s">
        <v>125</v>
      </c>
      <c r="H395" s="827" t="s">
        <v>1126</v>
      </c>
      <c r="I395" s="718"/>
      <c r="J395" s="695"/>
      <c r="K395" s="695"/>
      <c r="L395" s="695"/>
      <c r="M395" s="695"/>
      <c r="N395" s="695"/>
      <c r="O395" s="695"/>
      <c r="P395" s="92" t="s">
        <v>73</v>
      </c>
      <c r="Q395" s="251"/>
      <c r="R395" s="251"/>
      <c r="S395" s="251"/>
      <c r="T395" s="251"/>
      <c r="U395" s="251"/>
      <c r="V395" s="251"/>
      <c r="W395" s="251"/>
      <c r="X395" s="251"/>
      <c r="Y395" s="251"/>
      <c r="Z395" s="251"/>
    </row>
    <row r="396" spans="1:26" ht="21" customHeight="1">
      <c r="A396" s="169"/>
      <c r="B396" s="76"/>
      <c r="C396" s="176"/>
      <c r="D396" s="228"/>
      <c r="E396" s="695"/>
      <c r="F396" s="67" t="s">
        <v>986</v>
      </c>
      <c r="G396" s="119" t="s">
        <v>125</v>
      </c>
      <c r="H396" s="827" t="s">
        <v>1127</v>
      </c>
      <c r="I396" s="718"/>
      <c r="J396" s="695"/>
      <c r="K396" s="695"/>
      <c r="L396" s="695"/>
      <c r="M396" s="695"/>
      <c r="N396" s="695"/>
      <c r="O396" s="695"/>
      <c r="P396" s="92" t="s">
        <v>73</v>
      </c>
      <c r="Q396" s="251"/>
      <c r="R396" s="251"/>
      <c r="S396" s="251"/>
      <c r="T396" s="251"/>
      <c r="U396" s="251"/>
      <c r="V396" s="251"/>
      <c r="W396" s="251"/>
      <c r="X396" s="251"/>
      <c r="Y396" s="251"/>
      <c r="Z396" s="251"/>
    </row>
    <row r="397" spans="1:26" ht="21" customHeight="1">
      <c r="A397" s="169"/>
      <c r="B397" s="76"/>
      <c r="C397" s="176"/>
      <c r="D397" s="228"/>
      <c r="E397" s="695"/>
      <c r="F397" s="67" t="s">
        <v>988</v>
      </c>
      <c r="G397" s="119" t="s">
        <v>125</v>
      </c>
      <c r="H397" s="914" t="s">
        <v>1242</v>
      </c>
      <c r="I397" s="718"/>
      <c r="J397" s="695"/>
      <c r="K397" s="695"/>
      <c r="L397" s="695"/>
      <c r="M397" s="695"/>
      <c r="N397" s="695"/>
      <c r="O397" s="695"/>
      <c r="P397" s="92" t="s">
        <v>990</v>
      </c>
      <c r="Q397" s="251"/>
      <c r="R397" s="251"/>
      <c r="S397" s="251"/>
      <c r="T397" s="251"/>
      <c r="U397" s="251"/>
      <c r="V397" s="251"/>
      <c r="W397" s="251"/>
      <c r="X397" s="251"/>
      <c r="Y397" s="251"/>
      <c r="Z397" s="251"/>
    </row>
    <row r="398" spans="1:26" ht="21" customHeight="1">
      <c r="A398" s="169"/>
      <c r="B398" s="76"/>
      <c r="C398" s="176"/>
      <c r="D398" s="228"/>
      <c r="E398" s="695"/>
      <c r="F398" s="67" t="s">
        <v>991</v>
      </c>
      <c r="G398" s="119" t="s">
        <v>125</v>
      </c>
      <c r="H398" s="914" t="s">
        <v>1243</v>
      </c>
      <c r="I398" s="718"/>
      <c r="J398" s="695"/>
      <c r="K398" s="695"/>
      <c r="L398" s="695"/>
      <c r="M398" s="695"/>
      <c r="N398" s="695"/>
      <c r="O398" s="695"/>
      <c r="P398" s="92" t="s">
        <v>993</v>
      </c>
      <c r="Q398" s="251"/>
      <c r="R398" s="251"/>
      <c r="S398" s="251"/>
      <c r="T398" s="251"/>
      <c r="U398" s="251"/>
      <c r="V398" s="251"/>
      <c r="W398" s="251"/>
      <c r="X398" s="251"/>
      <c r="Y398" s="251"/>
      <c r="Z398" s="251"/>
    </row>
    <row r="399" spans="1:26" ht="21" customHeight="1">
      <c r="A399" s="169"/>
      <c r="B399" s="76"/>
      <c r="C399" s="176"/>
      <c r="D399" s="228"/>
      <c r="E399" s="695"/>
      <c r="F399" s="67" t="s">
        <v>4</v>
      </c>
      <c r="G399" s="119" t="s">
        <v>125</v>
      </c>
      <c r="H399" s="915" t="s">
        <v>1244</v>
      </c>
      <c r="I399" s="718"/>
      <c r="J399" s="695"/>
      <c r="K399" s="695"/>
      <c r="L399" s="695"/>
      <c r="M399" s="695"/>
      <c r="N399" s="695"/>
      <c r="O399" s="695"/>
      <c r="P399" s="92" t="s">
        <v>994</v>
      </c>
      <c r="Q399" s="251"/>
      <c r="R399" s="251"/>
      <c r="S399" s="251"/>
      <c r="T399" s="251"/>
      <c r="U399" s="251"/>
      <c r="V399" s="251"/>
      <c r="W399" s="251"/>
      <c r="X399" s="251"/>
      <c r="Y399" s="251"/>
      <c r="Z399" s="251"/>
    </row>
    <row r="400" spans="1:26" ht="21" customHeight="1">
      <c r="A400" s="169"/>
      <c r="B400" s="76"/>
      <c r="C400" s="176"/>
      <c r="D400" s="228"/>
      <c r="E400" s="695"/>
      <c r="F400" s="67" t="s">
        <v>1001</v>
      </c>
      <c r="G400" s="119" t="s">
        <v>125</v>
      </c>
      <c r="H400" s="916" t="s">
        <v>1245</v>
      </c>
      <c r="I400" s="718"/>
      <c r="J400" s="695"/>
      <c r="K400" s="695"/>
      <c r="L400" s="695"/>
      <c r="M400" s="695"/>
      <c r="N400" s="695"/>
      <c r="O400" s="695"/>
      <c r="P400" s="92" t="s">
        <v>1003</v>
      </c>
      <c r="Q400" s="251"/>
      <c r="R400" s="251"/>
      <c r="S400" s="251"/>
      <c r="T400" s="251"/>
      <c r="U400" s="251"/>
      <c r="V400" s="251"/>
      <c r="W400" s="251"/>
      <c r="X400" s="251"/>
      <c r="Y400" s="251"/>
      <c r="Z400" s="251"/>
    </row>
    <row r="401" spans="1:26" ht="21" customHeight="1">
      <c r="A401" s="169"/>
      <c r="B401" s="76"/>
      <c r="C401" s="176"/>
      <c r="D401" s="228"/>
      <c r="E401" s="695"/>
      <c r="F401" s="67" t="s">
        <v>1008</v>
      </c>
      <c r="G401" s="119" t="s">
        <v>125</v>
      </c>
      <c r="H401" s="914" t="s">
        <v>1132</v>
      </c>
      <c r="I401" s="718"/>
      <c r="J401" s="695"/>
      <c r="K401" s="695"/>
      <c r="L401" s="695"/>
      <c r="M401" s="695"/>
      <c r="N401" s="695"/>
      <c r="O401" s="695"/>
      <c r="P401" s="92" t="s">
        <v>1194</v>
      </c>
      <c r="Q401" s="251"/>
      <c r="R401" s="251"/>
      <c r="S401" s="251"/>
      <c r="T401" s="251"/>
      <c r="U401" s="251"/>
      <c r="V401" s="251"/>
      <c r="W401" s="251"/>
      <c r="X401" s="251"/>
      <c r="Y401" s="251"/>
      <c r="Z401" s="251"/>
    </row>
    <row r="402" spans="1:26" ht="15.75" customHeight="1">
      <c r="A402" s="169"/>
      <c r="B402" s="76"/>
      <c r="C402" s="176"/>
      <c r="D402" s="228"/>
      <c r="E402" s="695"/>
      <c r="F402" s="67" t="s">
        <v>1014</v>
      </c>
      <c r="G402" s="119" t="s">
        <v>125</v>
      </c>
      <c r="H402" s="268" t="s">
        <v>1033</v>
      </c>
      <c r="I402" s="271"/>
      <c r="J402" s="695"/>
      <c r="K402" s="695"/>
      <c r="L402" s="695"/>
      <c r="M402" s="695"/>
      <c r="N402" s="695"/>
      <c r="O402" s="695"/>
      <c r="P402" s="92" t="s">
        <v>1016</v>
      </c>
      <c r="Q402" s="251"/>
      <c r="R402" s="251"/>
      <c r="S402" s="251"/>
      <c r="T402" s="251"/>
      <c r="U402" s="251"/>
      <c r="V402" s="251"/>
      <c r="W402" s="251"/>
      <c r="X402" s="251"/>
      <c r="Y402" s="251"/>
      <c r="Z402" s="251"/>
    </row>
    <row r="403" spans="1:26" ht="15.75" customHeight="1">
      <c r="A403" s="169"/>
      <c r="B403" s="76"/>
      <c r="C403" s="176"/>
      <c r="D403" s="228"/>
      <c r="E403" s="696"/>
      <c r="F403" s="67" t="s">
        <v>1017</v>
      </c>
      <c r="G403" s="119" t="s">
        <v>125</v>
      </c>
      <c r="H403" s="268" t="s">
        <v>1206</v>
      </c>
      <c r="I403" s="271"/>
      <c r="J403" s="696"/>
      <c r="K403" s="696"/>
      <c r="L403" s="696"/>
      <c r="M403" s="696"/>
      <c r="N403" s="696"/>
      <c r="O403" s="696"/>
      <c r="P403" s="92" t="s">
        <v>1018</v>
      </c>
      <c r="Q403" s="251"/>
      <c r="R403" s="251"/>
      <c r="S403" s="251"/>
      <c r="T403" s="251"/>
      <c r="U403" s="251"/>
      <c r="V403" s="251"/>
      <c r="W403" s="251"/>
      <c r="X403" s="251"/>
      <c r="Y403" s="251"/>
      <c r="Z403" s="251"/>
    </row>
    <row r="404" spans="1:26" ht="30" customHeight="1">
      <c r="A404" s="169"/>
      <c r="B404" s="76"/>
      <c r="C404" s="176"/>
      <c r="D404" s="228"/>
      <c r="E404" s="904" t="s">
        <v>1105</v>
      </c>
      <c r="F404" s="67" t="s">
        <v>972</v>
      </c>
      <c r="G404" s="119" t="s">
        <v>125</v>
      </c>
      <c r="H404" s="827" t="s">
        <v>1246</v>
      </c>
      <c r="I404" s="718"/>
      <c r="J404" s="744"/>
      <c r="K404" s="744" t="s">
        <v>974</v>
      </c>
      <c r="L404" s="744">
        <v>1</v>
      </c>
      <c r="M404" s="899">
        <v>7.96</v>
      </c>
      <c r="N404" s="744">
        <f>L404*M404</f>
        <v>7.96</v>
      </c>
      <c r="O404" s="1077" t="s">
        <v>1474</v>
      </c>
      <c r="P404" s="92" t="s">
        <v>73</v>
      </c>
      <c r="Q404" s="251"/>
      <c r="R404" s="251"/>
      <c r="S404" s="251"/>
      <c r="T404" s="251"/>
      <c r="U404" s="251"/>
      <c r="V404" s="251"/>
      <c r="W404" s="251"/>
      <c r="X404" s="251"/>
      <c r="Y404" s="251"/>
      <c r="Z404" s="251"/>
    </row>
    <row r="405" spans="1:26" ht="21" customHeight="1">
      <c r="A405" s="169"/>
      <c r="B405" s="76"/>
      <c r="C405" s="176"/>
      <c r="D405" s="228"/>
      <c r="E405" s="695"/>
      <c r="F405" s="67" t="s">
        <v>975</v>
      </c>
      <c r="G405" s="119" t="s">
        <v>125</v>
      </c>
      <c r="H405" s="827" t="s">
        <v>1247</v>
      </c>
      <c r="I405" s="718"/>
      <c r="J405" s="695"/>
      <c r="K405" s="695"/>
      <c r="L405" s="695"/>
      <c r="M405" s="695"/>
      <c r="N405" s="695"/>
      <c r="O405" s="695"/>
      <c r="P405" s="92" t="s">
        <v>73</v>
      </c>
      <c r="Q405" s="251"/>
      <c r="R405" s="251"/>
      <c r="S405" s="251"/>
      <c r="T405" s="251"/>
      <c r="U405" s="251"/>
      <c r="V405" s="251"/>
      <c r="W405" s="251"/>
      <c r="X405" s="251"/>
      <c r="Y405" s="251"/>
      <c r="Z405" s="251"/>
    </row>
    <row r="406" spans="1:26" ht="21" customHeight="1">
      <c r="A406" s="169"/>
      <c r="B406" s="76"/>
      <c r="C406" s="176"/>
      <c r="D406" s="228"/>
      <c r="E406" s="695"/>
      <c r="F406" s="67" t="s">
        <v>977</v>
      </c>
      <c r="G406" s="119" t="s">
        <v>125</v>
      </c>
      <c r="H406" s="827" t="s">
        <v>1124</v>
      </c>
      <c r="I406" s="718"/>
      <c r="J406" s="695"/>
      <c r="K406" s="695"/>
      <c r="L406" s="695"/>
      <c r="M406" s="695"/>
      <c r="N406" s="695"/>
      <c r="O406" s="695"/>
      <c r="P406" s="92" t="s">
        <v>73</v>
      </c>
      <c r="Q406" s="251"/>
      <c r="R406" s="251"/>
      <c r="S406" s="251"/>
      <c r="T406" s="251"/>
      <c r="U406" s="251"/>
      <c r="V406" s="251"/>
      <c r="W406" s="251"/>
      <c r="X406" s="251"/>
      <c r="Y406" s="251"/>
      <c r="Z406" s="251"/>
    </row>
    <row r="407" spans="1:26" ht="21" customHeight="1">
      <c r="A407" s="169"/>
      <c r="B407" s="76"/>
      <c r="C407" s="176"/>
      <c r="D407" s="228"/>
      <c r="E407" s="695"/>
      <c r="F407" s="67" t="s">
        <v>979</v>
      </c>
      <c r="G407" s="119" t="s">
        <v>125</v>
      </c>
      <c r="H407" s="827">
        <v>5</v>
      </c>
      <c r="I407" s="718"/>
      <c r="J407" s="695"/>
      <c r="K407" s="695"/>
      <c r="L407" s="695"/>
      <c r="M407" s="695"/>
      <c r="N407" s="695"/>
      <c r="O407" s="695"/>
      <c r="P407" s="92" t="s">
        <v>73</v>
      </c>
      <c r="Q407" s="251"/>
      <c r="R407" s="251"/>
      <c r="S407" s="251"/>
      <c r="T407" s="251"/>
      <c r="U407" s="251"/>
      <c r="V407" s="251"/>
      <c r="W407" s="251"/>
      <c r="X407" s="251"/>
      <c r="Y407" s="251"/>
      <c r="Z407" s="251"/>
    </row>
    <row r="408" spans="1:26" ht="21" customHeight="1">
      <c r="A408" s="169"/>
      <c r="B408" s="76"/>
      <c r="C408" s="176"/>
      <c r="D408" s="228"/>
      <c r="E408" s="695"/>
      <c r="F408" s="67" t="s">
        <v>980</v>
      </c>
      <c r="G408" s="119" t="s">
        <v>125</v>
      </c>
      <c r="H408" s="827">
        <v>3</v>
      </c>
      <c r="I408" s="718"/>
      <c r="J408" s="695"/>
      <c r="K408" s="695"/>
      <c r="L408" s="695"/>
      <c r="M408" s="695"/>
      <c r="N408" s="695"/>
      <c r="O408" s="695"/>
      <c r="P408" s="92" t="s">
        <v>981</v>
      </c>
      <c r="Q408" s="251"/>
      <c r="R408" s="251"/>
      <c r="S408" s="251"/>
      <c r="T408" s="251"/>
      <c r="U408" s="251"/>
      <c r="V408" s="251"/>
      <c r="W408" s="251"/>
      <c r="X408" s="251"/>
      <c r="Y408" s="251"/>
      <c r="Z408" s="251"/>
    </row>
    <row r="409" spans="1:26" ht="21" customHeight="1">
      <c r="A409" s="169"/>
      <c r="B409" s="76"/>
      <c r="C409" s="176"/>
      <c r="D409" s="228"/>
      <c r="E409" s="695"/>
      <c r="F409" s="67" t="s">
        <v>982</v>
      </c>
      <c r="G409" s="119" t="s">
        <v>125</v>
      </c>
      <c r="H409" s="827">
        <v>2018</v>
      </c>
      <c r="I409" s="718"/>
      <c r="J409" s="695"/>
      <c r="K409" s="695"/>
      <c r="L409" s="695"/>
      <c r="M409" s="695"/>
      <c r="N409" s="695"/>
      <c r="O409" s="695"/>
      <c r="P409" s="92" t="s">
        <v>73</v>
      </c>
      <c r="Q409" s="251"/>
      <c r="R409" s="251"/>
      <c r="S409" s="251"/>
      <c r="T409" s="251"/>
      <c r="U409" s="251"/>
      <c r="V409" s="251"/>
      <c r="W409" s="251"/>
      <c r="X409" s="251"/>
      <c r="Y409" s="251"/>
      <c r="Z409" s="251"/>
    </row>
    <row r="410" spans="1:26" ht="21" customHeight="1">
      <c r="A410" s="169"/>
      <c r="B410" s="76"/>
      <c r="C410" s="176"/>
      <c r="D410" s="228"/>
      <c r="E410" s="695"/>
      <c r="F410" s="67" t="s">
        <v>983</v>
      </c>
      <c r="G410" s="119" t="s">
        <v>125</v>
      </c>
      <c r="H410" s="827" t="s">
        <v>1248</v>
      </c>
      <c r="I410" s="718"/>
      <c r="J410" s="695"/>
      <c r="K410" s="695"/>
      <c r="L410" s="695"/>
      <c r="M410" s="695"/>
      <c r="N410" s="695"/>
      <c r="O410" s="695"/>
      <c r="P410" s="92" t="s">
        <v>73</v>
      </c>
      <c r="Q410" s="251"/>
      <c r="R410" s="251"/>
      <c r="S410" s="251"/>
      <c r="T410" s="251"/>
      <c r="U410" s="251"/>
      <c r="V410" s="251"/>
      <c r="W410" s="251"/>
      <c r="X410" s="251"/>
      <c r="Y410" s="251"/>
      <c r="Z410" s="251"/>
    </row>
    <row r="411" spans="1:26" ht="21" customHeight="1">
      <c r="A411" s="169"/>
      <c r="B411" s="76"/>
      <c r="C411" s="176"/>
      <c r="D411" s="228"/>
      <c r="E411" s="695"/>
      <c r="F411" s="67" t="s">
        <v>985</v>
      </c>
      <c r="G411" s="119" t="s">
        <v>125</v>
      </c>
      <c r="H411" s="827" t="s">
        <v>1126</v>
      </c>
      <c r="I411" s="718"/>
      <c r="J411" s="695"/>
      <c r="K411" s="695"/>
      <c r="L411" s="695"/>
      <c r="M411" s="695"/>
      <c r="N411" s="695"/>
      <c r="O411" s="695"/>
      <c r="P411" s="92" t="s">
        <v>73</v>
      </c>
      <c r="Q411" s="251"/>
      <c r="R411" s="251"/>
      <c r="S411" s="251"/>
      <c r="T411" s="251"/>
      <c r="U411" s="251"/>
      <c r="V411" s="251"/>
      <c r="W411" s="251"/>
      <c r="X411" s="251"/>
      <c r="Y411" s="251"/>
      <c r="Z411" s="251"/>
    </row>
    <row r="412" spans="1:26" ht="21" customHeight="1">
      <c r="A412" s="169"/>
      <c r="B412" s="76"/>
      <c r="C412" s="176"/>
      <c r="D412" s="228"/>
      <c r="E412" s="695"/>
      <c r="F412" s="67" t="s">
        <v>986</v>
      </c>
      <c r="G412" s="119" t="s">
        <v>125</v>
      </c>
      <c r="H412" s="827" t="s">
        <v>1127</v>
      </c>
      <c r="I412" s="718"/>
      <c r="J412" s="695"/>
      <c r="K412" s="695"/>
      <c r="L412" s="695"/>
      <c r="M412" s="695"/>
      <c r="N412" s="695"/>
      <c r="O412" s="695"/>
      <c r="P412" s="92" t="s">
        <v>73</v>
      </c>
      <c r="Q412" s="251"/>
      <c r="R412" s="251"/>
      <c r="S412" s="251"/>
      <c r="T412" s="251"/>
      <c r="U412" s="251"/>
      <c r="V412" s="251"/>
      <c r="W412" s="251"/>
      <c r="X412" s="251"/>
      <c r="Y412" s="251"/>
      <c r="Z412" s="251"/>
    </row>
    <row r="413" spans="1:26" ht="21" customHeight="1">
      <c r="A413" s="169"/>
      <c r="B413" s="76"/>
      <c r="C413" s="176"/>
      <c r="D413" s="228"/>
      <c r="E413" s="695"/>
      <c r="F413" s="67" t="s">
        <v>988</v>
      </c>
      <c r="G413" s="119" t="s">
        <v>125</v>
      </c>
      <c r="H413" s="914" t="s">
        <v>1249</v>
      </c>
      <c r="I413" s="718"/>
      <c r="J413" s="695"/>
      <c r="K413" s="695"/>
      <c r="L413" s="695"/>
      <c r="M413" s="695"/>
      <c r="N413" s="695"/>
      <c r="O413" s="695"/>
      <c r="P413" s="92" t="s">
        <v>990</v>
      </c>
      <c r="Q413" s="251"/>
      <c r="R413" s="251"/>
      <c r="S413" s="251"/>
      <c r="T413" s="251"/>
      <c r="U413" s="251"/>
      <c r="V413" s="251"/>
      <c r="W413" s="251"/>
      <c r="X413" s="251"/>
      <c r="Y413" s="251"/>
      <c r="Z413" s="251"/>
    </row>
    <row r="414" spans="1:26" ht="21" customHeight="1">
      <c r="A414" s="169"/>
      <c r="B414" s="76"/>
      <c r="C414" s="176"/>
      <c r="D414" s="228"/>
      <c r="E414" s="695"/>
      <c r="F414" s="67" t="s">
        <v>991</v>
      </c>
      <c r="G414" s="119" t="s">
        <v>125</v>
      </c>
      <c r="H414" s="916" t="s">
        <v>1250</v>
      </c>
      <c r="I414" s="718"/>
      <c r="J414" s="695"/>
      <c r="K414" s="695"/>
      <c r="L414" s="695"/>
      <c r="M414" s="695"/>
      <c r="N414" s="695"/>
      <c r="O414" s="695"/>
      <c r="P414" s="92" t="s">
        <v>993</v>
      </c>
      <c r="Q414" s="251"/>
      <c r="R414" s="251"/>
      <c r="S414" s="251"/>
      <c r="T414" s="251"/>
      <c r="U414" s="251"/>
      <c r="V414" s="251"/>
      <c r="W414" s="251"/>
      <c r="X414" s="251"/>
      <c r="Y414" s="251"/>
      <c r="Z414" s="251"/>
    </row>
    <row r="415" spans="1:26" ht="21" customHeight="1">
      <c r="A415" s="169"/>
      <c r="B415" s="76"/>
      <c r="C415" s="176"/>
      <c r="D415" s="228"/>
      <c r="E415" s="695"/>
      <c r="F415" s="67" t="s">
        <v>4</v>
      </c>
      <c r="G415" s="119" t="s">
        <v>125</v>
      </c>
      <c r="H415" s="916" t="s">
        <v>1251</v>
      </c>
      <c r="I415" s="718"/>
      <c r="J415" s="695"/>
      <c r="K415" s="695"/>
      <c r="L415" s="695"/>
      <c r="M415" s="695"/>
      <c r="N415" s="695"/>
      <c r="O415" s="695"/>
      <c r="P415" s="92" t="s">
        <v>994</v>
      </c>
      <c r="Q415" s="251"/>
      <c r="R415" s="251"/>
      <c r="S415" s="251"/>
      <c r="T415" s="251"/>
      <c r="U415" s="251"/>
      <c r="V415" s="251"/>
      <c r="W415" s="251"/>
      <c r="X415" s="251"/>
      <c r="Y415" s="251"/>
      <c r="Z415" s="251"/>
    </row>
    <row r="416" spans="1:26" ht="21" customHeight="1">
      <c r="A416" s="169"/>
      <c r="B416" s="76"/>
      <c r="C416" s="176"/>
      <c r="D416" s="228"/>
      <c r="E416" s="695"/>
      <c r="F416" s="67" t="s">
        <v>1001</v>
      </c>
      <c r="G416" s="119" t="s">
        <v>125</v>
      </c>
      <c r="H416" s="914" t="s">
        <v>1252</v>
      </c>
      <c r="I416" s="718"/>
      <c r="J416" s="695"/>
      <c r="K416" s="695"/>
      <c r="L416" s="695"/>
      <c r="M416" s="695"/>
      <c r="N416" s="695"/>
      <c r="O416" s="695"/>
      <c r="P416" s="92" t="s">
        <v>1003</v>
      </c>
      <c r="Q416" s="251"/>
      <c r="R416" s="251"/>
      <c r="S416" s="251"/>
      <c r="T416" s="251"/>
      <c r="U416" s="251"/>
      <c r="V416" s="251"/>
      <c r="W416" s="251"/>
      <c r="X416" s="251"/>
      <c r="Y416" s="251"/>
      <c r="Z416" s="251"/>
    </row>
    <row r="417" spans="1:26" ht="21" customHeight="1">
      <c r="A417" s="169"/>
      <c r="B417" s="76"/>
      <c r="C417" s="176"/>
      <c r="D417" s="228"/>
      <c r="E417" s="695"/>
      <c r="F417" s="67" t="s">
        <v>1008</v>
      </c>
      <c r="G417" s="119" t="s">
        <v>125</v>
      </c>
      <c r="H417" s="914" t="s">
        <v>1132</v>
      </c>
      <c r="I417" s="718"/>
      <c r="J417" s="695"/>
      <c r="K417" s="695"/>
      <c r="L417" s="695"/>
      <c r="M417" s="695"/>
      <c r="N417" s="695"/>
      <c r="O417" s="695"/>
      <c r="P417" s="92" t="s">
        <v>1194</v>
      </c>
      <c r="Q417" s="251"/>
      <c r="R417" s="251"/>
      <c r="S417" s="251"/>
      <c r="T417" s="251"/>
      <c r="U417" s="251"/>
      <c r="V417" s="251"/>
      <c r="W417" s="251"/>
      <c r="X417" s="251"/>
      <c r="Y417" s="251"/>
      <c r="Z417" s="251"/>
    </row>
    <row r="418" spans="1:26" ht="15.75" customHeight="1">
      <c r="A418" s="169"/>
      <c r="B418" s="76"/>
      <c r="C418" s="176"/>
      <c r="D418" s="228"/>
      <c r="E418" s="695"/>
      <c r="F418" s="67" t="s">
        <v>1014</v>
      </c>
      <c r="G418" s="119" t="s">
        <v>125</v>
      </c>
      <c r="H418" s="268" t="s">
        <v>1033</v>
      </c>
      <c r="I418" s="271"/>
      <c r="J418" s="695"/>
      <c r="K418" s="695"/>
      <c r="L418" s="695"/>
      <c r="M418" s="695"/>
      <c r="N418" s="695"/>
      <c r="O418" s="695"/>
      <c r="P418" s="92" t="s">
        <v>1016</v>
      </c>
      <c r="Q418" s="251"/>
      <c r="R418" s="251"/>
      <c r="S418" s="251"/>
      <c r="T418" s="251"/>
      <c r="U418" s="251"/>
      <c r="V418" s="251"/>
      <c r="W418" s="251"/>
      <c r="X418" s="251"/>
      <c r="Y418" s="251"/>
      <c r="Z418" s="251"/>
    </row>
    <row r="419" spans="1:26" ht="15.75" customHeight="1">
      <c r="A419" s="169"/>
      <c r="B419" s="76"/>
      <c r="C419" s="176"/>
      <c r="D419" s="228"/>
      <c r="E419" s="696"/>
      <c r="F419" s="67" t="s">
        <v>1017</v>
      </c>
      <c r="G419" s="119" t="s">
        <v>125</v>
      </c>
      <c r="H419" s="268" t="s">
        <v>1206</v>
      </c>
      <c r="I419" s="271"/>
      <c r="J419" s="696"/>
      <c r="K419" s="696"/>
      <c r="L419" s="696"/>
      <c r="M419" s="696"/>
      <c r="N419" s="696"/>
      <c r="O419" s="696"/>
      <c r="P419" s="92" t="s">
        <v>1018</v>
      </c>
      <c r="Q419" s="251"/>
      <c r="R419" s="251"/>
      <c r="S419" s="251"/>
      <c r="T419" s="251"/>
      <c r="U419" s="251"/>
      <c r="V419" s="251"/>
      <c r="W419" s="251"/>
      <c r="X419" s="251"/>
      <c r="Y419" s="251"/>
      <c r="Z419" s="251"/>
    </row>
    <row r="420" spans="1:26" ht="24.95" customHeight="1">
      <c r="A420" s="169"/>
      <c r="B420" s="76"/>
      <c r="C420" s="176"/>
      <c r="D420" s="228"/>
      <c r="E420" s="904" t="s">
        <v>1253</v>
      </c>
      <c r="F420" s="67" t="s">
        <v>972</v>
      </c>
      <c r="G420" s="119" t="s">
        <v>125</v>
      </c>
      <c r="H420" s="827" t="s">
        <v>1254</v>
      </c>
      <c r="I420" s="718"/>
      <c r="J420" s="744"/>
      <c r="K420" s="744" t="s">
        <v>974</v>
      </c>
      <c r="L420" s="744">
        <v>1</v>
      </c>
      <c r="M420" s="899">
        <v>11.37</v>
      </c>
      <c r="N420" s="744">
        <f>L420*M420</f>
        <v>11.37</v>
      </c>
      <c r="O420" s="1077" t="s">
        <v>1474</v>
      </c>
      <c r="P420" s="92" t="s">
        <v>73</v>
      </c>
      <c r="Q420" s="251"/>
      <c r="R420" s="251"/>
      <c r="S420" s="251"/>
      <c r="T420" s="251"/>
      <c r="U420" s="251"/>
      <c r="V420" s="251"/>
      <c r="W420" s="251"/>
      <c r="X420" s="251"/>
      <c r="Y420" s="251"/>
      <c r="Z420" s="251"/>
    </row>
    <row r="421" spans="1:26" ht="21" customHeight="1">
      <c r="A421" s="169"/>
      <c r="B421" s="76"/>
      <c r="C421" s="176"/>
      <c r="D421" s="228"/>
      <c r="E421" s="695"/>
      <c r="F421" s="67" t="s">
        <v>975</v>
      </c>
      <c r="G421" s="119" t="s">
        <v>125</v>
      </c>
      <c r="H421" s="840" t="s">
        <v>1255</v>
      </c>
      <c r="I421" s="718"/>
      <c r="J421" s="695"/>
      <c r="K421" s="695"/>
      <c r="L421" s="695"/>
      <c r="M421" s="695"/>
      <c r="N421" s="695"/>
      <c r="O421" s="695"/>
      <c r="P421" s="92" t="s">
        <v>73</v>
      </c>
      <c r="Q421" s="251"/>
      <c r="R421" s="251"/>
      <c r="S421" s="251"/>
      <c r="T421" s="251"/>
      <c r="U421" s="251"/>
      <c r="V421" s="251"/>
      <c r="W421" s="251"/>
      <c r="X421" s="251"/>
      <c r="Y421" s="251"/>
      <c r="Z421" s="251"/>
    </row>
    <row r="422" spans="1:26" ht="21" customHeight="1">
      <c r="A422" s="169"/>
      <c r="B422" s="76"/>
      <c r="C422" s="176"/>
      <c r="D422" s="228"/>
      <c r="E422" s="695"/>
      <c r="F422" s="67" t="s">
        <v>977</v>
      </c>
      <c r="G422" s="119" t="s">
        <v>125</v>
      </c>
      <c r="H422" s="827" t="s">
        <v>1223</v>
      </c>
      <c r="I422" s="718"/>
      <c r="J422" s="695"/>
      <c r="K422" s="695"/>
      <c r="L422" s="695"/>
      <c r="M422" s="695"/>
      <c r="N422" s="695"/>
      <c r="O422" s="695"/>
      <c r="P422" s="92" t="s">
        <v>73</v>
      </c>
      <c r="Q422" s="251"/>
      <c r="R422" s="251"/>
      <c r="S422" s="251"/>
      <c r="T422" s="251"/>
      <c r="U422" s="251"/>
      <c r="V422" s="251"/>
      <c r="W422" s="251"/>
      <c r="X422" s="251"/>
      <c r="Y422" s="251"/>
      <c r="Z422" s="251"/>
    </row>
    <row r="423" spans="1:26" ht="21" customHeight="1">
      <c r="A423" s="169"/>
      <c r="B423" s="76"/>
      <c r="C423" s="176"/>
      <c r="D423" s="228"/>
      <c r="E423" s="695"/>
      <c r="F423" s="67" t="s">
        <v>979</v>
      </c>
      <c r="G423" s="119" t="s">
        <v>125</v>
      </c>
      <c r="H423" s="827">
        <v>19</v>
      </c>
      <c r="I423" s="718"/>
      <c r="J423" s="695"/>
      <c r="K423" s="695"/>
      <c r="L423" s="695"/>
      <c r="M423" s="695"/>
      <c r="N423" s="695"/>
      <c r="O423" s="695"/>
      <c r="P423" s="92" t="s">
        <v>73</v>
      </c>
      <c r="Q423" s="251"/>
      <c r="R423" s="251"/>
      <c r="S423" s="251"/>
      <c r="T423" s="251"/>
      <c r="U423" s="251"/>
      <c r="V423" s="251"/>
      <c r="W423" s="251"/>
      <c r="X423" s="251"/>
      <c r="Y423" s="251"/>
      <c r="Z423" s="251"/>
    </row>
    <row r="424" spans="1:26" ht="21" customHeight="1">
      <c r="A424" s="169"/>
      <c r="B424" s="76"/>
      <c r="C424" s="176"/>
      <c r="D424" s="228"/>
      <c r="E424" s="695"/>
      <c r="F424" s="67" t="s">
        <v>980</v>
      </c>
      <c r="G424" s="119" t="s">
        <v>125</v>
      </c>
      <c r="H424" s="827">
        <v>2</v>
      </c>
      <c r="I424" s="718"/>
      <c r="J424" s="695"/>
      <c r="K424" s="695"/>
      <c r="L424" s="695"/>
      <c r="M424" s="695"/>
      <c r="N424" s="695"/>
      <c r="O424" s="695"/>
      <c r="P424" s="92" t="s">
        <v>981</v>
      </c>
      <c r="Q424" s="251"/>
      <c r="R424" s="251"/>
      <c r="S424" s="251"/>
      <c r="T424" s="251"/>
      <c r="U424" s="251"/>
      <c r="V424" s="251"/>
      <c r="W424" s="251"/>
      <c r="X424" s="251"/>
      <c r="Y424" s="251"/>
      <c r="Z424" s="251"/>
    </row>
    <row r="425" spans="1:26" ht="21" customHeight="1">
      <c r="A425" s="169"/>
      <c r="B425" s="76"/>
      <c r="C425" s="176"/>
      <c r="D425" s="228"/>
      <c r="E425" s="695"/>
      <c r="F425" s="67" t="s">
        <v>982</v>
      </c>
      <c r="G425" s="119" t="s">
        <v>125</v>
      </c>
      <c r="H425" s="827">
        <v>2018</v>
      </c>
      <c r="I425" s="718"/>
      <c r="J425" s="695"/>
      <c r="K425" s="695"/>
      <c r="L425" s="695"/>
      <c r="M425" s="695"/>
      <c r="N425" s="695"/>
      <c r="O425" s="695"/>
      <c r="P425" s="92" t="s">
        <v>73</v>
      </c>
      <c r="Q425" s="251"/>
      <c r="R425" s="251"/>
      <c r="S425" s="251"/>
      <c r="T425" s="251"/>
      <c r="U425" s="251"/>
      <c r="V425" s="251"/>
      <c r="W425" s="251"/>
      <c r="X425" s="251"/>
      <c r="Y425" s="251"/>
      <c r="Z425" s="251"/>
    </row>
    <row r="426" spans="1:26" ht="21" customHeight="1">
      <c r="A426" s="169"/>
      <c r="B426" s="76"/>
      <c r="C426" s="176"/>
      <c r="D426" s="228"/>
      <c r="E426" s="695"/>
      <c r="F426" s="67" t="s">
        <v>983</v>
      </c>
      <c r="G426" s="119" t="s">
        <v>125</v>
      </c>
      <c r="H426" s="932" t="s">
        <v>1256</v>
      </c>
      <c r="I426" s="933"/>
      <c r="J426" s="695"/>
      <c r="K426" s="695"/>
      <c r="L426" s="695"/>
      <c r="M426" s="695"/>
      <c r="N426" s="695"/>
      <c r="O426" s="695"/>
      <c r="P426" s="92" t="s">
        <v>73</v>
      </c>
      <c r="Q426" s="251"/>
      <c r="R426" s="251"/>
      <c r="S426" s="251"/>
      <c r="T426" s="251"/>
      <c r="U426" s="251"/>
      <c r="V426" s="251"/>
      <c r="W426" s="251"/>
      <c r="X426" s="251"/>
      <c r="Y426" s="251"/>
      <c r="Z426" s="251"/>
    </row>
    <row r="427" spans="1:26" ht="21" customHeight="1">
      <c r="A427" s="169"/>
      <c r="B427" s="76"/>
      <c r="C427" s="176"/>
      <c r="D427" s="228"/>
      <c r="E427" s="695"/>
      <c r="F427" s="67" t="s">
        <v>985</v>
      </c>
      <c r="G427" s="119" t="s">
        <v>125</v>
      </c>
      <c r="H427" s="827" t="s">
        <v>1225</v>
      </c>
      <c r="I427" s="718"/>
      <c r="J427" s="695"/>
      <c r="K427" s="695"/>
      <c r="L427" s="695"/>
      <c r="M427" s="695"/>
      <c r="N427" s="695"/>
      <c r="O427" s="695"/>
      <c r="P427" s="92" t="s">
        <v>73</v>
      </c>
      <c r="Q427" s="251"/>
      <c r="R427" s="251"/>
      <c r="S427" s="251"/>
      <c r="T427" s="251"/>
      <c r="U427" s="251"/>
      <c r="V427" s="251"/>
      <c r="W427" s="251"/>
      <c r="X427" s="251"/>
      <c r="Y427" s="251"/>
      <c r="Z427" s="251"/>
    </row>
    <row r="428" spans="1:26" ht="21" customHeight="1">
      <c r="A428" s="169"/>
      <c r="B428" s="76"/>
      <c r="C428" s="176"/>
      <c r="D428" s="228"/>
      <c r="E428" s="695"/>
      <c r="F428" s="67" t="s">
        <v>986</v>
      </c>
      <c r="G428" s="119" t="s">
        <v>125</v>
      </c>
      <c r="H428" s="827" t="s">
        <v>1226</v>
      </c>
      <c r="I428" s="718"/>
      <c r="J428" s="695"/>
      <c r="K428" s="695"/>
      <c r="L428" s="695"/>
      <c r="M428" s="695"/>
      <c r="N428" s="695"/>
      <c r="O428" s="695"/>
      <c r="P428" s="92" t="s">
        <v>73</v>
      </c>
      <c r="Q428" s="251"/>
      <c r="R428" s="251"/>
      <c r="S428" s="251"/>
      <c r="T428" s="251"/>
      <c r="U428" s="251"/>
      <c r="V428" s="251"/>
      <c r="W428" s="251"/>
      <c r="X428" s="251"/>
      <c r="Y428" s="251"/>
      <c r="Z428" s="251"/>
    </row>
    <row r="429" spans="1:26" ht="21" customHeight="1">
      <c r="A429" s="169"/>
      <c r="B429" s="76"/>
      <c r="C429" s="176"/>
      <c r="D429" s="228"/>
      <c r="E429" s="695"/>
      <c r="F429" s="67" t="s">
        <v>988</v>
      </c>
      <c r="G429" s="119" t="s">
        <v>125</v>
      </c>
      <c r="H429" s="914" t="s">
        <v>1257</v>
      </c>
      <c r="I429" s="718"/>
      <c r="J429" s="695"/>
      <c r="K429" s="695"/>
      <c r="L429" s="695"/>
      <c r="M429" s="695"/>
      <c r="N429" s="695"/>
      <c r="O429" s="695"/>
      <c r="P429" s="92" t="s">
        <v>990</v>
      </c>
      <c r="Q429" s="251"/>
      <c r="R429" s="251"/>
      <c r="S429" s="251"/>
      <c r="T429" s="251"/>
      <c r="U429" s="251"/>
      <c r="V429" s="251"/>
      <c r="W429" s="251"/>
      <c r="X429" s="251"/>
      <c r="Y429" s="251"/>
      <c r="Z429" s="251"/>
    </row>
    <row r="430" spans="1:26" ht="21" customHeight="1">
      <c r="A430" s="169"/>
      <c r="B430" s="76"/>
      <c r="C430" s="176"/>
      <c r="D430" s="228"/>
      <c r="E430" s="695"/>
      <c r="F430" s="67" t="s">
        <v>991</v>
      </c>
      <c r="G430" s="119" t="s">
        <v>125</v>
      </c>
      <c r="H430" s="914" t="s">
        <v>1258</v>
      </c>
      <c r="I430" s="718"/>
      <c r="J430" s="695"/>
      <c r="K430" s="695"/>
      <c r="L430" s="695"/>
      <c r="M430" s="695"/>
      <c r="N430" s="695"/>
      <c r="O430" s="695"/>
      <c r="P430" s="92" t="s">
        <v>993</v>
      </c>
      <c r="Q430" s="251"/>
      <c r="R430" s="251"/>
      <c r="S430" s="251"/>
      <c r="T430" s="251"/>
      <c r="U430" s="251"/>
      <c r="V430" s="251"/>
      <c r="W430" s="251"/>
      <c r="X430" s="251"/>
      <c r="Y430" s="251"/>
      <c r="Z430" s="251"/>
    </row>
    <row r="431" spans="1:26" ht="21" customHeight="1">
      <c r="A431" s="169"/>
      <c r="B431" s="76"/>
      <c r="C431" s="176"/>
      <c r="D431" s="228"/>
      <c r="E431" s="695"/>
      <c r="F431" s="67" t="s">
        <v>4</v>
      </c>
      <c r="G431" s="119" t="s">
        <v>125</v>
      </c>
      <c r="H431" s="916" t="s">
        <v>1259</v>
      </c>
      <c r="I431" s="718"/>
      <c r="J431" s="695"/>
      <c r="K431" s="695"/>
      <c r="L431" s="695"/>
      <c r="M431" s="695"/>
      <c r="N431" s="695"/>
      <c r="O431" s="695"/>
      <c r="P431" s="92" t="s">
        <v>994</v>
      </c>
      <c r="Q431" s="251"/>
      <c r="R431" s="251"/>
      <c r="S431" s="251"/>
      <c r="T431" s="251"/>
      <c r="U431" s="251"/>
      <c r="V431" s="251"/>
      <c r="W431" s="251"/>
      <c r="X431" s="251"/>
      <c r="Y431" s="251"/>
      <c r="Z431" s="251"/>
    </row>
    <row r="432" spans="1:26" ht="21" customHeight="1">
      <c r="A432" s="169"/>
      <c r="B432" s="76"/>
      <c r="C432" s="176"/>
      <c r="D432" s="228"/>
      <c r="E432" s="695"/>
      <c r="F432" s="67" t="s">
        <v>1001</v>
      </c>
      <c r="G432" s="119" t="s">
        <v>125</v>
      </c>
      <c r="H432" s="916" t="s">
        <v>1260</v>
      </c>
      <c r="I432" s="718"/>
      <c r="J432" s="695"/>
      <c r="K432" s="695"/>
      <c r="L432" s="695"/>
      <c r="M432" s="695"/>
      <c r="N432" s="695"/>
      <c r="O432" s="695"/>
      <c r="P432" s="92" t="s">
        <v>1003</v>
      </c>
      <c r="Q432" s="251"/>
      <c r="R432" s="251"/>
      <c r="S432" s="251"/>
      <c r="T432" s="251"/>
      <c r="U432" s="251"/>
      <c r="V432" s="251"/>
      <c r="W432" s="251"/>
      <c r="X432" s="251"/>
      <c r="Y432" s="251"/>
      <c r="Z432" s="251"/>
    </row>
    <row r="433" spans="1:26" ht="30.95" customHeight="1">
      <c r="A433" s="169"/>
      <c r="B433" s="76"/>
      <c r="C433" s="176"/>
      <c r="D433" s="228"/>
      <c r="E433" s="695"/>
      <c r="F433" s="67" t="s">
        <v>1008</v>
      </c>
      <c r="G433" s="119" t="s">
        <v>125</v>
      </c>
      <c r="H433" s="914" t="s">
        <v>1231</v>
      </c>
      <c r="I433" s="718"/>
      <c r="J433" s="695"/>
      <c r="K433" s="695"/>
      <c r="L433" s="695"/>
      <c r="M433" s="695"/>
      <c r="N433" s="695"/>
      <c r="O433" s="695"/>
      <c r="P433" s="92" t="s">
        <v>1194</v>
      </c>
      <c r="Q433" s="251"/>
      <c r="R433" s="251"/>
      <c r="S433" s="251"/>
      <c r="T433" s="251"/>
      <c r="U433" s="251"/>
      <c r="V433" s="251"/>
      <c r="W433" s="251"/>
      <c r="X433" s="251"/>
      <c r="Y433" s="251"/>
      <c r="Z433" s="251"/>
    </row>
    <row r="434" spans="1:26" ht="15.75" customHeight="1">
      <c r="A434" s="169"/>
      <c r="B434" s="76"/>
      <c r="C434" s="176"/>
      <c r="D434" s="228"/>
      <c r="E434" s="695"/>
      <c r="F434" s="67" t="s">
        <v>1014</v>
      </c>
      <c r="G434" s="119" t="s">
        <v>125</v>
      </c>
      <c r="H434" s="268" t="s">
        <v>1033</v>
      </c>
      <c r="I434" s="271"/>
      <c r="J434" s="695"/>
      <c r="K434" s="695"/>
      <c r="L434" s="695"/>
      <c r="M434" s="695"/>
      <c r="N434" s="695"/>
      <c r="O434" s="695"/>
      <c r="P434" s="92" t="s">
        <v>1016</v>
      </c>
      <c r="Q434" s="251"/>
      <c r="R434" s="251"/>
      <c r="S434" s="251"/>
      <c r="T434" s="251"/>
      <c r="U434" s="251"/>
      <c r="V434" s="251"/>
      <c r="W434" s="251"/>
      <c r="X434" s="251"/>
      <c r="Y434" s="251"/>
      <c r="Z434" s="251"/>
    </row>
    <row r="435" spans="1:26" ht="15.75" customHeight="1">
      <c r="A435" s="169"/>
      <c r="B435" s="76"/>
      <c r="C435" s="176"/>
      <c r="D435" s="228"/>
      <c r="E435" s="696"/>
      <c r="F435" s="67" t="s">
        <v>1017</v>
      </c>
      <c r="G435" s="119" t="s">
        <v>125</v>
      </c>
      <c r="H435" s="268" t="s">
        <v>1195</v>
      </c>
      <c r="I435" s="271"/>
      <c r="J435" s="696"/>
      <c r="K435" s="696"/>
      <c r="L435" s="696"/>
      <c r="M435" s="696"/>
      <c r="N435" s="696"/>
      <c r="O435" s="696"/>
      <c r="P435" s="92" t="s">
        <v>1018</v>
      </c>
      <c r="Q435" s="251"/>
      <c r="R435" s="251"/>
      <c r="S435" s="251"/>
      <c r="T435" s="251"/>
      <c r="U435" s="251"/>
      <c r="V435" s="251"/>
      <c r="W435" s="251"/>
      <c r="X435" s="251"/>
      <c r="Y435" s="251"/>
      <c r="Z435" s="251"/>
    </row>
    <row r="436" spans="1:26" ht="30" customHeight="1">
      <c r="A436" s="169"/>
      <c r="B436" s="76"/>
      <c r="C436" s="176"/>
      <c r="D436" s="228"/>
      <c r="E436" s="904" t="s">
        <v>1261</v>
      </c>
      <c r="F436" s="67" t="s">
        <v>972</v>
      </c>
      <c r="G436" s="119" t="s">
        <v>125</v>
      </c>
      <c r="H436" s="827" t="s">
        <v>1262</v>
      </c>
      <c r="I436" s="718"/>
      <c r="J436" s="744"/>
      <c r="K436" s="744" t="s">
        <v>974</v>
      </c>
      <c r="L436" s="744">
        <v>1</v>
      </c>
      <c r="M436" s="899">
        <v>7.82</v>
      </c>
      <c r="N436" s="744">
        <f>L436*M436</f>
        <v>7.82</v>
      </c>
      <c r="O436" s="1077" t="s">
        <v>1474</v>
      </c>
      <c r="P436" s="92" t="s">
        <v>73</v>
      </c>
      <c r="Q436" s="251"/>
      <c r="R436" s="251"/>
      <c r="S436" s="251"/>
      <c r="T436" s="251"/>
      <c r="U436" s="251"/>
      <c r="V436" s="251"/>
      <c r="W436" s="251"/>
      <c r="X436" s="251"/>
      <c r="Y436" s="251"/>
      <c r="Z436" s="251"/>
    </row>
    <row r="437" spans="1:26" ht="21" customHeight="1">
      <c r="A437" s="169"/>
      <c r="B437" s="76"/>
      <c r="C437" s="176"/>
      <c r="D437" s="228"/>
      <c r="E437" s="695"/>
      <c r="F437" s="67" t="s">
        <v>975</v>
      </c>
      <c r="G437" s="119" t="s">
        <v>125</v>
      </c>
      <c r="H437" s="827" t="s">
        <v>1263</v>
      </c>
      <c r="I437" s="718"/>
      <c r="J437" s="695"/>
      <c r="K437" s="695"/>
      <c r="L437" s="695"/>
      <c r="M437" s="695"/>
      <c r="N437" s="695"/>
      <c r="O437" s="695"/>
      <c r="P437" s="92" t="s">
        <v>73</v>
      </c>
      <c r="Q437" s="251"/>
      <c r="R437" s="251"/>
      <c r="S437" s="251"/>
      <c r="T437" s="251"/>
      <c r="U437" s="251"/>
      <c r="V437" s="251"/>
      <c r="W437" s="251"/>
      <c r="X437" s="251"/>
      <c r="Y437" s="251"/>
      <c r="Z437" s="251"/>
    </row>
    <row r="438" spans="1:26" ht="21" customHeight="1">
      <c r="A438" s="169"/>
      <c r="B438" s="76"/>
      <c r="C438" s="176"/>
      <c r="D438" s="228"/>
      <c r="E438" s="695"/>
      <c r="F438" s="67" t="s">
        <v>977</v>
      </c>
      <c r="G438" s="119" t="s">
        <v>125</v>
      </c>
      <c r="H438" s="827" t="s">
        <v>1124</v>
      </c>
      <c r="I438" s="718"/>
      <c r="J438" s="695"/>
      <c r="K438" s="695"/>
      <c r="L438" s="695"/>
      <c r="M438" s="695"/>
      <c r="N438" s="695"/>
      <c r="O438" s="695"/>
      <c r="P438" s="92" t="s">
        <v>73</v>
      </c>
      <c r="Q438" s="251"/>
      <c r="R438" s="251"/>
      <c r="S438" s="251"/>
      <c r="T438" s="251"/>
      <c r="U438" s="251"/>
      <c r="V438" s="251"/>
      <c r="W438" s="251"/>
      <c r="X438" s="251"/>
      <c r="Y438" s="251"/>
      <c r="Z438" s="251"/>
    </row>
    <row r="439" spans="1:26" ht="21" customHeight="1">
      <c r="A439" s="169"/>
      <c r="B439" s="76"/>
      <c r="C439" s="176"/>
      <c r="D439" s="228"/>
      <c r="E439" s="695"/>
      <c r="F439" s="67" t="s">
        <v>979</v>
      </c>
      <c r="G439" s="119" t="s">
        <v>125</v>
      </c>
      <c r="H439" s="827">
        <v>5</v>
      </c>
      <c r="I439" s="718"/>
      <c r="J439" s="695"/>
      <c r="K439" s="695"/>
      <c r="L439" s="695"/>
      <c r="M439" s="695"/>
      <c r="N439" s="695"/>
      <c r="O439" s="695"/>
      <c r="P439" s="92" t="s">
        <v>73</v>
      </c>
      <c r="Q439" s="251"/>
      <c r="R439" s="251"/>
      <c r="S439" s="251"/>
      <c r="T439" s="251"/>
      <c r="U439" s="251"/>
      <c r="V439" s="251"/>
      <c r="W439" s="251"/>
      <c r="X439" s="251"/>
      <c r="Y439" s="251"/>
      <c r="Z439" s="251"/>
    </row>
    <row r="440" spans="1:26" ht="21" customHeight="1">
      <c r="A440" s="169"/>
      <c r="B440" s="76"/>
      <c r="C440" s="176"/>
      <c r="D440" s="228"/>
      <c r="E440" s="695"/>
      <c r="F440" s="67" t="s">
        <v>980</v>
      </c>
      <c r="G440" s="119" t="s">
        <v>125</v>
      </c>
      <c r="H440" s="827">
        <v>2</v>
      </c>
      <c r="I440" s="718"/>
      <c r="J440" s="695"/>
      <c r="K440" s="695"/>
      <c r="L440" s="695"/>
      <c r="M440" s="695"/>
      <c r="N440" s="695"/>
      <c r="O440" s="695"/>
      <c r="P440" s="92" t="s">
        <v>981</v>
      </c>
      <c r="Q440" s="251"/>
      <c r="R440" s="251"/>
      <c r="S440" s="251"/>
      <c r="T440" s="251"/>
      <c r="U440" s="251"/>
      <c r="V440" s="251"/>
      <c r="W440" s="251"/>
      <c r="X440" s="251"/>
      <c r="Y440" s="251"/>
      <c r="Z440" s="251"/>
    </row>
    <row r="441" spans="1:26" ht="21" customHeight="1">
      <c r="A441" s="169"/>
      <c r="B441" s="76"/>
      <c r="C441" s="176"/>
      <c r="D441" s="228"/>
      <c r="E441" s="695"/>
      <c r="F441" s="67" t="s">
        <v>982</v>
      </c>
      <c r="G441" s="119" t="s">
        <v>125</v>
      </c>
      <c r="H441" s="827">
        <v>2018</v>
      </c>
      <c r="I441" s="718"/>
      <c r="J441" s="695"/>
      <c r="K441" s="695"/>
      <c r="L441" s="695"/>
      <c r="M441" s="695"/>
      <c r="N441" s="695"/>
      <c r="O441" s="695"/>
      <c r="P441" s="92" t="s">
        <v>73</v>
      </c>
      <c r="Q441" s="251"/>
      <c r="R441" s="251"/>
      <c r="S441" s="251"/>
      <c r="T441" s="251"/>
      <c r="U441" s="251"/>
      <c r="V441" s="251"/>
      <c r="W441" s="251"/>
      <c r="X441" s="251"/>
      <c r="Y441" s="251"/>
      <c r="Z441" s="251"/>
    </row>
    <row r="442" spans="1:26" ht="21" customHeight="1">
      <c r="A442" s="169"/>
      <c r="B442" s="76"/>
      <c r="C442" s="176"/>
      <c r="D442" s="228"/>
      <c r="E442" s="695"/>
      <c r="F442" s="67" t="s">
        <v>983</v>
      </c>
      <c r="G442" s="119" t="s">
        <v>125</v>
      </c>
      <c r="H442" s="827" t="s">
        <v>1264</v>
      </c>
      <c r="I442" s="718"/>
      <c r="J442" s="695"/>
      <c r="K442" s="695"/>
      <c r="L442" s="695"/>
      <c r="M442" s="695"/>
      <c r="N442" s="695"/>
      <c r="O442" s="695"/>
      <c r="P442" s="92" t="s">
        <v>73</v>
      </c>
      <c r="Q442" s="251"/>
      <c r="R442" s="251"/>
      <c r="S442" s="251"/>
      <c r="T442" s="251"/>
      <c r="U442" s="251"/>
      <c r="V442" s="251"/>
      <c r="W442" s="251"/>
      <c r="X442" s="251"/>
      <c r="Y442" s="251"/>
      <c r="Z442" s="251"/>
    </row>
    <row r="443" spans="1:26" ht="21" customHeight="1">
      <c r="A443" s="169"/>
      <c r="B443" s="76"/>
      <c r="C443" s="176"/>
      <c r="D443" s="228"/>
      <c r="E443" s="695"/>
      <c r="F443" s="67" t="s">
        <v>985</v>
      </c>
      <c r="G443" s="119" t="s">
        <v>125</v>
      </c>
      <c r="H443" s="827" t="s">
        <v>1126</v>
      </c>
      <c r="I443" s="718"/>
      <c r="J443" s="695"/>
      <c r="K443" s="695"/>
      <c r="L443" s="695"/>
      <c r="M443" s="695"/>
      <c r="N443" s="695"/>
      <c r="O443" s="695"/>
      <c r="P443" s="92" t="s">
        <v>73</v>
      </c>
      <c r="Q443" s="251"/>
      <c r="R443" s="251"/>
      <c r="S443" s="251"/>
      <c r="T443" s="251"/>
      <c r="U443" s="251"/>
      <c r="V443" s="251"/>
      <c r="W443" s="251"/>
      <c r="X443" s="251"/>
      <c r="Y443" s="251"/>
      <c r="Z443" s="251"/>
    </row>
    <row r="444" spans="1:26" ht="21" customHeight="1">
      <c r="A444" s="169"/>
      <c r="B444" s="76"/>
      <c r="C444" s="176"/>
      <c r="D444" s="228"/>
      <c r="E444" s="695"/>
      <c r="F444" s="67" t="s">
        <v>986</v>
      </c>
      <c r="G444" s="119" t="s">
        <v>125</v>
      </c>
      <c r="H444" s="827" t="s">
        <v>1127</v>
      </c>
      <c r="I444" s="718"/>
      <c r="J444" s="695"/>
      <c r="K444" s="695"/>
      <c r="L444" s="695"/>
      <c r="M444" s="695"/>
      <c r="N444" s="695"/>
      <c r="O444" s="695"/>
      <c r="P444" s="92" t="s">
        <v>73</v>
      </c>
      <c r="Q444" s="251"/>
      <c r="R444" s="251"/>
      <c r="S444" s="251"/>
      <c r="T444" s="251"/>
      <c r="U444" s="251"/>
      <c r="V444" s="251"/>
      <c r="W444" s="251"/>
      <c r="X444" s="251"/>
      <c r="Y444" s="251"/>
      <c r="Z444" s="251"/>
    </row>
    <row r="445" spans="1:26" ht="21" customHeight="1">
      <c r="A445" s="169"/>
      <c r="B445" s="76"/>
      <c r="C445" s="176"/>
      <c r="D445" s="228"/>
      <c r="E445" s="695"/>
      <c r="F445" s="67" t="s">
        <v>988</v>
      </c>
      <c r="G445" s="119" t="s">
        <v>125</v>
      </c>
      <c r="H445" s="914" t="s">
        <v>1265</v>
      </c>
      <c r="I445" s="718"/>
      <c r="J445" s="695"/>
      <c r="K445" s="695"/>
      <c r="L445" s="695"/>
      <c r="M445" s="695"/>
      <c r="N445" s="695"/>
      <c r="O445" s="695"/>
      <c r="P445" s="92" t="s">
        <v>990</v>
      </c>
      <c r="Q445" s="251"/>
      <c r="R445" s="251"/>
      <c r="S445" s="251"/>
      <c r="T445" s="251"/>
      <c r="U445" s="251"/>
      <c r="V445" s="251"/>
      <c r="W445" s="251"/>
      <c r="X445" s="251"/>
      <c r="Y445" s="251"/>
      <c r="Z445" s="251"/>
    </row>
    <row r="446" spans="1:26" ht="21" customHeight="1">
      <c r="A446" s="169"/>
      <c r="B446" s="76"/>
      <c r="C446" s="176"/>
      <c r="D446" s="228"/>
      <c r="E446" s="695"/>
      <c r="F446" s="67" t="s">
        <v>991</v>
      </c>
      <c r="G446" s="119" t="s">
        <v>125</v>
      </c>
      <c r="H446" s="914" t="s">
        <v>1266</v>
      </c>
      <c r="I446" s="718"/>
      <c r="J446" s="695"/>
      <c r="K446" s="695"/>
      <c r="L446" s="695"/>
      <c r="M446" s="695"/>
      <c r="N446" s="695"/>
      <c r="O446" s="695"/>
      <c r="P446" s="92" t="s">
        <v>993</v>
      </c>
      <c r="Q446" s="251"/>
      <c r="R446" s="251"/>
      <c r="S446" s="251"/>
      <c r="T446" s="251"/>
      <c r="U446" s="251"/>
      <c r="V446" s="251"/>
      <c r="W446" s="251"/>
      <c r="X446" s="251"/>
      <c r="Y446" s="251"/>
      <c r="Z446" s="251"/>
    </row>
    <row r="447" spans="1:26" ht="21" customHeight="1">
      <c r="A447" s="169"/>
      <c r="B447" s="76"/>
      <c r="C447" s="176"/>
      <c r="D447" s="228"/>
      <c r="E447" s="695"/>
      <c r="F447" s="67" t="s">
        <v>4</v>
      </c>
      <c r="G447" s="119" t="s">
        <v>125</v>
      </c>
      <c r="H447" s="914" t="s">
        <v>1267</v>
      </c>
      <c r="I447" s="718"/>
      <c r="J447" s="695"/>
      <c r="K447" s="695"/>
      <c r="L447" s="695"/>
      <c r="M447" s="695"/>
      <c r="N447" s="695"/>
      <c r="O447" s="695"/>
      <c r="P447" s="92" t="s">
        <v>994</v>
      </c>
      <c r="Q447" s="251"/>
      <c r="R447" s="251"/>
      <c r="S447" s="251"/>
      <c r="T447" s="251"/>
      <c r="U447" s="251"/>
      <c r="V447" s="251"/>
      <c r="W447" s="251"/>
      <c r="X447" s="251"/>
      <c r="Y447" s="251"/>
      <c r="Z447" s="251"/>
    </row>
    <row r="448" spans="1:26" ht="21" customHeight="1">
      <c r="A448" s="169"/>
      <c r="B448" s="76"/>
      <c r="C448" s="176"/>
      <c r="D448" s="228"/>
      <c r="E448" s="695"/>
      <c r="F448" s="67" t="s">
        <v>1001</v>
      </c>
      <c r="G448" s="119" t="s">
        <v>125</v>
      </c>
      <c r="H448" s="916" t="s">
        <v>1268</v>
      </c>
      <c r="I448" s="718"/>
      <c r="J448" s="695"/>
      <c r="K448" s="695"/>
      <c r="L448" s="695"/>
      <c r="M448" s="695"/>
      <c r="N448" s="695"/>
      <c r="O448" s="695"/>
      <c r="P448" s="92" t="s">
        <v>1003</v>
      </c>
      <c r="Q448" s="251"/>
      <c r="R448" s="251"/>
      <c r="S448" s="251"/>
      <c r="T448" s="251"/>
      <c r="U448" s="251"/>
      <c r="V448" s="251"/>
      <c r="W448" s="251"/>
      <c r="X448" s="251"/>
      <c r="Y448" s="251"/>
      <c r="Z448" s="251"/>
    </row>
    <row r="449" spans="1:26" ht="21" customHeight="1">
      <c r="A449" s="169"/>
      <c r="B449" s="76"/>
      <c r="C449" s="176"/>
      <c r="D449" s="228"/>
      <c r="E449" s="695"/>
      <c r="F449" s="67" t="s">
        <v>1008</v>
      </c>
      <c r="G449" s="119" t="s">
        <v>125</v>
      </c>
      <c r="H449" s="914" t="s">
        <v>1132</v>
      </c>
      <c r="I449" s="718"/>
      <c r="J449" s="695"/>
      <c r="K449" s="695"/>
      <c r="L449" s="695"/>
      <c r="M449" s="695"/>
      <c r="N449" s="695"/>
      <c r="O449" s="695"/>
      <c r="P449" s="92" t="s">
        <v>1194</v>
      </c>
      <c r="Q449" s="251"/>
      <c r="R449" s="251"/>
      <c r="S449" s="251"/>
      <c r="T449" s="251"/>
      <c r="U449" s="251"/>
      <c r="V449" s="251"/>
      <c r="W449" s="251"/>
      <c r="X449" s="251"/>
      <c r="Y449" s="251"/>
      <c r="Z449" s="251"/>
    </row>
    <row r="450" spans="1:26" ht="15.75" customHeight="1">
      <c r="A450" s="169"/>
      <c r="B450" s="76"/>
      <c r="C450" s="176"/>
      <c r="D450" s="228"/>
      <c r="E450" s="695"/>
      <c r="F450" s="67" t="s">
        <v>1014</v>
      </c>
      <c r="G450" s="119" t="s">
        <v>125</v>
      </c>
      <c r="H450" s="268" t="s">
        <v>1033</v>
      </c>
      <c r="I450" s="271"/>
      <c r="J450" s="695"/>
      <c r="K450" s="695"/>
      <c r="L450" s="695"/>
      <c r="M450" s="695"/>
      <c r="N450" s="695"/>
      <c r="O450" s="695"/>
      <c r="P450" s="92" t="s">
        <v>1016</v>
      </c>
      <c r="Q450" s="251"/>
      <c r="R450" s="251"/>
      <c r="S450" s="251"/>
      <c r="T450" s="251"/>
      <c r="U450" s="251"/>
      <c r="V450" s="251"/>
      <c r="W450" s="251"/>
      <c r="X450" s="251"/>
      <c r="Y450" s="251"/>
      <c r="Z450" s="251"/>
    </row>
    <row r="451" spans="1:26" ht="15.75" customHeight="1">
      <c r="A451" s="169"/>
      <c r="B451" s="76"/>
      <c r="C451" s="176"/>
      <c r="D451" s="228"/>
      <c r="E451" s="696"/>
      <c r="F451" s="67" t="s">
        <v>1017</v>
      </c>
      <c r="G451" s="119" t="s">
        <v>125</v>
      </c>
      <c r="H451" s="268" t="s">
        <v>1206</v>
      </c>
      <c r="I451" s="271"/>
      <c r="J451" s="696"/>
      <c r="K451" s="696"/>
      <c r="L451" s="696"/>
      <c r="M451" s="696"/>
      <c r="N451" s="696"/>
      <c r="O451" s="696"/>
      <c r="P451" s="92" t="s">
        <v>1018</v>
      </c>
      <c r="Q451" s="251"/>
      <c r="R451" s="251"/>
      <c r="S451" s="251"/>
      <c r="T451" s="251"/>
      <c r="U451" s="251"/>
      <c r="V451" s="251"/>
      <c r="W451" s="251"/>
      <c r="X451" s="251"/>
      <c r="Y451" s="251"/>
      <c r="Z451" s="251"/>
    </row>
    <row r="452" spans="1:26" ht="30" customHeight="1">
      <c r="A452" s="169"/>
      <c r="B452" s="76"/>
      <c r="C452" s="176"/>
      <c r="D452" s="228"/>
      <c r="E452" s="904" t="s">
        <v>1269</v>
      </c>
      <c r="F452" s="127" t="s">
        <v>972</v>
      </c>
      <c r="G452" s="119" t="s">
        <v>125</v>
      </c>
      <c r="H452" s="827" t="s">
        <v>1270</v>
      </c>
      <c r="I452" s="718"/>
      <c r="J452" s="744"/>
      <c r="K452" s="744" t="s">
        <v>974</v>
      </c>
      <c r="L452" s="744">
        <v>1</v>
      </c>
      <c r="M452" s="899">
        <v>11.61</v>
      </c>
      <c r="N452" s="744">
        <f>L452*M452</f>
        <v>11.61</v>
      </c>
      <c r="O452" s="1077" t="s">
        <v>1474</v>
      </c>
      <c r="P452" s="92" t="s">
        <v>73</v>
      </c>
      <c r="Q452" s="251"/>
      <c r="R452" s="251"/>
      <c r="S452" s="251"/>
      <c r="T452" s="251"/>
      <c r="U452" s="251"/>
      <c r="V452" s="251"/>
      <c r="W452" s="251"/>
      <c r="X452" s="251"/>
      <c r="Y452" s="251"/>
      <c r="Z452" s="251"/>
    </row>
    <row r="453" spans="1:26" ht="21" customHeight="1">
      <c r="A453" s="169"/>
      <c r="B453" s="76"/>
      <c r="C453" s="176"/>
      <c r="D453" s="228"/>
      <c r="E453" s="695"/>
      <c r="F453" s="67" t="s">
        <v>975</v>
      </c>
      <c r="G453" s="119" t="s">
        <v>125</v>
      </c>
      <c r="H453" s="840" t="s">
        <v>1271</v>
      </c>
      <c r="I453" s="718"/>
      <c r="J453" s="695"/>
      <c r="K453" s="695"/>
      <c r="L453" s="695"/>
      <c r="M453" s="695"/>
      <c r="N453" s="695"/>
      <c r="O453" s="695"/>
      <c r="P453" s="92" t="s">
        <v>73</v>
      </c>
      <c r="Q453" s="251"/>
      <c r="R453" s="251"/>
      <c r="S453" s="251"/>
      <c r="T453" s="251"/>
      <c r="U453" s="251"/>
      <c r="V453" s="251"/>
      <c r="W453" s="251"/>
      <c r="X453" s="251"/>
      <c r="Y453" s="251"/>
      <c r="Z453" s="251"/>
    </row>
    <row r="454" spans="1:26" ht="21" customHeight="1">
      <c r="A454" s="169"/>
      <c r="B454" s="76"/>
      <c r="C454" s="176"/>
      <c r="D454" s="228"/>
      <c r="E454" s="695"/>
      <c r="F454" s="67" t="s">
        <v>977</v>
      </c>
      <c r="G454" s="119" t="s">
        <v>125</v>
      </c>
      <c r="H454" s="827" t="s">
        <v>1124</v>
      </c>
      <c r="I454" s="718"/>
      <c r="J454" s="695"/>
      <c r="K454" s="695"/>
      <c r="L454" s="695"/>
      <c r="M454" s="695"/>
      <c r="N454" s="695"/>
      <c r="O454" s="695"/>
      <c r="P454" s="92" t="s">
        <v>73</v>
      </c>
      <c r="Q454" s="251"/>
      <c r="R454" s="251"/>
      <c r="S454" s="251"/>
      <c r="T454" s="251"/>
      <c r="U454" s="251"/>
      <c r="V454" s="251"/>
      <c r="W454" s="251"/>
      <c r="X454" s="251"/>
      <c r="Y454" s="251"/>
      <c r="Z454" s="251"/>
    </row>
    <row r="455" spans="1:26" ht="21" customHeight="1">
      <c r="A455" s="169"/>
      <c r="B455" s="76"/>
      <c r="C455" s="176"/>
      <c r="D455" s="228"/>
      <c r="E455" s="695"/>
      <c r="F455" s="67" t="s">
        <v>979</v>
      </c>
      <c r="G455" s="119" t="s">
        <v>125</v>
      </c>
      <c r="H455" s="827">
        <v>5</v>
      </c>
      <c r="I455" s="718"/>
      <c r="J455" s="695"/>
      <c r="K455" s="695"/>
      <c r="L455" s="695"/>
      <c r="M455" s="695"/>
      <c r="N455" s="695"/>
      <c r="O455" s="695"/>
      <c r="P455" s="92" t="s">
        <v>73</v>
      </c>
      <c r="Q455" s="251"/>
      <c r="R455" s="251"/>
      <c r="S455" s="251"/>
      <c r="T455" s="251"/>
      <c r="U455" s="251"/>
      <c r="V455" s="251"/>
      <c r="W455" s="251"/>
      <c r="X455" s="251"/>
      <c r="Y455" s="251"/>
      <c r="Z455" s="251"/>
    </row>
    <row r="456" spans="1:26" ht="21" customHeight="1">
      <c r="A456" s="169"/>
      <c r="B456" s="76"/>
      <c r="C456" s="176"/>
      <c r="D456" s="228"/>
      <c r="E456" s="695"/>
      <c r="F456" s="67" t="s">
        <v>980</v>
      </c>
      <c r="G456" s="119" t="s">
        <v>125</v>
      </c>
      <c r="H456" s="827">
        <v>1</v>
      </c>
      <c r="I456" s="718"/>
      <c r="J456" s="695"/>
      <c r="K456" s="695"/>
      <c r="L456" s="695"/>
      <c r="M456" s="695"/>
      <c r="N456" s="695"/>
      <c r="O456" s="695"/>
      <c r="P456" s="92" t="s">
        <v>981</v>
      </c>
      <c r="Q456" s="251"/>
      <c r="R456" s="251"/>
      <c r="S456" s="251"/>
      <c r="T456" s="251"/>
      <c r="U456" s="251"/>
      <c r="V456" s="251"/>
      <c r="W456" s="251"/>
      <c r="X456" s="251"/>
      <c r="Y456" s="251"/>
      <c r="Z456" s="251"/>
    </row>
    <row r="457" spans="1:26" ht="21" customHeight="1">
      <c r="A457" s="169"/>
      <c r="B457" s="76"/>
      <c r="C457" s="176"/>
      <c r="D457" s="228"/>
      <c r="E457" s="695"/>
      <c r="F457" s="67" t="s">
        <v>982</v>
      </c>
      <c r="G457" s="119" t="s">
        <v>125</v>
      </c>
      <c r="H457" s="827">
        <v>2017</v>
      </c>
      <c r="I457" s="718"/>
      <c r="J457" s="695"/>
      <c r="K457" s="695"/>
      <c r="L457" s="695"/>
      <c r="M457" s="695"/>
      <c r="N457" s="695"/>
      <c r="O457" s="695"/>
      <c r="P457" s="92" t="s">
        <v>73</v>
      </c>
      <c r="Q457" s="251"/>
      <c r="R457" s="251"/>
      <c r="S457" s="251"/>
      <c r="T457" s="251"/>
      <c r="U457" s="251"/>
      <c r="V457" s="251"/>
      <c r="W457" s="251"/>
      <c r="X457" s="251"/>
      <c r="Y457" s="251"/>
      <c r="Z457" s="251"/>
    </row>
    <row r="458" spans="1:26" ht="21" customHeight="1">
      <c r="A458" s="169"/>
      <c r="B458" s="76"/>
      <c r="C458" s="176"/>
      <c r="D458" s="228"/>
      <c r="E458" s="695"/>
      <c r="F458" s="67" t="s">
        <v>983</v>
      </c>
      <c r="G458" s="119" t="s">
        <v>125</v>
      </c>
      <c r="H458" s="827" t="s">
        <v>1264</v>
      </c>
      <c r="I458" s="718"/>
      <c r="J458" s="695"/>
      <c r="K458" s="695"/>
      <c r="L458" s="695"/>
      <c r="M458" s="695"/>
      <c r="N458" s="695"/>
      <c r="O458" s="695"/>
      <c r="P458" s="92" t="s">
        <v>73</v>
      </c>
      <c r="Q458" s="251"/>
      <c r="R458" s="251"/>
      <c r="S458" s="251"/>
      <c r="T458" s="251"/>
      <c r="U458" s="251"/>
      <c r="V458" s="251"/>
      <c r="W458" s="251"/>
      <c r="X458" s="251"/>
      <c r="Y458" s="251"/>
      <c r="Z458" s="251"/>
    </row>
    <row r="459" spans="1:26" ht="21" customHeight="1">
      <c r="A459" s="169"/>
      <c r="B459" s="76"/>
      <c r="C459" s="176"/>
      <c r="D459" s="228"/>
      <c r="E459" s="695"/>
      <c r="F459" s="67" t="s">
        <v>985</v>
      </c>
      <c r="G459" s="119" t="s">
        <v>125</v>
      </c>
      <c r="H459" s="827" t="s">
        <v>1126</v>
      </c>
      <c r="I459" s="718"/>
      <c r="J459" s="695"/>
      <c r="K459" s="695"/>
      <c r="L459" s="695"/>
      <c r="M459" s="695"/>
      <c r="N459" s="695"/>
      <c r="O459" s="695"/>
      <c r="P459" s="92" t="s">
        <v>73</v>
      </c>
      <c r="Q459" s="251"/>
      <c r="R459" s="251"/>
      <c r="S459" s="251"/>
      <c r="T459" s="251"/>
      <c r="U459" s="251"/>
      <c r="V459" s="251"/>
      <c r="W459" s="251"/>
      <c r="X459" s="251"/>
      <c r="Y459" s="251"/>
      <c r="Z459" s="251"/>
    </row>
    <row r="460" spans="1:26" ht="21" customHeight="1">
      <c r="A460" s="169"/>
      <c r="B460" s="76"/>
      <c r="C460" s="176"/>
      <c r="D460" s="228"/>
      <c r="E460" s="695"/>
      <c r="F460" s="67" t="s">
        <v>986</v>
      </c>
      <c r="G460" s="119" t="s">
        <v>125</v>
      </c>
      <c r="H460" s="827" t="s">
        <v>1127</v>
      </c>
      <c r="I460" s="718"/>
      <c r="J460" s="695"/>
      <c r="K460" s="695"/>
      <c r="L460" s="695"/>
      <c r="M460" s="695"/>
      <c r="N460" s="695"/>
      <c r="O460" s="695"/>
      <c r="P460" s="92" t="s">
        <v>73</v>
      </c>
      <c r="Q460" s="251"/>
      <c r="R460" s="251"/>
      <c r="S460" s="251"/>
      <c r="T460" s="251"/>
      <c r="U460" s="251"/>
      <c r="V460" s="251"/>
      <c r="W460" s="251"/>
      <c r="X460" s="251"/>
      <c r="Y460" s="251"/>
      <c r="Z460" s="251"/>
    </row>
    <row r="461" spans="1:26" ht="21" customHeight="1">
      <c r="A461" s="169"/>
      <c r="B461" s="76"/>
      <c r="C461" s="176"/>
      <c r="D461" s="228"/>
      <c r="E461" s="695"/>
      <c r="F461" s="67" t="s">
        <v>988</v>
      </c>
      <c r="G461" s="119" t="s">
        <v>125</v>
      </c>
      <c r="H461" s="916" t="s">
        <v>1272</v>
      </c>
      <c r="I461" s="718"/>
      <c r="J461" s="695"/>
      <c r="K461" s="695"/>
      <c r="L461" s="695"/>
      <c r="M461" s="695"/>
      <c r="N461" s="695"/>
      <c r="O461" s="695"/>
      <c r="P461" s="92" t="s">
        <v>990</v>
      </c>
      <c r="Q461" s="251"/>
      <c r="R461" s="251"/>
      <c r="S461" s="251"/>
      <c r="T461" s="251"/>
      <c r="U461" s="251"/>
      <c r="V461" s="251"/>
      <c r="W461" s="251"/>
      <c r="X461" s="251"/>
      <c r="Y461" s="251"/>
      <c r="Z461" s="251"/>
    </row>
    <row r="462" spans="1:26" ht="21" customHeight="1">
      <c r="A462" s="169"/>
      <c r="B462" s="76"/>
      <c r="C462" s="176"/>
      <c r="D462" s="228"/>
      <c r="E462" s="695"/>
      <c r="F462" s="67" t="s">
        <v>991</v>
      </c>
      <c r="G462" s="119" t="s">
        <v>125</v>
      </c>
      <c r="H462" s="914" t="s">
        <v>1273</v>
      </c>
      <c r="I462" s="718"/>
      <c r="J462" s="695"/>
      <c r="K462" s="695"/>
      <c r="L462" s="695"/>
      <c r="M462" s="695"/>
      <c r="N462" s="695"/>
      <c r="O462" s="695"/>
      <c r="P462" s="92" t="s">
        <v>993</v>
      </c>
      <c r="Q462" s="251"/>
      <c r="R462" s="251"/>
      <c r="S462" s="251"/>
      <c r="T462" s="251"/>
      <c r="U462" s="251"/>
      <c r="V462" s="251"/>
      <c r="W462" s="251"/>
      <c r="X462" s="251"/>
      <c r="Y462" s="251"/>
      <c r="Z462" s="251"/>
    </row>
    <row r="463" spans="1:26" ht="21" customHeight="1">
      <c r="A463" s="169"/>
      <c r="B463" s="76"/>
      <c r="C463" s="176"/>
      <c r="D463" s="228"/>
      <c r="E463" s="695"/>
      <c r="F463" s="67" t="s">
        <v>4</v>
      </c>
      <c r="G463" s="119" t="s">
        <v>125</v>
      </c>
      <c r="H463" s="914" t="s">
        <v>1274</v>
      </c>
      <c r="I463" s="718"/>
      <c r="J463" s="695"/>
      <c r="K463" s="695"/>
      <c r="L463" s="695"/>
      <c r="M463" s="695"/>
      <c r="N463" s="695"/>
      <c r="O463" s="695"/>
      <c r="P463" s="92" t="s">
        <v>994</v>
      </c>
      <c r="Q463" s="251"/>
      <c r="R463" s="251"/>
      <c r="S463" s="251"/>
      <c r="T463" s="251"/>
      <c r="U463" s="251"/>
      <c r="V463" s="251"/>
      <c r="W463" s="251"/>
      <c r="X463" s="251"/>
      <c r="Y463" s="251"/>
      <c r="Z463" s="251"/>
    </row>
    <row r="464" spans="1:26" ht="21" customHeight="1">
      <c r="A464" s="169"/>
      <c r="B464" s="76"/>
      <c r="C464" s="176"/>
      <c r="D464" s="228"/>
      <c r="E464" s="695"/>
      <c r="F464" s="67" t="s">
        <v>1001</v>
      </c>
      <c r="G464" s="119" t="s">
        <v>125</v>
      </c>
      <c r="H464" s="915" t="s">
        <v>1275</v>
      </c>
      <c r="I464" s="718"/>
      <c r="J464" s="695"/>
      <c r="K464" s="695"/>
      <c r="L464" s="695"/>
      <c r="M464" s="695"/>
      <c r="N464" s="695"/>
      <c r="O464" s="695"/>
      <c r="P464" s="92" t="s">
        <v>1003</v>
      </c>
      <c r="Q464" s="251"/>
      <c r="R464" s="251"/>
      <c r="S464" s="251"/>
      <c r="T464" s="251"/>
      <c r="U464" s="251"/>
      <c r="V464" s="251"/>
      <c r="W464" s="251"/>
      <c r="X464" s="251"/>
      <c r="Y464" s="251"/>
      <c r="Z464" s="251"/>
    </row>
    <row r="465" spans="1:26" ht="21" customHeight="1">
      <c r="A465" s="169"/>
      <c r="B465" s="76"/>
      <c r="C465" s="176"/>
      <c r="D465" s="228"/>
      <c r="E465" s="695"/>
      <c r="F465" s="67" t="s">
        <v>1008</v>
      </c>
      <c r="G465" s="119" t="s">
        <v>125</v>
      </c>
      <c r="H465" s="914" t="s">
        <v>1132</v>
      </c>
      <c r="I465" s="718"/>
      <c r="J465" s="695"/>
      <c r="K465" s="695"/>
      <c r="L465" s="695"/>
      <c r="M465" s="695"/>
      <c r="N465" s="695"/>
      <c r="O465" s="695"/>
      <c r="P465" s="92" t="s">
        <v>1194</v>
      </c>
      <c r="Q465" s="251"/>
      <c r="R465" s="251"/>
      <c r="S465" s="251"/>
      <c r="T465" s="251"/>
      <c r="U465" s="251"/>
      <c r="V465" s="251"/>
      <c r="W465" s="251"/>
      <c r="X465" s="251"/>
      <c r="Y465" s="251"/>
      <c r="Z465" s="251"/>
    </row>
    <row r="466" spans="1:26" ht="15.75" customHeight="1">
      <c r="A466" s="169"/>
      <c r="B466" s="76"/>
      <c r="C466" s="176"/>
      <c r="D466" s="228"/>
      <c r="E466" s="695"/>
      <c r="F466" s="67" t="s">
        <v>1014</v>
      </c>
      <c r="G466" s="119" t="s">
        <v>125</v>
      </c>
      <c r="H466" s="268" t="s">
        <v>1033</v>
      </c>
      <c r="I466" s="271"/>
      <c r="J466" s="695"/>
      <c r="K466" s="695"/>
      <c r="L466" s="695"/>
      <c r="M466" s="695"/>
      <c r="N466" s="695"/>
      <c r="O466" s="695"/>
      <c r="P466" s="92" t="s">
        <v>1016</v>
      </c>
      <c r="Q466" s="251"/>
      <c r="R466" s="251"/>
      <c r="S466" s="251"/>
      <c r="T466" s="251"/>
      <c r="U466" s="251"/>
      <c r="V466" s="251"/>
      <c r="W466" s="251"/>
      <c r="X466" s="251"/>
      <c r="Y466" s="251"/>
      <c r="Z466" s="251"/>
    </row>
    <row r="467" spans="1:26" ht="15.75" customHeight="1">
      <c r="A467" s="169"/>
      <c r="B467" s="76"/>
      <c r="C467" s="176"/>
      <c r="D467" s="228"/>
      <c r="E467" s="696"/>
      <c r="F467" s="67" t="s">
        <v>1017</v>
      </c>
      <c r="G467" s="119" t="s">
        <v>125</v>
      </c>
      <c r="H467" s="268" t="s">
        <v>1206</v>
      </c>
      <c r="I467" s="271"/>
      <c r="J467" s="696"/>
      <c r="K467" s="696"/>
      <c r="L467" s="696"/>
      <c r="M467" s="696"/>
      <c r="N467" s="696"/>
      <c r="O467" s="696"/>
      <c r="P467" s="92" t="s">
        <v>1018</v>
      </c>
      <c r="Q467" s="251"/>
      <c r="R467" s="251"/>
      <c r="S467" s="251"/>
      <c r="T467" s="251"/>
      <c r="U467" s="251"/>
      <c r="V467" s="251"/>
      <c r="W467" s="251"/>
      <c r="X467" s="251"/>
      <c r="Y467" s="251"/>
      <c r="Z467" s="251"/>
    </row>
    <row r="468" spans="1:26" ht="21" customHeight="1">
      <c r="A468" s="221"/>
      <c r="B468" s="222"/>
      <c r="C468" s="226"/>
      <c r="D468" s="227"/>
      <c r="E468" s="224" t="s">
        <v>268</v>
      </c>
      <c r="F468" s="797" t="s">
        <v>1276</v>
      </c>
      <c r="G468" s="717"/>
      <c r="H468" s="717"/>
      <c r="I468" s="718"/>
      <c r="J468" s="245"/>
      <c r="K468" s="249"/>
      <c r="L468" s="247"/>
      <c r="M468" s="248"/>
      <c r="N468" s="224">
        <v>0</v>
      </c>
      <c r="O468" s="224"/>
      <c r="P468" s="202" t="s">
        <v>1277</v>
      </c>
      <c r="Q468" s="253"/>
      <c r="R468" s="253"/>
      <c r="S468" s="253"/>
      <c r="T468" s="253"/>
      <c r="U468" s="253"/>
      <c r="V468" s="253"/>
      <c r="W468" s="253"/>
      <c r="X468" s="253"/>
      <c r="Y468" s="253"/>
      <c r="Z468" s="253"/>
    </row>
    <row r="469" spans="1:26" ht="21" customHeight="1">
      <c r="A469" s="221"/>
      <c r="B469" s="222"/>
      <c r="C469" s="226"/>
      <c r="D469" s="227"/>
      <c r="E469" s="224" t="s">
        <v>271</v>
      </c>
      <c r="F469" s="797" t="s">
        <v>1278</v>
      </c>
      <c r="G469" s="717"/>
      <c r="H469" s="717"/>
      <c r="I469" s="718"/>
      <c r="J469" s="245"/>
      <c r="K469" s="249"/>
      <c r="L469" s="247"/>
      <c r="M469" s="248"/>
      <c r="N469" s="224">
        <v>0</v>
      </c>
      <c r="O469" s="224"/>
      <c r="P469" s="202" t="s">
        <v>1279</v>
      </c>
      <c r="Q469" s="253"/>
      <c r="R469" s="253"/>
      <c r="S469" s="253"/>
      <c r="T469" s="253"/>
      <c r="U469" s="253"/>
      <c r="V469" s="253"/>
      <c r="W469" s="253"/>
      <c r="X469" s="253"/>
      <c r="Y469" s="253"/>
      <c r="Z469" s="253"/>
    </row>
    <row r="470" spans="1:26" ht="30" customHeight="1">
      <c r="A470" s="275"/>
      <c r="B470" s="222"/>
      <c r="C470" s="238" t="s">
        <v>155</v>
      </c>
      <c r="D470" s="931" t="s">
        <v>1280</v>
      </c>
      <c r="E470" s="717"/>
      <c r="F470" s="717"/>
      <c r="G470" s="717"/>
      <c r="H470" s="717"/>
      <c r="I470" s="718"/>
      <c r="J470" s="286"/>
      <c r="K470" s="287"/>
      <c r="L470" s="287"/>
      <c r="M470" s="288"/>
      <c r="N470" s="289">
        <f>N471+N578+N581+N584+N587</f>
        <v>113.21</v>
      </c>
      <c r="O470" s="289"/>
      <c r="P470" s="290"/>
      <c r="Q470" s="253"/>
      <c r="R470" s="253"/>
      <c r="S470" s="253"/>
      <c r="T470" s="253"/>
      <c r="U470" s="253"/>
      <c r="V470" s="253"/>
      <c r="W470" s="253"/>
      <c r="X470" s="253"/>
      <c r="Y470" s="253"/>
      <c r="Z470" s="253"/>
    </row>
    <row r="471" spans="1:26" ht="38.25" customHeight="1">
      <c r="A471" s="275"/>
      <c r="B471" s="222"/>
      <c r="C471" s="226"/>
      <c r="D471" s="276" t="s">
        <v>35</v>
      </c>
      <c r="E471" s="806" t="s">
        <v>1281</v>
      </c>
      <c r="F471" s="717"/>
      <c r="G471" s="717"/>
      <c r="H471" s="717"/>
      <c r="I471" s="718"/>
      <c r="J471" s="242"/>
      <c r="K471" s="244"/>
      <c r="L471" s="244"/>
      <c r="M471" s="244"/>
      <c r="N471" s="90">
        <f>N472+N538+N552+N577</f>
        <v>113.21</v>
      </c>
      <c r="O471" s="90"/>
      <c r="P471" s="262" t="s">
        <v>1282</v>
      </c>
      <c r="Q471" s="252"/>
      <c r="R471" s="252"/>
      <c r="S471" s="252"/>
      <c r="T471" s="252"/>
      <c r="U471" s="252"/>
      <c r="V471" s="252"/>
      <c r="W471" s="252"/>
      <c r="X471" s="252"/>
      <c r="Y471" s="252"/>
      <c r="Z471" s="252"/>
    </row>
    <row r="472" spans="1:26" ht="30" customHeight="1">
      <c r="A472" s="275"/>
      <c r="B472" s="222"/>
      <c r="C472" s="226"/>
      <c r="D472" s="227"/>
      <c r="E472" s="249" t="s">
        <v>252</v>
      </c>
      <c r="F472" s="277" t="s">
        <v>1283</v>
      </c>
      <c r="G472" s="278"/>
      <c r="H472" s="278"/>
      <c r="I472" s="291"/>
      <c r="J472" s="277"/>
      <c r="K472" s="248"/>
      <c r="L472" s="248"/>
      <c r="M472" s="248"/>
      <c r="N472" s="224">
        <f>SUM(N473:N537)</f>
        <v>95.33</v>
      </c>
      <c r="O472" s="224"/>
      <c r="P472" s="202" t="s">
        <v>1284</v>
      </c>
      <c r="Q472" s="252"/>
      <c r="R472" s="252"/>
      <c r="S472" s="252"/>
      <c r="T472" s="252"/>
      <c r="U472" s="252"/>
      <c r="V472" s="252"/>
      <c r="W472" s="252"/>
      <c r="X472" s="252"/>
      <c r="Y472" s="252"/>
      <c r="Z472" s="252"/>
    </row>
    <row r="473" spans="1:26" ht="33" customHeight="1">
      <c r="A473" s="169"/>
      <c r="B473" s="76"/>
      <c r="C473" s="176"/>
      <c r="D473" s="228"/>
      <c r="E473" s="904" t="s">
        <v>250</v>
      </c>
      <c r="F473" s="67" t="s">
        <v>972</v>
      </c>
      <c r="G473" s="119" t="s">
        <v>125</v>
      </c>
      <c r="H473" s="840" t="s">
        <v>1285</v>
      </c>
      <c r="I473" s="930"/>
      <c r="J473" s="744"/>
      <c r="K473" s="744" t="s">
        <v>1286</v>
      </c>
      <c r="L473" s="744">
        <v>1</v>
      </c>
      <c r="M473" s="899">
        <v>17.309999999999999</v>
      </c>
      <c r="N473" s="744">
        <f>L473*M473</f>
        <v>17.309999999999999</v>
      </c>
      <c r="O473" s="1077" t="s">
        <v>1474</v>
      </c>
      <c r="P473" s="92" t="s">
        <v>73</v>
      </c>
      <c r="Q473" s="251"/>
      <c r="R473" s="251"/>
      <c r="S473" s="251"/>
      <c r="T473" s="251"/>
      <c r="U473" s="251"/>
      <c r="V473" s="251"/>
      <c r="W473" s="251"/>
      <c r="X473" s="251"/>
      <c r="Y473" s="251"/>
      <c r="Z473" s="251"/>
    </row>
    <row r="474" spans="1:26" ht="21" customHeight="1">
      <c r="A474" s="169"/>
      <c r="B474" s="76"/>
      <c r="C474" s="176"/>
      <c r="D474" s="228"/>
      <c r="E474" s="695"/>
      <c r="F474" s="67" t="s">
        <v>975</v>
      </c>
      <c r="G474" s="119" t="s">
        <v>125</v>
      </c>
      <c r="H474" s="840" t="s">
        <v>1287</v>
      </c>
      <c r="I474" s="718"/>
      <c r="J474" s="695"/>
      <c r="K474" s="695"/>
      <c r="L474" s="695"/>
      <c r="M474" s="695"/>
      <c r="N474" s="695"/>
      <c r="O474" s="695"/>
      <c r="P474" s="92" t="s">
        <v>73</v>
      </c>
      <c r="Q474" s="251"/>
      <c r="R474" s="251"/>
      <c r="S474" s="251"/>
      <c r="T474" s="251"/>
      <c r="U474" s="251"/>
      <c r="V474" s="251"/>
      <c r="W474" s="251"/>
      <c r="X474" s="251"/>
      <c r="Y474" s="251"/>
      <c r="Z474" s="251"/>
    </row>
    <row r="475" spans="1:26" ht="42.95" customHeight="1">
      <c r="A475" s="169"/>
      <c r="B475" s="76"/>
      <c r="C475" s="176"/>
      <c r="D475" s="228"/>
      <c r="E475" s="695"/>
      <c r="F475" s="67" t="s">
        <v>1288</v>
      </c>
      <c r="G475" s="119" t="s">
        <v>125</v>
      </c>
      <c r="H475" s="827" t="s">
        <v>1289</v>
      </c>
      <c r="I475" s="718"/>
      <c r="J475" s="695"/>
      <c r="K475" s="695"/>
      <c r="L475" s="695"/>
      <c r="M475" s="695"/>
      <c r="N475" s="695"/>
      <c r="O475" s="695"/>
      <c r="P475" s="92" t="s">
        <v>73</v>
      </c>
      <c r="Q475" s="251"/>
      <c r="R475" s="251"/>
      <c r="S475" s="251"/>
      <c r="T475" s="251"/>
      <c r="U475" s="251"/>
      <c r="V475" s="251"/>
      <c r="W475" s="251"/>
      <c r="X475" s="251"/>
      <c r="Y475" s="251"/>
      <c r="Z475" s="251"/>
    </row>
    <row r="476" spans="1:26" ht="44.1" customHeight="1">
      <c r="A476" s="169"/>
      <c r="B476" s="76"/>
      <c r="C476" s="176"/>
      <c r="D476" s="228"/>
      <c r="E476" s="695"/>
      <c r="F476" s="67" t="s">
        <v>1290</v>
      </c>
      <c r="G476" s="119" t="s">
        <v>125</v>
      </c>
      <c r="H476" s="827" t="s">
        <v>1291</v>
      </c>
      <c r="I476" s="718"/>
      <c r="J476" s="695"/>
      <c r="K476" s="695"/>
      <c r="L476" s="695"/>
      <c r="M476" s="695"/>
      <c r="N476" s="695"/>
      <c r="O476" s="695"/>
      <c r="P476" s="92" t="s">
        <v>73</v>
      </c>
      <c r="Q476" s="251"/>
      <c r="R476" s="251"/>
      <c r="S476" s="251"/>
      <c r="T476" s="251"/>
      <c r="U476" s="251"/>
      <c r="V476" s="251"/>
      <c r="W476" s="251"/>
      <c r="X476" s="251"/>
      <c r="Y476" s="251"/>
      <c r="Z476" s="251"/>
    </row>
    <row r="477" spans="1:26" ht="15.75" customHeight="1">
      <c r="A477" s="169"/>
      <c r="B477" s="76"/>
      <c r="C477" s="176"/>
      <c r="D477" s="228"/>
      <c r="E477" s="695"/>
      <c r="F477" s="67" t="s">
        <v>1292</v>
      </c>
      <c r="G477" s="119" t="s">
        <v>125</v>
      </c>
      <c r="H477" s="827" t="s">
        <v>1293</v>
      </c>
      <c r="I477" s="718"/>
      <c r="J477" s="695"/>
      <c r="K477" s="695"/>
      <c r="L477" s="695"/>
      <c r="M477" s="695"/>
      <c r="N477" s="695"/>
      <c r="O477" s="695"/>
      <c r="P477" s="92" t="s">
        <v>73</v>
      </c>
      <c r="Q477" s="251"/>
      <c r="R477" s="251"/>
      <c r="S477" s="251"/>
      <c r="T477" s="251"/>
      <c r="U477" s="251"/>
      <c r="V477" s="251"/>
      <c r="W477" s="251"/>
      <c r="X477" s="251"/>
      <c r="Y477" s="251"/>
      <c r="Z477" s="251"/>
    </row>
    <row r="478" spans="1:26" ht="21" customHeight="1">
      <c r="A478" s="169"/>
      <c r="B478" s="76"/>
      <c r="C478" s="176"/>
      <c r="D478" s="228"/>
      <c r="E478" s="695"/>
      <c r="F478" s="67" t="s">
        <v>1294</v>
      </c>
      <c r="G478" s="119" t="s">
        <v>125</v>
      </c>
      <c r="H478" s="916" t="s">
        <v>1295</v>
      </c>
      <c r="I478" s="718"/>
      <c r="J478" s="695"/>
      <c r="K478" s="695"/>
      <c r="L478" s="695"/>
      <c r="M478" s="695"/>
      <c r="N478" s="695"/>
      <c r="O478" s="695"/>
      <c r="P478" s="92" t="s">
        <v>1296</v>
      </c>
      <c r="Q478" s="251"/>
      <c r="R478" s="251"/>
      <c r="S478" s="251"/>
      <c r="T478" s="251"/>
      <c r="U478" s="251"/>
      <c r="V478" s="251"/>
      <c r="W478" s="251"/>
      <c r="X478" s="251"/>
      <c r="Y478" s="251"/>
      <c r="Z478" s="251"/>
    </row>
    <row r="479" spans="1:26" ht="21" customHeight="1">
      <c r="A479" s="169"/>
      <c r="B479" s="76"/>
      <c r="C479" s="176"/>
      <c r="D479" s="228"/>
      <c r="E479" s="695"/>
      <c r="F479" s="67" t="s">
        <v>1297</v>
      </c>
      <c r="G479" s="119" t="s">
        <v>125</v>
      </c>
      <c r="H479" s="827">
        <v>17426588</v>
      </c>
      <c r="I479" s="718"/>
      <c r="J479" s="695"/>
      <c r="K479" s="695"/>
      <c r="L479" s="695"/>
      <c r="M479" s="695"/>
      <c r="N479" s="695"/>
      <c r="O479" s="695"/>
      <c r="P479" s="92" t="s">
        <v>73</v>
      </c>
      <c r="Q479" s="251"/>
      <c r="R479" s="251"/>
      <c r="S479" s="251"/>
      <c r="T479" s="251"/>
      <c r="U479" s="251"/>
      <c r="V479" s="251"/>
      <c r="W479" s="251"/>
      <c r="X479" s="251"/>
      <c r="Y479" s="251"/>
      <c r="Z479" s="251"/>
    </row>
    <row r="480" spans="1:26" ht="21" customHeight="1">
      <c r="A480" s="169"/>
      <c r="B480" s="76"/>
      <c r="C480" s="176"/>
      <c r="D480" s="228"/>
      <c r="E480" s="695"/>
      <c r="F480" s="67" t="s">
        <v>4</v>
      </c>
      <c r="G480" s="119" t="s">
        <v>125</v>
      </c>
      <c r="H480" s="916" t="s">
        <v>1298</v>
      </c>
      <c r="I480" s="718"/>
      <c r="J480" s="695"/>
      <c r="K480" s="695"/>
      <c r="L480" s="695"/>
      <c r="M480" s="695"/>
      <c r="N480" s="695"/>
      <c r="O480" s="695"/>
      <c r="P480" s="92" t="s">
        <v>1299</v>
      </c>
      <c r="Q480" s="251"/>
      <c r="R480" s="251"/>
      <c r="S480" s="251"/>
      <c r="T480" s="251"/>
      <c r="U480" s="251"/>
      <c r="V480" s="251"/>
      <c r="W480" s="251"/>
      <c r="X480" s="251"/>
      <c r="Y480" s="251"/>
      <c r="Z480" s="251"/>
    </row>
    <row r="481" spans="1:26" ht="21" customHeight="1">
      <c r="A481" s="169"/>
      <c r="B481" s="76"/>
      <c r="C481" s="176"/>
      <c r="D481" s="228"/>
      <c r="E481" s="695"/>
      <c r="F481" s="67" t="s">
        <v>1001</v>
      </c>
      <c r="G481" s="119" t="s">
        <v>125</v>
      </c>
      <c r="H481" s="916" t="s">
        <v>1300</v>
      </c>
      <c r="I481" s="718"/>
      <c r="J481" s="695"/>
      <c r="K481" s="695"/>
      <c r="L481" s="695"/>
      <c r="M481" s="695"/>
      <c r="N481" s="695"/>
      <c r="O481" s="695"/>
      <c r="P481" s="92" t="s">
        <v>1003</v>
      </c>
      <c r="Q481" s="251"/>
      <c r="R481" s="251"/>
      <c r="S481" s="251"/>
      <c r="T481" s="251"/>
      <c r="U481" s="251"/>
      <c r="V481" s="251"/>
      <c r="W481" s="251"/>
      <c r="X481" s="251"/>
      <c r="Y481" s="251"/>
      <c r="Z481" s="251"/>
    </row>
    <row r="482" spans="1:26" ht="21" customHeight="1">
      <c r="A482" s="169"/>
      <c r="B482" s="76"/>
      <c r="C482" s="176"/>
      <c r="D482" s="228"/>
      <c r="E482" s="695"/>
      <c r="F482" s="67" t="s">
        <v>1301</v>
      </c>
      <c r="G482" s="119" t="s">
        <v>125</v>
      </c>
      <c r="H482" s="916" t="s">
        <v>1302</v>
      </c>
      <c r="I482" s="718"/>
      <c r="J482" s="695"/>
      <c r="K482" s="695"/>
      <c r="L482" s="695"/>
      <c r="M482" s="695"/>
      <c r="N482" s="695"/>
      <c r="O482" s="695"/>
      <c r="P482" s="92" t="s">
        <v>1303</v>
      </c>
      <c r="Q482" s="251"/>
      <c r="R482" s="251"/>
      <c r="S482" s="251"/>
      <c r="T482" s="251"/>
      <c r="U482" s="251"/>
      <c r="V482" s="251"/>
      <c r="W482" s="251"/>
      <c r="X482" s="251"/>
      <c r="Y482" s="251"/>
      <c r="Z482" s="251"/>
    </row>
    <row r="483" spans="1:26" ht="30.95" customHeight="1">
      <c r="A483" s="169"/>
      <c r="B483" s="76"/>
      <c r="C483" s="176"/>
      <c r="D483" s="228"/>
      <c r="E483" s="695"/>
      <c r="F483" s="67" t="s">
        <v>1304</v>
      </c>
      <c r="G483" s="119" t="s">
        <v>125</v>
      </c>
      <c r="H483" s="914" t="s">
        <v>1305</v>
      </c>
      <c r="I483" s="718"/>
      <c r="J483" s="695"/>
      <c r="K483" s="695"/>
      <c r="L483" s="695"/>
      <c r="M483" s="695"/>
      <c r="N483" s="695"/>
      <c r="O483" s="695"/>
      <c r="P483" s="92" t="s">
        <v>1006</v>
      </c>
      <c r="Q483" s="251"/>
      <c r="R483" s="251"/>
      <c r="S483" s="251"/>
      <c r="T483" s="251"/>
      <c r="U483" s="251"/>
      <c r="V483" s="251"/>
      <c r="W483" s="251"/>
      <c r="X483" s="251"/>
      <c r="Y483" s="251"/>
      <c r="Z483" s="251"/>
    </row>
    <row r="484" spans="1:26" ht="37.5" customHeight="1">
      <c r="A484" s="169"/>
      <c r="B484" s="76"/>
      <c r="C484" s="176"/>
      <c r="D484" s="228"/>
      <c r="E484" s="695"/>
      <c r="F484" s="67" t="s">
        <v>1011</v>
      </c>
      <c r="G484" s="119" t="s">
        <v>125</v>
      </c>
      <c r="H484" s="916" t="s">
        <v>1306</v>
      </c>
      <c r="I484" s="718"/>
      <c r="J484" s="695"/>
      <c r="K484" s="695"/>
      <c r="L484" s="695"/>
      <c r="M484" s="695"/>
      <c r="N484" s="695"/>
      <c r="O484" s="695"/>
      <c r="P484" s="92" t="s">
        <v>1307</v>
      </c>
      <c r="Q484" s="251"/>
      <c r="R484" s="251"/>
      <c r="S484" s="251"/>
      <c r="T484" s="251"/>
      <c r="U484" s="251"/>
      <c r="V484" s="251"/>
      <c r="W484" s="251"/>
      <c r="X484" s="251"/>
      <c r="Y484" s="251"/>
      <c r="Z484" s="251"/>
    </row>
    <row r="485" spans="1:26" ht="15.75" customHeight="1">
      <c r="A485" s="169"/>
      <c r="B485" s="76"/>
      <c r="C485" s="176"/>
      <c r="D485" s="228"/>
      <c r="E485" s="695"/>
      <c r="F485" s="67" t="s">
        <v>1017</v>
      </c>
      <c r="G485" s="119" t="s">
        <v>125</v>
      </c>
      <c r="H485" s="827" t="s">
        <v>999</v>
      </c>
      <c r="I485" s="718"/>
      <c r="J485" s="695"/>
      <c r="K485" s="695"/>
      <c r="L485" s="695"/>
      <c r="M485" s="695"/>
      <c r="N485" s="695"/>
      <c r="O485" s="695"/>
      <c r="P485" s="92" t="s">
        <v>1308</v>
      </c>
      <c r="Q485" s="251"/>
      <c r="R485" s="251"/>
      <c r="S485" s="251"/>
      <c r="T485" s="251"/>
      <c r="U485" s="251"/>
      <c r="V485" s="251"/>
      <c r="W485" s="251"/>
      <c r="X485" s="251"/>
      <c r="Y485" s="251"/>
      <c r="Z485" s="251"/>
    </row>
    <row r="486" spans="1:26" ht="33" customHeight="1">
      <c r="A486" s="169"/>
      <c r="B486" s="76"/>
      <c r="C486" s="176"/>
      <c r="D486" s="228"/>
      <c r="E486" s="904" t="s">
        <v>256</v>
      </c>
      <c r="F486" s="67" t="s">
        <v>972</v>
      </c>
      <c r="G486" s="119" t="s">
        <v>125</v>
      </c>
      <c r="H486" s="840" t="s">
        <v>1309</v>
      </c>
      <c r="I486" s="930"/>
      <c r="J486" s="744"/>
      <c r="K486" s="744" t="s">
        <v>1286</v>
      </c>
      <c r="L486" s="744">
        <v>1</v>
      </c>
      <c r="M486" s="899">
        <v>17.61</v>
      </c>
      <c r="N486" s="744">
        <f>L486*M486</f>
        <v>17.61</v>
      </c>
      <c r="O486" s="1077" t="s">
        <v>1474</v>
      </c>
      <c r="P486" s="92" t="s">
        <v>73</v>
      </c>
      <c r="Q486" s="251"/>
      <c r="R486" s="251"/>
      <c r="S486" s="251"/>
      <c r="T486" s="251"/>
      <c r="U486" s="251"/>
      <c r="V486" s="251"/>
      <c r="W486" s="251"/>
      <c r="X486" s="251"/>
      <c r="Y486" s="251"/>
      <c r="Z486" s="251"/>
    </row>
    <row r="487" spans="1:26" ht="33.950000000000003" customHeight="1">
      <c r="A487" s="169"/>
      <c r="B487" s="76"/>
      <c r="C487" s="176"/>
      <c r="D487" s="228"/>
      <c r="E487" s="695"/>
      <c r="F487" s="67" t="s">
        <v>975</v>
      </c>
      <c r="G487" s="119" t="s">
        <v>125</v>
      </c>
      <c r="H487" s="840" t="s">
        <v>1310</v>
      </c>
      <c r="I487" s="718"/>
      <c r="J487" s="695"/>
      <c r="K487" s="695"/>
      <c r="L487" s="695"/>
      <c r="M487" s="695"/>
      <c r="N487" s="695"/>
      <c r="O487" s="695"/>
      <c r="P487" s="92" t="s">
        <v>73</v>
      </c>
      <c r="Q487" s="251"/>
      <c r="R487" s="251"/>
      <c r="S487" s="251"/>
      <c r="T487" s="251"/>
      <c r="U487" s="251"/>
      <c r="V487" s="251"/>
      <c r="W487" s="251"/>
      <c r="X487" s="251"/>
      <c r="Y487" s="251"/>
      <c r="Z487" s="251"/>
    </row>
    <row r="488" spans="1:26" ht="42.95" customHeight="1">
      <c r="A488" s="169"/>
      <c r="B488" s="76"/>
      <c r="C488" s="176"/>
      <c r="D488" s="228"/>
      <c r="E488" s="695"/>
      <c r="F488" s="67" t="s">
        <v>1288</v>
      </c>
      <c r="G488" s="119" t="s">
        <v>125</v>
      </c>
      <c r="H488" s="827" t="s">
        <v>1311</v>
      </c>
      <c r="I488" s="718"/>
      <c r="J488" s="695"/>
      <c r="K488" s="695"/>
      <c r="L488" s="695"/>
      <c r="M488" s="695"/>
      <c r="N488" s="695"/>
      <c r="O488" s="695"/>
      <c r="P488" s="92" t="s">
        <v>73</v>
      </c>
      <c r="Q488" s="251"/>
      <c r="R488" s="251"/>
      <c r="S488" s="251"/>
      <c r="T488" s="251"/>
      <c r="U488" s="251"/>
      <c r="V488" s="251"/>
      <c r="W488" s="251"/>
      <c r="X488" s="251"/>
      <c r="Y488" s="251"/>
      <c r="Z488" s="251"/>
    </row>
    <row r="489" spans="1:26" ht="39.950000000000003" customHeight="1">
      <c r="A489" s="169"/>
      <c r="B489" s="76"/>
      <c r="C489" s="176"/>
      <c r="D489" s="228"/>
      <c r="E489" s="695"/>
      <c r="F489" s="67" t="s">
        <v>1290</v>
      </c>
      <c r="G489" s="119" t="s">
        <v>125</v>
      </c>
      <c r="H489" s="827" t="s">
        <v>1312</v>
      </c>
      <c r="I489" s="718"/>
      <c r="J489" s="695"/>
      <c r="K489" s="695"/>
      <c r="L489" s="695"/>
      <c r="M489" s="695"/>
      <c r="N489" s="695"/>
      <c r="O489" s="695"/>
      <c r="P489" s="92" t="s">
        <v>73</v>
      </c>
      <c r="Q489" s="251"/>
      <c r="R489" s="251"/>
      <c r="S489" s="251"/>
      <c r="T489" s="251"/>
      <c r="U489" s="251"/>
      <c r="V489" s="251"/>
      <c r="W489" s="251"/>
      <c r="X489" s="251"/>
      <c r="Y489" s="251"/>
      <c r="Z489" s="251"/>
    </row>
    <row r="490" spans="1:26" ht="27" customHeight="1">
      <c r="A490" s="169"/>
      <c r="B490" s="76"/>
      <c r="C490" s="176"/>
      <c r="D490" s="228"/>
      <c r="E490" s="695"/>
      <c r="F490" s="67" t="s">
        <v>1292</v>
      </c>
      <c r="G490" s="119" t="s">
        <v>125</v>
      </c>
      <c r="H490" s="827" t="s">
        <v>1313</v>
      </c>
      <c r="I490" s="718"/>
      <c r="J490" s="695"/>
      <c r="K490" s="695"/>
      <c r="L490" s="695"/>
      <c r="M490" s="695"/>
      <c r="N490" s="695"/>
      <c r="O490" s="695"/>
      <c r="P490" s="92" t="s">
        <v>73</v>
      </c>
      <c r="Q490" s="251"/>
      <c r="R490" s="251"/>
      <c r="S490" s="251"/>
      <c r="T490" s="251"/>
      <c r="U490" s="251"/>
      <c r="V490" s="251"/>
      <c r="W490" s="251"/>
      <c r="X490" s="251"/>
      <c r="Y490" s="251"/>
      <c r="Z490" s="251"/>
    </row>
    <row r="491" spans="1:26" ht="21" customHeight="1">
      <c r="A491" s="169"/>
      <c r="B491" s="76"/>
      <c r="C491" s="176"/>
      <c r="D491" s="228"/>
      <c r="E491" s="695"/>
      <c r="F491" s="67" t="s">
        <v>1294</v>
      </c>
      <c r="G491" s="119" t="s">
        <v>125</v>
      </c>
      <c r="H491" s="916" t="s">
        <v>1314</v>
      </c>
      <c r="I491" s="718"/>
      <c r="J491" s="695"/>
      <c r="K491" s="695"/>
      <c r="L491" s="695"/>
      <c r="M491" s="695"/>
      <c r="N491" s="695"/>
      <c r="O491" s="695"/>
      <c r="P491" s="92" t="s">
        <v>1296</v>
      </c>
      <c r="Q491" s="251"/>
      <c r="R491" s="251"/>
      <c r="S491" s="251"/>
      <c r="T491" s="251"/>
      <c r="U491" s="251"/>
      <c r="V491" s="251"/>
      <c r="W491" s="251"/>
      <c r="X491" s="251"/>
      <c r="Y491" s="251"/>
      <c r="Z491" s="251"/>
    </row>
    <row r="492" spans="1:26" ht="21" customHeight="1">
      <c r="A492" s="169"/>
      <c r="B492" s="76"/>
      <c r="C492" s="176"/>
      <c r="D492" s="228"/>
      <c r="E492" s="695"/>
      <c r="F492" s="67" t="s">
        <v>1297</v>
      </c>
      <c r="G492" s="119" t="s">
        <v>125</v>
      </c>
      <c r="H492" s="827">
        <v>17426588</v>
      </c>
      <c r="I492" s="718"/>
      <c r="J492" s="695"/>
      <c r="K492" s="695"/>
      <c r="L492" s="695"/>
      <c r="M492" s="695"/>
      <c r="N492" s="695"/>
      <c r="O492" s="695"/>
      <c r="P492" s="92" t="s">
        <v>73</v>
      </c>
      <c r="Q492" s="251"/>
      <c r="R492" s="251"/>
      <c r="S492" s="251"/>
      <c r="T492" s="251"/>
      <c r="U492" s="251"/>
      <c r="V492" s="251"/>
      <c r="W492" s="251"/>
      <c r="X492" s="251"/>
      <c r="Y492" s="251"/>
      <c r="Z492" s="251"/>
    </row>
    <row r="493" spans="1:26" ht="21" customHeight="1">
      <c r="A493" s="169"/>
      <c r="B493" s="76"/>
      <c r="C493" s="176"/>
      <c r="D493" s="228"/>
      <c r="E493" s="695"/>
      <c r="F493" s="67" t="s">
        <v>4</v>
      </c>
      <c r="G493" s="119" t="s">
        <v>125</v>
      </c>
      <c r="H493" s="916" t="s">
        <v>1315</v>
      </c>
      <c r="I493" s="718"/>
      <c r="J493" s="695"/>
      <c r="K493" s="695"/>
      <c r="L493" s="695"/>
      <c r="M493" s="695"/>
      <c r="N493" s="695"/>
      <c r="O493" s="695"/>
      <c r="P493" s="92" t="s">
        <v>1299</v>
      </c>
      <c r="Q493" s="251"/>
      <c r="R493" s="251"/>
      <c r="S493" s="251"/>
      <c r="T493" s="251"/>
      <c r="U493" s="251"/>
      <c r="V493" s="251"/>
      <c r="W493" s="251"/>
      <c r="X493" s="251"/>
      <c r="Y493" s="251"/>
      <c r="Z493" s="251"/>
    </row>
    <row r="494" spans="1:26" ht="21" customHeight="1">
      <c r="A494" s="169"/>
      <c r="B494" s="76"/>
      <c r="C494" s="176"/>
      <c r="D494" s="228"/>
      <c r="E494" s="695"/>
      <c r="F494" s="67" t="s">
        <v>1001</v>
      </c>
      <c r="G494" s="119" t="s">
        <v>125</v>
      </c>
      <c r="H494" s="914" t="s">
        <v>1316</v>
      </c>
      <c r="I494" s="718"/>
      <c r="J494" s="695"/>
      <c r="K494" s="695"/>
      <c r="L494" s="695"/>
      <c r="M494" s="695"/>
      <c r="N494" s="695"/>
      <c r="O494" s="695"/>
      <c r="P494" s="92" t="s">
        <v>1003</v>
      </c>
      <c r="Q494" s="251"/>
      <c r="R494" s="251"/>
      <c r="S494" s="251"/>
      <c r="T494" s="251"/>
      <c r="U494" s="251"/>
      <c r="V494" s="251"/>
      <c r="W494" s="251"/>
      <c r="X494" s="251"/>
      <c r="Y494" s="251"/>
      <c r="Z494" s="251"/>
    </row>
    <row r="495" spans="1:26" ht="21" customHeight="1">
      <c r="A495" s="169"/>
      <c r="B495" s="76"/>
      <c r="C495" s="176"/>
      <c r="D495" s="228"/>
      <c r="E495" s="695"/>
      <c r="F495" s="67" t="s">
        <v>1301</v>
      </c>
      <c r="G495" s="119" t="s">
        <v>125</v>
      </c>
      <c r="H495" s="916" t="s">
        <v>1302</v>
      </c>
      <c r="I495" s="718"/>
      <c r="J495" s="695"/>
      <c r="K495" s="695"/>
      <c r="L495" s="695"/>
      <c r="M495" s="695"/>
      <c r="N495" s="695"/>
      <c r="O495" s="695"/>
      <c r="P495" s="92" t="s">
        <v>1303</v>
      </c>
      <c r="Q495" s="251"/>
      <c r="R495" s="251"/>
      <c r="S495" s="251"/>
      <c r="T495" s="251"/>
      <c r="U495" s="251"/>
      <c r="V495" s="251"/>
      <c r="W495" s="251"/>
      <c r="X495" s="251"/>
      <c r="Y495" s="251"/>
      <c r="Z495" s="251"/>
    </row>
    <row r="496" spans="1:26" ht="27" customHeight="1">
      <c r="A496" s="169"/>
      <c r="B496" s="76"/>
      <c r="C496" s="176"/>
      <c r="D496" s="228"/>
      <c r="E496" s="695"/>
      <c r="F496" s="67" t="s">
        <v>1304</v>
      </c>
      <c r="G496" s="119" t="s">
        <v>125</v>
      </c>
      <c r="H496" s="914" t="s">
        <v>1317</v>
      </c>
      <c r="I496" s="718"/>
      <c r="J496" s="695"/>
      <c r="K496" s="695"/>
      <c r="L496" s="695"/>
      <c r="M496" s="695"/>
      <c r="N496" s="695"/>
      <c r="O496" s="695"/>
      <c r="P496" s="92" t="s">
        <v>1006</v>
      </c>
      <c r="Q496" s="251"/>
      <c r="R496" s="251"/>
      <c r="S496" s="251"/>
      <c r="T496" s="251"/>
      <c r="U496" s="251"/>
      <c r="V496" s="251"/>
      <c r="W496" s="251"/>
      <c r="X496" s="251"/>
      <c r="Y496" s="251"/>
      <c r="Z496" s="251"/>
    </row>
    <row r="497" spans="1:26" ht="37.5" customHeight="1">
      <c r="A497" s="169"/>
      <c r="B497" s="76"/>
      <c r="C497" s="176"/>
      <c r="D497" s="228"/>
      <c r="E497" s="695"/>
      <c r="F497" s="67" t="s">
        <v>1011</v>
      </c>
      <c r="G497" s="119" t="s">
        <v>125</v>
      </c>
      <c r="H497" s="914" t="s">
        <v>1318</v>
      </c>
      <c r="I497" s="718"/>
      <c r="J497" s="695"/>
      <c r="K497" s="695"/>
      <c r="L497" s="695"/>
      <c r="M497" s="695"/>
      <c r="N497" s="695"/>
      <c r="O497" s="695"/>
      <c r="P497" s="92" t="s">
        <v>1307</v>
      </c>
      <c r="Q497" s="251"/>
      <c r="R497" s="251"/>
      <c r="S497" s="251"/>
      <c r="T497" s="251"/>
      <c r="U497" s="251"/>
      <c r="V497" s="251"/>
      <c r="W497" s="251"/>
      <c r="X497" s="251"/>
      <c r="Y497" s="251"/>
      <c r="Z497" s="251"/>
    </row>
    <row r="498" spans="1:26" ht="37.5" customHeight="1">
      <c r="A498" s="169"/>
      <c r="B498" s="76"/>
      <c r="C498" s="176"/>
      <c r="D498" s="228"/>
      <c r="E498" s="695"/>
      <c r="F498" s="67" t="s">
        <v>1017</v>
      </c>
      <c r="G498" s="119" t="s">
        <v>125</v>
      </c>
      <c r="H498" s="255" t="s">
        <v>999</v>
      </c>
      <c r="I498" s="12"/>
      <c r="J498" s="695"/>
      <c r="K498" s="695"/>
      <c r="L498" s="695"/>
      <c r="M498" s="695"/>
      <c r="N498" s="695"/>
      <c r="O498" s="695"/>
      <c r="P498" s="92" t="s">
        <v>1308</v>
      </c>
      <c r="Q498" s="251"/>
      <c r="R498" s="251"/>
      <c r="S498" s="251"/>
      <c r="T498" s="251"/>
      <c r="U498" s="251"/>
      <c r="V498" s="251"/>
      <c r="W498" s="251"/>
      <c r="X498" s="251"/>
      <c r="Y498" s="251"/>
      <c r="Z498" s="251"/>
    </row>
    <row r="499" spans="1:26" ht="30" customHeight="1">
      <c r="A499" s="275"/>
      <c r="B499" s="222"/>
      <c r="C499" s="226"/>
      <c r="D499" s="227"/>
      <c r="E499" s="900" t="s">
        <v>260</v>
      </c>
      <c r="F499" s="67" t="s">
        <v>972</v>
      </c>
      <c r="G499" s="119" t="s">
        <v>125</v>
      </c>
      <c r="H499" s="925" t="s">
        <v>1319</v>
      </c>
      <c r="I499" s="926"/>
      <c r="J499" s="292"/>
      <c r="K499" s="744" t="s">
        <v>1286</v>
      </c>
      <c r="L499" s="744">
        <v>1</v>
      </c>
      <c r="M499" s="899">
        <v>2.91</v>
      </c>
      <c r="N499" s="744">
        <f>L499*M499</f>
        <v>2.91</v>
      </c>
      <c r="O499" s="293"/>
      <c r="P499" s="92" t="s">
        <v>73</v>
      </c>
      <c r="Q499" s="252"/>
      <c r="R499" s="252"/>
      <c r="S499" s="252"/>
      <c r="T499" s="252"/>
      <c r="U499" s="252"/>
      <c r="V499" s="252"/>
      <c r="W499" s="252"/>
      <c r="X499" s="252"/>
      <c r="Y499" s="252"/>
      <c r="Z499" s="252"/>
    </row>
    <row r="500" spans="1:26" ht="30" customHeight="1">
      <c r="A500" s="275"/>
      <c r="B500" s="222"/>
      <c r="C500" s="226"/>
      <c r="D500" s="227"/>
      <c r="E500" s="900"/>
      <c r="F500" s="67" t="s">
        <v>975</v>
      </c>
      <c r="G500" s="119" t="s">
        <v>125</v>
      </c>
      <c r="H500" s="279" t="s">
        <v>1320</v>
      </c>
      <c r="I500" s="294"/>
      <c r="J500" s="295"/>
      <c r="K500" s="695"/>
      <c r="L500" s="695"/>
      <c r="M500" s="695"/>
      <c r="N500" s="695"/>
      <c r="O500" s="296"/>
      <c r="P500" s="92" t="s">
        <v>73</v>
      </c>
      <c r="Q500" s="252"/>
      <c r="R500" s="252"/>
      <c r="S500" s="252"/>
      <c r="T500" s="252"/>
      <c r="U500" s="252"/>
      <c r="V500" s="252"/>
      <c r="W500" s="252"/>
      <c r="X500" s="252"/>
      <c r="Y500" s="252"/>
      <c r="Z500" s="252"/>
    </row>
    <row r="501" spans="1:26" ht="30" customHeight="1">
      <c r="A501" s="275"/>
      <c r="B501" s="222"/>
      <c r="C501" s="226"/>
      <c r="D501" s="227"/>
      <c r="E501" s="900"/>
      <c r="F501" s="67" t="s">
        <v>1288</v>
      </c>
      <c r="G501" s="119" t="s">
        <v>125</v>
      </c>
      <c r="H501" s="927" t="s">
        <v>1321</v>
      </c>
      <c r="I501" s="928"/>
      <c r="J501" s="295"/>
      <c r="K501" s="695"/>
      <c r="L501" s="695"/>
      <c r="M501" s="695"/>
      <c r="N501" s="695"/>
      <c r="O501" s="296"/>
      <c r="P501" s="92" t="s">
        <v>73</v>
      </c>
      <c r="Q501" s="252"/>
      <c r="R501" s="252"/>
      <c r="S501" s="252"/>
      <c r="T501" s="252"/>
      <c r="U501" s="252"/>
      <c r="V501" s="252"/>
      <c r="W501" s="252"/>
      <c r="X501" s="252"/>
      <c r="Y501" s="252"/>
      <c r="Z501" s="252"/>
    </row>
    <row r="502" spans="1:26" ht="30" customHeight="1">
      <c r="A502" s="275"/>
      <c r="B502" s="222"/>
      <c r="C502" s="226"/>
      <c r="D502" s="227"/>
      <c r="E502" s="900"/>
      <c r="F502" s="67" t="s">
        <v>1290</v>
      </c>
      <c r="G502" s="119" t="s">
        <v>125</v>
      </c>
      <c r="H502" s="280" t="s">
        <v>1322</v>
      </c>
      <c r="I502" s="297"/>
      <c r="J502" s="295"/>
      <c r="K502" s="695"/>
      <c r="L502" s="695"/>
      <c r="M502" s="695"/>
      <c r="N502" s="695"/>
      <c r="O502" s="296"/>
      <c r="P502" s="92" t="s">
        <v>73</v>
      </c>
      <c r="Q502" s="252"/>
      <c r="R502" s="252"/>
      <c r="S502" s="252"/>
      <c r="T502" s="252"/>
      <c r="U502" s="252"/>
      <c r="V502" s="252"/>
      <c r="W502" s="252"/>
      <c r="X502" s="252"/>
      <c r="Y502" s="252"/>
      <c r="Z502" s="252"/>
    </row>
    <row r="503" spans="1:26" ht="33" customHeight="1">
      <c r="A503" s="275"/>
      <c r="B503" s="222"/>
      <c r="C503" s="226"/>
      <c r="D503" s="227"/>
      <c r="E503" s="900"/>
      <c r="F503" s="67" t="s">
        <v>1292</v>
      </c>
      <c r="G503" s="119" t="s">
        <v>125</v>
      </c>
      <c r="H503" s="280" t="s">
        <v>1323</v>
      </c>
      <c r="I503" s="297"/>
      <c r="J503" s="295"/>
      <c r="K503" s="695"/>
      <c r="L503" s="695"/>
      <c r="M503" s="695"/>
      <c r="N503" s="695"/>
      <c r="O503" s="296"/>
      <c r="P503" s="92" t="s">
        <v>73</v>
      </c>
      <c r="Q503" s="252"/>
      <c r="R503" s="252"/>
      <c r="S503" s="252"/>
      <c r="T503" s="252"/>
      <c r="U503" s="252"/>
      <c r="V503" s="252"/>
      <c r="W503" s="252"/>
      <c r="X503" s="252"/>
      <c r="Y503" s="252"/>
      <c r="Z503" s="252"/>
    </row>
    <row r="504" spans="1:26" ht="30" customHeight="1">
      <c r="A504" s="275"/>
      <c r="B504" s="222"/>
      <c r="C504" s="226"/>
      <c r="D504" s="227"/>
      <c r="E504" s="900"/>
      <c r="F504" s="67" t="s">
        <v>1294</v>
      </c>
      <c r="G504" s="119" t="s">
        <v>125</v>
      </c>
      <c r="H504" s="281" t="s">
        <v>1324</v>
      </c>
      <c r="I504" s="297"/>
      <c r="J504" s="295"/>
      <c r="K504" s="695"/>
      <c r="L504" s="695"/>
      <c r="M504" s="695"/>
      <c r="N504" s="695"/>
      <c r="O504" s="296"/>
      <c r="P504" s="92" t="s">
        <v>1296</v>
      </c>
      <c r="Q504" s="252"/>
      <c r="R504" s="252"/>
      <c r="S504" s="252"/>
      <c r="T504" s="252"/>
      <c r="U504" s="252"/>
      <c r="V504" s="252"/>
      <c r="W504" s="252"/>
      <c r="X504" s="252"/>
      <c r="Y504" s="252"/>
      <c r="Z504" s="252"/>
    </row>
    <row r="505" spans="1:26" ht="30" customHeight="1">
      <c r="A505" s="275"/>
      <c r="B505" s="222"/>
      <c r="C505" s="226"/>
      <c r="D505" s="227"/>
      <c r="E505" s="900"/>
      <c r="F505" s="67" t="s">
        <v>1297</v>
      </c>
      <c r="G505" s="119" t="s">
        <v>125</v>
      </c>
      <c r="H505" s="282" t="s">
        <v>1325</v>
      </c>
      <c r="I505" s="297"/>
      <c r="J505" s="295"/>
      <c r="K505" s="695"/>
      <c r="L505" s="695"/>
      <c r="M505" s="695"/>
      <c r="N505" s="695"/>
      <c r="O505" s="1078" t="s">
        <v>1474</v>
      </c>
      <c r="P505" s="92" t="s">
        <v>73</v>
      </c>
      <c r="Q505" s="252"/>
      <c r="R505" s="252"/>
      <c r="S505" s="252"/>
      <c r="T505" s="252"/>
      <c r="U505" s="252"/>
      <c r="V505" s="252"/>
      <c r="W505" s="252"/>
      <c r="X505" s="252"/>
      <c r="Y505" s="252"/>
      <c r="Z505" s="252"/>
    </row>
    <row r="506" spans="1:26" ht="30" customHeight="1">
      <c r="A506" s="275"/>
      <c r="B506" s="222"/>
      <c r="C506" s="226"/>
      <c r="D506" s="227"/>
      <c r="E506" s="900"/>
      <c r="F506" s="67" t="s">
        <v>4</v>
      </c>
      <c r="G506" s="119" t="s">
        <v>125</v>
      </c>
      <c r="H506" s="281" t="s">
        <v>1326</v>
      </c>
      <c r="I506" s="297"/>
      <c r="J506" s="295"/>
      <c r="K506" s="695"/>
      <c r="L506" s="695"/>
      <c r="M506" s="695"/>
      <c r="N506" s="695"/>
      <c r="O506" s="296"/>
      <c r="P506" s="92" t="s">
        <v>1299</v>
      </c>
      <c r="Q506" s="252"/>
      <c r="R506" s="252"/>
      <c r="S506" s="252"/>
      <c r="T506" s="252"/>
      <c r="U506" s="252"/>
      <c r="V506" s="252"/>
      <c r="W506" s="252"/>
      <c r="X506" s="252"/>
      <c r="Y506" s="252"/>
      <c r="Z506" s="252"/>
    </row>
    <row r="507" spans="1:26" ht="30" customHeight="1">
      <c r="A507" s="275"/>
      <c r="B507" s="222"/>
      <c r="C507" s="226"/>
      <c r="D507" s="227"/>
      <c r="E507" s="900"/>
      <c r="F507" s="67" t="s">
        <v>1001</v>
      </c>
      <c r="G507" s="119" t="s">
        <v>125</v>
      </c>
      <c r="H507" s="283" t="s">
        <v>1327</v>
      </c>
      <c r="I507" s="297"/>
      <c r="J507" s="295"/>
      <c r="K507" s="695"/>
      <c r="L507" s="695"/>
      <c r="M507" s="695"/>
      <c r="N507" s="695"/>
      <c r="O507" s="296"/>
      <c r="P507" s="92" t="s">
        <v>1003</v>
      </c>
      <c r="Q507" s="252"/>
      <c r="R507" s="252"/>
      <c r="S507" s="252"/>
      <c r="T507" s="252"/>
      <c r="U507" s="252"/>
      <c r="V507" s="252"/>
      <c r="W507" s="252"/>
      <c r="X507" s="252"/>
      <c r="Y507" s="252"/>
      <c r="Z507" s="252"/>
    </row>
    <row r="508" spans="1:26" ht="30" customHeight="1">
      <c r="A508" s="275"/>
      <c r="B508" s="222"/>
      <c r="C508" s="226"/>
      <c r="D508" s="227"/>
      <c r="E508" s="900"/>
      <c r="F508" s="67" t="s">
        <v>1301</v>
      </c>
      <c r="G508" s="119" t="s">
        <v>125</v>
      </c>
      <c r="H508" s="916" t="s">
        <v>1302</v>
      </c>
      <c r="I508" s="718"/>
      <c r="J508" s="295"/>
      <c r="K508" s="695"/>
      <c r="L508" s="695"/>
      <c r="M508" s="695"/>
      <c r="N508" s="695"/>
      <c r="O508" s="296"/>
      <c r="P508" s="92" t="s">
        <v>1303</v>
      </c>
      <c r="Q508" s="252"/>
      <c r="R508" s="252"/>
      <c r="S508" s="252"/>
      <c r="T508" s="252"/>
      <c r="U508" s="252"/>
      <c r="V508" s="252"/>
      <c r="W508" s="252"/>
      <c r="X508" s="252"/>
      <c r="Y508" s="252"/>
      <c r="Z508" s="252"/>
    </row>
    <row r="509" spans="1:26" ht="48" customHeight="1">
      <c r="A509" s="275"/>
      <c r="B509" s="222"/>
      <c r="C509" s="226"/>
      <c r="D509" s="227"/>
      <c r="E509" s="900"/>
      <c r="F509" s="67" t="s">
        <v>1304</v>
      </c>
      <c r="G509" s="119" t="s">
        <v>125</v>
      </c>
      <c r="H509" s="284" t="s">
        <v>1328</v>
      </c>
      <c r="I509" s="297"/>
      <c r="J509" s="295"/>
      <c r="K509" s="695"/>
      <c r="L509" s="695"/>
      <c r="M509" s="695"/>
      <c r="N509" s="695"/>
      <c r="O509" s="296"/>
      <c r="P509" s="92" t="s">
        <v>1006</v>
      </c>
      <c r="Q509" s="252"/>
      <c r="R509" s="252"/>
      <c r="S509" s="252"/>
      <c r="T509" s="252"/>
      <c r="U509" s="252"/>
      <c r="V509" s="252"/>
      <c r="W509" s="252"/>
      <c r="X509" s="252"/>
      <c r="Y509" s="252"/>
      <c r="Z509" s="252"/>
    </row>
    <row r="510" spans="1:26" ht="30" customHeight="1">
      <c r="A510" s="275"/>
      <c r="B510" s="222"/>
      <c r="C510" s="226"/>
      <c r="D510" s="227"/>
      <c r="E510" s="900"/>
      <c r="F510" s="67" t="s">
        <v>1011</v>
      </c>
      <c r="G510" s="119" t="s">
        <v>125</v>
      </c>
      <c r="H510" s="923" t="s">
        <v>999</v>
      </c>
      <c r="I510" s="924"/>
      <c r="J510" s="295"/>
      <c r="K510" s="695"/>
      <c r="L510" s="695"/>
      <c r="M510" s="695"/>
      <c r="N510" s="695"/>
      <c r="O510" s="296"/>
      <c r="P510" s="92" t="s">
        <v>1307</v>
      </c>
      <c r="Q510" s="252"/>
      <c r="R510" s="252"/>
      <c r="S510" s="252"/>
      <c r="T510" s="252"/>
      <c r="U510" s="252"/>
      <c r="V510" s="252"/>
      <c r="W510" s="252"/>
      <c r="X510" s="252"/>
      <c r="Y510" s="252"/>
      <c r="Z510" s="252"/>
    </row>
    <row r="511" spans="1:26" ht="30" customHeight="1">
      <c r="A511" s="275"/>
      <c r="B511" s="222"/>
      <c r="C511" s="226"/>
      <c r="D511" s="227"/>
      <c r="E511" s="901"/>
      <c r="F511" s="67" t="s">
        <v>1017</v>
      </c>
      <c r="G511" s="119" t="s">
        <v>125</v>
      </c>
      <c r="H511" s="285" t="s">
        <v>999</v>
      </c>
      <c r="I511" s="297"/>
      <c r="J511" s="295"/>
      <c r="K511" s="695"/>
      <c r="L511" s="695"/>
      <c r="M511" s="695"/>
      <c r="N511" s="695"/>
      <c r="O511" s="296"/>
      <c r="P511" s="92" t="s">
        <v>1308</v>
      </c>
      <c r="Q511" s="252"/>
      <c r="R511" s="252"/>
      <c r="S511" s="252"/>
      <c r="T511" s="252"/>
      <c r="U511" s="252"/>
      <c r="V511" s="252"/>
      <c r="W511" s="252"/>
      <c r="X511" s="252"/>
      <c r="Y511" s="252"/>
      <c r="Z511" s="252"/>
    </row>
    <row r="512" spans="1:26" ht="30" customHeight="1">
      <c r="A512" s="275"/>
      <c r="B512" s="222"/>
      <c r="C512" s="226"/>
      <c r="D512" s="227"/>
      <c r="E512" s="900" t="s">
        <v>279</v>
      </c>
      <c r="F512" s="67" t="s">
        <v>972</v>
      </c>
      <c r="G512" s="119" t="s">
        <v>125</v>
      </c>
      <c r="H512" s="925" t="s">
        <v>1329</v>
      </c>
      <c r="I512" s="926"/>
      <c r="J512" s="292"/>
      <c r="K512" s="744" t="s">
        <v>1286</v>
      </c>
      <c r="L512" s="744">
        <v>1</v>
      </c>
      <c r="M512" s="899">
        <v>29</v>
      </c>
      <c r="N512" s="744">
        <f>L512*M512</f>
        <v>29</v>
      </c>
      <c r="O512" s="293"/>
      <c r="P512" s="92" t="s">
        <v>73</v>
      </c>
      <c r="Q512" s="252"/>
      <c r="R512" s="252"/>
      <c r="S512" s="252"/>
      <c r="T512" s="252"/>
      <c r="U512" s="252"/>
      <c r="V512" s="252"/>
      <c r="W512" s="252"/>
      <c r="X512" s="252"/>
      <c r="Y512" s="252"/>
      <c r="Z512" s="252"/>
    </row>
    <row r="513" spans="1:26" ht="30" customHeight="1">
      <c r="A513" s="275"/>
      <c r="B513" s="222"/>
      <c r="C513" s="226"/>
      <c r="D513" s="227"/>
      <c r="E513" s="900"/>
      <c r="F513" s="67" t="s">
        <v>975</v>
      </c>
      <c r="G513" s="119" t="s">
        <v>125</v>
      </c>
      <c r="H513" s="285" t="s">
        <v>1077</v>
      </c>
      <c r="I513" s="297"/>
      <c r="J513" s="295"/>
      <c r="K513" s="695"/>
      <c r="L513" s="695"/>
      <c r="M513" s="695"/>
      <c r="N513" s="695"/>
      <c r="O513" s="296"/>
      <c r="P513" s="92" t="s">
        <v>73</v>
      </c>
      <c r="Q513" s="252"/>
      <c r="R513" s="252"/>
      <c r="S513" s="252"/>
      <c r="T513" s="252"/>
      <c r="U513" s="252"/>
      <c r="V513" s="252"/>
      <c r="W513" s="252"/>
      <c r="X513" s="252"/>
      <c r="Y513" s="252"/>
      <c r="Z513" s="252"/>
    </row>
    <row r="514" spans="1:26" ht="30" customHeight="1">
      <c r="A514" s="275"/>
      <c r="B514" s="222"/>
      <c r="C514" s="226"/>
      <c r="D514" s="227"/>
      <c r="E514" s="900"/>
      <c r="F514" s="67" t="s">
        <v>1288</v>
      </c>
      <c r="G514" s="119" t="s">
        <v>125</v>
      </c>
      <c r="H514" s="927" t="s">
        <v>1330</v>
      </c>
      <c r="I514" s="928"/>
      <c r="J514" s="295"/>
      <c r="K514" s="695"/>
      <c r="L514" s="695"/>
      <c r="M514" s="695"/>
      <c r="N514" s="695"/>
      <c r="O514" s="296"/>
      <c r="P514" s="92" t="s">
        <v>73</v>
      </c>
      <c r="Q514" s="252"/>
      <c r="R514" s="252"/>
      <c r="S514" s="252"/>
      <c r="T514" s="252"/>
      <c r="U514" s="252"/>
      <c r="V514" s="252"/>
      <c r="W514" s="252"/>
      <c r="X514" s="252"/>
      <c r="Y514" s="252"/>
      <c r="Z514" s="252"/>
    </row>
    <row r="515" spans="1:26" ht="30" customHeight="1">
      <c r="A515" s="275"/>
      <c r="B515" s="222"/>
      <c r="C515" s="226"/>
      <c r="D515" s="227"/>
      <c r="E515" s="900"/>
      <c r="F515" s="67" t="s">
        <v>1290</v>
      </c>
      <c r="G515" s="119" t="s">
        <v>125</v>
      </c>
      <c r="H515" s="280" t="s">
        <v>1331</v>
      </c>
      <c r="I515" s="297"/>
      <c r="J515" s="295"/>
      <c r="K515" s="695"/>
      <c r="L515" s="695"/>
      <c r="M515" s="695"/>
      <c r="N515" s="695"/>
      <c r="O515" s="296"/>
      <c r="P515" s="92" t="s">
        <v>73</v>
      </c>
      <c r="Q515" s="252"/>
      <c r="R515" s="252"/>
      <c r="S515" s="252"/>
      <c r="T515" s="252"/>
      <c r="U515" s="252"/>
      <c r="V515" s="252"/>
      <c r="W515" s="252"/>
      <c r="X515" s="252"/>
      <c r="Y515" s="252"/>
      <c r="Z515" s="252"/>
    </row>
    <row r="516" spans="1:26" ht="30" customHeight="1">
      <c r="A516" s="275"/>
      <c r="B516" s="222"/>
      <c r="C516" s="226"/>
      <c r="D516" s="227"/>
      <c r="E516" s="900"/>
      <c r="F516" s="67" t="s">
        <v>1292</v>
      </c>
      <c r="G516" s="119" t="s">
        <v>125</v>
      </c>
      <c r="H516" s="280" t="s">
        <v>1332</v>
      </c>
      <c r="I516" s="297"/>
      <c r="J516" s="295"/>
      <c r="K516" s="695"/>
      <c r="L516" s="695"/>
      <c r="M516" s="695"/>
      <c r="N516" s="695"/>
      <c r="O516" s="296"/>
      <c r="P516" s="92" t="s">
        <v>73</v>
      </c>
      <c r="Q516" s="252"/>
      <c r="R516" s="252"/>
      <c r="S516" s="252"/>
      <c r="T516" s="252"/>
      <c r="U516" s="252"/>
      <c r="V516" s="252"/>
      <c r="W516" s="252"/>
      <c r="X516" s="252"/>
      <c r="Y516" s="252"/>
      <c r="Z516" s="252"/>
    </row>
    <row r="517" spans="1:26" ht="30" customHeight="1">
      <c r="A517" s="275"/>
      <c r="B517" s="222"/>
      <c r="C517" s="226"/>
      <c r="D517" s="227"/>
      <c r="E517" s="900"/>
      <c r="F517" s="67" t="s">
        <v>1294</v>
      </c>
      <c r="G517" s="119" t="s">
        <v>125</v>
      </c>
      <c r="H517" s="283" t="s">
        <v>1333</v>
      </c>
      <c r="I517" s="297"/>
      <c r="J517" s="295"/>
      <c r="K517" s="695"/>
      <c r="L517" s="695"/>
      <c r="M517" s="695"/>
      <c r="N517" s="695"/>
      <c r="O517" s="296"/>
      <c r="P517" s="92" t="s">
        <v>1296</v>
      </c>
      <c r="Q517" s="252"/>
      <c r="R517" s="252"/>
      <c r="S517" s="252"/>
      <c r="T517" s="252"/>
      <c r="U517" s="252"/>
      <c r="V517" s="252"/>
      <c r="W517" s="252"/>
      <c r="X517" s="252"/>
      <c r="Y517" s="252"/>
      <c r="Z517" s="252"/>
    </row>
    <row r="518" spans="1:26" ht="30" customHeight="1">
      <c r="A518" s="275"/>
      <c r="B518" s="222"/>
      <c r="C518" s="226"/>
      <c r="D518" s="227"/>
      <c r="E518" s="900"/>
      <c r="F518" s="67" t="s">
        <v>1297</v>
      </c>
      <c r="G518" s="119" t="s">
        <v>125</v>
      </c>
      <c r="H518" s="282" t="s">
        <v>1325</v>
      </c>
      <c r="I518" s="297"/>
      <c r="J518" s="295"/>
      <c r="K518" s="695"/>
      <c r="L518" s="695"/>
      <c r="M518" s="695"/>
      <c r="N518" s="695"/>
      <c r="O518" s="1078" t="s">
        <v>1474</v>
      </c>
      <c r="P518" s="92" t="s">
        <v>73</v>
      </c>
      <c r="Q518" s="252"/>
      <c r="R518" s="252"/>
      <c r="S518" s="252"/>
      <c r="T518" s="252"/>
      <c r="U518" s="252"/>
      <c r="V518" s="252"/>
      <c r="W518" s="252"/>
      <c r="X518" s="252"/>
      <c r="Y518" s="252"/>
      <c r="Z518" s="252"/>
    </row>
    <row r="519" spans="1:26" ht="30" customHeight="1">
      <c r="A519" s="275"/>
      <c r="B519" s="222"/>
      <c r="C519" s="226"/>
      <c r="D519" s="227"/>
      <c r="E519" s="900"/>
      <c r="F519" s="67" t="s">
        <v>4</v>
      </c>
      <c r="G519" s="119" t="s">
        <v>125</v>
      </c>
      <c r="H519" s="280" t="s">
        <v>1334</v>
      </c>
      <c r="I519" s="297"/>
      <c r="J519" s="295"/>
      <c r="K519" s="695"/>
      <c r="L519" s="695"/>
      <c r="M519" s="695"/>
      <c r="N519" s="695"/>
      <c r="O519" s="296"/>
      <c r="P519" s="92" t="s">
        <v>1299</v>
      </c>
      <c r="Q519" s="252"/>
      <c r="R519" s="252"/>
      <c r="S519" s="252"/>
      <c r="T519" s="252"/>
      <c r="U519" s="252"/>
      <c r="V519" s="252"/>
      <c r="W519" s="252"/>
      <c r="X519" s="252"/>
      <c r="Y519" s="252"/>
      <c r="Z519" s="252"/>
    </row>
    <row r="520" spans="1:26" ht="30" customHeight="1">
      <c r="A520" s="275"/>
      <c r="B520" s="222"/>
      <c r="C520" s="226"/>
      <c r="D520" s="227"/>
      <c r="E520" s="900"/>
      <c r="F520" s="67" t="s">
        <v>1001</v>
      </c>
      <c r="G520" s="119" t="s">
        <v>125</v>
      </c>
      <c r="H520" s="1079" t="s">
        <v>1335</v>
      </c>
      <c r="I520" s="297"/>
      <c r="J520" s="295"/>
      <c r="K520" s="695"/>
      <c r="L520" s="695"/>
      <c r="M520" s="695"/>
      <c r="N520" s="695"/>
      <c r="O520" s="296"/>
      <c r="P520" s="92" t="s">
        <v>1003</v>
      </c>
      <c r="Q520" s="252"/>
      <c r="R520" s="252"/>
      <c r="S520" s="252"/>
      <c r="T520" s="252"/>
      <c r="U520" s="252"/>
      <c r="V520" s="252"/>
      <c r="W520" s="252"/>
      <c r="X520" s="252"/>
      <c r="Y520" s="252"/>
      <c r="Z520" s="252"/>
    </row>
    <row r="521" spans="1:26" ht="30" customHeight="1">
      <c r="A521" s="275"/>
      <c r="B521" s="222"/>
      <c r="C521" s="226"/>
      <c r="D521" s="227"/>
      <c r="E521" s="900"/>
      <c r="F521" s="67" t="s">
        <v>1301</v>
      </c>
      <c r="G521" s="119" t="s">
        <v>125</v>
      </c>
      <c r="H521" s="914" t="s">
        <v>1302</v>
      </c>
      <c r="I521" s="718"/>
      <c r="J521" s="295"/>
      <c r="K521" s="695"/>
      <c r="L521" s="695"/>
      <c r="M521" s="695"/>
      <c r="N521" s="695"/>
      <c r="O521" s="296"/>
      <c r="P521" s="92" t="s">
        <v>1303</v>
      </c>
      <c r="Q521" s="252"/>
      <c r="R521" s="252"/>
      <c r="S521" s="252"/>
      <c r="T521" s="252"/>
      <c r="U521" s="252"/>
      <c r="V521" s="252"/>
      <c r="W521" s="252"/>
      <c r="X521" s="252"/>
      <c r="Y521" s="252"/>
      <c r="Z521" s="252"/>
    </row>
    <row r="522" spans="1:26" ht="30" customHeight="1">
      <c r="A522" s="275"/>
      <c r="B522" s="222"/>
      <c r="C522" s="226"/>
      <c r="D522" s="227"/>
      <c r="E522" s="900"/>
      <c r="F522" s="67" t="s">
        <v>1304</v>
      </c>
      <c r="G522" s="119" t="s">
        <v>125</v>
      </c>
      <c r="H522" s="283" t="s">
        <v>1336</v>
      </c>
      <c r="I522" s="297"/>
      <c r="J522" s="295"/>
      <c r="K522" s="695"/>
      <c r="L522" s="695"/>
      <c r="M522" s="695"/>
      <c r="N522" s="695"/>
      <c r="O522" s="296"/>
      <c r="P522" s="92" t="s">
        <v>1006</v>
      </c>
      <c r="Q522" s="252"/>
      <c r="R522" s="252"/>
      <c r="S522" s="252"/>
      <c r="T522" s="252"/>
      <c r="U522" s="252"/>
      <c r="V522" s="252"/>
      <c r="W522" s="252"/>
      <c r="X522" s="252"/>
      <c r="Y522" s="252"/>
      <c r="Z522" s="252"/>
    </row>
    <row r="523" spans="1:26" ht="30" customHeight="1">
      <c r="A523" s="275"/>
      <c r="B523" s="222"/>
      <c r="C523" s="226"/>
      <c r="D523" s="227"/>
      <c r="E523" s="900"/>
      <c r="F523" s="67" t="s">
        <v>1011</v>
      </c>
      <c r="G523" s="119" t="s">
        <v>125</v>
      </c>
      <c r="H523" s="281" t="s">
        <v>1337</v>
      </c>
      <c r="I523" s="297"/>
      <c r="J523" s="295"/>
      <c r="K523" s="695"/>
      <c r="L523" s="695"/>
      <c r="M523" s="695"/>
      <c r="N523" s="695"/>
      <c r="O523" s="296"/>
      <c r="P523" s="92" t="s">
        <v>1307</v>
      </c>
      <c r="Q523" s="252"/>
      <c r="R523" s="252"/>
      <c r="S523" s="252"/>
      <c r="T523" s="252"/>
      <c r="U523" s="252"/>
      <c r="V523" s="252"/>
      <c r="W523" s="252"/>
      <c r="X523" s="252"/>
      <c r="Y523" s="252"/>
      <c r="Z523" s="252"/>
    </row>
    <row r="524" spans="1:26" ht="30" customHeight="1">
      <c r="A524" s="275"/>
      <c r="B524" s="222"/>
      <c r="C524" s="226"/>
      <c r="D524" s="227"/>
      <c r="E524" s="901"/>
      <c r="F524" s="67" t="s">
        <v>1017</v>
      </c>
      <c r="G524" s="119" t="s">
        <v>125</v>
      </c>
      <c r="H524" s="923" t="s">
        <v>999</v>
      </c>
      <c r="I524" s="924"/>
      <c r="J524" s="295"/>
      <c r="K524" s="695"/>
      <c r="L524" s="695"/>
      <c r="M524" s="695"/>
      <c r="N524" s="695"/>
      <c r="O524" s="296"/>
      <c r="P524" s="92" t="s">
        <v>1308</v>
      </c>
      <c r="Q524" s="252"/>
      <c r="R524" s="252"/>
      <c r="S524" s="252"/>
      <c r="T524" s="252"/>
      <c r="U524" s="252"/>
      <c r="V524" s="252"/>
      <c r="W524" s="252"/>
      <c r="X524" s="252"/>
      <c r="Y524" s="252"/>
      <c r="Z524" s="252"/>
    </row>
    <row r="525" spans="1:26" ht="30" customHeight="1">
      <c r="A525" s="275"/>
      <c r="B525" s="222"/>
      <c r="C525" s="226"/>
      <c r="D525" s="227"/>
      <c r="E525" s="902" t="s">
        <v>281</v>
      </c>
      <c r="F525" s="67" t="s">
        <v>972</v>
      </c>
      <c r="G525" s="119" t="s">
        <v>125</v>
      </c>
      <c r="H525" s="925" t="s">
        <v>1338</v>
      </c>
      <c r="I525" s="926"/>
      <c r="J525" s="295"/>
      <c r="K525" s="744" t="s">
        <v>1286</v>
      </c>
      <c r="L525" s="744">
        <v>1</v>
      </c>
      <c r="M525" s="899">
        <v>28.5</v>
      </c>
      <c r="N525" s="744">
        <f>L525*M525</f>
        <v>28.5</v>
      </c>
      <c r="O525" s="296"/>
      <c r="P525" s="92" t="s">
        <v>73</v>
      </c>
      <c r="Q525" s="252"/>
      <c r="R525" s="252"/>
      <c r="S525" s="252"/>
      <c r="T525" s="252"/>
      <c r="U525" s="252"/>
      <c r="V525" s="252"/>
      <c r="W525" s="252"/>
      <c r="X525" s="252"/>
      <c r="Y525" s="252"/>
      <c r="Z525" s="252"/>
    </row>
    <row r="526" spans="1:26" ht="30" customHeight="1">
      <c r="A526" s="275"/>
      <c r="B526" s="222"/>
      <c r="C526" s="226"/>
      <c r="D526" s="227"/>
      <c r="E526" s="902"/>
      <c r="F526" s="67" t="s">
        <v>975</v>
      </c>
      <c r="G526" s="119" t="s">
        <v>125</v>
      </c>
      <c r="H526" s="285" t="s">
        <v>1077</v>
      </c>
      <c r="I526" s="297"/>
      <c r="J526" s="295"/>
      <c r="K526" s="695"/>
      <c r="L526" s="695"/>
      <c r="M526" s="695"/>
      <c r="N526" s="695"/>
      <c r="O526" s="296"/>
      <c r="P526" s="92" t="s">
        <v>73</v>
      </c>
      <c r="Q526" s="252"/>
      <c r="R526" s="252"/>
      <c r="S526" s="252"/>
      <c r="T526" s="252"/>
      <c r="U526" s="252"/>
      <c r="V526" s="252"/>
      <c r="W526" s="252"/>
      <c r="X526" s="252"/>
      <c r="Y526" s="252"/>
      <c r="Z526" s="252"/>
    </row>
    <row r="527" spans="1:26" ht="30" customHeight="1">
      <c r="A527" s="275"/>
      <c r="B527" s="222"/>
      <c r="C527" s="226"/>
      <c r="D527" s="227"/>
      <c r="E527" s="902"/>
      <c r="F527" s="67" t="s">
        <v>1288</v>
      </c>
      <c r="G527" s="119" t="s">
        <v>125</v>
      </c>
      <c r="H527" s="927" t="s">
        <v>1339</v>
      </c>
      <c r="I527" s="928"/>
      <c r="J527" s="295"/>
      <c r="K527" s="695"/>
      <c r="L527" s="695"/>
      <c r="M527" s="695"/>
      <c r="N527" s="695"/>
      <c r="O527" s="296"/>
      <c r="P527" s="92" t="s">
        <v>73</v>
      </c>
      <c r="Q527" s="252"/>
      <c r="R527" s="252"/>
      <c r="S527" s="252"/>
      <c r="T527" s="252"/>
      <c r="U527" s="252"/>
      <c r="V527" s="252"/>
      <c r="W527" s="252"/>
      <c r="X527" s="252"/>
      <c r="Y527" s="252"/>
      <c r="Z527" s="252"/>
    </row>
    <row r="528" spans="1:26" ht="30" customHeight="1">
      <c r="A528" s="275"/>
      <c r="B528" s="222"/>
      <c r="C528" s="226"/>
      <c r="D528" s="227"/>
      <c r="E528" s="902"/>
      <c r="F528" s="67" t="s">
        <v>1290</v>
      </c>
      <c r="G528" s="119" t="s">
        <v>125</v>
      </c>
      <c r="H528" s="927" t="s">
        <v>1340</v>
      </c>
      <c r="I528" s="928"/>
      <c r="J528" s="295"/>
      <c r="K528" s="695"/>
      <c r="L528" s="695"/>
      <c r="M528" s="695"/>
      <c r="N528" s="695"/>
      <c r="O528" s="296"/>
      <c r="P528" s="92" t="s">
        <v>73</v>
      </c>
      <c r="Q528" s="252"/>
      <c r="R528" s="252"/>
      <c r="S528" s="252"/>
      <c r="T528" s="252"/>
      <c r="U528" s="252"/>
      <c r="V528" s="252"/>
      <c r="W528" s="252"/>
      <c r="X528" s="252"/>
      <c r="Y528" s="252"/>
      <c r="Z528" s="252"/>
    </row>
    <row r="529" spans="1:26" ht="30" customHeight="1">
      <c r="A529" s="275"/>
      <c r="B529" s="222"/>
      <c r="C529" s="226"/>
      <c r="D529" s="227"/>
      <c r="E529" s="902"/>
      <c r="F529" s="67" t="s">
        <v>1292</v>
      </c>
      <c r="G529" s="119" t="s">
        <v>125</v>
      </c>
      <c r="H529" s="280" t="s">
        <v>1341</v>
      </c>
      <c r="I529" s="297"/>
      <c r="J529" s="295"/>
      <c r="K529" s="695"/>
      <c r="L529" s="695"/>
      <c r="M529" s="695"/>
      <c r="N529" s="695"/>
      <c r="O529" s="296"/>
      <c r="P529" s="92" t="s">
        <v>73</v>
      </c>
      <c r="Q529" s="252"/>
      <c r="R529" s="252"/>
      <c r="S529" s="252"/>
      <c r="T529" s="252"/>
      <c r="U529" s="252"/>
      <c r="V529" s="252"/>
      <c r="W529" s="252"/>
      <c r="X529" s="252"/>
      <c r="Y529" s="252"/>
      <c r="Z529" s="252"/>
    </row>
    <row r="530" spans="1:26" ht="30" customHeight="1">
      <c r="A530" s="275"/>
      <c r="B530" s="222"/>
      <c r="C530" s="226"/>
      <c r="D530" s="227"/>
      <c r="E530" s="902"/>
      <c r="F530" s="67" t="s">
        <v>1294</v>
      </c>
      <c r="G530" s="119" t="s">
        <v>125</v>
      </c>
      <c r="H530" s="281" t="s">
        <v>1342</v>
      </c>
      <c r="I530" s="297"/>
      <c r="J530" s="295"/>
      <c r="K530" s="695"/>
      <c r="L530" s="695"/>
      <c r="M530" s="695"/>
      <c r="N530" s="695"/>
      <c r="O530" s="296"/>
      <c r="P530" s="92" t="s">
        <v>1296</v>
      </c>
      <c r="Q530" s="252"/>
      <c r="R530" s="252"/>
      <c r="S530" s="252"/>
      <c r="T530" s="252"/>
      <c r="U530" s="252"/>
      <c r="V530" s="252"/>
      <c r="W530" s="252"/>
      <c r="X530" s="252"/>
      <c r="Y530" s="252"/>
      <c r="Z530" s="252"/>
    </row>
    <row r="531" spans="1:26" ht="30" customHeight="1">
      <c r="A531" s="275"/>
      <c r="B531" s="222"/>
      <c r="C531" s="226"/>
      <c r="D531" s="227"/>
      <c r="E531" s="902"/>
      <c r="F531" s="67" t="s">
        <v>1297</v>
      </c>
      <c r="G531" s="119" t="s">
        <v>125</v>
      </c>
      <c r="H531" s="282" t="s">
        <v>1343</v>
      </c>
      <c r="I531" s="297"/>
      <c r="J531" s="295"/>
      <c r="K531" s="695"/>
      <c r="L531" s="695"/>
      <c r="M531" s="695"/>
      <c r="N531" s="695"/>
      <c r="O531" s="1078" t="s">
        <v>1474</v>
      </c>
      <c r="P531" s="92" t="s">
        <v>73</v>
      </c>
      <c r="Q531" s="252"/>
      <c r="R531" s="252"/>
      <c r="S531" s="252"/>
      <c r="T531" s="252"/>
      <c r="U531" s="252"/>
      <c r="V531" s="252"/>
      <c r="W531" s="252"/>
      <c r="X531" s="252"/>
      <c r="Y531" s="252"/>
      <c r="Z531" s="252"/>
    </row>
    <row r="532" spans="1:26" ht="30" customHeight="1">
      <c r="A532" s="275"/>
      <c r="B532" s="222"/>
      <c r="C532" s="226"/>
      <c r="D532" s="227"/>
      <c r="E532" s="902"/>
      <c r="F532" s="67" t="s">
        <v>4</v>
      </c>
      <c r="G532" s="119" t="s">
        <v>125</v>
      </c>
      <c r="H532" s="919" t="s">
        <v>1344</v>
      </c>
      <c r="I532" s="929"/>
      <c r="J532" s="295"/>
      <c r="K532" s="695"/>
      <c r="L532" s="695"/>
      <c r="M532" s="695"/>
      <c r="N532" s="695"/>
      <c r="O532" s="296"/>
      <c r="P532" s="92" t="s">
        <v>1299</v>
      </c>
      <c r="Q532" s="252"/>
      <c r="R532" s="252"/>
      <c r="S532" s="252"/>
      <c r="T532" s="252"/>
      <c r="U532" s="252"/>
      <c r="V532" s="252"/>
      <c r="W532" s="252"/>
      <c r="X532" s="252"/>
      <c r="Y532" s="252"/>
      <c r="Z532" s="252"/>
    </row>
    <row r="533" spans="1:26" ht="30" customHeight="1">
      <c r="A533" s="275"/>
      <c r="B533" s="222"/>
      <c r="C533" s="226"/>
      <c r="D533" s="227"/>
      <c r="E533" s="902"/>
      <c r="F533" s="67" t="s">
        <v>1001</v>
      </c>
      <c r="G533" s="119" t="s">
        <v>125</v>
      </c>
      <c r="H533" s="919" t="s">
        <v>1345</v>
      </c>
      <c r="I533" s="920"/>
      <c r="J533" s="295"/>
      <c r="K533" s="695"/>
      <c r="L533" s="695"/>
      <c r="M533" s="695"/>
      <c r="N533" s="695"/>
      <c r="O533" s="296"/>
      <c r="P533" s="92" t="s">
        <v>1003</v>
      </c>
      <c r="Q533" s="252"/>
      <c r="R533" s="252"/>
      <c r="S533" s="252"/>
      <c r="T533" s="252"/>
      <c r="U533" s="252"/>
      <c r="V533" s="252"/>
      <c r="W533" s="252"/>
      <c r="X533" s="252"/>
      <c r="Y533" s="252"/>
      <c r="Z533" s="252"/>
    </row>
    <row r="534" spans="1:26" ht="30" customHeight="1">
      <c r="A534" s="275"/>
      <c r="B534" s="222"/>
      <c r="C534" s="226"/>
      <c r="D534" s="227"/>
      <c r="E534" s="902"/>
      <c r="F534" s="67" t="s">
        <v>1301</v>
      </c>
      <c r="G534" s="119" t="s">
        <v>125</v>
      </c>
      <c r="H534" s="914" t="s">
        <v>1346</v>
      </c>
      <c r="I534" s="718"/>
      <c r="J534" s="295"/>
      <c r="K534" s="695"/>
      <c r="L534" s="695"/>
      <c r="M534" s="695"/>
      <c r="N534" s="695"/>
      <c r="O534" s="296"/>
      <c r="P534" s="92" t="s">
        <v>1303</v>
      </c>
      <c r="Q534" s="252"/>
      <c r="R534" s="252"/>
      <c r="S534" s="252"/>
      <c r="T534" s="252"/>
      <c r="U534" s="252"/>
      <c r="V534" s="252"/>
      <c r="W534" s="252"/>
      <c r="X534" s="252"/>
      <c r="Y534" s="252"/>
      <c r="Z534" s="252"/>
    </row>
    <row r="535" spans="1:26" ht="30" customHeight="1">
      <c r="A535" s="275"/>
      <c r="B535" s="222"/>
      <c r="C535" s="226"/>
      <c r="D535" s="227"/>
      <c r="E535" s="902"/>
      <c r="F535" s="67" t="s">
        <v>1304</v>
      </c>
      <c r="G535" s="119" t="s">
        <v>125</v>
      </c>
      <c r="H535" s="919" t="s">
        <v>1347</v>
      </c>
      <c r="I535" s="921"/>
      <c r="J535" s="295"/>
      <c r="K535" s="695"/>
      <c r="L535" s="695"/>
      <c r="M535" s="695"/>
      <c r="N535" s="695"/>
      <c r="O535" s="296"/>
      <c r="P535" s="92" t="s">
        <v>1006</v>
      </c>
      <c r="Q535" s="252"/>
      <c r="R535" s="252"/>
      <c r="S535" s="252"/>
      <c r="T535" s="252"/>
      <c r="U535" s="252"/>
      <c r="V535" s="252"/>
      <c r="W535" s="252"/>
      <c r="X535" s="252"/>
      <c r="Y535" s="252"/>
      <c r="Z535" s="252"/>
    </row>
    <row r="536" spans="1:26" ht="30" customHeight="1">
      <c r="A536" s="275"/>
      <c r="B536" s="222"/>
      <c r="C536" s="226"/>
      <c r="D536" s="227"/>
      <c r="E536" s="902"/>
      <c r="F536" s="67" t="s">
        <v>1011</v>
      </c>
      <c r="G536" s="119" t="s">
        <v>125</v>
      </c>
      <c r="H536" s="922" t="s">
        <v>1348</v>
      </c>
      <c r="I536" s="920"/>
      <c r="J536" s="295"/>
      <c r="K536" s="695"/>
      <c r="L536" s="695"/>
      <c r="M536" s="695"/>
      <c r="N536" s="695"/>
      <c r="O536" s="296"/>
      <c r="P536" s="92" t="s">
        <v>1307</v>
      </c>
      <c r="Q536" s="252"/>
      <c r="R536" s="252"/>
      <c r="S536" s="252"/>
      <c r="T536" s="252"/>
      <c r="U536" s="252"/>
      <c r="V536" s="252"/>
      <c r="W536" s="252"/>
      <c r="X536" s="252"/>
      <c r="Y536" s="252"/>
      <c r="Z536" s="252"/>
    </row>
    <row r="537" spans="1:26" ht="30" customHeight="1">
      <c r="A537" s="275"/>
      <c r="B537" s="222"/>
      <c r="C537" s="226"/>
      <c r="D537" s="227"/>
      <c r="E537" s="903"/>
      <c r="F537" s="67" t="s">
        <v>1017</v>
      </c>
      <c r="G537" s="119" t="s">
        <v>125</v>
      </c>
      <c r="H537" s="923" t="s">
        <v>999</v>
      </c>
      <c r="I537" s="924"/>
      <c r="J537" s="295"/>
      <c r="K537" s="695"/>
      <c r="L537" s="695"/>
      <c r="M537" s="695"/>
      <c r="N537" s="695"/>
      <c r="O537" s="296"/>
      <c r="P537" s="92" t="s">
        <v>1308</v>
      </c>
      <c r="Q537" s="252"/>
      <c r="R537" s="252"/>
      <c r="S537" s="252"/>
      <c r="T537" s="252"/>
      <c r="U537" s="252"/>
      <c r="V537" s="252"/>
      <c r="W537" s="252"/>
      <c r="X537" s="252"/>
      <c r="Y537" s="252"/>
      <c r="Z537" s="252"/>
    </row>
    <row r="538" spans="1:26" ht="30" customHeight="1">
      <c r="A538" s="275"/>
      <c r="B538" s="222"/>
      <c r="C538" s="226"/>
      <c r="D538" s="227"/>
      <c r="E538" s="249" t="s">
        <v>254</v>
      </c>
      <c r="F538" s="277" t="s">
        <v>1349</v>
      </c>
      <c r="G538" s="278"/>
      <c r="H538" s="278"/>
      <c r="I538" s="291"/>
      <c r="J538" s="277"/>
      <c r="K538" s="248"/>
      <c r="L538" s="248"/>
      <c r="M538" s="248"/>
      <c r="N538" s="224">
        <f>SUM(N539:N551)</f>
        <v>0</v>
      </c>
      <c r="O538" s="224"/>
      <c r="P538" s="202" t="s">
        <v>1350</v>
      </c>
      <c r="Q538" s="252"/>
      <c r="R538" s="252"/>
      <c r="S538" s="252"/>
      <c r="T538" s="252"/>
      <c r="U538" s="252"/>
      <c r="V538" s="252"/>
      <c r="W538" s="252"/>
      <c r="X538" s="252"/>
      <c r="Y538" s="252"/>
      <c r="Z538" s="252"/>
    </row>
    <row r="539" spans="1:26" ht="21" customHeight="1">
      <c r="A539" s="169"/>
      <c r="B539" s="76"/>
      <c r="C539" s="176"/>
      <c r="D539" s="228"/>
      <c r="E539" s="904" t="s">
        <v>250</v>
      </c>
      <c r="F539" s="67" t="s">
        <v>972</v>
      </c>
      <c r="G539" s="119" t="s">
        <v>125</v>
      </c>
      <c r="H539" s="827"/>
      <c r="I539" s="718"/>
      <c r="J539" s="744"/>
      <c r="K539" s="744" t="s">
        <v>1286</v>
      </c>
      <c r="L539" s="744">
        <v>1</v>
      </c>
      <c r="M539" s="899"/>
      <c r="N539" s="744">
        <f>L539*M539</f>
        <v>0</v>
      </c>
      <c r="O539" s="744"/>
      <c r="P539" s="92" t="s">
        <v>73</v>
      </c>
      <c r="Q539" s="251"/>
      <c r="R539" s="251"/>
      <c r="S539" s="251"/>
      <c r="T539" s="251"/>
      <c r="U539" s="251"/>
      <c r="V539" s="251"/>
      <c r="W539" s="251"/>
      <c r="X539" s="251"/>
      <c r="Y539" s="251"/>
      <c r="Z539" s="251"/>
    </row>
    <row r="540" spans="1:26" ht="21" customHeight="1">
      <c r="A540" s="169"/>
      <c r="B540" s="76"/>
      <c r="C540" s="176"/>
      <c r="D540" s="228"/>
      <c r="E540" s="695"/>
      <c r="F540" s="67" t="s">
        <v>975</v>
      </c>
      <c r="G540" s="119" t="s">
        <v>125</v>
      </c>
      <c r="H540" s="827"/>
      <c r="I540" s="718"/>
      <c r="J540" s="695"/>
      <c r="K540" s="695"/>
      <c r="L540" s="695"/>
      <c r="M540" s="695"/>
      <c r="N540" s="695"/>
      <c r="O540" s="695"/>
      <c r="P540" s="92" t="s">
        <v>73</v>
      </c>
      <c r="Q540" s="251"/>
      <c r="R540" s="251"/>
      <c r="S540" s="251"/>
      <c r="T540" s="251"/>
      <c r="U540" s="251"/>
      <c r="V540" s="251"/>
      <c r="W540" s="251"/>
      <c r="X540" s="251"/>
      <c r="Y540" s="251"/>
      <c r="Z540" s="251"/>
    </row>
    <row r="541" spans="1:26" ht="15.75" customHeight="1">
      <c r="A541" s="169"/>
      <c r="B541" s="76"/>
      <c r="C541" s="176"/>
      <c r="D541" s="228"/>
      <c r="E541" s="695"/>
      <c r="F541" s="67" t="s">
        <v>1288</v>
      </c>
      <c r="G541" s="119" t="s">
        <v>125</v>
      </c>
      <c r="H541" s="827"/>
      <c r="I541" s="718"/>
      <c r="J541" s="695"/>
      <c r="K541" s="695"/>
      <c r="L541" s="695"/>
      <c r="M541" s="695"/>
      <c r="N541" s="695"/>
      <c r="O541" s="695"/>
      <c r="P541" s="92" t="s">
        <v>73</v>
      </c>
      <c r="Q541" s="251"/>
      <c r="R541" s="251"/>
      <c r="S541" s="251"/>
      <c r="T541" s="251"/>
      <c r="U541" s="251"/>
      <c r="V541" s="251"/>
      <c r="W541" s="251"/>
      <c r="X541" s="251"/>
      <c r="Y541" s="251"/>
      <c r="Z541" s="251"/>
    </row>
    <row r="542" spans="1:26" ht="15.75" customHeight="1">
      <c r="A542" s="169"/>
      <c r="B542" s="76"/>
      <c r="C542" s="176"/>
      <c r="D542" s="228"/>
      <c r="E542" s="695"/>
      <c r="F542" s="67" t="s">
        <v>1290</v>
      </c>
      <c r="G542" s="119" t="s">
        <v>125</v>
      </c>
      <c r="H542" s="827"/>
      <c r="I542" s="718"/>
      <c r="J542" s="695"/>
      <c r="K542" s="695"/>
      <c r="L542" s="695"/>
      <c r="M542" s="695"/>
      <c r="N542" s="695"/>
      <c r="O542" s="695"/>
      <c r="P542" s="92" t="s">
        <v>73</v>
      </c>
      <c r="Q542" s="251"/>
      <c r="R542" s="251"/>
      <c r="S542" s="251"/>
      <c r="T542" s="251"/>
      <c r="U542" s="251"/>
      <c r="V542" s="251"/>
      <c r="W542" s="251"/>
      <c r="X542" s="251"/>
      <c r="Y542" s="251"/>
      <c r="Z542" s="251"/>
    </row>
    <row r="543" spans="1:26" ht="15.75" customHeight="1">
      <c r="A543" s="169"/>
      <c r="B543" s="76"/>
      <c r="C543" s="176"/>
      <c r="D543" s="228"/>
      <c r="E543" s="695"/>
      <c r="F543" s="67" t="s">
        <v>1292</v>
      </c>
      <c r="G543" s="119" t="s">
        <v>125</v>
      </c>
      <c r="H543" s="827"/>
      <c r="I543" s="718"/>
      <c r="J543" s="695"/>
      <c r="K543" s="695"/>
      <c r="L543" s="695"/>
      <c r="M543" s="695"/>
      <c r="N543" s="695"/>
      <c r="O543" s="695"/>
      <c r="P543" s="92" t="s">
        <v>73</v>
      </c>
      <c r="Q543" s="251"/>
      <c r="R543" s="251"/>
      <c r="S543" s="251"/>
      <c r="T543" s="251"/>
      <c r="U543" s="251"/>
      <c r="V543" s="251"/>
      <c r="W543" s="251"/>
      <c r="X543" s="251"/>
      <c r="Y543" s="251"/>
      <c r="Z543" s="251"/>
    </row>
    <row r="544" spans="1:26" ht="21" customHeight="1">
      <c r="A544" s="169"/>
      <c r="B544" s="76"/>
      <c r="C544" s="176"/>
      <c r="D544" s="228"/>
      <c r="E544" s="695"/>
      <c r="F544" s="67" t="s">
        <v>1294</v>
      </c>
      <c r="G544" s="119" t="s">
        <v>125</v>
      </c>
      <c r="H544" s="827"/>
      <c r="I544" s="718"/>
      <c r="J544" s="695"/>
      <c r="K544" s="695"/>
      <c r="L544" s="695"/>
      <c r="M544" s="695"/>
      <c r="N544" s="695"/>
      <c r="O544" s="695"/>
      <c r="P544" s="92" t="s">
        <v>1296</v>
      </c>
      <c r="Q544" s="251"/>
      <c r="R544" s="251"/>
      <c r="S544" s="251"/>
      <c r="T544" s="251"/>
      <c r="U544" s="251"/>
      <c r="V544" s="251"/>
      <c r="W544" s="251"/>
      <c r="X544" s="251"/>
      <c r="Y544" s="251"/>
      <c r="Z544" s="251"/>
    </row>
    <row r="545" spans="1:26" ht="21" customHeight="1">
      <c r="A545" s="169"/>
      <c r="B545" s="76"/>
      <c r="C545" s="176"/>
      <c r="D545" s="228"/>
      <c r="E545" s="695"/>
      <c r="F545" s="67" t="s">
        <v>1297</v>
      </c>
      <c r="G545" s="119" t="s">
        <v>125</v>
      </c>
      <c r="H545" s="827"/>
      <c r="I545" s="718"/>
      <c r="J545" s="695"/>
      <c r="K545" s="695"/>
      <c r="L545" s="695"/>
      <c r="M545" s="695"/>
      <c r="N545" s="695"/>
      <c r="O545" s="695"/>
      <c r="P545" s="92" t="s">
        <v>73</v>
      </c>
      <c r="Q545" s="251"/>
      <c r="R545" s="251"/>
      <c r="S545" s="251"/>
      <c r="T545" s="251"/>
      <c r="U545" s="251"/>
      <c r="V545" s="251"/>
      <c r="W545" s="251"/>
      <c r="X545" s="251"/>
      <c r="Y545" s="251"/>
      <c r="Z545" s="251"/>
    </row>
    <row r="546" spans="1:26" ht="21" customHeight="1">
      <c r="A546" s="169"/>
      <c r="B546" s="76"/>
      <c r="C546" s="176"/>
      <c r="D546" s="228"/>
      <c r="E546" s="695"/>
      <c r="F546" s="67" t="s">
        <v>4</v>
      </c>
      <c r="G546" s="119" t="s">
        <v>125</v>
      </c>
      <c r="H546" s="827"/>
      <c r="I546" s="718"/>
      <c r="J546" s="695"/>
      <c r="K546" s="695"/>
      <c r="L546" s="695"/>
      <c r="M546" s="695"/>
      <c r="N546" s="695"/>
      <c r="O546" s="695"/>
      <c r="P546" s="92" t="s">
        <v>1299</v>
      </c>
      <c r="Q546" s="251"/>
      <c r="R546" s="251"/>
      <c r="S546" s="251"/>
      <c r="T546" s="251"/>
      <c r="U546" s="251"/>
      <c r="V546" s="251"/>
      <c r="W546" s="251"/>
      <c r="X546" s="251"/>
      <c r="Y546" s="251"/>
      <c r="Z546" s="251"/>
    </row>
    <row r="547" spans="1:26" ht="21" customHeight="1">
      <c r="A547" s="169"/>
      <c r="B547" s="76"/>
      <c r="C547" s="176"/>
      <c r="D547" s="228"/>
      <c r="E547" s="695"/>
      <c r="F547" s="67" t="s">
        <v>1001</v>
      </c>
      <c r="G547" s="119" t="s">
        <v>125</v>
      </c>
      <c r="H547" s="827"/>
      <c r="I547" s="718"/>
      <c r="J547" s="695"/>
      <c r="K547" s="695"/>
      <c r="L547" s="695"/>
      <c r="M547" s="695"/>
      <c r="N547" s="695"/>
      <c r="O547" s="695"/>
      <c r="P547" s="92" t="s">
        <v>1003</v>
      </c>
      <c r="Q547" s="251"/>
      <c r="R547" s="251"/>
      <c r="S547" s="251"/>
      <c r="T547" s="251"/>
      <c r="U547" s="251"/>
      <c r="V547" s="251"/>
      <c r="W547" s="251"/>
      <c r="X547" s="251"/>
      <c r="Y547" s="251"/>
      <c r="Z547" s="251"/>
    </row>
    <row r="548" spans="1:26" ht="21" customHeight="1">
      <c r="A548" s="169"/>
      <c r="B548" s="76"/>
      <c r="C548" s="176"/>
      <c r="D548" s="228"/>
      <c r="E548" s="695"/>
      <c r="F548" s="67" t="s">
        <v>1301</v>
      </c>
      <c r="G548" s="119" t="s">
        <v>125</v>
      </c>
      <c r="H548" s="827"/>
      <c r="I548" s="718"/>
      <c r="J548" s="695"/>
      <c r="K548" s="695"/>
      <c r="L548" s="695"/>
      <c r="M548" s="695"/>
      <c r="N548" s="695"/>
      <c r="O548" s="695"/>
      <c r="P548" s="92" t="s">
        <v>1351</v>
      </c>
      <c r="Q548" s="251"/>
      <c r="R548" s="251"/>
      <c r="S548" s="251"/>
      <c r="T548" s="251"/>
      <c r="U548" s="251"/>
      <c r="V548" s="251"/>
      <c r="W548" s="251"/>
      <c r="X548" s="251"/>
      <c r="Y548" s="251"/>
      <c r="Z548" s="251"/>
    </row>
    <row r="549" spans="1:26" ht="15.75" customHeight="1">
      <c r="A549" s="169"/>
      <c r="B549" s="76"/>
      <c r="C549" s="176"/>
      <c r="D549" s="228"/>
      <c r="E549" s="695"/>
      <c r="F549" s="67" t="s">
        <v>1304</v>
      </c>
      <c r="G549" s="119" t="s">
        <v>125</v>
      </c>
      <c r="H549" s="827"/>
      <c r="I549" s="718"/>
      <c r="J549" s="695"/>
      <c r="K549" s="695"/>
      <c r="L549" s="695"/>
      <c r="M549" s="695"/>
      <c r="N549" s="695"/>
      <c r="O549" s="695"/>
      <c r="P549" s="92" t="s">
        <v>1006</v>
      </c>
      <c r="Q549" s="251"/>
      <c r="R549" s="251"/>
      <c r="S549" s="251"/>
      <c r="T549" s="251"/>
      <c r="U549" s="251"/>
      <c r="V549" s="251"/>
      <c r="W549" s="251"/>
      <c r="X549" s="251"/>
      <c r="Y549" s="251"/>
      <c r="Z549" s="251"/>
    </row>
    <row r="550" spans="1:26" ht="37.5" customHeight="1">
      <c r="A550" s="169"/>
      <c r="B550" s="76"/>
      <c r="C550" s="176"/>
      <c r="D550" s="228"/>
      <c r="E550" s="695"/>
      <c r="F550" s="67" t="s">
        <v>1011</v>
      </c>
      <c r="G550" s="119" t="s">
        <v>125</v>
      </c>
      <c r="H550" s="827"/>
      <c r="I550" s="718"/>
      <c r="J550" s="695"/>
      <c r="K550" s="695"/>
      <c r="L550" s="695"/>
      <c r="M550" s="695"/>
      <c r="N550" s="695"/>
      <c r="O550" s="695"/>
      <c r="P550" s="92" t="s">
        <v>1307</v>
      </c>
      <c r="Q550" s="251"/>
      <c r="R550" s="251"/>
      <c r="S550" s="251"/>
      <c r="T550" s="251"/>
      <c r="U550" s="251"/>
      <c r="V550" s="251"/>
      <c r="W550" s="251"/>
      <c r="X550" s="251"/>
      <c r="Y550" s="251"/>
      <c r="Z550" s="251"/>
    </row>
    <row r="551" spans="1:26" ht="15.75" customHeight="1">
      <c r="A551" s="169"/>
      <c r="B551" s="76"/>
      <c r="C551" s="176"/>
      <c r="D551" s="228"/>
      <c r="E551" s="695"/>
      <c r="F551" s="67" t="s">
        <v>1017</v>
      </c>
      <c r="G551" s="119" t="s">
        <v>125</v>
      </c>
      <c r="H551" s="827"/>
      <c r="I551" s="718"/>
      <c r="J551" s="695"/>
      <c r="K551" s="695"/>
      <c r="L551" s="695"/>
      <c r="M551" s="695"/>
      <c r="N551" s="695"/>
      <c r="O551" s="695"/>
      <c r="P551" s="92" t="s">
        <v>1308</v>
      </c>
      <c r="Q551" s="251"/>
      <c r="R551" s="251"/>
      <c r="S551" s="251"/>
      <c r="T551" s="251"/>
      <c r="U551" s="251"/>
      <c r="V551" s="251"/>
      <c r="W551" s="251"/>
      <c r="X551" s="251"/>
      <c r="Y551" s="251"/>
      <c r="Z551" s="251"/>
    </row>
    <row r="552" spans="1:26" ht="30" customHeight="1">
      <c r="A552" s="275"/>
      <c r="B552" s="222"/>
      <c r="C552" s="226"/>
      <c r="D552" s="227"/>
      <c r="E552" s="249" t="s">
        <v>264</v>
      </c>
      <c r="F552" s="277" t="s">
        <v>258</v>
      </c>
      <c r="G552" s="278"/>
      <c r="H552" s="278"/>
      <c r="I552" s="291"/>
      <c r="J552" s="277"/>
      <c r="K552" s="248"/>
      <c r="L552" s="248"/>
      <c r="M552" s="248"/>
      <c r="N552" s="224">
        <f>SUM(N553:N576)</f>
        <v>17.88</v>
      </c>
      <c r="O552" s="224"/>
      <c r="P552" s="202" t="s">
        <v>966</v>
      </c>
      <c r="Q552" s="252"/>
      <c r="R552" s="252"/>
      <c r="S552" s="252"/>
      <c r="T552" s="252"/>
      <c r="U552" s="252"/>
      <c r="V552" s="252"/>
      <c r="W552" s="252"/>
      <c r="X552" s="252"/>
      <c r="Y552" s="252"/>
      <c r="Z552" s="252"/>
    </row>
    <row r="553" spans="1:26" ht="30.95" customHeight="1">
      <c r="A553" s="169"/>
      <c r="B553" s="76"/>
      <c r="C553" s="176"/>
      <c r="D553" s="228"/>
      <c r="E553" s="904" t="s">
        <v>250</v>
      </c>
      <c r="F553" s="67" t="s">
        <v>972</v>
      </c>
      <c r="G553" s="119" t="s">
        <v>125</v>
      </c>
      <c r="H553" s="917" t="s">
        <v>1352</v>
      </c>
      <c r="I553" s="917"/>
      <c r="J553" s="744"/>
      <c r="K553" s="744" t="s">
        <v>1286</v>
      </c>
      <c r="L553" s="744">
        <v>1</v>
      </c>
      <c r="M553" s="899">
        <v>8.94</v>
      </c>
      <c r="N553" s="744">
        <f>L553*M553</f>
        <v>8.94</v>
      </c>
      <c r="O553" s="1077" t="s">
        <v>1474</v>
      </c>
      <c r="P553" s="92" t="s">
        <v>73</v>
      </c>
      <c r="Q553" s="251"/>
      <c r="R553" s="251"/>
      <c r="S553" s="251"/>
      <c r="T553" s="251"/>
      <c r="U553" s="251"/>
      <c r="V553" s="251"/>
      <c r="W553" s="251"/>
      <c r="X553" s="251"/>
      <c r="Y553" s="251"/>
      <c r="Z553" s="251"/>
    </row>
    <row r="554" spans="1:26" ht="21" customHeight="1">
      <c r="A554" s="169"/>
      <c r="B554" s="76"/>
      <c r="C554" s="176"/>
      <c r="D554" s="228"/>
      <c r="E554" s="695"/>
      <c r="F554" s="67" t="s">
        <v>975</v>
      </c>
      <c r="G554" s="119" t="s">
        <v>125</v>
      </c>
      <c r="H554" s="298" t="s">
        <v>1353</v>
      </c>
      <c r="I554" s="300"/>
      <c r="J554" s="745"/>
      <c r="K554" s="695"/>
      <c r="L554" s="695"/>
      <c r="M554" s="695"/>
      <c r="N554" s="695"/>
      <c r="O554" s="695"/>
      <c r="P554" s="92" t="s">
        <v>73</v>
      </c>
      <c r="Q554" s="251"/>
      <c r="R554" s="251"/>
      <c r="S554" s="251"/>
      <c r="T554" s="251"/>
      <c r="U554" s="251"/>
      <c r="V554" s="251"/>
      <c r="W554" s="251"/>
      <c r="X554" s="251"/>
      <c r="Y554" s="251"/>
      <c r="Z554" s="251"/>
    </row>
    <row r="555" spans="1:26" ht="44.1" customHeight="1">
      <c r="A555" s="169"/>
      <c r="B555" s="76"/>
      <c r="C555" s="176"/>
      <c r="D555" s="228"/>
      <c r="E555" s="695"/>
      <c r="F555" s="67" t="s">
        <v>1288</v>
      </c>
      <c r="G555" s="119" t="s">
        <v>125</v>
      </c>
      <c r="H555" s="918" t="s">
        <v>1354</v>
      </c>
      <c r="I555" s="715"/>
      <c r="J555" s="695"/>
      <c r="K555" s="695"/>
      <c r="L555" s="695"/>
      <c r="M555" s="695"/>
      <c r="N555" s="695"/>
      <c r="O555" s="695"/>
      <c r="P555" s="92" t="s">
        <v>73</v>
      </c>
      <c r="Q555" s="251"/>
      <c r="R555" s="251"/>
      <c r="S555" s="251"/>
      <c r="T555" s="251"/>
      <c r="U555" s="251"/>
      <c r="V555" s="251"/>
      <c r="W555" s="251"/>
      <c r="X555" s="251"/>
      <c r="Y555" s="251"/>
      <c r="Z555" s="251"/>
    </row>
    <row r="556" spans="1:26" ht="39.950000000000003" customHeight="1">
      <c r="A556" s="169"/>
      <c r="B556" s="76"/>
      <c r="C556" s="176"/>
      <c r="D556" s="228"/>
      <c r="E556" s="695"/>
      <c r="F556" s="67" t="s">
        <v>1290</v>
      </c>
      <c r="G556" s="119" t="s">
        <v>125</v>
      </c>
      <c r="H556" s="827" t="s">
        <v>1355</v>
      </c>
      <c r="I556" s="718"/>
      <c r="J556" s="695"/>
      <c r="K556" s="695"/>
      <c r="L556" s="695"/>
      <c r="M556" s="695"/>
      <c r="N556" s="695"/>
      <c r="O556" s="695"/>
      <c r="P556" s="92" t="s">
        <v>73</v>
      </c>
      <c r="Q556" s="251"/>
      <c r="R556" s="251"/>
      <c r="S556" s="251"/>
      <c r="T556" s="251"/>
      <c r="U556" s="251"/>
      <c r="V556" s="251"/>
      <c r="W556" s="251"/>
      <c r="X556" s="251"/>
      <c r="Y556" s="251"/>
      <c r="Z556" s="251"/>
    </row>
    <row r="557" spans="1:26" ht="15.75" customHeight="1">
      <c r="A557" s="169"/>
      <c r="B557" s="76"/>
      <c r="C557" s="176"/>
      <c r="D557" s="228"/>
      <c r="E557" s="695"/>
      <c r="F557" s="67" t="s">
        <v>1292</v>
      </c>
      <c r="G557" s="119" t="s">
        <v>125</v>
      </c>
      <c r="H557" s="827" t="s">
        <v>1356</v>
      </c>
      <c r="I557" s="718"/>
      <c r="J557" s="695"/>
      <c r="K557" s="695"/>
      <c r="L557" s="695"/>
      <c r="M557" s="695"/>
      <c r="N557" s="695"/>
      <c r="O557" s="695"/>
      <c r="P557" s="92" t="s">
        <v>73</v>
      </c>
      <c r="Q557" s="251"/>
      <c r="R557" s="251"/>
      <c r="S557" s="251"/>
      <c r="T557" s="251"/>
      <c r="U557" s="251"/>
      <c r="V557" s="251"/>
      <c r="W557" s="251"/>
      <c r="X557" s="251"/>
      <c r="Y557" s="251"/>
      <c r="Z557" s="251"/>
    </row>
    <row r="558" spans="1:26" ht="21" customHeight="1">
      <c r="A558" s="169"/>
      <c r="B558" s="76"/>
      <c r="C558" s="176"/>
      <c r="D558" s="228"/>
      <c r="E558" s="695"/>
      <c r="F558" s="67" t="s">
        <v>1294</v>
      </c>
      <c r="G558" s="119" t="s">
        <v>125</v>
      </c>
      <c r="H558" s="916" t="s">
        <v>1357</v>
      </c>
      <c r="I558" s="718"/>
      <c r="J558" s="695"/>
      <c r="K558" s="695"/>
      <c r="L558" s="695"/>
      <c r="M558" s="695"/>
      <c r="N558" s="695"/>
      <c r="O558" s="695"/>
      <c r="P558" s="92" t="s">
        <v>1296</v>
      </c>
      <c r="Q558" s="251"/>
      <c r="R558" s="251"/>
      <c r="S558" s="251"/>
      <c r="T558" s="251"/>
      <c r="U558" s="251"/>
      <c r="V558" s="251"/>
      <c r="W558" s="251"/>
      <c r="X558" s="251"/>
      <c r="Y558" s="251"/>
      <c r="Z558" s="251"/>
    </row>
    <row r="559" spans="1:26" ht="21" customHeight="1">
      <c r="A559" s="169"/>
      <c r="B559" s="76"/>
      <c r="C559" s="176"/>
      <c r="D559" s="228"/>
      <c r="E559" s="695"/>
      <c r="F559" s="67" t="s">
        <v>1297</v>
      </c>
      <c r="G559" s="119" t="s">
        <v>125</v>
      </c>
      <c r="H559" s="827" t="s">
        <v>1358</v>
      </c>
      <c r="I559" s="718"/>
      <c r="J559" s="695"/>
      <c r="K559" s="695"/>
      <c r="L559" s="695"/>
      <c r="M559" s="695"/>
      <c r="N559" s="695"/>
      <c r="O559" s="695"/>
      <c r="P559" s="92" t="s">
        <v>73</v>
      </c>
      <c r="Q559" s="251"/>
      <c r="R559" s="251"/>
      <c r="S559" s="251"/>
      <c r="T559" s="251"/>
      <c r="U559" s="251"/>
      <c r="V559" s="251"/>
      <c r="W559" s="251"/>
      <c r="X559" s="251"/>
      <c r="Y559" s="251"/>
      <c r="Z559" s="251"/>
    </row>
    <row r="560" spans="1:26" ht="21" customHeight="1">
      <c r="A560" s="169"/>
      <c r="B560" s="76"/>
      <c r="C560" s="176"/>
      <c r="D560" s="228"/>
      <c r="E560" s="695"/>
      <c r="F560" s="67" t="s">
        <v>4</v>
      </c>
      <c r="G560" s="119" t="s">
        <v>125</v>
      </c>
      <c r="H560" s="915" t="s">
        <v>1359</v>
      </c>
      <c r="I560" s="718"/>
      <c r="J560" s="695"/>
      <c r="K560" s="695"/>
      <c r="L560" s="695"/>
      <c r="M560" s="695"/>
      <c r="N560" s="695"/>
      <c r="O560" s="695"/>
      <c r="P560" s="92" t="s">
        <v>1299</v>
      </c>
      <c r="Q560" s="251"/>
      <c r="R560" s="251"/>
      <c r="S560" s="251"/>
      <c r="T560" s="251"/>
      <c r="U560" s="251"/>
      <c r="V560" s="251"/>
      <c r="W560" s="251"/>
      <c r="X560" s="251"/>
      <c r="Y560" s="251"/>
      <c r="Z560" s="251"/>
    </row>
    <row r="561" spans="1:26" ht="21" customHeight="1">
      <c r="A561" s="169"/>
      <c r="B561" s="76"/>
      <c r="C561" s="176"/>
      <c r="D561" s="228"/>
      <c r="E561" s="695"/>
      <c r="F561" s="67" t="s">
        <v>1001</v>
      </c>
      <c r="G561" s="119" t="s">
        <v>125</v>
      </c>
      <c r="H561" s="914" t="s">
        <v>1360</v>
      </c>
      <c r="I561" s="718"/>
      <c r="J561" s="695"/>
      <c r="K561" s="695"/>
      <c r="L561" s="695"/>
      <c r="M561" s="695"/>
      <c r="N561" s="695"/>
      <c r="O561" s="695"/>
      <c r="P561" s="92" t="s">
        <v>1003</v>
      </c>
      <c r="Q561" s="251"/>
      <c r="R561" s="251"/>
      <c r="S561" s="251"/>
      <c r="T561" s="251"/>
      <c r="U561" s="251"/>
      <c r="V561" s="251"/>
      <c r="W561" s="251"/>
      <c r="X561" s="251"/>
      <c r="Y561" s="251"/>
      <c r="Z561" s="251"/>
    </row>
    <row r="562" spans="1:26" ht="41.1" customHeight="1">
      <c r="A562" s="169"/>
      <c r="B562" s="76"/>
      <c r="C562" s="176"/>
      <c r="D562" s="228"/>
      <c r="E562" s="695"/>
      <c r="F562" s="67" t="s">
        <v>1304</v>
      </c>
      <c r="G562" s="119" t="s">
        <v>125</v>
      </c>
      <c r="H562" s="915" t="s">
        <v>1361</v>
      </c>
      <c r="I562" s="718"/>
      <c r="J562" s="695"/>
      <c r="K562" s="695"/>
      <c r="L562" s="695"/>
      <c r="M562" s="695"/>
      <c r="N562" s="695"/>
      <c r="O562" s="695"/>
      <c r="P562" s="92" t="s">
        <v>1006</v>
      </c>
      <c r="Q562" s="251"/>
      <c r="R562" s="251"/>
      <c r="S562" s="251"/>
      <c r="T562" s="251"/>
      <c r="U562" s="251"/>
      <c r="V562" s="251"/>
      <c r="W562" s="251"/>
      <c r="X562" s="251"/>
      <c r="Y562" s="251"/>
      <c r="Z562" s="251"/>
    </row>
    <row r="563" spans="1:26" ht="37.5" customHeight="1">
      <c r="A563" s="169"/>
      <c r="B563" s="76"/>
      <c r="C563" s="176"/>
      <c r="D563" s="228"/>
      <c r="E563" s="695"/>
      <c r="F563" s="67" t="s">
        <v>1011</v>
      </c>
      <c r="G563" s="119" t="s">
        <v>125</v>
      </c>
      <c r="H563" s="916" t="s">
        <v>1362</v>
      </c>
      <c r="I563" s="718"/>
      <c r="J563" s="695"/>
      <c r="K563" s="695"/>
      <c r="L563" s="695"/>
      <c r="M563" s="695"/>
      <c r="N563" s="695"/>
      <c r="O563" s="695"/>
      <c r="P563" s="92" t="s">
        <v>1307</v>
      </c>
      <c r="Q563" s="251"/>
      <c r="R563" s="251"/>
      <c r="S563" s="251"/>
      <c r="T563" s="251"/>
      <c r="U563" s="251"/>
      <c r="V563" s="251"/>
      <c r="W563" s="251"/>
      <c r="X563" s="251"/>
      <c r="Y563" s="251"/>
      <c r="Z563" s="251"/>
    </row>
    <row r="564" spans="1:26" ht="15.75" customHeight="1">
      <c r="A564" s="169"/>
      <c r="B564" s="76"/>
      <c r="C564" s="176"/>
      <c r="D564" s="228"/>
      <c r="E564" s="695"/>
      <c r="F564" s="67" t="s">
        <v>1017</v>
      </c>
      <c r="G564" s="119" t="s">
        <v>125</v>
      </c>
      <c r="H564" s="827"/>
      <c r="I564" s="718"/>
      <c r="J564" s="695"/>
      <c r="K564" s="695"/>
      <c r="L564" s="695"/>
      <c r="M564" s="695"/>
      <c r="N564" s="695"/>
      <c r="O564" s="695"/>
      <c r="P564" s="92" t="s">
        <v>1308</v>
      </c>
      <c r="Q564" s="251"/>
      <c r="R564" s="251"/>
      <c r="S564" s="251"/>
      <c r="T564" s="251"/>
      <c r="U564" s="251"/>
      <c r="V564" s="251"/>
      <c r="W564" s="251"/>
      <c r="X564" s="251"/>
      <c r="Y564" s="251"/>
      <c r="Z564" s="251"/>
    </row>
    <row r="565" spans="1:26" ht="33" customHeight="1">
      <c r="A565" s="169"/>
      <c r="B565" s="76"/>
      <c r="C565" s="176"/>
      <c r="D565" s="228"/>
      <c r="E565" s="904" t="s">
        <v>256</v>
      </c>
      <c r="F565" s="67" t="s">
        <v>972</v>
      </c>
      <c r="G565" s="119" t="s">
        <v>125</v>
      </c>
      <c r="H565" s="827" t="s">
        <v>1363</v>
      </c>
      <c r="I565" s="718"/>
      <c r="J565" s="744"/>
      <c r="K565" s="744" t="s">
        <v>1286</v>
      </c>
      <c r="L565" s="744">
        <v>1</v>
      </c>
      <c r="M565" s="898">
        <v>8.94</v>
      </c>
      <c r="N565" s="744">
        <f>L565*M565</f>
        <v>8.94</v>
      </c>
      <c r="O565" s="1077" t="s">
        <v>1474</v>
      </c>
      <c r="P565" s="92" t="s">
        <v>73</v>
      </c>
      <c r="Q565" s="251"/>
      <c r="R565" s="251"/>
      <c r="S565" s="251"/>
      <c r="T565" s="251"/>
      <c r="U565" s="251"/>
      <c r="V565" s="251"/>
      <c r="W565" s="251"/>
      <c r="X565" s="251"/>
      <c r="Y565" s="251"/>
      <c r="Z565" s="251"/>
    </row>
    <row r="566" spans="1:26" ht="21" customHeight="1">
      <c r="A566" s="169"/>
      <c r="B566" s="76"/>
      <c r="C566" s="176"/>
      <c r="D566" s="228"/>
      <c r="E566" s="695"/>
      <c r="F566" s="67" t="s">
        <v>975</v>
      </c>
      <c r="G566" s="119" t="s">
        <v>125</v>
      </c>
      <c r="H566" s="840" t="s">
        <v>1364</v>
      </c>
      <c r="I566" s="718"/>
      <c r="J566" s="695"/>
      <c r="K566" s="695"/>
      <c r="L566" s="695"/>
      <c r="M566" s="695"/>
      <c r="N566" s="695"/>
      <c r="O566" s="695"/>
      <c r="P566" s="92" t="s">
        <v>73</v>
      </c>
      <c r="Q566" s="251"/>
      <c r="R566" s="251"/>
      <c r="S566" s="251"/>
      <c r="T566" s="251"/>
      <c r="U566" s="251"/>
      <c r="V566" s="251"/>
      <c r="W566" s="251"/>
      <c r="X566" s="251"/>
      <c r="Y566" s="251"/>
      <c r="Z566" s="251"/>
    </row>
    <row r="567" spans="1:26" ht="15.75" customHeight="1">
      <c r="A567" s="169"/>
      <c r="B567" s="76"/>
      <c r="C567" s="176"/>
      <c r="D567" s="228"/>
      <c r="E567" s="695"/>
      <c r="F567" s="67" t="s">
        <v>1288</v>
      </c>
      <c r="G567" s="119" t="s">
        <v>125</v>
      </c>
      <c r="H567" s="827" t="s">
        <v>1354</v>
      </c>
      <c r="I567" s="718"/>
      <c r="J567" s="695"/>
      <c r="K567" s="695"/>
      <c r="L567" s="695"/>
      <c r="M567" s="695"/>
      <c r="N567" s="695"/>
      <c r="O567" s="695"/>
      <c r="P567" s="92" t="s">
        <v>73</v>
      </c>
      <c r="Q567" s="251"/>
      <c r="R567" s="251"/>
      <c r="S567" s="251"/>
      <c r="T567" s="251"/>
      <c r="U567" s="251"/>
      <c r="V567" s="251"/>
      <c r="W567" s="251"/>
      <c r="X567" s="251"/>
      <c r="Y567" s="251"/>
      <c r="Z567" s="251"/>
    </row>
    <row r="568" spans="1:26" ht="42.95" customHeight="1">
      <c r="A568" s="169"/>
      <c r="B568" s="76"/>
      <c r="C568" s="176"/>
      <c r="D568" s="228"/>
      <c r="E568" s="695"/>
      <c r="F568" s="67" t="s">
        <v>1290</v>
      </c>
      <c r="G568" s="119" t="s">
        <v>125</v>
      </c>
      <c r="H568" s="827" t="s">
        <v>1355</v>
      </c>
      <c r="I568" s="718"/>
      <c r="J568" s="695"/>
      <c r="K568" s="695"/>
      <c r="L568" s="695"/>
      <c r="M568" s="695"/>
      <c r="N568" s="695"/>
      <c r="O568" s="695"/>
      <c r="P568" s="92" t="s">
        <v>73</v>
      </c>
      <c r="Q568" s="251"/>
      <c r="R568" s="251"/>
      <c r="S568" s="251"/>
      <c r="T568" s="251"/>
      <c r="U568" s="251"/>
      <c r="V568" s="251"/>
      <c r="W568" s="251"/>
      <c r="X568" s="251"/>
      <c r="Y568" s="251"/>
      <c r="Z568" s="251"/>
    </row>
    <row r="569" spans="1:26" ht="15.75" customHeight="1">
      <c r="A569" s="169"/>
      <c r="B569" s="76"/>
      <c r="C569" s="176"/>
      <c r="D569" s="228"/>
      <c r="E569" s="695"/>
      <c r="F569" s="67" t="s">
        <v>1292</v>
      </c>
      <c r="G569" s="119" t="s">
        <v>125</v>
      </c>
      <c r="H569" s="827" t="s">
        <v>1356</v>
      </c>
      <c r="I569" s="718"/>
      <c r="J569" s="695"/>
      <c r="K569" s="695"/>
      <c r="L569" s="695"/>
      <c r="M569" s="695"/>
      <c r="N569" s="695"/>
      <c r="O569" s="695"/>
      <c r="P569" s="92" t="s">
        <v>73</v>
      </c>
      <c r="Q569" s="251"/>
      <c r="R569" s="251"/>
      <c r="S569" s="251"/>
      <c r="T569" s="251"/>
      <c r="U569" s="251"/>
      <c r="V569" s="251"/>
      <c r="W569" s="251"/>
      <c r="X569" s="251"/>
      <c r="Y569" s="251"/>
      <c r="Z569" s="251"/>
    </row>
    <row r="570" spans="1:26" ht="21" customHeight="1">
      <c r="A570" s="169"/>
      <c r="B570" s="76"/>
      <c r="C570" s="176"/>
      <c r="D570" s="228"/>
      <c r="E570" s="695"/>
      <c r="F570" s="67" t="s">
        <v>1294</v>
      </c>
      <c r="G570" s="119" t="s">
        <v>125</v>
      </c>
      <c r="H570" s="914" t="s">
        <v>1365</v>
      </c>
      <c r="I570" s="718"/>
      <c r="J570" s="695"/>
      <c r="K570" s="695"/>
      <c r="L570" s="695"/>
      <c r="M570" s="695"/>
      <c r="N570" s="695"/>
      <c r="O570" s="695"/>
      <c r="P570" s="92" t="s">
        <v>1296</v>
      </c>
      <c r="Q570" s="251"/>
      <c r="R570" s="251"/>
      <c r="S570" s="251"/>
      <c r="T570" s="251"/>
      <c r="U570" s="251"/>
      <c r="V570" s="251"/>
      <c r="W570" s="251"/>
      <c r="X570" s="251"/>
      <c r="Y570" s="251"/>
      <c r="Z570" s="251"/>
    </row>
    <row r="571" spans="1:26" ht="21" customHeight="1">
      <c r="A571" s="169"/>
      <c r="B571" s="76"/>
      <c r="C571" s="176"/>
      <c r="D571" s="228"/>
      <c r="E571" s="695"/>
      <c r="F571" s="67" t="s">
        <v>1297</v>
      </c>
      <c r="G571" s="119" t="s">
        <v>125</v>
      </c>
      <c r="H571" s="827" t="s">
        <v>1358</v>
      </c>
      <c r="I571" s="718"/>
      <c r="J571" s="695"/>
      <c r="K571" s="695"/>
      <c r="L571" s="695"/>
      <c r="M571" s="695"/>
      <c r="N571" s="695"/>
      <c r="O571" s="695"/>
      <c r="P571" s="92" t="s">
        <v>73</v>
      </c>
      <c r="Q571" s="251"/>
      <c r="R571" s="251"/>
      <c r="S571" s="251"/>
      <c r="T571" s="251"/>
      <c r="U571" s="251"/>
      <c r="V571" s="251"/>
      <c r="W571" s="251"/>
      <c r="X571" s="251"/>
      <c r="Y571" s="251"/>
      <c r="Z571" s="251"/>
    </row>
    <row r="572" spans="1:26" ht="21" customHeight="1">
      <c r="A572" s="169"/>
      <c r="B572" s="76"/>
      <c r="C572" s="176"/>
      <c r="D572" s="228"/>
      <c r="E572" s="695"/>
      <c r="F572" s="67" t="s">
        <v>4</v>
      </c>
      <c r="G572" s="119" t="s">
        <v>125</v>
      </c>
      <c r="H572" s="914" t="s">
        <v>1366</v>
      </c>
      <c r="I572" s="718"/>
      <c r="J572" s="695"/>
      <c r="K572" s="695"/>
      <c r="L572" s="695"/>
      <c r="M572" s="695"/>
      <c r="N572" s="695"/>
      <c r="O572" s="695"/>
      <c r="P572" s="92" t="s">
        <v>1299</v>
      </c>
      <c r="Q572" s="251"/>
      <c r="R572" s="251"/>
      <c r="S572" s="251"/>
      <c r="T572" s="251"/>
      <c r="U572" s="251"/>
      <c r="V572" s="251"/>
      <c r="W572" s="251"/>
      <c r="X572" s="251"/>
      <c r="Y572" s="251"/>
      <c r="Z572" s="251"/>
    </row>
    <row r="573" spans="1:26" ht="21" customHeight="1">
      <c r="A573" s="169"/>
      <c r="B573" s="76"/>
      <c r="C573" s="176"/>
      <c r="D573" s="228"/>
      <c r="E573" s="695"/>
      <c r="F573" s="67" t="s">
        <v>1001</v>
      </c>
      <c r="G573" s="119" t="s">
        <v>125</v>
      </c>
      <c r="H573" s="915" t="s">
        <v>1367</v>
      </c>
      <c r="I573" s="718"/>
      <c r="J573" s="695"/>
      <c r="K573" s="695"/>
      <c r="L573" s="695"/>
      <c r="M573" s="695"/>
      <c r="N573" s="695"/>
      <c r="O573" s="695"/>
      <c r="P573" s="92" t="s">
        <v>1003</v>
      </c>
      <c r="Q573" s="251"/>
      <c r="R573" s="251"/>
      <c r="S573" s="251"/>
      <c r="T573" s="251"/>
      <c r="U573" s="251"/>
      <c r="V573" s="251"/>
      <c r="W573" s="251"/>
      <c r="X573" s="251"/>
      <c r="Y573" s="251"/>
      <c r="Z573" s="251"/>
    </row>
    <row r="574" spans="1:26" ht="42.95" customHeight="1">
      <c r="A574" s="169"/>
      <c r="B574" s="76"/>
      <c r="C574" s="176"/>
      <c r="D574" s="228"/>
      <c r="E574" s="695"/>
      <c r="F574" s="67" t="s">
        <v>1304</v>
      </c>
      <c r="G574" s="119" t="s">
        <v>125</v>
      </c>
      <c r="H574" s="914" t="s">
        <v>1368</v>
      </c>
      <c r="I574" s="718"/>
      <c r="J574" s="695"/>
      <c r="K574" s="695"/>
      <c r="L574" s="695"/>
      <c r="M574" s="695"/>
      <c r="N574" s="695"/>
      <c r="O574" s="695"/>
      <c r="P574" s="92" t="s">
        <v>1006</v>
      </c>
      <c r="Q574" s="251"/>
      <c r="R574" s="251"/>
      <c r="S574" s="251"/>
      <c r="T574" s="251"/>
      <c r="U574" s="251"/>
      <c r="V574" s="251"/>
      <c r="W574" s="251"/>
      <c r="X574" s="251"/>
      <c r="Y574" s="251"/>
      <c r="Z574" s="251"/>
    </row>
    <row r="575" spans="1:26" ht="37.5" customHeight="1">
      <c r="A575" s="169"/>
      <c r="B575" s="76"/>
      <c r="C575" s="176"/>
      <c r="D575" s="228"/>
      <c r="E575" s="695"/>
      <c r="F575" s="67" t="s">
        <v>1011</v>
      </c>
      <c r="G575" s="119" t="s">
        <v>125</v>
      </c>
      <c r="H575" s="914" t="s">
        <v>1369</v>
      </c>
      <c r="I575" s="718"/>
      <c r="J575" s="695"/>
      <c r="K575" s="695"/>
      <c r="L575" s="695"/>
      <c r="M575" s="695"/>
      <c r="N575" s="695"/>
      <c r="O575" s="695"/>
      <c r="P575" s="92" t="s">
        <v>1307</v>
      </c>
      <c r="Q575" s="251"/>
      <c r="R575" s="251"/>
      <c r="S575" s="251"/>
      <c r="T575" s="251"/>
      <c r="U575" s="251"/>
      <c r="V575" s="251"/>
      <c r="W575" s="251"/>
      <c r="X575" s="251"/>
      <c r="Y575" s="251"/>
      <c r="Z575" s="251"/>
    </row>
    <row r="576" spans="1:26" ht="15.75" customHeight="1">
      <c r="A576" s="169"/>
      <c r="B576" s="76"/>
      <c r="C576" s="176"/>
      <c r="D576" s="228"/>
      <c r="E576" s="696"/>
      <c r="F576" s="67" t="s">
        <v>1017</v>
      </c>
      <c r="G576" s="119" t="s">
        <v>125</v>
      </c>
      <c r="H576" s="827" t="s">
        <v>999</v>
      </c>
      <c r="I576" s="718"/>
      <c r="J576" s="695"/>
      <c r="K576" s="695"/>
      <c r="L576" s="695"/>
      <c r="M576" s="695"/>
      <c r="N576" s="695"/>
      <c r="O576" s="695"/>
      <c r="P576" s="92" t="s">
        <v>1308</v>
      </c>
      <c r="Q576" s="251"/>
      <c r="R576" s="251"/>
      <c r="S576" s="251"/>
      <c r="T576" s="251"/>
      <c r="U576" s="251"/>
      <c r="V576" s="251"/>
      <c r="W576" s="251"/>
      <c r="X576" s="251"/>
      <c r="Y576" s="251"/>
      <c r="Z576" s="251"/>
    </row>
    <row r="577" spans="1:26" ht="30" customHeight="1">
      <c r="A577" s="275"/>
      <c r="B577" s="222"/>
      <c r="C577" s="226"/>
      <c r="D577" s="227"/>
      <c r="E577" s="301" t="s">
        <v>266</v>
      </c>
      <c r="F577" s="277" t="s">
        <v>259</v>
      </c>
      <c r="G577" s="278"/>
      <c r="H577" s="278"/>
      <c r="I577" s="311"/>
      <c r="J577" s="312"/>
      <c r="K577" s="249"/>
      <c r="L577" s="247"/>
      <c r="M577" s="313"/>
      <c r="N577" s="224">
        <v>0</v>
      </c>
      <c r="O577" s="224"/>
      <c r="P577" s="202" t="s">
        <v>967</v>
      </c>
      <c r="Q577" s="253"/>
      <c r="R577" s="253"/>
      <c r="S577" s="253"/>
      <c r="T577" s="253"/>
      <c r="U577" s="253"/>
      <c r="V577" s="253"/>
      <c r="W577" s="253"/>
      <c r="X577" s="253"/>
      <c r="Y577" s="253"/>
      <c r="Z577" s="253"/>
    </row>
    <row r="578" spans="1:26" ht="30" customHeight="1">
      <c r="A578" s="275"/>
      <c r="B578" s="222"/>
      <c r="C578" s="226"/>
      <c r="D578" s="276" t="s">
        <v>40</v>
      </c>
      <c r="E578" s="806" t="s">
        <v>277</v>
      </c>
      <c r="F578" s="717"/>
      <c r="G578" s="717"/>
      <c r="H578" s="717"/>
      <c r="I578" s="718"/>
      <c r="J578" s="242"/>
      <c r="K578" s="244"/>
      <c r="L578" s="244"/>
      <c r="M578" s="244"/>
      <c r="N578" s="90">
        <v>0</v>
      </c>
      <c r="O578" s="90"/>
      <c r="P578" s="202"/>
      <c r="Q578" s="252"/>
      <c r="R578" s="252"/>
      <c r="S578" s="252"/>
      <c r="T578" s="252"/>
      <c r="U578" s="252"/>
      <c r="V578" s="252"/>
      <c r="W578" s="252"/>
      <c r="X578" s="252"/>
      <c r="Y578" s="252"/>
      <c r="Z578" s="252"/>
    </row>
    <row r="579" spans="1:26" ht="30" customHeight="1">
      <c r="A579" s="275"/>
      <c r="B579" s="222"/>
      <c r="C579" s="226"/>
      <c r="D579" s="227"/>
      <c r="E579" s="249" t="s">
        <v>252</v>
      </c>
      <c r="F579" s="277" t="s">
        <v>1370</v>
      </c>
      <c r="G579" s="278"/>
      <c r="H579" s="278"/>
      <c r="I579" s="291"/>
      <c r="J579" s="277"/>
      <c r="K579" s="248"/>
      <c r="L579" s="248"/>
      <c r="M579" s="248"/>
      <c r="N579" s="224">
        <v>0</v>
      </c>
      <c r="O579" s="224"/>
      <c r="P579" s="202" t="s">
        <v>967</v>
      </c>
      <c r="Q579" s="252"/>
      <c r="R579" s="252"/>
      <c r="S579" s="252"/>
      <c r="T579" s="252"/>
      <c r="U579" s="252"/>
      <c r="V579" s="252"/>
      <c r="W579" s="252"/>
      <c r="X579" s="252"/>
      <c r="Y579" s="252"/>
      <c r="Z579" s="252"/>
    </row>
    <row r="580" spans="1:26" ht="30" customHeight="1">
      <c r="A580" s="275"/>
      <c r="B580" s="222"/>
      <c r="C580" s="226"/>
      <c r="D580" s="227"/>
      <c r="E580" s="301" t="s">
        <v>254</v>
      </c>
      <c r="F580" s="277" t="s">
        <v>259</v>
      </c>
      <c r="G580" s="278"/>
      <c r="H580" s="278"/>
      <c r="I580" s="291"/>
      <c r="J580" s="312"/>
      <c r="K580" s="249"/>
      <c r="L580" s="247"/>
      <c r="M580" s="313"/>
      <c r="N580" s="224">
        <v>0</v>
      </c>
      <c r="O580" s="224"/>
      <c r="P580" s="202" t="s">
        <v>1371</v>
      </c>
      <c r="Q580" s="252"/>
      <c r="R580" s="252"/>
      <c r="S580" s="252"/>
      <c r="T580" s="252"/>
      <c r="U580" s="252"/>
      <c r="V580" s="252"/>
      <c r="W580" s="252"/>
      <c r="X580" s="252"/>
      <c r="Y580" s="252"/>
      <c r="Z580" s="252"/>
    </row>
    <row r="581" spans="1:26" ht="38.25" customHeight="1">
      <c r="A581" s="75"/>
      <c r="B581" s="76"/>
      <c r="C581" s="182"/>
      <c r="D581" s="276" t="s">
        <v>42</v>
      </c>
      <c r="E581" s="806" t="s">
        <v>278</v>
      </c>
      <c r="F581" s="717"/>
      <c r="G581" s="717"/>
      <c r="H581" s="717"/>
      <c r="I581" s="718"/>
      <c r="J581" s="242"/>
      <c r="K581" s="244"/>
      <c r="L581" s="244"/>
      <c r="M581" s="244"/>
      <c r="N581" s="90">
        <v>0</v>
      </c>
      <c r="O581" s="90"/>
      <c r="P581" s="92"/>
      <c r="Q581" s="251"/>
      <c r="R581" s="251"/>
      <c r="S581" s="251"/>
      <c r="T581" s="251"/>
      <c r="U581" s="251"/>
      <c r="V581" s="251"/>
      <c r="W581" s="251"/>
      <c r="X581" s="251"/>
      <c r="Y581" s="251"/>
      <c r="Z581" s="251"/>
    </row>
    <row r="582" spans="1:26" ht="30" customHeight="1">
      <c r="A582" s="275"/>
      <c r="B582" s="222"/>
      <c r="C582" s="226"/>
      <c r="D582" s="227"/>
      <c r="E582" s="249" t="s">
        <v>252</v>
      </c>
      <c r="F582" s="277" t="s">
        <v>258</v>
      </c>
      <c r="G582" s="278"/>
      <c r="H582" s="278"/>
      <c r="I582" s="291"/>
      <c r="J582" s="277"/>
      <c r="K582" s="248"/>
      <c r="L582" s="248"/>
      <c r="M582" s="248"/>
      <c r="N582" s="224">
        <v>0</v>
      </c>
      <c r="O582" s="224"/>
      <c r="P582" s="202" t="s">
        <v>1371</v>
      </c>
      <c r="Q582" s="252"/>
      <c r="R582" s="252"/>
      <c r="S582" s="252"/>
      <c r="T582" s="252"/>
      <c r="U582" s="252"/>
      <c r="V582" s="252"/>
      <c r="W582" s="252"/>
      <c r="X582" s="252"/>
      <c r="Y582" s="252"/>
      <c r="Z582" s="252"/>
    </row>
    <row r="583" spans="1:26" ht="30" customHeight="1">
      <c r="A583" s="275"/>
      <c r="B583" s="222"/>
      <c r="C583" s="226"/>
      <c r="D583" s="227"/>
      <c r="E583" s="301" t="s">
        <v>254</v>
      </c>
      <c r="F583" s="277" t="s">
        <v>259</v>
      </c>
      <c r="G583" s="278"/>
      <c r="H583" s="278"/>
      <c r="I583" s="291"/>
      <c r="J583" s="312"/>
      <c r="K583" s="249"/>
      <c r="L583" s="247"/>
      <c r="M583" s="313"/>
      <c r="N583" s="224">
        <v>0</v>
      </c>
      <c r="O583" s="224"/>
      <c r="P583" s="202" t="s">
        <v>1372</v>
      </c>
      <c r="Q583" s="252"/>
      <c r="R583" s="252"/>
      <c r="S583" s="252"/>
      <c r="T583" s="252"/>
      <c r="U583" s="252"/>
      <c r="V583" s="252"/>
      <c r="W583" s="252"/>
      <c r="X583" s="252"/>
      <c r="Y583" s="252"/>
      <c r="Z583" s="252"/>
    </row>
    <row r="584" spans="1:26" ht="38.25" customHeight="1">
      <c r="A584" s="275"/>
      <c r="B584" s="222"/>
      <c r="C584" s="226"/>
      <c r="D584" s="276" t="s">
        <v>44</v>
      </c>
      <c r="E584" s="806" t="s">
        <v>280</v>
      </c>
      <c r="F584" s="717"/>
      <c r="G584" s="717"/>
      <c r="H584" s="717"/>
      <c r="I584" s="718"/>
      <c r="J584" s="242"/>
      <c r="K584" s="244"/>
      <c r="L584" s="244"/>
      <c r="M584" s="244"/>
      <c r="N584" s="90">
        <v>0</v>
      </c>
      <c r="O584" s="90"/>
      <c r="P584" s="202"/>
      <c r="Q584" s="252"/>
      <c r="R584" s="252"/>
      <c r="S584" s="252"/>
      <c r="T584" s="252"/>
      <c r="U584" s="252"/>
      <c r="V584" s="252"/>
      <c r="W584" s="252"/>
      <c r="X584" s="252"/>
      <c r="Y584" s="252"/>
      <c r="Z584" s="252"/>
    </row>
    <row r="585" spans="1:26" ht="30" customHeight="1">
      <c r="A585" s="275"/>
      <c r="B585" s="222"/>
      <c r="C585" s="226"/>
      <c r="D585" s="227"/>
      <c r="E585" s="249" t="s">
        <v>252</v>
      </c>
      <c r="F585" s="277" t="s">
        <v>258</v>
      </c>
      <c r="G585" s="278"/>
      <c r="H585" s="278"/>
      <c r="I585" s="291"/>
      <c r="J585" s="277"/>
      <c r="K585" s="248"/>
      <c r="L585" s="248"/>
      <c r="M585" s="248"/>
      <c r="N585" s="224">
        <v>0</v>
      </c>
      <c r="O585" s="224"/>
      <c r="P585" s="202" t="s">
        <v>967</v>
      </c>
      <c r="Q585" s="252"/>
      <c r="R585" s="252"/>
      <c r="S585" s="252"/>
      <c r="T585" s="252"/>
      <c r="U585" s="252"/>
      <c r="V585" s="252"/>
      <c r="W585" s="252"/>
      <c r="X585" s="252"/>
      <c r="Y585" s="252"/>
      <c r="Z585" s="252"/>
    </row>
    <row r="586" spans="1:26" ht="30" customHeight="1">
      <c r="A586" s="275"/>
      <c r="B586" s="222"/>
      <c r="C586" s="226"/>
      <c r="D586" s="227"/>
      <c r="E586" s="301" t="s">
        <v>254</v>
      </c>
      <c r="F586" s="277" t="s">
        <v>259</v>
      </c>
      <c r="G586" s="278"/>
      <c r="H586" s="278"/>
      <c r="I586" s="291"/>
      <c r="J586" s="312"/>
      <c r="K586" s="249"/>
      <c r="L586" s="247"/>
      <c r="M586" s="313"/>
      <c r="N586" s="224">
        <v>0</v>
      </c>
      <c r="O586" s="224"/>
      <c r="P586" s="202" t="s">
        <v>1371</v>
      </c>
      <c r="Q586" s="252"/>
      <c r="R586" s="252"/>
      <c r="S586" s="252"/>
      <c r="T586" s="252"/>
      <c r="U586" s="252"/>
      <c r="V586" s="252"/>
      <c r="W586" s="252"/>
      <c r="X586" s="252"/>
      <c r="Y586" s="252"/>
      <c r="Z586" s="252"/>
    </row>
    <row r="587" spans="1:26" ht="37.5" customHeight="1">
      <c r="A587" s="216"/>
      <c r="B587" s="222"/>
      <c r="C587" s="302"/>
      <c r="D587" s="303" t="s">
        <v>53</v>
      </c>
      <c r="E587" s="806" t="s">
        <v>1373</v>
      </c>
      <c r="F587" s="717"/>
      <c r="G587" s="717"/>
      <c r="H587" s="717"/>
      <c r="I587" s="718"/>
      <c r="J587" s="242"/>
      <c r="K587" s="89"/>
      <c r="L587" s="243"/>
      <c r="M587" s="244"/>
      <c r="N587" s="90">
        <v>0</v>
      </c>
      <c r="O587" s="90"/>
      <c r="P587" s="262" t="s">
        <v>1374</v>
      </c>
      <c r="Q587" s="252"/>
      <c r="R587" s="252"/>
      <c r="S587" s="252"/>
      <c r="T587" s="252"/>
      <c r="U587" s="252"/>
      <c r="V587" s="252"/>
      <c r="W587" s="252"/>
      <c r="X587" s="252"/>
      <c r="Y587" s="252"/>
      <c r="Z587" s="252"/>
    </row>
    <row r="588" spans="1:26" ht="44.25" customHeight="1">
      <c r="A588" s="221"/>
      <c r="B588" s="222"/>
      <c r="C588" s="304" t="s">
        <v>157</v>
      </c>
      <c r="D588" s="913" t="s">
        <v>1375</v>
      </c>
      <c r="E588" s="717"/>
      <c r="F588" s="717"/>
      <c r="G588" s="717"/>
      <c r="H588" s="717"/>
      <c r="I588" s="718"/>
      <c r="J588" s="314"/>
      <c r="K588" s="315"/>
      <c r="L588" s="316"/>
      <c r="M588" s="317"/>
      <c r="N588" s="304">
        <v>0</v>
      </c>
      <c r="O588" s="304"/>
      <c r="P588" s="262" t="s">
        <v>1376</v>
      </c>
      <c r="Q588" s="253"/>
      <c r="R588" s="253"/>
      <c r="S588" s="253"/>
      <c r="T588" s="253"/>
      <c r="U588" s="253"/>
      <c r="V588" s="253"/>
      <c r="W588" s="253"/>
      <c r="X588" s="253"/>
      <c r="Y588" s="253"/>
      <c r="Z588" s="253"/>
    </row>
    <row r="589" spans="1:26" ht="32.25" customHeight="1">
      <c r="A589" s="216"/>
      <c r="B589" s="305" t="s">
        <v>184</v>
      </c>
      <c r="C589" s="907" t="s">
        <v>284</v>
      </c>
      <c r="D589" s="717"/>
      <c r="E589" s="717"/>
      <c r="F589" s="717"/>
      <c r="G589" s="717"/>
      <c r="H589" s="717"/>
      <c r="I589" s="718"/>
      <c r="J589" s="232"/>
      <c r="K589" s="233"/>
      <c r="L589" s="234"/>
      <c r="M589" s="235"/>
      <c r="N589" s="236">
        <v>0</v>
      </c>
      <c r="O589" s="236"/>
      <c r="P589" s="202" t="s">
        <v>966</v>
      </c>
      <c r="Q589" s="252"/>
      <c r="R589" s="252"/>
      <c r="S589" s="252"/>
      <c r="T589" s="252"/>
      <c r="U589" s="252"/>
      <c r="V589" s="252"/>
      <c r="W589" s="252"/>
      <c r="X589" s="252"/>
      <c r="Y589" s="252"/>
      <c r="Z589" s="252"/>
    </row>
    <row r="590" spans="1:26" ht="31.5" customHeight="1">
      <c r="A590" s="169"/>
      <c r="B590" s="83"/>
      <c r="C590" s="141"/>
      <c r="D590" s="806" t="s">
        <v>285</v>
      </c>
      <c r="E590" s="717"/>
      <c r="F590" s="717"/>
      <c r="G590" s="717"/>
      <c r="H590" s="717"/>
      <c r="I590" s="718"/>
      <c r="J590" s="318"/>
      <c r="K590" s="319"/>
      <c r="L590" s="320"/>
      <c r="M590" s="94"/>
      <c r="N590" s="107"/>
      <c r="O590" s="107"/>
      <c r="P590" s="92"/>
      <c r="Q590" s="251"/>
      <c r="R590" s="251"/>
      <c r="S590" s="251"/>
      <c r="T590" s="251"/>
      <c r="U590" s="251"/>
      <c r="V590" s="251"/>
      <c r="W590" s="251"/>
      <c r="X590" s="251"/>
      <c r="Y590" s="251"/>
      <c r="Z590" s="251"/>
    </row>
    <row r="591" spans="1:26" ht="33.75" customHeight="1">
      <c r="A591" s="216"/>
      <c r="B591" s="305" t="s">
        <v>193</v>
      </c>
      <c r="C591" s="907" t="s">
        <v>286</v>
      </c>
      <c r="D591" s="717"/>
      <c r="E591" s="717"/>
      <c r="F591" s="717"/>
      <c r="G591" s="717"/>
      <c r="H591" s="717"/>
      <c r="I591" s="718"/>
      <c r="J591" s="232"/>
      <c r="K591" s="233"/>
      <c r="L591" s="234"/>
      <c r="M591" s="235"/>
      <c r="N591" s="236">
        <v>0</v>
      </c>
      <c r="O591" s="236"/>
      <c r="P591" s="202" t="s">
        <v>967</v>
      </c>
      <c r="Q591" s="252"/>
      <c r="R591" s="252"/>
      <c r="S591" s="252"/>
      <c r="T591" s="252"/>
      <c r="U591" s="252"/>
      <c r="V591" s="252"/>
      <c r="W591" s="252"/>
      <c r="X591" s="252"/>
      <c r="Y591" s="252"/>
      <c r="Z591" s="252"/>
    </row>
    <row r="592" spans="1:26" ht="32.25" customHeight="1">
      <c r="A592" s="169"/>
      <c r="B592" s="76"/>
      <c r="C592" s="306"/>
      <c r="D592" s="806" t="s">
        <v>285</v>
      </c>
      <c r="E592" s="717"/>
      <c r="F592" s="717"/>
      <c r="G592" s="717"/>
      <c r="H592" s="717"/>
      <c r="I592" s="718"/>
      <c r="J592" s="318"/>
      <c r="K592" s="319"/>
      <c r="L592" s="320"/>
      <c r="M592" s="94"/>
      <c r="N592" s="107"/>
      <c r="O592" s="107"/>
      <c r="P592" s="92"/>
      <c r="Q592" s="251"/>
      <c r="R592" s="251"/>
      <c r="S592" s="251"/>
      <c r="T592" s="251"/>
      <c r="U592" s="251"/>
      <c r="V592" s="251"/>
      <c r="W592" s="251"/>
      <c r="X592" s="251"/>
      <c r="Y592" s="251"/>
      <c r="Z592" s="251"/>
    </row>
    <row r="593" spans="1:26" ht="34.5" customHeight="1">
      <c r="A593" s="216"/>
      <c r="B593" s="305" t="s">
        <v>196</v>
      </c>
      <c r="C593" s="907" t="s">
        <v>1377</v>
      </c>
      <c r="D593" s="717"/>
      <c r="E593" s="717"/>
      <c r="F593" s="717"/>
      <c r="G593" s="717"/>
      <c r="H593" s="717"/>
      <c r="I593" s="718"/>
      <c r="J593" s="321"/>
      <c r="K593" s="233"/>
      <c r="L593" s="234"/>
      <c r="M593" s="235"/>
      <c r="N593" s="236">
        <v>0</v>
      </c>
      <c r="O593" s="236"/>
      <c r="P593" s="202"/>
      <c r="Q593" s="252"/>
      <c r="R593" s="252"/>
      <c r="S593" s="252"/>
      <c r="T593" s="252"/>
      <c r="U593" s="252"/>
      <c r="V593" s="252"/>
      <c r="W593" s="252"/>
      <c r="X593" s="252"/>
      <c r="Y593" s="252"/>
      <c r="Z593" s="252"/>
    </row>
    <row r="594" spans="1:26" ht="36.75" customHeight="1">
      <c r="A594" s="169"/>
      <c r="B594" s="76"/>
      <c r="C594" s="90">
        <v>1</v>
      </c>
      <c r="D594" s="806" t="s">
        <v>1378</v>
      </c>
      <c r="E594" s="717"/>
      <c r="F594" s="717"/>
      <c r="G594" s="717"/>
      <c r="H594" s="717"/>
      <c r="I594" s="718"/>
      <c r="J594" s="242"/>
      <c r="K594" s="89"/>
      <c r="L594" s="243"/>
      <c r="M594" s="244"/>
      <c r="N594" s="90">
        <v>0</v>
      </c>
      <c r="O594" s="90"/>
      <c r="P594" s="202" t="s">
        <v>1379</v>
      </c>
      <c r="Q594" s="251"/>
      <c r="R594" s="251"/>
      <c r="S594" s="251"/>
      <c r="T594" s="251"/>
      <c r="U594" s="251"/>
      <c r="V594" s="251"/>
      <c r="W594" s="251"/>
      <c r="X594" s="251"/>
      <c r="Y594" s="251"/>
      <c r="Z594" s="251"/>
    </row>
    <row r="595" spans="1:26" ht="36.75" customHeight="1">
      <c r="A595" s="169"/>
      <c r="B595" s="76"/>
      <c r="C595" s="90">
        <v>2</v>
      </c>
      <c r="D595" s="806" t="s">
        <v>1380</v>
      </c>
      <c r="E595" s="717"/>
      <c r="F595" s="717"/>
      <c r="G595" s="717"/>
      <c r="H595" s="717"/>
      <c r="I595" s="718"/>
      <c r="J595" s="242"/>
      <c r="K595" s="89"/>
      <c r="L595" s="243"/>
      <c r="M595" s="244"/>
      <c r="N595" s="90">
        <v>0</v>
      </c>
      <c r="O595" s="90"/>
      <c r="P595" s="202" t="s">
        <v>1381</v>
      </c>
      <c r="Q595" s="251"/>
      <c r="R595" s="251"/>
      <c r="S595" s="251"/>
      <c r="T595" s="251"/>
      <c r="U595" s="251"/>
      <c r="V595" s="251"/>
      <c r="W595" s="251"/>
      <c r="X595" s="251"/>
      <c r="Y595" s="251"/>
      <c r="Z595" s="251"/>
    </row>
    <row r="596" spans="1:26" ht="36.75" customHeight="1">
      <c r="A596" s="169"/>
      <c r="B596" s="76"/>
      <c r="C596" s="90">
        <v>3</v>
      </c>
      <c r="D596" s="806" t="s">
        <v>1382</v>
      </c>
      <c r="E596" s="717"/>
      <c r="F596" s="717"/>
      <c r="G596" s="717"/>
      <c r="H596" s="717"/>
      <c r="I596" s="718"/>
      <c r="J596" s="242"/>
      <c r="K596" s="89"/>
      <c r="L596" s="243"/>
      <c r="M596" s="244"/>
      <c r="N596" s="90">
        <v>0</v>
      </c>
      <c r="O596" s="90"/>
      <c r="P596" s="202" t="s">
        <v>963</v>
      </c>
      <c r="Q596" s="251"/>
      <c r="R596" s="251"/>
      <c r="S596" s="251"/>
      <c r="T596" s="251"/>
      <c r="U596" s="251"/>
      <c r="V596" s="251"/>
      <c r="W596" s="251"/>
      <c r="X596" s="251"/>
      <c r="Y596" s="251"/>
      <c r="Z596" s="251"/>
    </row>
    <row r="597" spans="1:26" ht="36.75" customHeight="1">
      <c r="A597" s="169"/>
      <c r="B597" s="76"/>
      <c r="C597" s="90">
        <v>4</v>
      </c>
      <c r="D597" s="806" t="s">
        <v>1383</v>
      </c>
      <c r="E597" s="717"/>
      <c r="F597" s="717"/>
      <c r="G597" s="717"/>
      <c r="H597" s="717"/>
      <c r="I597" s="718"/>
      <c r="J597" s="242"/>
      <c r="K597" s="89"/>
      <c r="L597" s="243"/>
      <c r="M597" s="244"/>
      <c r="N597" s="90">
        <v>0</v>
      </c>
      <c r="O597" s="90"/>
      <c r="P597" s="202" t="s">
        <v>1384</v>
      </c>
      <c r="Q597" s="251"/>
      <c r="R597" s="251"/>
      <c r="S597" s="251"/>
      <c r="T597" s="251"/>
      <c r="U597" s="251"/>
      <c r="V597" s="251"/>
      <c r="W597" s="251"/>
      <c r="X597" s="251"/>
      <c r="Y597" s="251"/>
      <c r="Z597" s="251"/>
    </row>
    <row r="598" spans="1:26" ht="36.75" customHeight="1">
      <c r="A598" s="169"/>
      <c r="B598" s="76"/>
      <c r="C598" s="90">
        <v>5</v>
      </c>
      <c r="D598" s="806" t="s">
        <v>1385</v>
      </c>
      <c r="E598" s="717"/>
      <c r="F598" s="717"/>
      <c r="G598" s="717"/>
      <c r="H598" s="717"/>
      <c r="I598" s="718"/>
      <c r="J598" s="242"/>
      <c r="K598" s="89"/>
      <c r="L598" s="243"/>
      <c r="M598" s="244"/>
      <c r="N598" s="90">
        <v>0</v>
      </c>
      <c r="O598" s="90"/>
      <c r="P598" s="202" t="s">
        <v>964</v>
      </c>
      <c r="Q598" s="251"/>
      <c r="R598" s="251"/>
      <c r="S598" s="251"/>
      <c r="T598" s="251"/>
      <c r="U598" s="251"/>
      <c r="V598" s="251"/>
      <c r="W598" s="251"/>
      <c r="X598" s="251"/>
      <c r="Y598" s="251"/>
      <c r="Z598" s="251"/>
    </row>
    <row r="599" spans="1:26" ht="47.25" customHeight="1">
      <c r="A599" s="169"/>
      <c r="B599" s="76"/>
      <c r="C599" s="90">
        <v>6</v>
      </c>
      <c r="D599" s="806" t="s">
        <v>1386</v>
      </c>
      <c r="E599" s="717"/>
      <c r="F599" s="717"/>
      <c r="G599" s="717"/>
      <c r="H599" s="717"/>
      <c r="I599" s="718"/>
      <c r="J599" s="242"/>
      <c r="K599" s="89"/>
      <c r="L599" s="243"/>
      <c r="M599" s="244"/>
      <c r="N599" s="90">
        <v>0</v>
      </c>
      <c r="O599" s="90"/>
      <c r="P599" s="262" t="s">
        <v>1387</v>
      </c>
      <c r="Q599" s="251"/>
      <c r="R599" s="251"/>
      <c r="S599" s="251"/>
      <c r="T599" s="251"/>
      <c r="U599" s="251"/>
      <c r="V599" s="251"/>
      <c r="W599" s="251"/>
      <c r="X599" s="251"/>
      <c r="Y599" s="251"/>
      <c r="Z599" s="251"/>
    </row>
    <row r="600" spans="1:26" ht="46.5" customHeight="1">
      <c r="A600" s="216"/>
      <c r="B600" s="305" t="s">
        <v>204</v>
      </c>
      <c r="C600" s="907" t="s">
        <v>1388</v>
      </c>
      <c r="D600" s="717"/>
      <c r="E600" s="717"/>
      <c r="F600" s="717"/>
      <c r="G600" s="717"/>
      <c r="H600" s="717"/>
      <c r="I600" s="718"/>
      <c r="J600" s="321"/>
      <c r="K600" s="233"/>
      <c r="L600" s="234"/>
      <c r="M600" s="235"/>
      <c r="N600" s="236">
        <v>0</v>
      </c>
      <c r="O600" s="236"/>
      <c r="P600" s="202"/>
      <c r="Q600" s="252"/>
      <c r="R600" s="252"/>
      <c r="S600" s="252"/>
      <c r="T600" s="252"/>
      <c r="U600" s="252"/>
      <c r="V600" s="252"/>
      <c r="W600" s="252"/>
      <c r="X600" s="252"/>
      <c r="Y600" s="252"/>
      <c r="Z600" s="252"/>
    </row>
    <row r="601" spans="1:26" ht="24.75" customHeight="1">
      <c r="A601" s="216"/>
      <c r="B601" s="222"/>
      <c r="C601" s="90">
        <v>1</v>
      </c>
      <c r="D601" s="806" t="s">
        <v>290</v>
      </c>
      <c r="E601" s="717"/>
      <c r="F601" s="717"/>
      <c r="G601" s="717"/>
      <c r="H601" s="717"/>
      <c r="I601" s="718"/>
      <c r="J601" s="242"/>
      <c r="K601" s="89"/>
      <c r="L601" s="243"/>
      <c r="M601" s="244"/>
      <c r="N601" s="90">
        <v>0</v>
      </c>
      <c r="O601" s="90"/>
      <c r="P601" s="202" t="s">
        <v>964</v>
      </c>
      <c r="Q601" s="252"/>
      <c r="R601" s="252"/>
      <c r="S601" s="252"/>
      <c r="T601" s="252"/>
      <c r="U601" s="252"/>
      <c r="V601" s="252"/>
      <c r="W601" s="252"/>
      <c r="X601" s="252"/>
      <c r="Y601" s="252"/>
      <c r="Z601" s="252"/>
    </row>
    <row r="602" spans="1:26" ht="24.75" customHeight="1">
      <c r="A602" s="216"/>
      <c r="B602" s="222"/>
      <c r="C602" s="90">
        <v>2</v>
      </c>
      <c r="D602" s="806" t="s">
        <v>291</v>
      </c>
      <c r="E602" s="717"/>
      <c r="F602" s="717"/>
      <c r="G602" s="717"/>
      <c r="H602" s="717"/>
      <c r="I602" s="718"/>
      <c r="J602" s="242"/>
      <c r="K602" s="89"/>
      <c r="L602" s="243"/>
      <c r="M602" s="244"/>
      <c r="N602" s="90">
        <v>0</v>
      </c>
      <c r="O602" s="90"/>
      <c r="P602" s="202" t="s">
        <v>966</v>
      </c>
      <c r="Q602" s="252"/>
      <c r="R602" s="252"/>
      <c r="S602" s="252"/>
      <c r="T602" s="252"/>
      <c r="U602" s="252"/>
      <c r="V602" s="252"/>
      <c r="W602" s="252"/>
      <c r="X602" s="252"/>
      <c r="Y602" s="252"/>
      <c r="Z602" s="252"/>
    </row>
    <row r="603" spans="1:26" ht="24.75" customHeight="1">
      <c r="A603" s="216"/>
      <c r="B603" s="222"/>
      <c r="C603" s="90">
        <v>3</v>
      </c>
      <c r="D603" s="858" t="s">
        <v>292</v>
      </c>
      <c r="E603" s="742"/>
      <c r="F603" s="742"/>
      <c r="G603" s="742"/>
      <c r="H603" s="742"/>
      <c r="I603" s="715"/>
      <c r="J603" s="322"/>
      <c r="K603" s="89"/>
      <c r="L603" s="243"/>
      <c r="M603" s="244"/>
      <c r="N603" s="90">
        <v>0</v>
      </c>
      <c r="O603" s="90"/>
      <c r="P603" s="202" t="s">
        <v>967</v>
      </c>
      <c r="Q603" s="252"/>
      <c r="R603" s="252"/>
      <c r="S603" s="252"/>
      <c r="T603" s="252"/>
      <c r="U603" s="252"/>
      <c r="V603" s="252"/>
      <c r="W603" s="252"/>
      <c r="X603" s="252"/>
      <c r="Y603" s="252"/>
      <c r="Z603" s="252"/>
    </row>
    <row r="604" spans="1:26" ht="21" customHeight="1">
      <c r="A604" s="307"/>
      <c r="B604" s="83"/>
      <c r="C604" s="82"/>
      <c r="D604" s="308"/>
      <c r="E604" s="299"/>
      <c r="F604" s="299"/>
      <c r="G604" s="299"/>
      <c r="H604" s="299"/>
      <c r="I604" s="299"/>
      <c r="J604" s="124"/>
      <c r="K604" s="323"/>
      <c r="L604" s="200"/>
      <c r="M604" s="92"/>
      <c r="N604" s="69"/>
      <c r="O604" s="69"/>
      <c r="P604" s="92"/>
      <c r="Q604" s="251"/>
      <c r="R604" s="251"/>
      <c r="S604" s="251"/>
      <c r="T604" s="251"/>
      <c r="U604" s="251"/>
      <c r="V604" s="251"/>
      <c r="W604" s="251"/>
      <c r="X604" s="251"/>
      <c r="Y604" s="251"/>
      <c r="Z604" s="251"/>
    </row>
    <row r="605" spans="1:26" ht="18.75" customHeight="1">
      <c r="A605" s="309"/>
      <c r="B605" s="92"/>
      <c r="C605" s="748" t="s">
        <v>950</v>
      </c>
      <c r="D605" s="717"/>
      <c r="E605" s="717"/>
      <c r="F605" s="717"/>
      <c r="G605" s="717"/>
      <c r="H605" s="717"/>
      <c r="I605" s="717"/>
      <c r="J605" s="717"/>
      <c r="K605" s="717"/>
      <c r="L605" s="718"/>
      <c r="M605" s="157"/>
      <c r="N605" s="61">
        <f>N22</f>
        <v>439.32</v>
      </c>
      <c r="O605" s="61">
        <f>SUM(O22:O604)</f>
        <v>0</v>
      </c>
      <c r="P605" s="92"/>
      <c r="Q605" s="108"/>
      <c r="R605" s="108"/>
      <c r="S605" s="108"/>
      <c r="T605" s="108"/>
      <c r="U605" s="108"/>
      <c r="V605" s="108"/>
      <c r="W605" s="108"/>
      <c r="X605" s="108"/>
      <c r="Y605" s="108"/>
      <c r="Z605" s="108"/>
    </row>
    <row r="606" spans="1:26" ht="15" customHeight="1">
      <c r="A606" s="56"/>
      <c r="B606" s="56"/>
      <c r="C606" s="55"/>
      <c r="D606" s="215"/>
      <c r="E606" s="55"/>
      <c r="F606" s="55"/>
      <c r="G606" s="55"/>
      <c r="H606" s="55"/>
      <c r="I606" s="55"/>
      <c r="J606" s="55"/>
      <c r="K606" s="55"/>
      <c r="L606" s="55"/>
      <c r="M606" s="158"/>
      <c r="N606" s="158"/>
      <c r="O606" s="158"/>
      <c r="P606" s="56"/>
      <c r="Q606" s="108"/>
      <c r="R606" s="108"/>
      <c r="S606" s="108"/>
      <c r="T606" s="108"/>
      <c r="U606" s="108"/>
      <c r="V606" s="108"/>
      <c r="W606" s="108"/>
      <c r="X606" s="108"/>
      <c r="Y606" s="108"/>
      <c r="Z606" s="108"/>
    </row>
    <row r="607" spans="1:26" ht="15" customHeight="1">
      <c r="A607" s="56" t="s">
        <v>951</v>
      </c>
      <c r="B607" s="56"/>
      <c r="C607" s="86"/>
      <c r="D607" s="214"/>
      <c r="E607" s="86"/>
      <c r="F607" s="56"/>
      <c r="G607" s="56"/>
      <c r="H607" s="56"/>
      <c r="I607" s="56"/>
      <c r="J607" s="86"/>
      <c r="K607" s="85"/>
      <c r="L607" s="86"/>
      <c r="M607" s="86"/>
      <c r="N607" s="86"/>
      <c r="O607" s="86"/>
      <c r="P607" s="56"/>
      <c r="Q607" s="108"/>
      <c r="R607" s="108"/>
      <c r="S607" s="108"/>
      <c r="T607" s="108"/>
      <c r="U607" s="108"/>
      <c r="V607" s="108"/>
      <c r="W607" s="108"/>
      <c r="X607" s="108"/>
      <c r="Y607" s="108"/>
      <c r="Z607" s="108"/>
    </row>
    <row r="608" spans="1:26" ht="15" customHeight="1">
      <c r="A608" s="56"/>
      <c r="B608" s="56"/>
      <c r="C608" s="86"/>
      <c r="D608" s="214"/>
      <c r="E608" s="86"/>
      <c r="F608" s="56"/>
      <c r="G608" s="56"/>
      <c r="H608" s="56"/>
      <c r="I608" s="56"/>
      <c r="J608" s="56"/>
      <c r="K608" s="85"/>
      <c r="L608" s="56"/>
      <c r="M608" s="86"/>
      <c r="N608" s="86"/>
      <c r="O608" s="86"/>
      <c r="P608" s="56"/>
      <c r="Q608" s="108"/>
      <c r="R608" s="108"/>
      <c r="S608" s="108"/>
      <c r="T608" s="108"/>
      <c r="U608" s="108"/>
      <c r="V608" s="108"/>
      <c r="W608" s="108"/>
      <c r="X608" s="108"/>
      <c r="Y608" s="108"/>
      <c r="Z608" s="108"/>
    </row>
    <row r="609" spans="1:26" ht="15" customHeight="1">
      <c r="A609" s="56"/>
      <c r="B609" s="56"/>
      <c r="C609" s="86"/>
      <c r="D609" s="214"/>
      <c r="E609" s="86"/>
      <c r="F609" s="56"/>
      <c r="G609" s="56"/>
      <c r="H609" s="56"/>
      <c r="I609" s="56"/>
      <c r="J609" s="108" t="s">
        <v>952</v>
      </c>
      <c r="K609" s="86"/>
      <c r="L609" s="86"/>
      <c r="M609" s="160"/>
      <c r="N609" s="160"/>
      <c r="O609" s="108"/>
      <c r="P609" s="86"/>
      <c r="Q609" s="108"/>
      <c r="R609" s="108"/>
      <c r="S609" s="108"/>
      <c r="T609" s="108"/>
      <c r="U609" s="108"/>
      <c r="V609" s="108"/>
      <c r="W609" s="108"/>
      <c r="X609" s="108"/>
      <c r="Y609" s="108"/>
      <c r="Z609" s="108"/>
    </row>
    <row r="610" spans="1:26" ht="15" customHeight="1">
      <c r="A610" s="56"/>
      <c r="B610" s="56"/>
      <c r="C610" s="86"/>
      <c r="D610" s="214"/>
      <c r="E610" s="86"/>
      <c r="F610" s="56"/>
      <c r="G610" s="56"/>
      <c r="H610" s="56"/>
      <c r="I610" s="56"/>
      <c r="J610" s="108" t="s">
        <v>358</v>
      </c>
      <c r="K610" s="86"/>
      <c r="L610" s="57"/>
      <c r="M610" s="161"/>
      <c r="N610" s="161"/>
      <c r="O610" s="159"/>
      <c r="P610" s="86"/>
      <c r="Q610" s="108"/>
      <c r="R610" s="108"/>
      <c r="S610" s="108"/>
      <c r="T610" s="108"/>
      <c r="U610" s="108"/>
      <c r="V610" s="108"/>
      <c r="W610" s="108"/>
      <c r="X610" s="108"/>
      <c r="Y610" s="108"/>
      <c r="Z610" s="108"/>
    </row>
    <row r="611" spans="1:26" ht="15" customHeight="1">
      <c r="A611" s="56"/>
      <c r="B611" s="56"/>
      <c r="C611" s="86"/>
      <c r="D611" s="214"/>
      <c r="E611" s="86"/>
      <c r="F611" s="56"/>
      <c r="G611" s="56"/>
      <c r="H611" s="56"/>
      <c r="I611" s="56"/>
      <c r="J611" s="108" t="s">
        <v>359</v>
      </c>
      <c r="K611" s="57"/>
      <c r="L611" s="57"/>
      <c r="M611" s="161"/>
      <c r="N611" s="161"/>
      <c r="O611" s="108"/>
      <c r="P611" s="86"/>
      <c r="Q611" s="108"/>
      <c r="R611" s="108"/>
      <c r="S611" s="108"/>
      <c r="T611" s="108"/>
      <c r="U611" s="108"/>
      <c r="V611" s="108"/>
      <c r="W611" s="108"/>
      <c r="X611" s="108"/>
      <c r="Y611" s="108"/>
      <c r="Z611" s="108"/>
    </row>
    <row r="612" spans="1:26" ht="15" customHeight="1">
      <c r="A612" s="56"/>
      <c r="B612" s="56"/>
      <c r="C612" s="86"/>
      <c r="D612" s="214"/>
      <c r="E612" s="86"/>
      <c r="F612" s="56"/>
      <c r="G612" s="56"/>
      <c r="H612" s="56"/>
      <c r="I612" s="56"/>
      <c r="J612" s="108"/>
      <c r="K612" s="57"/>
      <c r="L612" s="86"/>
      <c r="M612" s="160"/>
      <c r="N612" s="160"/>
      <c r="O612" s="108"/>
      <c r="P612" s="86"/>
      <c r="Q612" s="108"/>
      <c r="R612" s="108"/>
      <c r="S612" s="108"/>
      <c r="T612" s="108"/>
      <c r="U612" s="108"/>
      <c r="V612" s="108"/>
      <c r="W612" s="108"/>
      <c r="X612" s="108"/>
      <c r="Y612" s="108"/>
      <c r="Z612" s="108"/>
    </row>
    <row r="613" spans="1:26" ht="15" customHeight="1">
      <c r="A613" s="56"/>
      <c r="B613" s="56"/>
      <c r="C613" s="86"/>
      <c r="D613" s="214"/>
      <c r="E613" s="86"/>
      <c r="F613" s="56"/>
      <c r="G613" s="56"/>
      <c r="H613" s="56"/>
      <c r="I613" s="56"/>
      <c r="J613" s="108"/>
      <c r="K613" s="57"/>
      <c r="L613" s="86"/>
      <c r="M613" s="160"/>
      <c r="N613" s="160"/>
      <c r="O613" s="108"/>
      <c r="P613" s="86"/>
      <c r="Q613" s="108"/>
      <c r="R613" s="108"/>
      <c r="S613" s="108"/>
      <c r="T613" s="108"/>
      <c r="U613" s="108"/>
      <c r="V613" s="108"/>
      <c r="W613" s="108"/>
      <c r="X613" s="108"/>
      <c r="Y613" s="108"/>
      <c r="Z613" s="108"/>
    </row>
    <row r="614" spans="1:26" ht="15" customHeight="1">
      <c r="A614" s="56"/>
      <c r="B614" s="56"/>
      <c r="C614" s="86"/>
      <c r="D614" s="214"/>
      <c r="E614" s="86"/>
      <c r="F614" s="56"/>
      <c r="G614" s="56"/>
      <c r="H614" s="56"/>
      <c r="I614" s="56"/>
      <c r="J614" s="108"/>
      <c r="K614" s="86"/>
      <c r="L614" s="59"/>
      <c r="M614" s="163"/>
      <c r="N614" s="163"/>
      <c r="O614" s="108"/>
      <c r="P614" s="86"/>
      <c r="Q614" s="108"/>
      <c r="R614" s="108"/>
      <c r="S614" s="108"/>
      <c r="T614" s="108"/>
      <c r="U614" s="108"/>
      <c r="V614" s="108"/>
      <c r="W614" s="108"/>
      <c r="X614" s="108"/>
      <c r="Y614" s="108"/>
      <c r="Z614" s="108"/>
    </row>
    <row r="615" spans="1:26" ht="15" customHeight="1">
      <c r="A615" s="56"/>
      <c r="B615" s="56"/>
      <c r="C615" s="86"/>
      <c r="D615" s="214"/>
      <c r="E615" s="86"/>
      <c r="F615" s="56"/>
      <c r="G615" s="56"/>
      <c r="H615" s="56"/>
      <c r="I615" s="56"/>
      <c r="J615" s="164" t="s">
        <v>360</v>
      </c>
      <c r="K615" s="59"/>
      <c r="L615" s="108"/>
      <c r="M615" s="165"/>
      <c r="N615" s="165"/>
      <c r="O615" s="108"/>
      <c r="P615" s="55"/>
      <c r="Q615" s="108"/>
      <c r="R615" s="108"/>
      <c r="S615" s="108"/>
      <c r="T615" s="108"/>
      <c r="U615" s="108"/>
      <c r="V615" s="108"/>
      <c r="W615" s="108"/>
      <c r="X615" s="108"/>
      <c r="Y615" s="108"/>
      <c r="Z615" s="108"/>
    </row>
    <row r="616" spans="1:26" ht="15" customHeight="1">
      <c r="A616" s="56"/>
      <c r="B616" s="56"/>
      <c r="C616" s="86"/>
      <c r="D616" s="214"/>
      <c r="E616" s="86"/>
      <c r="F616" s="56"/>
      <c r="G616" s="56"/>
      <c r="H616" s="56"/>
      <c r="I616" s="56"/>
      <c r="J616" s="108" t="s">
        <v>361</v>
      </c>
      <c r="K616" s="108"/>
      <c r="L616" s="108"/>
      <c r="M616" s="165"/>
      <c r="N616" s="165"/>
      <c r="O616" s="108"/>
      <c r="P616" s="86"/>
      <c r="Q616" s="108"/>
      <c r="R616" s="108"/>
      <c r="S616" s="108"/>
      <c r="T616" s="108"/>
      <c r="U616" s="108"/>
      <c r="V616" s="108"/>
      <c r="W616" s="108"/>
      <c r="X616" s="108"/>
      <c r="Y616" s="108"/>
      <c r="Z616" s="108"/>
    </row>
    <row r="617" spans="1:26" ht="15.75" customHeight="1">
      <c r="A617" s="108"/>
      <c r="B617" s="108"/>
      <c r="C617" s="108"/>
      <c r="D617" s="310"/>
      <c r="E617" s="108"/>
      <c r="F617" s="108"/>
      <c r="G617" s="108"/>
      <c r="H617" s="108"/>
      <c r="I617" s="108"/>
      <c r="J617" s="108"/>
      <c r="K617" s="108"/>
      <c r="L617" s="108"/>
      <c r="M617" s="108"/>
      <c r="N617" s="108"/>
      <c r="O617" s="108"/>
      <c r="P617" s="56"/>
      <c r="Q617" s="108"/>
      <c r="R617" s="108"/>
      <c r="S617" s="108"/>
      <c r="T617" s="108"/>
      <c r="U617" s="108"/>
      <c r="V617" s="108"/>
      <c r="W617" s="108"/>
      <c r="X617" s="108"/>
      <c r="Y617" s="108"/>
      <c r="Z617" s="108"/>
    </row>
    <row r="618" spans="1:26" ht="15.75" customHeight="1">
      <c r="A618" s="108"/>
      <c r="B618" s="108"/>
      <c r="C618" s="108"/>
      <c r="D618" s="310"/>
      <c r="E618" s="108"/>
      <c r="F618" s="108"/>
      <c r="G618" s="108"/>
      <c r="H618" s="108"/>
      <c r="I618" s="108"/>
      <c r="J618" s="108"/>
      <c r="K618" s="108"/>
      <c r="L618" s="108"/>
      <c r="M618" s="108"/>
      <c r="N618" s="108"/>
      <c r="O618" s="108"/>
      <c r="P618" s="56"/>
      <c r="Q618" s="108"/>
      <c r="R618" s="108"/>
      <c r="S618" s="108"/>
      <c r="T618" s="108"/>
      <c r="U618" s="108"/>
      <c r="V618" s="108"/>
      <c r="W618" s="108"/>
      <c r="X618" s="108"/>
      <c r="Y618" s="108"/>
      <c r="Z618" s="108"/>
    </row>
    <row r="619" spans="1:26" ht="15.75" customHeight="1">
      <c r="A619" s="108"/>
      <c r="B619" s="108"/>
      <c r="C619" s="108"/>
      <c r="D619" s="310"/>
      <c r="E619" s="108"/>
      <c r="F619" s="108"/>
      <c r="G619" s="108"/>
      <c r="H619" s="108"/>
      <c r="I619" s="108"/>
      <c r="J619" s="108"/>
      <c r="K619" s="108"/>
      <c r="L619" s="108"/>
      <c r="M619" s="108"/>
      <c r="N619" s="108"/>
      <c r="O619" s="108"/>
      <c r="P619" s="56"/>
      <c r="Q619" s="108"/>
      <c r="R619" s="108"/>
      <c r="S619" s="108"/>
      <c r="T619" s="108"/>
      <c r="U619" s="108"/>
      <c r="V619" s="108"/>
      <c r="W619" s="108"/>
      <c r="X619" s="108"/>
      <c r="Y619" s="108"/>
      <c r="Z619" s="108"/>
    </row>
    <row r="620" spans="1:26" ht="15.75" customHeight="1">
      <c r="A620" s="108"/>
      <c r="B620" s="108"/>
      <c r="C620" s="108"/>
      <c r="D620" s="310"/>
      <c r="E620" s="108"/>
      <c r="F620" s="108"/>
      <c r="G620" s="108"/>
      <c r="H620" s="108"/>
      <c r="I620" s="108"/>
      <c r="J620" s="108"/>
      <c r="K620" s="108"/>
      <c r="L620" s="108"/>
      <c r="M620" s="108"/>
      <c r="N620" s="108"/>
      <c r="O620" s="108"/>
      <c r="P620" s="56"/>
      <c r="Q620" s="108"/>
      <c r="R620" s="108"/>
      <c r="S620" s="108"/>
      <c r="T620" s="108"/>
      <c r="U620" s="108"/>
      <c r="V620" s="108"/>
      <c r="W620" s="108"/>
      <c r="X620" s="108"/>
      <c r="Y620" s="108"/>
      <c r="Z620" s="108"/>
    </row>
    <row r="621" spans="1:26" ht="15.75" customHeight="1">
      <c r="A621" s="108"/>
      <c r="B621" s="108"/>
      <c r="C621" s="108"/>
      <c r="D621" s="310"/>
      <c r="E621" s="108"/>
      <c r="F621" s="108"/>
      <c r="G621" s="108"/>
      <c r="H621" s="108"/>
      <c r="I621" s="108"/>
      <c r="J621" s="108"/>
      <c r="K621" s="108"/>
      <c r="L621" s="108"/>
      <c r="M621" s="108"/>
      <c r="N621" s="108"/>
      <c r="O621" s="108"/>
      <c r="P621" s="56"/>
      <c r="Q621" s="108"/>
      <c r="R621" s="108"/>
      <c r="S621" s="108"/>
      <c r="T621" s="108"/>
      <c r="U621" s="108"/>
      <c r="V621" s="108"/>
      <c r="W621" s="108"/>
      <c r="X621" s="108"/>
      <c r="Y621" s="108"/>
      <c r="Z621" s="108"/>
    </row>
    <row r="622" spans="1:26" ht="15.75" customHeight="1">
      <c r="A622" s="108"/>
      <c r="B622" s="108"/>
      <c r="C622" s="108"/>
      <c r="D622" s="310"/>
      <c r="E622" s="108"/>
      <c r="F622" s="108"/>
      <c r="G622" s="108"/>
      <c r="H622" s="108"/>
      <c r="I622" s="108"/>
      <c r="J622" s="108"/>
      <c r="K622" s="108"/>
      <c r="L622" s="108"/>
      <c r="M622" s="108"/>
      <c r="N622" s="108"/>
      <c r="O622" s="108"/>
      <c r="P622" s="56"/>
      <c r="Q622" s="108"/>
      <c r="R622" s="108"/>
      <c r="S622" s="108"/>
      <c r="T622" s="108"/>
      <c r="U622" s="108"/>
      <c r="V622" s="108"/>
      <c r="W622" s="108"/>
      <c r="X622" s="108"/>
      <c r="Y622" s="108"/>
      <c r="Z622" s="108"/>
    </row>
    <row r="623" spans="1:26" ht="15.75" customHeight="1">
      <c r="A623" s="108"/>
      <c r="B623" s="108"/>
      <c r="C623" s="108"/>
      <c r="D623" s="310"/>
      <c r="E623" s="108"/>
      <c r="F623" s="108"/>
      <c r="G623" s="108"/>
      <c r="H623" s="108"/>
      <c r="I623" s="108"/>
      <c r="J623" s="108"/>
      <c r="K623" s="108"/>
      <c r="L623" s="108"/>
      <c r="M623" s="108"/>
      <c r="N623" s="108"/>
      <c r="O623" s="108"/>
      <c r="P623" s="56"/>
      <c r="Q623" s="108"/>
      <c r="R623" s="108"/>
      <c r="S623" s="108"/>
      <c r="T623" s="108"/>
      <c r="U623" s="108"/>
      <c r="V623" s="108"/>
      <c r="W623" s="108"/>
      <c r="X623" s="108"/>
      <c r="Y623" s="108"/>
      <c r="Z623" s="108"/>
    </row>
    <row r="624" spans="1:26" ht="15.75" customHeight="1">
      <c r="A624" s="108"/>
      <c r="B624" s="108"/>
      <c r="C624" s="108"/>
      <c r="D624" s="310"/>
      <c r="E624" s="108"/>
      <c r="F624" s="108"/>
      <c r="G624" s="108"/>
      <c r="H624" s="108"/>
      <c r="I624" s="108"/>
      <c r="J624" s="108"/>
      <c r="K624" s="108"/>
      <c r="L624" s="108"/>
      <c r="M624" s="108"/>
      <c r="N624" s="108"/>
      <c r="O624" s="108"/>
      <c r="P624" s="56"/>
      <c r="Q624" s="108"/>
      <c r="R624" s="108"/>
      <c r="S624" s="108"/>
      <c r="T624" s="108"/>
      <c r="U624" s="108"/>
      <c r="V624" s="108"/>
      <c r="W624" s="108"/>
      <c r="X624" s="108"/>
      <c r="Y624" s="108"/>
      <c r="Z624" s="108"/>
    </row>
    <row r="625" spans="1:26" ht="15.75" customHeight="1">
      <c r="A625" s="108"/>
      <c r="B625" s="108"/>
      <c r="C625" s="108"/>
      <c r="D625" s="310"/>
      <c r="E625" s="108"/>
      <c r="F625" s="108"/>
      <c r="G625" s="108"/>
      <c r="H625" s="108"/>
      <c r="I625" s="108"/>
      <c r="J625" s="108"/>
      <c r="K625" s="108"/>
      <c r="L625" s="108"/>
      <c r="M625" s="108"/>
      <c r="N625" s="108"/>
      <c r="O625" s="108"/>
      <c r="P625" s="56"/>
      <c r="Q625" s="108"/>
      <c r="R625" s="108"/>
      <c r="S625" s="108"/>
      <c r="T625" s="108"/>
      <c r="U625" s="108"/>
      <c r="V625" s="108"/>
      <c r="W625" s="108"/>
      <c r="X625" s="108"/>
      <c r="Y625" s="108"/>
      <c r="Z625" s="108"/>
    </row>
    <row r="626" spans="1:26" ht="15.75" customHeight="1">
      <c r="A626" s="108"/>
      <c r="B626" s="108"/>
      <c r="C626" s="108"/>
      <c r="D626" s="310"/>
      <c r="E626" s="108"/>
      <c r="F626" s="108"/>
      <c r="G626" s="108"/>
      <c r="H626" s="108"/>
      <c r="I626" s="108"/>
      <c r="J626" s="108"/>
      <c r="K626" s="108"/>
      <c r="L626" s="108"/>
      <c r="M626" s="108"/>
      <c r="N626" s="108"/>
      <c r="O626" s="108"/>
      <c r="P626" s="56"/>
      <c r="Q626" s="108"/>
      <c r="R626" s="108"/>
      <c r="S626" s="108"/>
      <c r="T626" s="108"/>
      <c r="U626" s="108"/>
      <c r="V626" s="108"/>
      <c r="W626" s="108"/>
      <c r="X626" s="108"/>
      <c r="Y626" s="108"/>
      <c r="Z626" s="108"/>
    </row>
    <row r="627" spans="1:26" ht="15.75" customHeight="1">
      <c r="A627" s="108"/>
      <c r="B627" s="108"/>
      <c r="C627" s="108"/>
      <c r="D627" s="310"/>
      <c r="E627" s="108"/>
      <c r="F627" s="108"/>
      <c r="G627" s="108"/>
      <c r="H627" s="108"/>
      <c r="I627" s="108"/>
      <c r="J627" s="108"/>
      <c r="K627" s="108"/>
      <c r="L627" s="108"/>
      <c r="M627" s="108"/>
      <c r="N627" s="108"/>
      <c r="O627" s="108"/>
      <c r="P627" s="56"/>
      <c r="Q627" s="108"/>
      <c r="R627" s="108"/>
      <c r="S627" s="108"/>
      <c r="T627" s="108"/>
      <c r="U627" s="108"/>
      <c r="V627" s="108"/>
      <c r="W627" s="108"/>
      <c r="X627" s="108"/>
      <c r="Y627" s="108"/>
      <c r="Z627" s="108"/>
    </row>
    <row r="628" spans="1:26" ht="15.75" customHeight="1">
      <c r="A628" s="108"/>
      <c r="B628" s="108"/>
      <c r="C628" s="108"/>
      <c r="D628" s="310"/>
      <c r="E628" s="108"/>
      <c r="F628" s="108"/>
      <c r="G628" s="108"/>
      <c r="H628" s="108"/>
      <c r="I628" s="108"/>
      <c r="J628" s="108"/>
      <c r="K628" s="108"/>
      <c r="L628" s="108"/>
      <c r="M628" s="108"/>
      <c r="N628" s="108"/>
      <c r="O628" s="108"/>
      <c r="P628" s="56"/>
      <c r="Q628" s="108"/>
      <c r="R628" s="108"/>
      <c r="S628" s="108"/>
      <c r="T628" s="108"/>
      <c r="U628" s="108"/>
      <c r="V628" s="108"/>
      <c r="W628" s="108"/>
      <c r="X628" s="108"/>
      <c r="Y628" s="108"/>
      <c r="Z628" s="108"/>
    </row>
    <row r="629" spans="1:26" ht="15.75" customHeight="1">
      <c r="A629" s="108"/>
      <c r="B629" s="108"/>
      <c r="C629" s="108"/>
      <c r="D629" s="310"/>
      <c r="E629" s="108"/>
      <c r="F629" s="108"/>
      <c r="G629" s="108"/>
      <c r="H629" s="108"/>
      <c r="I629" s="108"/>
      <c r="J629" s="108"/>
      <c r="K629" s="108"/>
      <c r="L629" s="108"/>
      <c r="M629" s="108"/>
      <c r="N629" s="108"/>
      <c r="O629" s="108"/>
      <c r="P629" s="56"/>
      <c r="Q629" s="108"/>
      <c r="R629" s="108"/>
      <c r="S629" s="108"/>
      <c r="T629" s="108"/>
      <c r="U629" s="108"/>
      <c r="V629" s="108"/>
      <c r="W629" s="108"/>
      <c r="X629" s="108"/>
      <c r="Y629" s="108"/>
      <c r="Z629" s="108"/>
    </row>
    <row r="630" spans="1:26" ht="15.75" customHeight="1">
      <c r="A630" s="108"/>
      <c r="B630" s="108"/>
      <c r="C630" s="108"/>
      <c r="D630" s="310"/>
      <c r="E630" s="108"/>
      <c r="F630" s="108"/>
      <c r="G630" s="108"/>
      <c r="H630" s="108"/>
      <c r="I630" s="108"/>
      <c r="J630" s="108"/>
      <c r="K630" s="108"/>
      <c r="L630" s="108"/>
      <c r="M630" s="108"/>
      <c r="N630" s="108"/>
      <c r="O630" s="108"/>
      <c r="P630" s="56"/>
      <c r="Q630" s="108"/>
      <c r="R630" s="108"/>
      <c r="S630" s="108"/>
      <c r="T630" s="108"/>
      <c r="U630" s="108"/>
      <c r="V630" s="108"/>
      <c r="W630" s="108"/>
      <c r="X630" s="108"/>
      <c r="Y630" s="108"/>
      <c r="Z630" s="108"/>
    </row>
    <row r="631" spans="1:26" ht="15.75" customHeight="1">
      <c r="A631" s="108"/>
      <c r="B631" s="108"/>
      <c r="C631" s="108"/>
      <c r="D631" s="310"/>
      <c r="E631" s="108"/>
      <c r="F631" s="108"/>
      <c r="G631" s="108"/>
      <c r="H631" s="108"/>
      <c r="I631" s="108"/>
      <c r="J631" s="108"/>
      <c r="K631" s="108"/>
      <c r="L631" s="108"/>
      <c r="M631" s="108"/>
      <c r="N631" s="108"/>
      <c r="O631" s="108"/>
      <c r="P631" s="56"/>
      <c r="Q631" s="108"/>
      <c r="R631" s="108"/>
      <c r="S631" s="108"/>
      <c r="T631" s="108"/>
      <c r="U631" s="108"/>
      <c r="V631" s="108"/>
      <c r="W631" s="108"/>
      <c r="X631" s="108"/>
      <c r="Y631" s="108"/>
      <c r="Z631" s="108"/>
    </row>
    <row r="632" spans="1:26" ht="15.75" customHeight="1">
      <c r="A632" s="108"/>
      <c r="B632" s="108"/>
      <c r="C632" s="108"/>
      <c r="D632" s="310"/>
      <c r="E632" s="108"/>
      <c r="F632" s="108"/>
      <c r="G632" s="108"/>
      <c r="H632" s="108"/>
      <c r="I632" s="108"/>
      <c r="J632" s="108"/>
      <c r="K632" s="108"/>
      <c r="L632" s="108"/>
      <c r="M632" s="108"/>
      <c r="N632" s="108"/>
      <c r="O632" s="108"/>
      <c r="P632" s="56"/>
      <c r="Q632" s="108"/>
      <c r="R632" s="108"/>
      <c r="S632" s="108"/>
      <c r="T632" s="108"/>
      <c r="U632" s="108"/>
      <c r="V632" s="108"/>
      <c r="W632" s="108"/>
      <c r="X632" s="108"/>
      <c r="Y632" s="108"/>
      <c r="Z632" s="108"/>
    </row>
    <row r="633" spans="1:26" ht="15.75" customHeight="1">
      <c r="A633" s="108"/>
      <c r="B633" s="108"/>
      <c r="C633" s="108"/>
      <c r="D633" s="310"/>
      <c r="E633" s="108"/>
      <c r="F633" s="108"/>
      <c r="G633" s="108"/>
      <c r="H633" s="108"/>
      <c r="I633" s="108"/>
      <c r="J633" s="108"/>
      <c r="K633" s="108"/>
      <c r="L633" s="108"/>
      <c r="M633" s="108"/>
      <c r="N633" s="108"/>
      <c r="O633" s="108"/>
      <c r="P633" s="56"/>
      <c r="Q633" s="108"/>
      <c r="R633" s="108"/>
      <c r="S633" s="108"/>
      <c r="T633" s="108"/>
      <c r="U633" s="108"/>
      <c r="V633" s="108"/>
      <c r="W633" s="108"/>
      <c r="X633" s="108"/>
      <c r="Y633" s="108"/>
      <c r="Z633" s="108"/>
    </row>
    <row r="634" spans="1:26" ht="15.75" customHeight="1">
      <c r="A634" s="108"/>
      <c r="B634" s="108"/>
      <c r="C634" s="108"/>
      <c r="D634" s="310"/>
      <c r="E634" s="108"/>
      <c r="F634" s="108"/>
      <c r="G634" s="108"/>
      <c r="H634" s="108"/>
      <c r="I634" s="108"/>
      <c r="J634" s="108"/>
      <c r="K634" s="108"/>
      <c r="L634" s="108"/>
      <c r="M634" s="108"/>
      <c r="N634" s="108"/>
      <c r="O634" s="108"/>
      <c r="P634" s="56"/>
      <c r="Q634" s="108"/>
      <c r="R634" s="108"/>
      <c r="S634" s="108"/>
      <c r="T634" s="108"/>
      <c r="U634" s="108"/>
      <c r="V634" s="108"/>
      <c r="W634" s="108"/>
      <c r="X634" s="108"/>
      <c r="Y634" s="108"/>
      <c r="Z634" s="108"/>
    </row>
    <row r="635" spans="1:26" ht="15.75" customHeight="1">
      <c r="A635" s="108"/>
      <c r="B635" s="108"/>
      <c r="C635" s="108"/>
      <c r="D635" s="310"/>
      <c r="E635" s="108"/>
      <c r="F635" s="108"/>
      <c r="G635" s="108"/>
      <c r="H635" s="108"/>
      <c r="I635" s="108"/>
      <c r="J635" s="108"/>
      <c r="K635" s="108"/>
      <c r="L635" s="108"/>
      <c r="M635" s="108"/>
      <c r="N635" s="108"/>
      <c r="O635" s="108"/>
      <c r="P635" s="56"/>
      <c r="Q635" s="108"/>
      <c r="R635" s="108"/>
      <c r="S635" s="108"/>
      <c r="T635" s="108"/>
      <c r="U635" s="108"/>
      <c r="V635" s="108"/>
      <c r="W635" s="108"/>
      <c r="X635" s="108"/>
      <c r="Y635" s="108"/>
      <c r="Z635" s="108"/>
    </row>
    <row r="636" spans="1:26" ht="15.75" customHeight="1">
      <c r="A636" s="108"/>
      <c r="B636" s="108"/>
      <c r="C636" s="108"/>
      <c r="D636" s="310"/>
      <c r="E636" s="108"/>
      <c r="F636" s="108"/>
      <c r="G636" s="108"/>
      <c r="H636" s="108"/>
      <c r="I636" s="108"/>
      <c r="J636" s="108"/>
      <c r="K636" s="108"/>
      <c r="L636" s="108"/>
      <c r="M636" s="108"/>
      <c r="N636" s="108"/>
      <c r="O636" s="108"/>
      <c r="P636" s="56"/>
      <c r="Q636" s="108"/>
      <c r="R636" s="108"/>
      <c r="S636" s="108"/>
      <c r="T636" s="108"/>
      <c r="U636" s="108"/>
      <c r="V636" s="108"/>
      <c r="W636" s="108"/>
      <c r="X636" s="108"/>
      <c r="Y636" s="108"/>
      <c r="Z636" s="108"/>
    </row>
    <row r="637" spans="1:26" ht="15.75" customHeight="1">
      <c r="A637" s="108"/>
      <c r="B637" s="108"/>
      <c r="C637" s="108"/>
      <c r="D637" s="310"/>
      <c r="E637" s="108"/>
      <c r="F637" s="108"/>
      <c r="G637" s="108"/>
      <c r="H637" s="108"/>
      <c r="I637" s="108"/>
      <c r="J637" s="108"/>
      <c r="K637" s="108"/>
      <c r="L637" s="108"/>
      <c r="M637" s="108"/>
      <c r="N637" s="108"/>
      <c r="O637" s="108"/>
      <c r="P637" s="56"/>
      <c r="Q637" s="108"/>
      <c r="R637" s="108"/>
      <c r="S637" s="108"/>
      <c r="T637" s="108"/>
      <c r="U637" s="108"/>
      <c r="V637" s="108"/>
      <c r="W637" s="108"/>
      <c r="X637" s="108"/>
      <c r="Y637" s="108"/>
      <c r="Z637" s="108"/>
    </row>
    <row r="638" spans="1:26" ht="15.75" customHeight="1">
      <c r="A638" s="108"/>
      <c r="B638" s="108"/>
      <c r="C638" s="108"/>
      <c r="D638" s="310"/>
      <c r="E638" s="108"/>
      <c r="F638" s="108"/>
      <c r="G638" s="108"/>
      <c r="H638" s="108"/>
      <c r="I638" s="108"/>
      <c r="J638" s="108"/>
      <c r="K638" s="108"/>
      <c r="L638" s="108"/>
      <c r="M638" s="108"/>
      <c r="N638" s="108"/>
      <c r="O638" s="108"/>
      <c r="P638" s="56"/>
      <c r="Q638" s="108"/>
      <c r="R638" s="108"/>
      <c r="S638" s="108"/>
      <c r="T638" s="108"/>
      <c r="U638" s="108"/>
      <c r="V638" s="108"/>
      <c r="W638" s="108"/>
      <c r="X638" s="108"/>
      <c r="Y638" s="108"/>
      <c r="Z638" s="108"/>
    </row>
    <row r="639" spans="1:26" ht="15.75" customHeight="1">
      <c r="A639" s="108"/>
      <c r="B639" s="108"/>
      <c r="C639" s="108"/>
      <c r="D639" s="310"/>
      <c r="E639" s="108"/>
      <c r="F639" s="108"/>
      <c r="G639" s="108"/>
      <c r="H639" s="108"/>
      <c r="I639" s="108"/>
      <c r="J639" s="108"/>
      <c r="K639" s="108"/>
      <c r="L639" s="108"/>
      <c r="M639" s="108"/>
      <c r="N639" s="108"/>
      <c r="O639" s="108"/>
      <c r="P639" s="56"/>
      <c r="Q639" s="108"/>
      <c r="R639" s="108"/>
      <c r="S639" s="108"/>
      <c r="T639" s="108"/>
      <c r="U639" s="108"/>
      <c r="V639" s="108"/>
      <c r="W639" s="108"/>
      <c r="X639" s="108"/>
      <c r="Y639" s="108"/>
      <c r="Z639" s="108"/>
    </row>
    <row r="640" spans="1:26" ht="15.75" customHeight="1">
      <c r="A640" s="108"/>
      <c r="B640" s="108"/>
      <c r="C640" s="108"/>
      <c r="D640" s="310"/>
      <c r="E640" s="108"/>
      <c r="F640" s="108"/>
      <c r="G640" s="108"/>
      <c r="H640" s="108"/>
      <c r="I640" s="108"/>
      <c r="J640" s="108"/>
      <c r="K640" s="108"/>
      <c r="L640" s="108"/>
      <c r="M640" s="108"/>
      <c r="N640" s="108"/>
      <c r="O640" s="108"/>
      <c r="P640" s="56"/>
      <c r="Q640" s="108"/>
      <c r="R640" s="108"/>
      <c r="S640" s="108"/>
      <c r="T640" s="108"/>
      <c r="U640" s="108"/>
      <c r="V640" s="108"/>
      <c r="W640" s="108"/>
      <c r="X640" s="108"/>
      <c r="Y640" s="108"/>
      <c r="Z640" s="108"/>
    </row>
    <row r="641" spans="1:26" ht="15.75" customHeight="1">
      <c r="A641" s="108"/>
      <c r="B641" s="108"/>
      <c r="C641" s="108"/>
      <c r="D641" s="310"/>
      <c r="E641" s="108"/>
      <c r="F641" s="108"/>
      <c r="G641" s="108"/>
      <c r="H641" s="108"/>
      <c r="I641" s="108"/>
      <c r="J641" s="108"/>
      <c r="K641" s="108"/>
      <c r="L641" s="108"/>
      <c r="M641" s="108"/>
      <c r="N641" s="108"/>
      <c r="O641" s="108"/>
      <c r="P641" s="56"/>
      <c r="Q641" s="108"/>
      <c r="R641" s="108"/>
      <c r="S641" s="108"/>
      <c r="T641" s="108"/>
      <c r="U641" s="108"/>
      <c r="V641" s="108"/>
      <c r="W641" s="108"/>
      <c r="X641" s="108"/>
      <c r="Y641" s="108"/>
      <c r="Z641" s="108"/>
    </row>
    <row r="642" spans="1:26" ht="15.75" customHeight="1">
      <c r="A642" s="108"/>
      <c r="B642" s="108"/>
      <c r="C642" s="108"/>
      <c r="D642" s="310"/>
      <c r="E642" s="108"/>
      <c r="F642" s="108"/>
      <c r="G642" s="108"/>
      <c r="H642" s="108"/>
      <c r="I642" s="108"/>
      <c r="J642" s="108"/>
      <c r="K642" s="108"/>
      <c r="L642" s="108"/>
      <c r="M642" s="108"/>
      <c r="N642" s="108"/>
      <c r="O642" s="108"/>
      <c r="P642" s="56"/>
      <c r="Q642" s="108"/>
      <c r="R642" s="108"/>
      <c r="S642" s="108"/>
      <c r="T642" s="108"/>
      <c r="U642" s="108"/>
      <c r="V642" s="108"/>
      <c r="W642" s="108"/>
      <c r="X642" s="108"/>
      <c r="Y642" s="108"/>
      <c r="Z642" s="108"/>
    </row>
    <row r="643" spans="1:26" ht="15.75" customHeight="1">
      <c r="A643" s="108"/>
      <c r="B643" s="108"/>
      <c r="C643" s="108"/>
      <c r="D643" s="310"/>
      <c r="E643" s="108"/>
      <c r="F643" s="108"/>
      <c r="G643" s="108"/>
      <c r="H643" s="108"/>
      <c r="I643" s="108"/>
      <c r="J643" s="108"/>
      <c r="K643" s="108"/>
      <c r="L643" s="108"/>
      <c r="M643" s="108"/>
      <c r="N643" s="108"/>
      <c r="O643" s="108"/>
      <c r="P643" s="56"/>
      <c r="Q643" s="108"/>
      <c r="R643" s="108"/>
      <c r="S643" s="108"/>
      <c r="T643" s="108"/>
      <c r="U643" s="108"/>
      <c r="V643" s="108"/>
      <c r="W643" s="108"/>
      <c r="X643" s="108"/>
      <c r="Y643" s="108"/>
      <c r="Z643" s="108"/>
    </row>
    <row r="644" spans="1:26" ht="15.75" customHeight="1">
      <c r="A644" s="108"/>
      <c r="B644" s="108"/>
      <c r="C644" s="108"/>
      <c r="D644" s="310"/>
      <c r="E644" s="108"/>
      <c r="F644" s="108"/>
      <c r="G644" s="108"/>
      <c r="H644" s="108"/>
      <c r="I644" s="108"/>
      <c r="J644" s="108"/>
      <c r="K644" s="108"/>
      <c r="L644" s="108"/>
      <c r="M644" s="108"/>
      <c r="N644" s="108"/>
      <c r="O644" s="108"/>
      <c r="P644" s="56"/>
      <c r="Q644" s="108"/>
      <c r="R644" s="108"/>
      <c r="S644" s="108"/>
      <c r="T644" s="108"/>
      <c r="U644" s="108"/>
      <c r="V644" s="108"/>
      <c r="W644" s="108"/>
      <c r="X644" s="108"/>
      <c r="Y644" s="108"/>
      <c r="Z644" s="108"/>
    </row>
    <row r="645" spans="1:26" ht="15.75" customHeight="1">
      <c r="A645" s="108"/>
      <c r="B645" s="108"/>
      <c r="C645" s="108"/>
      <c r="D645" s="310"/>
      <c r="E645" s="108"/>
      <c r="F645" s="108"/>
      <c r="G645" s="108"/>
      <c r="H645" s="108"/>
      <c r="I645" s="108"/>
      <c r="J645" s="108"/>
      <c r="K645" s="108"/>
      <c r="L645" s="108"/>
      <c r="M645" s="108"/>
      <c r="N645" s="108"/>
      <c r="O645" s="108"/>
      <c r="P645" s="56"/>
      <c r="Q645" s="108"/>
      <c r="R645" s="108"/>
      <c r="S645" s="108"/>
      <c r="T645" s="108"/>
      <c r="U645" s="108"/>
      <c r="V645" s="108"/>
      <c r="W645" s="108"/>
      <c r="X645" s="108"/>
      <c r="Y645" s="108"/>
      <c r="Z645" s="108"/>
    </row>
    <row r="646" spans="1:26" ht="15.75" customHeight="1">
      <c r="A646" s="108"/>
      <c r="B646" s="108"/>
      <c r="C646" s="108"/>
      <c r="D646" s="310"/>
      <c r="E646" s="108"/>
      <c r="F646" s="108"/>
      <c r="G646" s="108"/>
      <c r="H646" s="108"/>
      <c r="I646" s="108"/>
      <c r="J646" s="108"/>
      <c r="K646" s="108"/>
      <c r="L646" s="108"/>
      <c r="M646" s="108"/>
      <c r="N646" s="108"/>
      <c r="O646" s="108"/>
      <c r="P646" s="56"/>
      <c r="Q646" s="108"/>
      <c r="R646" s="108"/>
      <c r="S646" s="108"/>
      <c r="T646" s="108"/>
      <c r="U646" s="108"/>
      <c r="V646" s="108"/>
      <c r="W646" s="108"/>
      <c r="X646" s="108"/>
      <c r="Y646" s="108"/>
      <c r="Z646" s="108"/>
    </row>
    <row r="647" spans="1:26" ht="15.75" customHeight="1">
      <c r="A647" s="108"/>
      <c r="B647" s="108"/>
      <c r="C647" s="108"/>
      <c r="D647" s="310"/>
      <c r="E647" s="108"/>
      <c r="F647" s="108"/>
      <c r="G647" s="108"/>
      <c r="H647" s="108"/>
      <c r="I647" s="108"/>
      <c r="J647" s="108"/>
      <c r="K647" s="108"/>
      <c r="L647" s="108"/>
      <c r="M647" s="108"/>
      <c r="N647" s="108"/>
      <c r="O647" s="108"/>
      <c r="P647" s="56"/>
      <c r="Q647" s="108"/>
      <c r="R647" s="108"/>
      <c r="S647" s="108"/>
      <c r="T647" s="108"/>
      <c r="U647" s="108"/>
      <c r="V647" s="108"/>
      <c r="W647" s="108"/>
      <c r="X647" s="108"/>
      <c r="Y647" s="108"/>
      <c r="Z647" s="108"/>
    </row>
    <row r="648" spans="1:26" ht="15.75" customHeight="1">
      <c r="A648" s="108"/>
      <c r="B648" s="108"/>
      <c r="C648" s="108"/>
      <c r="D648" s="310"/>
      <c r="E648" s="108"/>
      <c r="F648" s="108"/>
      <c r="G648" s="108"/>
      <c r="H648" s="108"/>
      <c r="I648" s="108"/>
      <c r="J648" s="108"/>
      <c r="K648" s="108"/>
      <c r="L648" s="108"/>
      <c r="M648" s="108"/>
      <c r="N648" s="108"/>
      <c r="O648" s="108"/>
      <c r="P648" s="56"/>
      <c r="Q648" s="108"/>
      <c r="R648" s="108"/>
      <c r="S648" s="108"/>
      <c r="T648" s="108"/>
      <c r="U648" s="108"/>
      <c r="V648" s="108"/>
      <c r="W648" s="108"/>
      <c r="X648" s="108"/>
      <c r="Y648" s="108"/>
      <c r="Z648" s="108"/>
    </row>
    <row r="649" spans="1:26" ht="15.75" customHeight="1">
      <c r="A649" s="108"/>
      <c r="B649" s="108"/>
      <c r="C649" s="108"/>
      <c r="D649" s="310"/>
      <c r="E649" s="108"/>
      <c r="F649" s="108"/>
      <c r="G649" s="108"/>
      <c r="H649" s="108"/>
      <c r="I649" s="108"/>
      <c r="J649" s="108"/>
      <c r="K649" s="108"/>
      <c r="L649" s="108"/>
      <c r="M649" s="108"/>
      <c r="N649" s="108"/>
      <c r="O649" s="108"/>
      <c r="P649" s="56"/>
      <c r="Q649" s="108"/>
      <c r="R649" s="108"/>
      <c r="S649" s="108"/>
      <c r="T649" s="108"/>
      <c r="U649" s="108"/>
      <c r="V649" s="108"/>
      <c r="W649" s="108"/>
      <c r="X649" s="108"/>
      <c r="Y649" s="108"/>
      <c r="Z649" s="108"/>
    </row>
    <row r="650" spans="1:26" ht="15.75" customHeight="1">
      <c r="A650" s="108"/>
      <c r="B650" s="108"/>
      <c r="C650" s="108"/>
      <c r="D650" s="310"/>
      <c r="E650" s="108"/>
      <c r="F650" s="108"/>
      <c r="G650" s="108"/>
      <c r="H650" s="108"/>
      <c r="I650" s="108"/>
      <c r="J650" s="108"/>
      <c r="K650" s="108"/>
      <c r="L650" s="108"/>
      <c r="M650" s="108"/>
      <c r="N650" s="108"/>
      <c r="O650" s="108"/>
      <c r="P650" s="56"/>
      <c r="Q650" s="108"/>
      <c r="R650" s="108"/>
      <c r="S650" s="108"/>
      <c r="T650" s="108"/>
      <c r="U650" s="108"/>
      <c r="V650" s="108"/>
      <c r="W650" s="108"/>
      <c r="X650" s="108"/>
      <c r="Y650" s="108"/>
      <c r="Z650" s="108"/>
    </row>
    <row r="651" spans="1:26" ht="15.75" customHeight="1">
      <c r="A651" s="108"/>
      <c r="B651" s="108"/>
      <c r="C651" s="108"/>
      <c r="D651" s="310"/>
      <c r="E651" s="108"/>
      <c r="F651" s="108"/>
      <c r="G651" s="108"/>
      <c r="H651" s="108"/>
      <c r="I651" s="108"/>
      <c r="J651" s="108"/>
      <c r="K651" s="108"/>
      <c r="L651" s="108"/>
      <c r="M651" s="108"/>
      <c r="N651" s="108"/>
      <c r="O651" s="108"/>
      <c r="P651" s="56"/>
      <c r="Q651" s="108"/>
      <c r="R651" s="108"/>
      <c r="S651" s="108"/>
      <c r="T651" s="108"/>
      <c r="U651" s="108"/>
      <c r="V651" s="108"/>
      <c r="W651" s="108"/>
      <c r="X651" s="108"/>
      <c r="Y651" s="108"/>
      <c r="Z651" s="108"/>
    </row>
    <row r="652" spans="1:26" ht="15.75" customHeight="1">
      <c r="A652" s="108"/>
      <c r="B652" s="108"/>
      <c r="C652" s="108"/>
      <c r="D652" s="310"/>
      <c r="E652" s="108"/>
      <c r="F652" s="108"/>
      <c r="G652" s="108"/>
      <c r="H652" s="108"/>
      <c r="I652" s="108"/>
      <c r="J652" s="108"/>
      <c r="K652" s="108"/>
      <c r="L652" s="108"/>
      <c r="M652" s="108"/>
      <c r="N652" s="108"/>
      <c r="O652" s="108"/>
      <c r="P652" s="56"/>
      <c r="Q652" s="108"/>
      <c r="R652" s="108"/>
      <c r="S652" s="108"/>
      <c r="T652" s="108"/>
      <c r="U652" s="108"/>
      <c r="V652" s="108"/>
      <c r="W652" s="108"/>
      <c r="X652" s="108"/>
      <c r="Y652" s="108"/>
      <c r="Z652" s="108"/>
    </row>
    <row r="653" spans="1:26" ht="15.75" customHeight="1">
      <c r="A653" s="108"/>
      <c r="B653" s="108"/>
      <c r="C653" s="108"/>
      <c r="D653" s="310"/>
      <c r="E653" s="108"/>
      <c r="F653" s="108"/>
      <c r="G653" s="108"/>
      <c r="H653" s="108"/>
      <c r="I653" s="108"/>
      <c r="J653" s="108"/>
      <c r="K653" s="108"/>
      <c r="L653" s="108"/>
      <c r="M653" s="108"/>
      <c r="N653" s="108"/>
      <c r="O653" s="108"/>
      <c r="P653" s="56"/>
      <c r="Q653" s="108"/>
      <c r="R653" s="108"/>
      <c r="S653" s="108"/>
      <c r="T653" s="108"/>
      <c r="U653" s="108"/>
      <c r="V653" s="108"/>
      <c r="W653" s="108"/>
      <c r="X653" s="108"/>
      <c r="Y653" s="108"/>
      <c r="Z653" s="108"/>
    </row>
    <row r="654" spans="1:26" ht="15.75" customHeight="1">
      <c r="A654" s="108"/>
      <c r="B654" s="108"/>
      <c r="C654" s="108"/>
      <c r="D654" s="310"/>
      <c r="E654" s="108"/>
      <c r="F654" s="108"/>
      <c r="G654" s="108"/>
      <c r="H654" s="108"/>
      <c r="I654" s="108"/>
      <c r="J654" s="108"/>
      <c r="K654" s="108"/>
      <c r="L654" s="108"/>
      <c r="M654" s="108"/>
      <c r="N654" s="108"/>
      <c r="O654" s="108"/>
      <c r="P654" s="56"/>
      <c r="Q654" s="108"/>
      <c r="R654" s="108"/>
      <c r="S654" s="108"/>
      <c r="T654" s="108"/>
      <c r="U654" s="108"/>
      <c r="V654" s="108"/>
      <c r="W654" s="108"/>
      <c r="X654" s="108"/>
      <c r="Y654" s="108"/>
      <c r="Z654" s="108"/>
    </row>
    <row r="655" spans="1:26" ht="15.75" customHeight="1">
      <c r="A655" s="108"/>
      <c r="B655" s="108"/>
      <c r="C655" s="108"/>
      <c r="D655" s="310"/>
      <c r="E655" s="108"/>
      <c r="F655" s="108"/>
      <c r="G655" s="108"/>
      <c r="H655" s="108"/>
      <c r="I655" s="108"/>
      <c r="J655" s="108"/>
      <c r="K655" s="108"/>
      <c r="L655" s="108"/>
      <c r="M655" s="108"/>
      <c r="N655" s="108"/>
      <c r="O655" s="108"/>
      <c r="P655" s="56"/>
      <c r="Q655" s="108"/>
      <c r="R655" s="108"/>
      <c r="S655" s="108"/>
      <c r="T655" s="108"/>
      <c r="U655" s="108"/>
      <c r="V655" s="108"/>
      <c r="W655" s="108"/>
      <c r="X655" s="108"/>
      <c r="Y655" s="108"/>
      <c r="Z655" s="108"/>
    </row>
    <row r="656" spans="1:26" ht="15.75" customHeight="1">
      <c r="A656" s="108"/>
      <c r="B656" s="108"/>
      <c r="C656" s="108"/>
      <c r="D656" s="310"/>
      <c r="E656" s="108"/>
      <c r="F656" s="108"/>
      <c r="G656" s="108"/>
      <c r="H656" s="108"/>
      <c r="I656" s="108"/>
      <c r="J656" s="108"/>
      <c r="K656" s="108"/>
      <c r="L656" s="108"/>
      <c r="M656" s="108"/>
      <c r="N656" s="108"/>
      <c r="O656" s="108"/>
      <c r="P656" s="56"/>
      <c r="Q656" s="108"/>
      <c r="R656" s="108"/>
      <c r="S656" s="108"/>
      <c r="T656" s="108"/>
      <c r="U656" s="108"/>
      <c r="V656" s="108"/>
      <c r="W656" s="108"/>
      <c r="X656" s="108"/>
      <c r="Y656" s="108"/>
      <c r="Z656" s="108"/>
    </row>
    <row r="657" spans="1:26" ht="15.75" customHeight="1">
      <c r="A657" s="108"/>
      <c r="B657" s="108"/>
      <c r="C657" s="108"/>
      <c r="D657" s="310"/>
      <c r="E657" s="108"/>
      <c r="F657" s="108"/>
      <c r="G657" s="108"/>
      <c r="H657" s="108"/>
      <c r="I657" s="108"/>
      <c r="J657" s="108"/>
      <c r="K657" s="108"/>
      <c r="L657" s="108"/>
      <c r="M657" s="108"/>
      <c r="N657" s="108"/>
      <c r="O657" s="108"/>
      <c r="P657" s="56"/>
      <c r="Q657" s="108"/>
      <c r="R657" s="108"/>
      <c r="S657" s="108"/>
      <c r="T657" s="108"/>
      <c r="U657" s="108"/>
      <c r="V657" s="108"/>
      <c r="W657" s="108"/>
      <c r="X657" s="108"/>
      <c r="Y657" s="108"/>
      <c r="Z657" s="108"/>
    </row>
    <row r="658" spans="1:26" ht="15.75" customHeight="1">
      <c r="A658" s="108"/>
      <c r="B658" s="108"/>
      <c r="C658" s="108"/>
      <c r="D658" s="310"/>
      <c r="E658" s="108"/>
      <c r="F658" s="108"/>
      <c r="G658" s="108"/>
      <c r="H658" s="108"/>
      <c r="I658" s="108"/>
      <c r="J658" s="108"/>
      <c r="K658" s="108"/>
      <c r="L658" s="108"/>
      <c r="M658" s="108"/>
      <c r="N658" s="108"/>
      <c r="O658" s="108"/>
      <c r="P658" s="56"/>
      <c r="Q658" s="108"/>
      <c r="R658" s="108"/>
      <c r="S658" s="108"/>
      <c r="T658" s="108"/>
      <c r="U658" s="108"/>
      <c r="V658" s="108"/>
      <c r="W658" s="108"/>
      <c r="X658" s="108"/>
      <c r="Y658" s="108"/>
      <c r="Z658" s="108"/>
    </row>
    <row r="659" spans="1:26" ht="15.75" customHeight="1">
      <c r="A659" s="108"/>
      <c r="B659" s="108"/>
      <c r="C659" s="108"/>
      <c r="D659" s="310"/>
      <c r="E659" s="108"/>
      <c r="F659" s="108"/>
      <c r="G659" s="108"/>
      <c r="H659" s="108"/>
      <c r="I659" s="108"/>
      <c r="J659" s="108"/>
      <c r="K659" s="108"/>
      <c r="L659" s="108"/>
      <c r="M659" s="108"/>
      <c r="N659" s="108"/>
      <c r="O659" s="108"/>
      <c r="P659" s="56"/>
      <c r="Q659" s="108"/>
      <c r="R659" s="108"/>
      <c r="S659" s="108"/>
      <c r="T659" s="108"/>
      <c r="U659" s="108"/>
      <c r="V659" s="108"/>
      <c r="W659" s="108"/>
      <c r="X659" s="108"/>
      <c r="Y659" s="108"/>
      <c r="Z659" s="108"/>
    </row>
    <row r="660" spans="1:26" ht="15.75" customHeight="1">
      <c r="A660" s="108"/>
      <c r="B660" s="108"/>
      <c r="C660" s="108"/>
      <c r="D660" s="310"/>
      <c r="E660" s="108"/>
      <c r="F660" s="108"/>
      <c r="G660" s="108"/>
      <c r="H660" s="108"/>
      <c r="I660" s="108"/>
      <c r="J660" s="108"/>
      <c r="K660" s="108"/>
      <c r="L660" s="108"/>
      <c r="M660" s="108"/>
      <c r="N660" s="108"/>
      <c r="O660" s="108"/>
      <c r="P660" s="56"/>
      <c r="Q660" s="108"/>
      <c r="R660" s="108"/>
      <c r="S660" s="108"/>
      <c r="T660" s="108"/>
      <c r="U660" s="108"/>
      <c r="V660" s="108"/>
      <c r="W660" s="108"/>
      <c r="X660" s="108"/>
      <c r="Y660" s="108"/>
      <c r="Z660" s="108"/>
    </row>
    <row r="661" spans="1:26" ht="15.75" customHeight="1">
      <c r="A661" s="108"/>
      <c r="B661" s="108"/>
      <c r="C661" s="108"/>
      <c r="D661" s="310"/>
      <c r="E661" s="108"/>
      <c r="F661" s="108"/>
      <c r="G661" s="108"/>
      <c r="H661" s="108"/>
      <c r="I661" s="108"/>
      <c r="J661" s="108"/>
      <c r="K661" s="108"/>
      <c r="L661" s="108"/>
      <c r="M661" s="108"/>
      <c r="N661" s="108"/>
      <c r="O661" s="108"/>
      <c r="P661" s="56"/>
      <c r="Q661" s="108"/>
      <c r="R661" s="108"/>
      <c r="S661" s="108"/>
      <c r="T661" s="108"/>
      <c r="U661" s="108"/>
      <c r="V661" s="108"/>
      <c r="W661" s="108"/>
      <c r="X661" s="108"/>
      <c r="Y661" s="108"/>
      <c r="Z661" s="108"/>
    </row>
    <row r="662" spans="1:26" ht="15.75" customHeight="1">
      <c r="A662" s="108"/>
      <c r="B662" s="108"/>
      <c r="C662" s="108"/>
      <c r="D662" s="310"/>
      <c r="E662" s="108"/>
      <c r="F662" s="108"/>
      <c r="G662" s="108"/>
      <c r="H662" s="108"/>
      <c r="I662" s="108"/>
      <c r="J662" s="108"/>
      <c r="K662" s="108"/>
      <c r="L662" s="108"/>
      <c r="M662" s="108"/>
      <c r="N662" s="108"/>
      <c r="O662" s="108"/>
      <c r="P662" s="56"/>
      <c r="Q662" s="108"/>
      <c r="R662" s="108"/>
      <c r="S662" s="108"/>
      <c r="T662" s="108"/>
      <c r="U662" s="108"/>
      <c r="V662" s="108"/>
      <c r="W662" s="108"/>
      <c r="X662" s="108"/>
      <c r="Y662" s="108"/>
      <c r="Z662" s="108"/>
    </row>
    <row r="663" spans="1:26" ht="15.75" customHeight="1">
      <c r="A663" s="108"/>
      <c r="B663" s="108"/>
      <c r="C663" s="108"/>
      <c r="D663" s="310"/>
      <c r="E663" s="108"/>
      <c r="F663" s="108"/>
      <c r="G663" s="108"/>
      <c r="H663" s="108"/>
      <c r="I663" s="108"/>
      <c r="J663" s="108"/>
      <c r="K663" s="108"/>
      <c r="L663" s="108"/>
      <c r="M663" s="108"/>
      <c r="N663" s="108"/>
      <c r="O663" s="108"/>
      <c r="P663" s="56"/>
      <c r="Q663" s="108"/>
      <c r="R663" s="108"/>
      <c r="S663" s="108"/>
      <c r="T663" s="108"/>
      <c r="U663" s="108"/>
      <c r="V663" s="108"/>
      <c r="W663" s="108"/>
      <c r="X663" s="108"/>
      <c r="Y663" s="108"/>
      <c r="Z663" s="108"/>
    </row>
    <row r="664" spans="1:26" ht="15.75" customHeight="1">
      <c r="A664" s="108"/>
      <c r="B664" s="108"/>
      <c r="C664" s="108"/>
      <c r="D664" s="310"/>
      <c r="E664" s="108"/>
      <c r="F664" s="108"/>
      <c r="G664" s="108"/>
      <c r="H664" s="108"/>
      <c r="I664" s="108"/>
      <c r="J664" s="108"/>
      <c r="K664" s="108"/>
      <c r="L664" s="108"/>
      <c r="M664" s="108"/>
      <c r="N664" s="108"/>
      <c r="O664" s="108"/>
      <c r="P664" s="56"/>
      <c r="Q664" s="108"/>
      <c r="R664" s="108"/>
      <c r="S664" s="108"/>
      <c r="T664" s="108"/>
      <c r="U664" s="108"/>
      <c r="V664" s="108"/>
      <c r="W664" s="108"/>
      <c r="X664" s="108"/>
      <c r="Y664" s="108"/>
      <c r="Z664" s="108"/>
    </row>
    <row r="665" spans="1:26" ht="15.75" customHeight="1">
      <c r="A665" s="108"/>
      <c r="B665" s="108"/>
      <c r="C665" s="108"/>
      <c r="D665" s="310"/>
      <c r="E665" s="108"/>
      <c r="F665" s="108"/>
      <c r="G665" s="108"/>
      <c r="H665" s="108"/>
      <c r="I665" s="108"/>
      <c r="J665" s="108"/>
      <c r="K665" s="108"/>
      <c r="L665" s="108"/>
      <c r="M665" s="108"/>
      <c r="N665" s="108"/>
      <c r="O665" s="108"/>
      <c r="P665" s="56"/>
      <c r="Q665" s="108"/>
      <c r="R665" s="108"/>
      <c r="S665" s="108"/>
      <c r="T665" s="108"/>
      <c r="U665" s="108"/>
      <c r="V665" s="108"/>
      <c r="W665" s="108"/>
      <c r="X665" s="108"/>
      <c r="Y665" s="108"/>
      <c r="Z665" s="108"/>
    </row>
    <row r="666" spans="1:26" ht="15.75" customHeight="1">
      <c r="A666" s="108"/>
      <c r="B666" s="108"/>
      <c r="C666" s="108"/>
      <c r="D666" s="310"/>
      <c r="E666" s="108"/>
      <c r="F666" s="108"/>
      <c r="G666" s="108"/>
      <c r="H666" s="108"/>
      <c r="I666" s="108"/>
      <c r="J666" s="108"/>
      <c r="K666" s="108"/>
      <c r="L666" s="108"/>
      <c r="M666" s="108"/>
      <c r="N666" s="108"/>
      <c r="O666" s="108"/>
      <c r="P666" s="56"/>
      <c r="Q666" s="108"/>
      <c r="R666" s="108"/>
      <c r="S666" s="108"/>
      <c r="T666" s="108"/>
      <c r="U666" s="108"/>
      <c r="V666" s="108"/>
      <c r="W666" s="108"/>
      <c r="X666" s="108"/>
      <c r="Y666" s="108"/>
      <c r="Z666" s="108"/>
    </row>
    <row r="667" spans="1:26" ht="15.75" customHeight="1">
      <c r="A667" s="108"/>
      <c r="B667" s="108"/>
      <c r="C667" s="108"/>
      <c r="D667" s="310"/>
      <c r="E667" s="108"/>
      <c r="F667" s="108"/>
      <c r="G667" s="108"/>
      <c r="H667" s="108"/>
      <c r="I667" s="108"/>
      <c r="J667" s="108"/>
      <c r="K667" s="108"/>
      <c r="L667" s="108"/>
      <c r="M667" s="108"/>
      <c r="N667" s="108"/>
      <c r="O667" s="108"/>
      <c r="P667" s="56"/>
      <c r="Q667" s="108"/>
      <c r="R667" s="108"/>
      <c r="S667" s="108"/>
      <c r="T667" s="108"/>
      <c r="U667" s="108"/>
      <c r="V667" s="108"/>
      <c r="W667" s="108"/>
      <c r="X667" s="108"/>
      <c r="Y667" s="108"/>
      <c r="Z667" s="108"/>
    </row>
    <row r="668" spans="1:26" ht="15.75" customHeight="1">
      <c r="A668" s="108"/>
      <c r="B668" s="108"/>
      <c r="C668" s="108"/>
      <c r="D668" s="310"/>
      <c r="E668" s="108"/>
      <c r="F668" s="108"/>
      <c r="G668" s="108"/>
      <c r="H668" s="108"/>
      <c r="I668" s="108"/>
      <c r="J668" s="108"/>
      <c r="K668" s="108"/>
      <c r="L668" s="108"/>
      <c r="M668" s="108"/>
      <c r="N668" s="108"/>
      <c r="O668" s="108"/>
      <c r="P668" s="56"/>
      <c r="Q668" s="108"/>
      <c r="R668" s="108"/>
      <c r="S668" s="108"/>
      <c r="T668" s="108"/>
      <c r="U668" s="108"/>
      <c r="V668" s="108"/>
      <c r="W668" s="108"/>
      <c r="X668" s="108"/>
      <c r="Y668" s="108"/>
      <c r="Z668" s="108"/>
    </row>
    <row r="669" spans="1:26" ht="15.75" customHeight="1">
      <c r="A669" s="108"/>
      <c r="B669" s="108"/>
      <c r="C669" s="108"/>
      <c r="D669" s="310"/>
      <c r="E669" s="108"/>
      <c r="F669" s="108"/>
      <c r="G669" s="108"/>
      <c r="H669" s="108"/>
      <c r="I669" s="108"/>
      <c r="J669" s="108"/>
      <c r="K669" s="108"/>
      <c r="L669" s="108"/>
      <c r="M669" s="108"/>
      <c r="N669" s="108"/>
      <c r="O669" s="108"/>
      <c r="P669" s="56"/>
      <c r="Q669" s="108"/>
      <c r="R669" s="108"/>
      <c r="S669" s="108"/>
      <c r="T669" s="108"/>
      <c r="U669" s="108"/>
      <c r="V669" s="108"/>
      <c r="W669" s="108"/>
      <c r="X669" s="108"/>
      <c r="Y669" s="108"/>
      <c r="Z669" s="108"/>
    </row>
    <row r="670" spans="1:26" ht="15.75" customHeight="1">
      <c r="A670" s="108"/>
      <c r="B670" s="108"/>
      <c r="C670" s="108"/>
      <c r="D670" s="310"/>
      <c r="E670" s="108"/>
      <c r="F670" s="108"/>
      <c r="G670" s="108"/>
      <c r="H670" s="108"/>
      <c r="I670" s="108"/>
      <c r="J670" s="108"/>
      <c r="K670" s="108"/>
      <c r="L670" s="108"/>
      <c r="M670" s="108"/>
      <c r="N670" s="108"/>
      <c r="O670" s="108"/>
      <c r="P670" s="56"/>
      <c r="Q670" s="108"/>
      <c r="R670" s="108"/>
      <c r="S670" s="108"/>
      <c r="T670" s="108"/>
      <c r="U670" s="108"/>
      <c r="V670" s="108"/>
      <c r="W670" s="108"/>
      <c r="X670" s="108"/>
      <c r="Y670" s="108"/>
      <c r="Z670" s="108"/>
    </row>
    <row r="671" spans="1:26" ht="15.75" customHeight="1">
      <c r="A671" s="108"/>
      <c r="B671" s="108"/>
      <c r="C671" s="108"/>
      <c r="D671" s="310"/>
      <c r="E671" s="108"/>
      <c r="F671" s="108"/>
      <c r="G671" s="108"/>
      <c r="H671" s="108"/>
      <c r="I671" s="108"/>
      <c r="J671" s="108"/>
      <c r="K671" s="108"/>
      <c r="L671" s="108"/>
      <c r="M671" s="108"/>
      <c r="N671" s="108"/>
      <c r="O671" s="108"/>
      <c r="P671" s="56"/>
      <c r="Q671" s="108"/>
      <c r="R671" s="108"/>
      <c r="S671" s="108"/>
      <c r="T671" s="108"/>
      <c r="U671" s="108"/>
      <c r="V671" s="108"/>
      <c r="W671" s="108"/>
      <c r="X671" s="108"/>
      <c r="Y671" s="108"/>
      <c r="Z671" s="108"/>
    </row>
    <row r="672" spans="1:26" ht="15.75" customHeight="1">
      <c r="A672" s="108"/>
      <c r="B672" s="108"/>
      <c r="C672" s="108"/>
      <c r="D672" s="310"/>
      <c r="E672" s="108"/>
      <c r="F672" s="108"/>
      <c r="G672" s="108"/>
      <c r="H672" s="108"/>
      <c r="I672" s="108"/>
      <c r="J672" s="108"/>
      <c r="K672" s="108"/>
      <c r="L672" s="108"/>
      <c r="M672" s="108"/>
      <c r="N672" s="108"/>
      <c r="O672" s="108"/>
      <c r="P672" s="56"/>
      <c r="Q672" s="108"/>
      <c r="R672" s="108"/>
      <c r="S672" s="108"/>
      <c r="T672" s="108"/>
      <c r="U672" s="108"/>
      <c r="V672" s="108"/>
      <c r="W672" s="108"/>
      <c r="X672" s="108"/>
      <c r="Y672" s="108"/>
      <c r="Z672" s="108"/>
    </row>
    <row r="673" spans="1:26" ht="15.75" customHeight="1">
      <c r="A673" s="108"/>
      <c r="B673" s="108"/>
      <c r="C673" s="108"/>
      <c r="D673" s="310"/>
      <c r="E673" s="108"/>
      <c r="F673" s="108"/>
      <c r="G673" s="108"/>
      <c r="H673" s="108"/>
      <c r="I673" s="108"/>
      <c r="J673" s="108"/>
      <c r="K673" s="108"/>
      <c r="L673" s="108"/>
      <c r="M673" s="108"/>
      <c r="N673" s="108"/>
      <c r="O673" s="108"/>
      <c r="P673" s="56"/>
      <c r="Q673" s="108"/>
      <c r="R673" s="108"/>
      <c r="S673" s="108"/>
      <c r="T673" s="108"/>
      <c r="U673" s="108"/>
      <c r="V673" s="108"/>
      <c r="W673" s="108"/>
      <c r="X673" s="108"/>
      <c r="Y673" s="108"/>
      <c r="Z673" s="108"/>
    </row>
    <row r="674" spans="1:26" ht="15.75" customHeight="1">
      <c r="A674" s="108"/>
      <c r="B674" s="108"/>
      <c r="C674" s="108"/>
      <c r="D674" s="310"/>
      <c r="E674" s="108"/>
      <c r="F674" s="108"/>
      <c r="G674" s="108"/>
      <c r="H674" s="108"/>
      <c r="I674" s="108"/>
      <c r="J674" s="108"/>
      <c r="K674" s="108"/>
      <c r="L674" s="108"/>
      <c r="M674" s="108"/>
      <c r="N674" s="108"/>
      <c r="O674" s="108"/>
      <c r="P674" s="56"/>
      <c r="Q674" s="108"/>
      <c r="R674" s="108"/>
      <c r="S674" s="108"/>
      <c r="T674" s="108"/>
      <c r="U674" s="108"/>
      <c r="V674" s="108"/>
      <c r="W674" s="108"/>
      <c r="X674" s="108"/>
      <c r="Y674" s="108"/>
      <c r="Z674" s="108"/>
    </row>
    <row r="675" spans="1:26" ht="15.75" customHeight="1">
      <c r="A675" s="108"/>
      <c r="B675" s="108"/>
      <c r="C675" s="108"/>
      <c r="D675" s="310"/>
      <c r="E675" s="108"/>
      <c r="F675" s="108"/>
      <c r="G675" s="108"/>
      <c r="H675" s="108"/>
      <c r="I675" s="108"/>
      <c r="J675" s="108"/>
      <c r="K675" s="108"/>
      <c r="L675" s="108"/>
      <c r="M675" s="108"/>
      <c r="N675" s="108"/>
      <c r="O675" s="108"/>
      <c r="P675" s="56"/>
      <c r="Q675" s="108"/>
      <c r="R675" s="108"/>
      <c r="S675" s="108"/>
      <c r="T675" s="108"/>
      <c r="U675" s="108"/>
      <c r="V675" s="108"/>
      <c r="W675" s="108"/>
      <c r="X675" s="108"/>
      <c r="Y675" s="108"/>
      <c r="Z675" s="108"/>
    </row>
    <row r="676" spans="1:26" ht="15.75" customHeight="1">
      <c r="A676" s="108"/>
      <c r="B676" s="108"/>
      <c r="C676" s="108"/>
      <c r="D676" s="310"/>
      <c r="E676" s="108"/>
      <c r="F676" s="108"/>
      <c r="G676" s="108"/>
      <c r="H676" s="108"/>
      <c r="I676" s="108"/>
      <c r="J676" s="108"/>
      <c r="K676" s="108"/>
      <c r="L676" s="108"/>
      <c r="M676" s="108"/>
      <c r="N676" s="108"/>
      <c r="O676" s="108"/>
      <c r="P676" s="56"/>
      <c r="Q676" s="108"/>
      <c r="R676" s="108"/>
      <c r="S676" s="108"/>
      <c r="T676" s="108"/>
      <c r="U676" s="108"/>
      <c r="V676" s="108"/>
      <c r="W676" s="108"/>
      <c r="X676" s="108"/>
      <c r="Y676" s="108"/>
      <c r="Z676" s="108"/>
    </row>
    <row r="677" spans="1:26" ht="15.75" customHeight="1">
      <c r="A677" s="108"/>
      <c r="B677" s="108"/>
      <c r="C677" s="108"/>
      <c r="D677" s="310"/>
      <c r="E677" s="108"/>
      <c r="F677" s="108"/>
      <c r="G677" s="108"/>
      <c r="H677" s="108"/>
      <c r="I677" s="108"/>
      <c r="J677" s="108"/>
      <c r="K677" s="108"/>
      <c r="L677" s="108"/>
      <c r="M677" s="108"/>
      <c r="N677" s="108"/>
      <c r="O677" s="108"/>
      <c r="P677" s="56"/>
      <c r="Q677" s="108"/>
      <c r="R677" s="108"/>
      <c r="S677" s="108"/>
      <c r="T677" s="108"/>
      <c r="U677" s="108"/>
      <c r="V677" s="108"/>
      <c r="W677" s="108"/>
      <c r="X677" s="108"/>
      <c r="Y677" s="108"/>
      <c r="Z677" s="108"/>
    </row>
    <row r="678" spans="1:26" ht="15.75" customHeight="1">
      <c r="A678" s="108"/>
      <c r="B678" s="108"/>
      <c r="C678" s="108"/>
      <c r="D678" s="310"/>
      <c r="E678" s="108"/>
      <c r="F678" s="108"/>
      <c r="G678" s="108"/>
      <c r="H678" s="108"/>
      <c r="I678" s="108"/>
      <c r="J678" s="108"/>
      <c r="K678" s="108"/>
      <c r="L678" s="108"/>
      <c r="M678" s="108"/>
      <c r="N678" s="108"/>
      <c r="O678" s="108"/>
      <c r="P678" s="56"/>
      <c r="Q678" s="108"/>
      <c r="R678" s="108"/>
      <c r="S678" s="108"/>
      <c r="T678" s="108"/>
      <c r="U678" s="108"/>
      <c r="V678" s="108"/>
      <c r="W678" s="108"/>
      <c r="X678" s="108"/>
      <c r="Y678" s="108"/>
      <c r="Z678" s="108"/>
    </row>
    <row r="679" spans="1:26" ht="15.75" customHeight="1">
      <c r="A679" s="108"/>
      <c r="B679" s="108"/>
      <c r="C679" s="108"/>
      <c r="D679" s="310"/>
      <c r="E679" s="108"/>
      <c r="F679" s="108"/>
      <c r="G679" s="108"/>
      <c r="H679" s="108"/>
      <c r="I679" s="108"/>
      <c r="J679" s="108"/>
      <c r="K679" s="108"/>
      <c r="L679" s="108"/>
      <c r="M679" s="108"/>
      <c r="N679" s="108"/>
      <c r="O679" s="108"/>
      <c r="P679" s="56"/>
      <c r="Q679" s="108"/>
      <c r="R679" s="108"/>
      <c r="S679" s="108"/>
      <c r="T679" s="108"/>
      <c r="U679" s="108"/>
      <c r="V679" s="108"/>
      <c r="W679" s="108"/>
      <c r="X679" s="108"/>
      <c r="Y679" s="108"/>
      <c r="Z679" s="108"/>
    </row>
    <row r="680" spans="1:26" ht="15.75" customHeight="1">
      <c r="A680" s="108"/>
      <c r="B680" s="108"/>
      <c r="C680" s="108"/>
      <c r="D680" s="310"/>
      <c r="E680" s="108"/>
      <c r="F680" s="108"/>
      <c r="G680" s="108"/>
      <c r="H680" s="108"/>
      <c r="I680" s="108"/>
      <c r="J680" s="108"/>
      <c r="K680" s="108"/>
      <c r="L680" s="108"/>
      <c r="M680" s="108"/>
      <c r="N680" s="108"/>
      <c r="O680" s="108"/>
      <c r="P680" s="56"/>
      <c r="Q680" s="108"/>
      <c r="R680" s="108"/>
      <c r="S680" s="108"/>
      <c r="T680" s="108"/>
      <c r="U680" s="108"/>
      <c r="V680" s="108"/>
      <c r="W680" s="108"/>
      <c r="X680" s="108"/>
      <c r="Y680" s="108"/>
      <c r="Z680" s="108"/>
    </row>
    <row r="681" spans="1:26" ht="15.75" customHeight="1">
      <c r="A681" s="108"/>
      <c r="B681" s="108"/>
      <c r="C681" s="108"/>
      <c r="D681" s="310"/>
      <c r="E681" s="108"/>
      <c r="F681" s="108"/>
      <c r="G681" s="108"/>
      <c r="H681" s="108"/>
      <c r="I681" s="108"/>
      <c r="J681" s="108"/>
      <c r="K681" s="108"/>
      <c r="L681" s="108"/>
      <c r="M681" s="108"/>
      <c r="N681" s="108"/>
      <c r="O681" s="108"/>
      <c r="P681" s="56"/>
      <c r="Q681" s="108"/>
      <c r="R681" s="108"/>
      <c r="S681" s="108"/>
      <c r="T681" s="108"/>
      <c r="U681" s="108"/>
      <c r="V681" s="108"/>
      <c r="W681" s="108"/>
      <c r="X681" s="108"/>
      <c r="Y681" s="108"/>
      <c r="Z681" s="108"/>
    </row>
    <row r="682" spans="1:26" ht="15.75" customHeight="1">
      <c r="A682" s="108"/>
      <c r="B682" s="108"/>
      <c r="C682" s="108"/>
      <c r="D682" s="310"/>
      <c r="E682" s="108"/>
      <c r="F682" s="108"/>
      <c r="G682" s="108"/>
      <c r="H682" s="108"/>
      <c r="I682" s="108"/>
      <c r="J682" s="108"/>
      <c r="K682" s="108"/>
      <c r="L682" s="108"/>
      <c r="M682" s="108"/>
      <c r="N682" s="108"/>
      <c r="O682" s="108"/>
      <c r="P682" s="56"/>
      <c r="Q682" s="108"/>
      <c r="R682" s="108"/>
      <c r="S682" s="108"/>
      <c r="T682" s="108"/>
      <c r="U682" s="108"/>
      <c r="V682" s="108"/>
      <c r="W682" s="108"/>
      <c r="X682" s="108"/>
      <c r="Y682" s="108"/>
      <c r="Z682" s="108"/>
    </row>
    <row r="683" spans="1:26" ht="15.75" customHeight="1">
      <c r="A683" s="108"/>
      <c r="B683" s="108"/>
      <c r="C683" s="108"/>
      <c r="D683" s="310"/>
      <c r="E683" s="108"/>
      <c r="F683" s="108"/>
      <c r="G683" s="108"/>
      <c r="H683" s="108"/>
      <c r="I683" s="108"/>
      <c r="J683" s="108"/>
      <c r="K683" s="108"/>
      <c r="L683" s="108"/>
      <c r="M683" s="108"/>
      <c r="N683" s="108"/>
      <c r="O683" s="108"/>
      <c r="P683" s="56"/>
      <c r="Q683" s="108"/>
      <c r="R683" s="108"/>
      <c r="S683" s="108"/>
      <c r="T683" s="108"/>
      <c r="U683" s="108"/>
      <c r="V683" s="108"/>
      <c r="W683" s="108"/>
      <c r="X683" s="108"/>
      <c r="Y683" s="108"/>
      <c r="Z683" s="108"/>
    </row>
    <row r="684" spans="1:26" ht="15.75" customHeight="1">
      <c r="A684" s="108"/>
      <c r="B684" s="108"/>
      <c r="C684" s="108"/>
      <c r="D684" s="310"/>
      <c r="E684" s="108"/>
      <c r="F684" s="108"/>
      <c r="G684" s="108"/>
      <c r="H684" s="108"/>
      <c r="I684" s="108"/>
      <c r="J684" s="108"/>
      <c r="K684" s="108"/>
      <c r="L684" s="108"/>
      <c r="M684" s="108"/>
      <c r="N684" s="108"/>
      <c r="O684" s="108"/>
      <c r="P684" s="56"/>
      <c r="Q684" s="108"/>
      <c r="R684" s="108"/>
      <c r="S684" s="108"/>
      <c r="T684" s="108"/>
      <c r="U684" s="108"/>
      <c r="V684" s="108"/>
      <c r="W684" s="108"/>
      <c r="X684" s="108"/>
      <c r="Y684" s="108"/>
      <c r="Z684" s="108"/>
    </row>
    <row r="685" spans="1:26" ht="15.75" customHeight="1">
      <c r="A685" s="108"/>
      <c r="B685" s="108"/>
      <c r="C685" s="108"/>
      <c r="D685" s="310"/>
      <c r="E685" s="108"/>
      <c r="F685" s="108"/>
      <c r="G685" s="108"/>
      <c r="H685" s="108"/>
      <c r="I685" s="108"/>
      <c r="J685" s="108"/>
      <c r="K685" s="108"/>
      <c r="L685" s="108"/>
      <c r="M685" s="108"/>
      <c r="N685" s="108"/>
      <c r="O685" s="108"/>
      <c r="P685" s="56"/>
      <c r="Q685" s="108"/>
      <c r="R685" s="108"/>
      <c r="S685" s="108"/>
      <c r="T685" s="108"/>
      <c r="U685" s="108"/>
      <c r="V685" s="108"/>
      <c r="W685" s="108"/>
      <c r="X685" s="108"/>
      <c r="Y685" s="108"/>
      <c r="Z685" s="108"/>
    </row>
    <row r="686" spans="1:26" ht="15.75" customHeight="1">
      <c r="A686" s="108"/>
      <c r="B686" s="108"/>
      <c r="C686" s="108"/>
      <c r="D686" s="310"/>
      <c r="E686" s="108"/>
      <c r="F686" s="108"/>
      <c r="G686" s="108"/>
      <c r="H686" s="108"/>
      <c r="I686" s="108"/>
      <c r="J686" s="108"/>
      <c r="K686" s="108"/>
      <c r="L686" s="108"/>
      <c r="M686" s="108"/>
      <c r="N686" s="108"/>
      <c r="O686" s="108"/>
      <c r="P686" s="56"/>
      <c r="Q686" s="108"/>
      <c r="R686" s="108"/>
      <c r="S686" s="108"/>
      <c r="T686" s="108"/>
      <c r="U686" s="108"/>
      <c r="V686" s="108"/>
      <c r="W686" s="108"/>
      <c r="X686" s="108"/>
      <c r="Y686" s="108"/>
      <c r="Z686" s="108"/>
    </row>
    <row r="687" spans="1:26" ht="15.75" customHeight="1">
      <c r="A687" s="108"/>
      <c r="B687" s="108"/>
      <c r="C687" s="108"/>
      <c r="D687" s="310"/>
      <c r="E687" s="108"/>
      <c r="F687" s="108"/>
      <c r="G687" s="108"/>
      <c r="H687" s="108"/>
      <c r="I687" s="108"/>
      <c r="J687" s="108"/>
      <c r="K687" s="108"/>
      <c r="L687" s="108"/>
      <c r="M687" s="108"/>
      <c r="N687" s="108"/>
      <c r="O687" s="108"/>
      <c r="P687" s="56"/>
      <c r="Q687" s="108"/>
      <c r="R687" s="108"/>
      <c r="S687" s="108"/>
      <c r="T687" s="108"/>
      <c r="U687" s="108"/>
      <c r="V687" s="108"/>
      <c r="W687" s="108"/>
      <c r="X687" s="108"/>
      <c r="Y687" s="108"/>
      <c r="Z687" s="108"/>
    </row>
    <row r="688" spans="1:26" ht="15.75" customHeight="1">
      <c r="A688" s="108"/>
      <c r="B688" s="108"/>
      <c r="C688" s="108"/>
      <c r="D688" s="310"/>
      <c r="E688" s="108"/>
      <c r="F688" s="108"/>
      <c r="G688" s="108"/>
      <c r="H688" s="108"/>
      <c r="I688" s="108"/>
      <c r="J688" s="108"/>
      <c r="K688" s="108"/>
      <c r="L688" s="108"/>
      <c r="M688" s="108"/>
      <c r="N688" s="108"/>
      <c r="O688" s="108"/>
      <c r="P688" s="56"/>
      <c r="Q688" s="108"/>
      <c r="R688" s="108"/>
      <c r="S688" s="108"/>
      <c r="T688" s="108"/>
      <c r="U688" s="108"/>
      <c r="V688" s="108"/>
      <c r="W688" s="108"/>
      <c r="X688" s="108"/>
      <c r="Y688" s="108"/>
      <c r="Z688" s="108"/>
    </row>
    <row r="689" spans="1:26" ht="15.75" customHeight="1">
      <c r="A689" s="108"/>
      <c r="B689" s="108"/>
      <c r="C689" s="108"/>
      <c r="D689" s="310"/>
      <c r="E689" s="108"/>
      <c r="F689" s="108"/>
      <c r="G689" s="108"/>
      <c r="H689" s="108"/>
      <c r="I689" s="108"/>
      <c r="J689" s="108"/>
      <c r="K689" s="108"/>
      <c r="L689" s="108"/>
      <c r="M689" s="108"/>
      <c r="N689" s="108"/>
      <c r="O689" s="108"/>
      <c r="P689" s="56"/>
      <c r="Q689" s="108"/>
      <c r="R689" s="108"/>
      <c r="S689" s="108"/>
      <c r="T689" s="108"/>
      <c r="U689" s="108"/>
      <c r="V689" s="108"/>
      <c r="W689" s="108"/>
      <c r="X689" s="108"/>
      <c r="Y689" s="108"/>
      <c r="Z689" s="108"/>
    </row>
    <row r="690" spans="1:26" ht="15.75" customHeight="1">
      <c r="A690" s="108"/>
      <c r="B690" s="108"/>
      <c r="C690" s="108"/>
      <c r="D690" s="310"/>
      <c r="E690" s="108"/>
      <c r="F690" s="108"/>
      <c r="G690" s="108"/>
      <c r="H690" s="108"/>
      <c r="I690" s="108"/>
      <c r="J690" s="108"/>
      <c r="K690" s="108"/>
      <c r="L690" s="108"/>
      <c r="M690" s="108"/>
      <c r="N690" s="108"/>
      <c r="O690" s="108"/>
      <c r="P690" s="56"/>
      <c r="Q690" s="108"/>
      <c r="R690" s="108"/>
      <c r="S690" s="108"/>
      <c r="T690" s="108"/>
      <c r="U690" s="108"/>
      <c r="V690" s="108"/>
      <c r="W690" s="108"/>
      <c r="X690" s="108"/>
      <c r="Y690" s="108"/>
      <c r="Z690" s="108"/>
    </row>
    <row r="691" spans="1:26" ht="15.75" customHeight="1">
      <c r="A691" s="108"/>
      <c r="B691" s="108"/>
      <c r="C691" s="108"/>
      <c r="D691" s="310"/>
      <c r="E691" s="108"/>
      <c r="F691" s="108"/>
      <c r="G691" s="108"/>
      <c r="H691" s="108"/>
      <c r="I691" s="108"/>
      <c r="J691" s="108"/>
      <c r="K691" s="108"/>
      <c r="L691" s="108"/>
      <c r="M691" s="108"/>
      <c r="N691" s="108"/>
      <c r="O691" s="108"/>
      <c r="P691" s="56"/>
      <c r="Q691" s="108"/>
      <c r="R691" s="108"/>
      <c r="S691" s="108"/>
      <c r="T691" s="108"/>
      <c r="U691" s="108"/>
      <c r="V691" s="108"/>
      <c r="W691" s="108"/>
      <c r="X691" s="108"/>
      <c r="Y691" s="108"/>
      <c r="Z691" s="108"/>
    </row>
    <row r="692" spans="1:26" ht="15.75" customHeight="1">
      <c r="A692" s="108"/>
      <c r="B692" s="108"/>
      <c r="C692" s="108"/>
      <c r="D692" s="310"/>
      <c r="E692" s="108"/>
      <c r="F692" s="108"/>
      <c r="G692" s="108"/>
      <c r="H692" s="108"/>
      <c r="I692" s="108"/>
      <c r="J692" s="108"/>
      <c r="K692" s="108"/>
      <c r="L692" s="108"/>
      <c r="M692" s="108"/>
      <c r="N692" s="108"/>
      <c r="O692" s="108"/>
      <c r="P692" s="56"/>
      <c r="Q692" s="108"/>
      <c r="R692" s="108"/>
      <c r="S692" s="108"/>
      <c r="T692" s="108"/>
      <c r="U692" s="108"/>
      <c r="V692" s="108"/>
      <c r="W692" s="108"/>
      <c r="X692" s="108"/>
      <c r="Y692" s="108"/>
      <c r="Z692" s="108"/>
    </row>
    <row r="693" spans="1:26" ht="15.75" customHeight="1">
      <c r="A693" s="108"/>
      <c r="B693" s="108"/>
      <c r="C693" s="108"/>
      <c r="D693" s="310"/>
      <c r="E693" s="108"/>
      <c r="F693" s="108"/>
      <c r="G693" s="108"/>
      <c r="H693" s="108"/>
      <c r="I693" s="108"/>
      <c r="J693" s="108"/>
      <c r="K693" s="108"/>
      <c r="L693" s="108"/>
      <c r="M693" s="108"/>
      <c r="N693" s="108"/>
      <c r="O693" s="108"/>
      <c r="P693" s="56"/>
      <c r="Q693" s="108"/>
      <c r="R693" s="108"/>
      <c r="S693" s="108"/>
      <c r="T693" s="108"/>
      <c r="U693" s="108"/>
      <c r="V693" s="108"/>
      <c r="W693" s="108"/>
      <c r="X693" s="108"/>
      <c r="Y693" s="108"/>
      <c r="Z693" s="108"/>
    </row>
    <row r="694" spans="1:26" ht="15.75" customHeight="1">
      <c r="A694" s="108"/>
      <c r="B694" s="108"/>
      <c r="C694" s="108"/>
      <c r="D694" s="310"/>
      <c r="E694" s="108"/>
      <c r="F694" s="108"/>
      <c r="G694" s="108"/>
      <c r="H694" s="108"/>
      <c r="I694" s="108"/>
      <c r="J694" s="108"/>
      <c r="K694" s="108"/>
      <c r="L694" s="108"/>
      <c r="M694" s="108"/>
      <c r="N694" s="108"/>
      <c r="O694" s="108"/>
      <c r="P694" s="56"/>
      <c r="Q694" s="108"/>
      <c r="R694" s="108"/>
      <c r="S694" s="108"/>
      <c r="T694" s="108"/>
      <c r="U694" s="108"/>
      <c r="V694" s="108"/>
      <c r="W694" s="108"/>
      <c r="X694" s="108"/>
      <c r="Y694" s="108"/>
      <c r="Z694" s="108"/>
    </row>
    <row r="695" spans="1:26" ht="15.75" customHeight="1">
      <c r="A695" s="108"/>
      <c r="B695" s="108"/>
      <c r="C695" s="108"/>
      <c r="D695" s="310"/>
      <c r="E695" s="108"/>
      <c r="F695" s="108"/>
      <c r="G695" s="108"/>
      <c r="H695" s="108"/>
      <c r="I695" s="108"/>
      <c r="J695" s="108"/>
      <c r="K695" s="108"/>
      <c r="L695" s="108"/>
      <c r="M695" s="108"/>
      <c r="N695" s="108"/>
      <c r="O695" s="108"/>
      <c r="P695" s="56"/>
      <c r="Q695" s="108"/>
      <c r="R695" s="108"/>
      <c r="S695" s="108"/>
      <c r="T695" s="108"/>
      <c r="U695" s="108"/>
      <c r="V695" s="108"/>
      <c r="W695" s="108"/>
      <c r="X695" s="108"/>
      <c r="Y695" s="108"/>
      <c r="Z695" s="108"/>
    </row>
    <row r="696" spans="1:26" ht="15.75" customHeight="1">
      <c r="A696" s="108"/>
      <c r="B696" s="108"/>
      <c r="C696" s="108"/>
      <c r="D696" s="310"/>
      <c r="E696" s="108"/>
      <c r="F696" s="108"/>
      <c r="G696" s="108"/>
      <c r="H696" s="108"/>
      <c r="I696" s="108"/>
      <c r="J696" s="108"/>
      <c r="K696" s="108"/>
      <c r="L696" s="108"/>
      <c r="M696" s="108"/>
      <c r="N696" s="108"/>
      <c r="O696" s="108"/>
      <c r="P696" s="56"/>
      <c r="Q696" s="108"/>
      <c r="R696" s="108"/>
      <c r="S696" s="108"/>
      <c r="T696" s="108"/>
      <c r="U696" s="108"/>
      <c r="V696" s="108"/>
      <c r="W696" s="108"/>
      <c r="X696" s="108"/>
      <c r="Y696" s="108"/>
      <c r="Z696" s="108"/>
    </row>
    <row r="697" spans="1:26" ht="15.75" customHeight="1">
      <c r="A697" s="108"/>
      <c r="B697" s="108"/>
      <c r="C697" s="108"/>
      <c r="D697" s="310"/>
      <c r="E697" s="108"/>
      <c r="F697" s="108"/>
      <c r="G697" s="108"/>
      <c r="H697" s="108"/>
      <c r="I697" s="108"/>
      <c r="J697" s="108"/>
      <c r="K697" s="108"/>
      <c r="L697" s="108"/>
      <c r="M697" s="108"/>
      <c r="N697" s="108"/>
      <c r="O697" s="108"/>
      <c r="P697" s="56"/>
      <c r="Q697" s="108"/>
      <c r="R697" s="108"/>
      <c r="S697" s="108"/>
      <c r="T697" s="108"/>
      <c r="U697" s="108"/>
      <c r="V697" s="108"/>
      <c r="W697" s="108"/>
      <c r="X697" s="108"/>
      <c r="Y697" s="108"/>
      <c r="Z697" s="108"/>
    </row>
    <row r="698" spans="1:26" ht="15.75" customHeight="1">
      <c r="A698" s="108"/>
      <c r="B698" s="108"/>
      <c r="C698" s="108"/>
      <c r="D698" s="310"/>
      <c r="E698" s="108"/>
      <c r="F698" s="108"/>
      <c r="G698" s="108"/>
      <c r="H698" s="108"/>
      <c r="I698" s="108"/>
      <c r="J698" s="108"/>
      <c r="K698" s="108"/>
      <c r="L698" s="108"/>
      <c r="M698" s="108"/>
      <c r="N698" s="108"/>
      <c r="O698" s="108"/>
      <c r="P698" s="56"/>
      <c r="Q698" s="108"/>
      <c r="R698" s="108"/>
      <c r="S698" s="108"/>
      <c r="T698" s="108"/>
      <c r="U698" s="108"/>
      <c r="V698" s="108"/>
      <c r="W698" s="108"/>
      <c r="X698" s="108"/>
      <c r="Y698" s="108"/>
      <c r="Z698" s="108"/>
    </row>
    <row r="699" spans="1:26" ht="15.75" customHeight="1">
      <c r="A699" s="108"/>
      <c r="B699" s="108"/>
      <c r="C699" s="108"/>
      <c r="D699" s="310"/>
      <c r="E699" s="108"/>
      <c r="F699" s="108"/>
      <c r="G699" s="108"/>
      <c r="H699" s="108"/>
      <c r="I699" s="108"/>
      <c r="J699" s="108"/>
      <c r="K699" s="108"/>
      <c r="L699" s="108"/>
      <c r="M699" s="108"/>
      <c r="N699" s="108"/>
      <c r="O699" s="108"/>
      <c r="P699" s="56"/>
      <c r="Q699" s="108"/>
      <c r="R699" s="108"/>
      <c r="S699" s="108"/>
      <c r="T699" s="108"/>
      <c r="U699" s="108"/>
      <c r="V699" s="108"/>
      <c r="W699" s="108"/>
      <c r="X699" s="108"/>
      <c r="Y699" s="108"/>
      <c r="Z699" s="108"/>
    </row>
    <row r="700" spans="1:26" ht="15.75" customHeight="1">
      <c r="A700" s="108"/>
      <c r="B700" s="108"/>
      <c r="C700" s="108"/>
      <c r="D700" s="310"/>
      <c r="E700" s="108"/>
      <c r="F700" s="108"/>
      <c r="G700" s="108"/>
      <c r="H700" s="108"/>
      <c r="I700" s="108"/>
      <c r="J700" s="108"/>
      <c r="K700" s="108"/>
      <c r="L700" s="108"/>
      <c r="M700" s="108"/>
      <c r="N700" s="108"/>
      <c r="O700" s="108"/>
      <c r="P700" s="56"/>
      <c r="Q700" s="108"/>
      <c r="R700" s="108"/>
      <c r="S700" s="108"/>
      <c r="T700" s="108"/>
      <c r="U700" s="108"/>
      <c r="V700" s="108"/>
      <c r="W700" s="108"/>
      <c r="X700" s="108"/>
      <c r="Y700" s="108"/>
      <c r="Z700" s="108"/>
    </row>
    <row r="701" spans="1:26" ht="15.75" customHeight="1">
      <c r="A701" s="108"/>
      <c r="B701" s="108"/>
      <c r="C701" s="108"/>
      <c r="D701" s="310"/>
      <c r="E701" s="108"/>
      <c r="F701" s="108"/>
      <c r="G701" s="108"/>
      <c r="H701" s="108"/>
      <c r="I701" s="108"/>
      <c r="J701" s="108"/>
      <c r="K701" s="108"/>
      <c r="L701" s="108"/>
      <c r="M701" s="108"/>
      <c r="N701" s="108"/>
      <c r="O701" s="108"/>
      <c r="P701" s="56"/>
      <c r="Q701" s="108"/>
      <c r="R701" s="108"/>
      <c r="S701" s="108"/>
      <c r="T701" s="108"/>
      <c r="U701" s="108"/>
      <c r="V701" s="108"/>
      <c r="W701" s="108"/>
      <c r="X701" s="108"/>
      <c r="Y701" s="108"/>
      <c r="Z701" s="108"/>
    </row>
    <row r="702" spans="1:26" ht="15.75" customHeight="1">
      <c r="A702" s="108"/>
      <c r="B702" s="108"/>
      <c r="C702" s="108"/>
      <c r="D702" s="310"/>
      <c r="E702" s="108"/>
      <c r="F702" s="108"/>
      <c r="G702" s="108"/>
      <c r="H702" s="108"/>
      <c r="I702" s="108"/>
      <c r="J702" s="108"/>
      <c r="K702" s="108"/>
      <c r="L702" s="108"/>
      <c r="M702" s="108"/>
      <c r="N702" s="108"/>
      <c r="O702" s="108"/>
      <c r="P702" s="56"/>
      <c r="Q702" s="108"/>
      <c r="R702" s="108"/>
      <c r="S702" s="108"/>
      <c r="T702" s="108"/>
      <c r="U702" s="108"/>
      <c r="V702" s="108"/>
      <c r="W702" s="108"/>
      <c r="X702" s="108"/>
      <c r="Y702" s="108"/>
      <c r="Z702" s="108"/>
    </row>
    <row r="703" spans="1:26" ht="15.75" customHeight="1">
      <c r="A703" s="108"/>
      <c r="B703" s="108"/>
      <c r="C703" s="108"/>
      <c r="D703" s="310"/>
      <c r="E703" s="108"/>
      <c r="F703" s="108"/>
      <c r="G703" s="108"/>
      <c r="H703" s="108"/>
      <c r="I703" s="108"/>
      <c r="J703" s="108"/>
      <c r="K703" s="108"/>
      <c r="L703" s="108"/>
      <c r="M703" s="108"/>
      <c r="N703" s="108"/>
      <c r="O703" s="108"/>
      <c r="P703" s="56"/>
      <c r="Q703" s="108"/>
      <c r="R703" s="108"/>
      <c r="S703" s="108"/>
      <c r="T703" s="108"/>
      <c r="U703" s="108"/>
      <c r="V703" s="108"/>
      <c r="W703" s="108"/>
      <c r="X703" s="108"/>
      <c r="Y703" s="108"/>
      <c r="Z703" s="108"/>
    </row>
    <row r="704" spans="1:26" ht="15.75" customHeight="1">
      <c r="A704" s="108"/>
      <c r="B704" s="108"/>
      <c r="C704" s="108"/>
      <c r="D704" s="310"/>
      <c r="E704" s="108"/>
      <c r="F704" s="108"/>
      <c r="G704" s="108"/>
      <c r="H704" s="108"/>
      <c r="I704" s="108"/>
      <c r="J704" s="108"/>
      <c r="K704" s="108"/>
      <c r="L704" s="108"/>
      <c r="M704" s="108"/>
      <c r="N704" s="108"/>
      <c r="O704" s="108"/>
      <c r="P704" s="56"/>
      <c r="Q704" s="108"/>
      <c r="R704" s="108"/>
      <c r="S704" s="108"/>
      <c r="T704" s="108"/>
      <c r="U704" s="108"/>
      <c r="V704" s="108"/>
      <c r="W704" s="108"/>
      <c r="X704" s="108"/>
      <c r="Y704" s="108"/>
      <c r="Z704" s="108"/>
    </row>
    <row r="705" spans="1:26" ht="15.75" customHeight="1">
      <c r="A705" s="108"/>
      <c r="B705" s="108"/>
      <c r="C705" s="108"/>
      <c r="D705" s="310"/>
      <c r="E705" s="108"/>
      <c r="F705" s="108"/>
      <c r="G705" s="108"/>
      <c r="H705" s="108"/>
      <c r="I705" s="108"/>
      <c r="J705" s="108"/>
      <c r="K705" s="108"/>
      <c r="L705" s="108"/>
      <c r="M705" s="108"/>
      <c r="N705" s="108"/>
      <c r="O705" s="108"/>
      <c r="P705" s="56"/>
      <c r="Q705" s="108"/>
      <c r="R705" s="108"/>
      <c r="S705" s="108"/>
      <c r="T705" s="108"/>
      <c r="U705" s="108"/>
      <c r="V705" s="108"/>
      <c r="W705" s="108"/>
      <c r="X705" s="108"/>
      <c r="Y705" s="108"/>
      <c r="Z705" s="108"/>
    </row>
    <row r="706" spans="1:26" ht="15.75" customHeight="1">
      <c r="A706" s="108"/>
      <c r="B706" s="108"/>
      <c r="C706" s="108"/>
      <c r="D706" s="310"/>
      <c r="E706" s="108"/>
      <c r="F706" s="108"/>
      <c r="G706" s="108"/>
      <c r="H706" s="108"/>
      <c r="I706" s="108"/>
      <c r="J706" s="108"/>
      <c r="K706" s="108"/>
      <c r="L706" s="108"/>
      <c r="M706" s="108"/>
      <c r="N706" s="108"/>
      <c r="O706" s="108"/>
      <c r="P706" s="56"/>
      <c r="Q706" s="108"/>
      <c r="R706" s="108"/>
      <c r="S706" s="108"/>
      <c r="T706" s="108"/>
      <c r="U706" s="108"/>
      <c r="V706" s="108"/>
      <c r="W706" s="108"/>
      <c r="X706" s="108"/>
      <c r="Y706" s="108"/>
      <c r="Z706" s="108"/>
    </row>
    <row r="707" spans="1:26" ht="15.75" customHeight="1">
      <c r="A707" s="108"/>
      <c r="B707" s="108"/>
      <c r="C707" s="108"/>
      <c r="D707" s="310"/>
      <c r="E707" s="108"/>
      <c r="F707" s="108"/>
      <c r="G707" s="108"/>
      <c r="H707" s="108"/>
      <c r="I707" s="108"/>
      <c r="J707" s="108"/>
      <c r="K707" s="108"/>
      <c r="L707" s="108"/>
      <c r="M707" s="108"/>
      <c r="N707" s="108"/>
      <c r="O707" s="108"/>
      <c r="P707" s="56"/>
      <c r="Q707" s="108"/>
      <c r="R707" s="108"/>
      <c r="S707" s="108"/>
      <c r="T707" s="108"/>
      <c r="U707" s="108"/>
      <c r="V707" s="108"/>
      <c r="W707" s="108"/>
      <c r="X707" s="108"/>
      <c r="Y707" s="108"/>
      <c r="Z707" s="108"/>
    </row>
    <row r="708" spans="1:26" ht="15.75" customHeight="1">
      <c r="A708" s="108"/>
      <c r="B708" s="108"/>
      <c r="C708" s="108"/>
      <c r="D708" s="310"/>
      <c r="E708" s="108"/>
      <c r="F708" s="108"/>
      <c r="G708" s="108"/>
      <c r="H708" s="108"/>
      <c r="I708" s="108"/>
      <c r="J708" s="108"/>
      <c r="K708" s="108"/>
      <c r="L708" s="108"/>
      <c r="M708" s="108"/>
      <c r="N708" s="108"/>
      <c r="O708" s="108"/>
      <c r="P708" s="56"/>
      <c r="Q708" s="108"/>
      <c r="R708" s="108"/>
      <c r="S708" s="108"/>
      <c r="T708" s="108"/>
      <c r="U708" s="108"/>
      <c r="V708" s="108"/>
      <c r="W708" s="108"/>
      <c r="X708" s="108"/>
      <c r="Y708" s="108"/>
      <c r="Z708" s="108"/>
    </row>
    <row r="709" spans="1:26" ht="15.75" customHeight="1">
      <c r="A709" s="108"/>
      <c r="B709" s="108"/>
      <c r="C709" s="108"/>
      <c r="D709" s="310"/>
      <c r="E709" s="108"/>
      <c r="F709" s="108"/>
      <c r="G709" s="108"/>
      <c r="H709" s="108"/>
      <c r="I709" s="108"/>
      <c r="J709" s="108"/>
      <c r="K709" s="108"/>
      <c r="L709" s="108"/>
      <c r="M709" s="108"/>
      <c r="N709" s="108"/>
      <c r="O709" s="108"/>
      <c r="P709" s="56"/>
      <c r="Q709" s="108"/>
      <c r="R709" s="108"/>
      <c r="S709" s="108"/>
      <c r="T709" s="108"/>
      <c r="U709" s="108"/>
      <c r="V709" s="108"/>
      <c r="W709" s="108"/>
      <c r="X709" s="108"/>
      <c r="Y709" s="108"/>
      <c r="Z709" s="108"/>
    </row>
    <row r="710" spans="1:26" ht="15.75" customHeight="1">
      <c r="A710" s="108"/>
      <c r="B710" s="108"/>
      <c r="C710" s="108"/>
      <c r="D710" s="310"/>
      <c r="E710" s="108"/>
      <c r="F710" s="108"/>
      <c r="G710" s="108"/>
      <c r="H710" s="108"/>
      <c r="I710" s="108"/>
      <c r="J710" s="108"/>
      <c r="K710" s="108"/>
      <c r="L710" s="108"/>
      <c r="M710" s="108"/>
      <c r="N710" s="108"/>
      <c r="O710" s="108"/>
      <c r="P710" s="56"/>
      <c r="Q710" s="108"/>
      <c r="R710" s="108"/>
      <c r="S710" s="108"/>
      <c r="T710" s="108"/>
      <c r="U710" s="108"/>
      <c r="V710" s="108"/>
      <c r="W710" s="108"/>
      <c r="X710" s="108"/>
      <c r="Y710" s="108"/>
      <c r="Z710" s="108"/>
    </row>
    <row r="711" spans="1:26" ht="15.75" customHeight="1">
      <c r="A711" s="108"/>
      <c r="B711" s="108"/>
      <c r="C711" s="108"/>
      <c r="D711" s="310"/>
      <c r="E711" s="108"/>
      <c r="F711" s="108"/>
      <c r="G711" s="108"/>
      <c r="H711" s="108"/>
      <c r="I711" s="108"/>
      <c r="J711" s="108"/>
      <c r="K711" s="108"/>
      <c r="L711" s="108"/>
      <c r="M711" s="108"/>
      <c r="N711" s="108"/>
      <c r="O711" s="108"/>
      <c r="P711" s="56"/>
      <c r="Q711" s="108"/>
      <c r="R711" s="108"/>
      <c r="S711" s="108"/>
      <c r="T711" s="108"/>
      <c r="U711" s="108"/>
      <c r="V711" s="108"/>
      <c r="W711" s="108"/>
      <c r="X711" s="108"/>
      <c r="Y711" s="108"/>
      <c r="Z711" s="108"/>
    </row>
    <row r="712" spans="1:26" ht="15.75" customHeight="1">
      <c r="A712" s="108"/>
      <c r="B712" s="108"/>
      <c r="C712" s="108"/>
      <c r="D712" s="310"/>
      <c r="E712" s="108"/>
      <c r="F712" s="108"/>
      <c r="G712" s="108"/>
      <c r="H712" s="108"/>
      <c r="I712" s="108"/>
      <c r="J712" s="108"/>
      <c r="K712" s="108"/>
      <c r="L712" s="108"/>
      <c r="M712" s="108"/>
      <c r="N712" s="108"/>
      <c r="O712" s="108"/>
      <c r="P712" s="56"/>
      <c r="Q712" s="108"/>
      <c r="R712" s="108"/>
      <c r="S712" s="108"/>
      <c r="T712" s="108"/>
      <c r="U712" s="108"/>
      <c r="V712" s="108"/>
      <c r="W712" s="108"/>
      <c r="X712" s="108"/>
      <c r="Y712" s="108"/>
      <c r="Z712" s="108"/>
    </row>
    <row r="713" spans="1:26" ht="15.75" customHeight="1">
      <c r="A713" s="108"/>
      <c r="B713" s="108"/>
      <c r="C713" s="108"/>
      <c r="D713" s="310"/>
      <c r="E713" s="108"/>
      <c r="F713" s="108"/>
      <c r="G713" s="108"/>
      <c r="H713" s="108"/>
      <c r="I713" s="108"/>
      <c r="J713" s="108"/>
      <c r="K713" s="108"/>
      <c r="L713" s="108"/>
      <c r="M713" s="108"/>
      <c r="N713" s="108"/>
      <c r="O713" s="108"/>
      <c r="P713" s="56"/>
      <c r="Q713" s="108"/>
      <c r="R713" s="108"/>
      <c r="S713" s="108"/>
      <c r="T713" s="108"/>
      <c r="U713" s="108"/>
      <c r="V713" s="108"/>
      <c r="W713" s="108"/>
      <c r="X713" s="108"/>
      <c r="Y713" s="108"/>
      <c r="Z713" s="108"/>
    </row>
    <row r="714" spans="1:26" ht="15.75" customHeight="1">
      <c r="A714" s="108"/>
      <c r="B714" s="108"/>
      <c r="C714" s="108"/>
      <c r="D714" s="310"/>
      <c r="E714" s="108"/>
      <c r="F714" s="108"/>
      <c r="G714" s="108"/>
      <c r="H714" s="108"/>
      <c r="I714" s="108"/>
      <c r="J714" s="108"/>
      <c r="K714" s="108"/>
      <c r="L714" s="108"/>
      <c r="M714" s="108"/>
      <c r="N714" s="108"/>
      <c r="O714" s="108"/>
      <c r="P714" s="56"/>
      <c r="Q714" s="108"/>
      <c r="R714" s="108"/>
      <c r="S714" s="108"/>
      <c r="T714" s="108"/>
      <c r="U714" s="108"/>
      <c r="V714" s="108"/>
      <c r="W714" s="108"/>
      <c r="X714" s="108"/>
      <c r="Y714" s="108"/>
      <c r="Z714" s="108"/>
    </row>
    <row r="715" spans="1:26" ht="15.75" customHeight="1">
      <c r="A715" s="108"/>
      <c r="B715" s="108"/>
      <c r="C715" s="108"/>
      <c r="D715" s="310"/>
      <c r="E715" s="108"/>
      <c r="F715" s="108"/>
      <c r="G715" s="108"/>
      <c r="H715" s="108"/>
      <c r="I715" s="108"/>
      <c r="J715" s="108"/>
      <c r="K715" s="108"/>
      <c r="L715" s="108"/>
      <c r="M715" s="108"/>
      <c r="N715" s="108"/>
      <c r="O715" s="108"/>
      <c r="P715" s="56"/>
      <c r="Q715" s="108"/>
      <c r="R715" s="108"/>
      <c r="S715" s="108"/>
      <c r="T715" s="108"/>
      <c r="U715" s="108"/>
      <c r="V715" s="108"/>
      <c r="W715" s="108"/>
      <c r="X715" s="108"/>
      <c r="Y715" s="108"/>
      <c r="Z715" s="108"/>
    </row>
    <row r="716" spans="1:26" ht="15.75" customHeight="1">
      <c r="A716" s="108"/>
      <c r="B716" s="108"/>
      <c r="C716" s="108"/>
      <c r="D716" s="310"/>
      <c r="E716" s="108"/>
      <c r="F716" s="108"/>
      <c r="G716" s="108"/>
      <c r="H716" s="108"/>
      <c r="I716" s="108"/>
      <c r="J716" s="108"/>
      <c r="K716" s="108"/>
      <c r="L716" s="108"/>
      <c r="M716" s="108"/>
      <c r="N716" s="108"/>
      <c r="O716" s="108"/>
      <c r="P716" s="56"/>
      <c r="Q716" s="108"/>
      <c r="R716" s="108"/>
      <c r="S716" s="108"/>
      <c r="T716" s="108"/>
      <c r="U716" s="108"/>
      <c r="V716" s="108"/>
      <c r="W716" s="108"/>
      <c r="X716" s="108"/>
      <c r="Y716" s="108"/>
      <c r="Z716" s="108"/>
    </row>
    <row r="717" spans="1:26" ht="15.75" customHeight="1">
      <c r="A717" s="108"/>
      <c r="B717" s="108"/>
      <c r="C717" s="108"/>
      <c r="D717" s="310"/>
      <c r="E717" s="108"/>
      <c r="F717" s="108"/>
      <c r="G717" s="108"/>
      <c r="H717" s="108"/>
      <c r="I717" s="108"/>
      <c r="J717" s="108"/>
      <c r="K717" s="108"/>
      <c r="L717" s="108"/>
      <c r="M717" s="108"/>
      <c r="N717" s="108"/>
      <c r="O717" s="108"/>
      <c r="P717" s="56"/>
      <c r="Q717" s="108"/>
      <c r="R717" s="108"/>
      <c r="S717" s="108"/>
      <c r="T717" s="108"/>
      <c r="U717" s="108"/>
      <c r="V717" s="108"/>
      <c r="W717" s="108"/>
      <c r="X717" s="108"/>
      <c r="Y717" s="108"/>
      <c r="Z717" s="108"/>
    </row>
    <row r="718" spans="1:26" ht="15.75" customHeight="1">
      <c r="A718" s="108"/>
      <c r="B718" s="108"/>
      <c r="C718" s="108"/>
      <c r="D718" s="310"/>
      <c r="E718" s="108"/>
      <c r="F718" s="108"/>
      <c r="G718" s="108"/>
      <c r="H718" s="108"/>
      <c r="I718" s="108"/>
      <c r="J718" s="108"/>
      <c r="K718" s="108"/>
      <c r="L718" s="108"/>
      <c r="M718" s="108"/>
      <c r="N718" s="108"/>
      <c r="O718" s="108"/>
      <c r="P718" s="56"/>
      <c r="Q718" s="108"/>
      <c r="R718" s="108"/>
      <c r="S718" s="108"/>
      <c r="T718" s="108"/>
      <c r="U718" s="108"/>
      <c r="V718" s="108"/>
      <c r="W718" s="108"/>
      <c r="X718" s="108"/>
      <c r="Y718" s="108"/>
      <c r="Z718" s="108"/>
    </row>
    <row r="719" spans="1:26" ht="15.75" customHeight="1">
      <c r="A719" s="108"/>
      <c r="B719" s="108"/>
      <c r="C719" s="108"/>
      <c r="D719" s="310"/>
      <c r="E719" s="108"/>
      <c r="F719" s="108"/>
      <c r="G719" s="108"/>
      <c r="H719" s="108"/>
      <c r="I719" s="108"/>
      <c r="J719" s="108"/>
      <c r="K719" s="108"/>
      <c r="L719" s="108"/>
      <c r="M719" s="108"/>
      <c r="N719" s="108"/>
      <c r="O719" s="108"/>
      <c r="P719" s="56"/>
      <c r="Q719" s="108"/>
      <c r="R719" s="108"/>
      <c r="S719" s="108"/>
      <c r="T719" s="108"/>
      <c r="U719" s="108"/>
      <c r="V719" s="108"/>
      <c r="W719" s="108"/>
      <c r="X719" s="108"/>
      <c r="Y719" s="108"/>
      <c r="Z719" s="108"/>
    </row>
    <row r="720" spans="1:26" ht="15.75" customHeight="1">
      <c r="A720" s="108"/>
      <c r="B720" s="108"/>
      <c r="C720" s="108"/>
      <c r="D720" s="310"/>
      <c r="E720" s="108"/>
      <c r="F720" s="108"/>
      <c r="G720" s="108"/>
      <c r="H720" s="108"/>
      <c r="I720" s="108"/>
      <c r="J720" s="108"/>
      <c r="K720" s="108"/>
      <c r="L720" s="108"/>
      <c r="M720" s="108"/>
      <c r="N720" s="108"/>
      <c r="O720" s="108"/>
      <c r="P720" s="56"/>
      <c r="Q720" s="108"/>
      <c r="R720" s="108"/>
      <c r="S720" s="108"/>
      <c r="T720" s="108"/>
      <c r="U720" s="108"/>
      <c r="V720" s="108"/>
      <c r="W720" s="108"/>
      <c r="X720" s="108"/>
      <c r="Y720" s="108"/>
      <c r="Z720" s="108"/>
    </row>
    <row r="721" spans="1:26" ht="15.75" customHeight="1">
      <c r="A721" s="108"/>
      <c r="B721" s="108"/>
      <c r="C721" s="108"/>
      <c r="D721" s="310"/>
      <c r="E721" s="108"/>
      <c r="F721" s="108"/>
      <c r="G721" s="108"/>
      <c r="H721" s="108"/>
      <c r="I721" s="108"/>
      <c r="J721" s="108"/>
      <c r="K721" s="108"/>
      <c r="L721" s="108"/>
      <c r="M721" s="108"/>
      <c r="N721" s="108"/>
      <c r="O721" s="108"/>
      <c r="P721" s="56"/>
      <c r="Q721" s="108"/>
      <c r="R721" s="108"/>
      <c r="S721" s="108"/>
      <c r="T721" s="108"/>
      <c r="U721" s="108"/>
      <c r="V721" s="108"/>
      <c r="W721" s="108"/>
      <c r="X721" s="108"/>
      <c r="Y721" s="108"/>
      <c r="Z721" s="108"/>
    </row>
    <row r="722" spans="1:26" ht="15.75" customHeight="1">
      <c r="A722" s="108"/>
      <c r="B722" s="108"/>
      <c r="C722" s="108"/>
      <c r="D722" s="310"/>
      <c r="E722" s="108"/>
      <c r="F722" s="108"/>
      <c r="G722" s="108"/>
      <c r="H722" s="108"/>
      <c r="I722" s="108"/>
      <c r="J722" s="108"/>
      <c r="K722" s="108"/>
      <c r="L722" s="108"/>
      <c r="M722" s="108"/>
      <c r="N722" s="108"/>
      <c r="O722" s="108"/>
      <c r="P722" s="56"/>
      <c r="Q722" s="108"/>
      <c r="R722" s="108"/>
      <c r="S722" s="108"/>
      <c r="T722" s="108"/>
      <c r="U722" s="108"/>
      <c r="V722" s="108"/>
      <c r="W722" s="108"/>
      <c r="X722" s="108"/>
      <c r="Y722" s="108"/>
      <c r="Z722" s="108"/>
    </row>
    <row r="723" spans="1:26" ht="15.75" customHeight="1">
      <c r="A723" s="108"/>
      <c r="B723" s="108"/>
      <c r="C723" s="108"/>
      <c r="D723" s="310"/>
      <c r="E723" s="108"/>
      <c r="F723" s="108"/>
      <c r="G723" s="108"/>
      <c r="H723" s="108"/>
      <c r="I723" s="108"/>
      <c r="J723" s="108"/>
      <c r="K723" s="108"/>
      <c r="L723" s="108"/>
      <c r="M723" s="108"/>
      <c r="N723" s="108"/>
      <c r="O723" s="108"/>
      <c r="P723" s="56"/>
      <c r="Q723" s="108"/>
      <c r="R723" s="108"/>
      <c r="S723" s="108"/>
      <c r="T723" s="108"/>
      <c r="U723" s="108"/>
      <c r="V723" s="108"/>
      <c r="W723" s="108"/>
      <c r="X723" s="108"/>
      <c r="Y723" s="108"/>
      <c r="Z723" s="108"/>
    </row>
    <row r="724" spans="1:26" ht="15.75" customHeight="1">
      <c r="A724" s="108"/>
      <c r="B724" s="108"/>
      <c r="C724" s="108"/>
      <c r="D724" s="310"/>
      <c r="E724" s="108"/>
      <c r="F724" s="108"/>
      <c r="G724" s="108"/>
      <c r="H724" s="108"/>
      <c r="I724" s="108"/>
      <c r="J724" s="108"/>
      <c r="K724" s="108"/>
      <c r="L724" s="108"/>
      <c r="M724" s="108"/>
      <c r="N724" s="108"/>
      <c r="O724" s="108"/>
      <c r="P724" s="56"/>
      <c r="Q724" s="108"/>
      <c r="R724" s="108"/>
      <c r="S724" s="108"/>
      <c r="T724" s="108"/>
      <c r="U724" s="108"/>
      <c r="V724" s="108"/>
      <c r="W724" s="108"/>
      <c r="X724" s="108"/>
      <c r="Y724" s="108"/>
      <c r="Z724" s="108"/>
    </row>
    <row r="725" spans="1:26" ht="15.75" customHeight="1">
      <c r="A725" s="108"/>
      <c r="B725" s="108"/>
      <c r="C725" s="108"/>
      <c r="D725" s="310"/>
      <c r="E725" s="108"/>
      <c r="F725" s="108"/>
      <c r="G725" s="108"/>
      <c r="H725" s="108"/>
      <c r="I725" s="108"/>
      <c r="J725" s="108"/>
      <c r="K725" s="108"/>
      <c r="L725" s="108"/>
      <c r="M725" s="108"/>
      <c r="N725" s="108"/>
      <c r="O725" s="108"/>
      <c r="P725" s="56"/>
      <c r="Q725" s="108"/>
      <c r="R725" s="108"/>
      <c r="S725" s="108"/>
      <c r="T725" s="108"/>
      <c r="U725" s="108"/>
      <c r="V725" s="108"/>
      <c r="W725" s="108"/>
      <c r="X725" s="108"/>
      <c r="Y725" s="108"/>
      <c r="Z725" s="108"/>
    </row>
    <row r="726" spans="1:26" ht="15.75" customHeight="1">
      <c r="A726" s="108"/>
      <c r="B726" s="108"/>
      <c r="C726" s="108"/>
      <c r="D726" s="310"/>
      <c r="E726" s="108"/>
      <c r="F726" s="108"/>
      <c r="G726" s="108"/>
      <c r="H726" s="108"/>
      <c r="I726" s="108"/>
      <c r="J726" s="108"/>
      <c r="K726" s="108"/>
      <c r="L726" s="108"/>
      <c r="M726" s="108"/>
      <c r="N726" s="108"/>
      <c r="O726" s="108"/>
      <c r="P726" s="56"/>
      <c r="Q726" s="108"/>
      <c r="R726" s="108"/>
      <c r="S726" s="108"/>
      <c r="T726" s="108"/>
      <c r="U726" s="108"/>
      <c r="V726" s="108"/>
      <c r="W726" s="108"/>
      <c r="X726" s="108"/>
      <c r="Y726" s="108"/>
      <c r="Z726" s="108"/>
    </row>
    <row r="727" spans="1:26" ht="15.75" customHeight="1">
      <c r="A727" s="108"/>
      <c r="B727" s="108"/>
      <c r="C727" s="108"/>
      <c r="D727" s="310"/>
      <c r="E727" s="108"/>
      <c r="F727" s="108"/>
      <c r="G727" s="108"/>
      <c r="H727" s="108"/>
      <c r="I727" s="108"/>
      <c r="J727" s="108"/>
      <c r="K727" s="108"/>
      <c r="L727" s="108"/>
      <c r="M727" s="108"/>
      <c r="N727" s="108"/>
      <c r="O727" s="108"/>
      <c r="P727" s="56"/>
      <c r="Q727" s="108"/>
      <c r="R727" s="108"/>
      <c r="S727" s="108"/>
      <c r="T727" s="108"/>
      <c r="U727" s="108"/>
      <c r="V727" s="108"/>
      <c r="W727" s="108"/>
      <c r="X727" s="108"/>
      <c r="Y727" s="108"/>
      <c r="Z727" s="108"/>
    </row>
    <row r="728" spans="1:26" ht="15.75" customHeight="1">
      <c r="A728" s="108"/>
      <c r="B728" s="108"/>
      <c r="C728" s="108"/>
      <c r="D728" s="310"/>
      <c r="E728" s="108"/>
      <c r="F728" s="108"/>
      <c r="G728" s="108"/>
      <c r="H728" s="108"/>
      <c r="I728" s="108"/>
      <c r="J728" s="108"/>
      <c r="K728" s="108"/>
      <c r="L728" s="108"/>
      <c r="M728" s="108"/>
      <c r="N728" s="108"/>
      <c r="O728" s="108"/>
      <c r="P728" s="56"/>
      <c r="Q728" s="108"/>
      <c r="R728" s="108"/>
      <c r="S728" s="108"/>
      <c r="T728" s="108"/>
      <c r="U728" s="108"/>
      <c r="V728" s="108"/>
      <c r="W728" s="108"/>
      <c r="X728" s="108"/>
      <c r="Y728" s="108"/>
      <c r="Z728" s="108"/>
    </row>
    <row r="729" spans="1:26" ht="15.75" customHeight="1">
      <c r="A729" s="108"/>
      <c r="B729" s="108"/>
      <c r="C729" s="108"/>
      <c r="D729" s="310"/>
      <c r="E729" s="108"/>
      <c r="F729" s="108"/>
      <c r="G729" s="108"/>
      <c r="H729" s="108"/>
      <c r="I729" s="108"/>
      <c r="J729" s="108"/>
      <c r="K729" s="108"/>
      <c r="L729" s="108"/>
      <c r="M729" s="108"/>
      <c r="N729" s="108"/>
      <c r="O729" s="108"/>
      <c r="P729" s="56"/>
      <c r="Q729" s="108"/>
      <c r="R729" s="108"/>
      <c r="S729" s="108"/>
      <c r="T729" s="108"/>
      <c r="U729" s="108"/>
      <c r="V729" s="108"/>
      <c r="W729" s="108"/>
      <c r="X729" s="108"/>
      <c r="Y729" s="108"/>
      <c r="Z729" s="108"/>
    </row>
    <row r="730" spans="1:26" ht="15.75" customHeight="1">
      <c r="A730" s="108"/>
      <c r="B730" s="108"/>
      <c r="C730" s="108"/>
      <c r="D730" s="310"/>
      <c r="E730" s="108"/>
      <c r="F730" s="108"/>
      <c r="G730" s="108"/>
      <c r="H730" s="108"/>
      <c r="I730" s="108"/>
      <c r="J730" s="108"/>
      <c r="K730" s="108"/>
      <c r="L730" s="108"/>
      <c r="M730" s="108"/>
      <c r="N730" s="108"/>
      <c r="O730" s="108"/>
      <c r="P730" s="56"/>
      <c r="Q730" s="108"/>
      <c r="R730" s="108"/>
      <c r="S730" s="108"/>
      <c r="T730" s="108"/>
      <c r="U730" s="108"/>
      <c r="V730" s="108"/>
      <c r="W730" s="108"/>
      <c r="X730" s="108"/>
      <c r="Y730" s="108"/>
      <c r="Z730" s="108"/>
    </row>
    <row r="731" spans="1:26" ht="15.75" customHeight="1">
      <c r="A731" s="108"/>
      <c r="B731" s="108"/>
      <c r="C731" s="108"/>
      <c r="D731" s="310"/>
      <c r="E731" s="108"/>
      <c r="F731" s="108"/>
      <c r="G731" s="108"/>
      <c r="H731" s="108"/>
      <c r="I731" s="108"/>
      <c r="J731" s="108"/>
      <c r="K731" s="108"/>
      <c r="L731" s="108"/>
      <c r="M731" s="108"/>
      <c r="N731" s="108"/>
      <c r="O731" s="108"/>
      <c r="P731" s="56"/>
      <c r="Q731" s="108"/>
      <c r="R731" s="108"/>
      <c r="S731" s="108"/>
      <c r="T731" s="108"/>
      <c r="U731" s="108"/>
      <c r="V731" s="108"/>
      <c r="W731" s="108"/>
      <c r="X731" s="108"/>
      <c r="Y731" s="108"/>
      <c r="Z731" s="108"/>
    </row>
    <row r="732" spans="1:26" ht="15.75" customHeight="1">
      <c r="A732" s="108"/>
      <c r="B732" s="108"/>
      <c r="C732" s="108"/>
      <c r="D732" s="310"/>
      <c r="E732" s="108"/>
      <c r="F732" s="108"/>
      <c r="G732" s="108"/>
      <c r="H732" s="108"/>
      <c r="I732" s="108"/>
      <c r="J732" s="108"/>
      <c r="K732" s="108"/>
      <c r="L732" s="108"/>
      <c r="M732" s="108"/>
      <c r="N732" s="108"/>
      <c r="O732" s="108"/>
      <c r="P732" s="56"/>
      <c r="Q732" s="108"/>
      <c r="R732" s="108"/>
      <c r="S732" s="108"/>
      <c r="T732" s="108"/>
      <c r="U732" s="108"/>
      <c r="V732" s="108"/>
      <c r="W732" s="108"/>
      <c r="X732" s="108"/>
      <c r="Y732" s="108"/>
      <c r="Z732" s="108"/>
    </row>
    <row r="733" spans="1:26" ht="15.75" customHeight="1">
      <c r="A733" s="108"/>
      <c r="B733" s="108"/>
      <c r="C733" s="108"/>
      <c r="D733" s="310"/>
      <c r="E733" s="108"/>
      <c r="F733" s="108"/>
      <c r="G733" s="108"/>
      <c r="H733" s="108"/>
      <c r="I733" s="108"/>
      <c r="J733" s="108"/>
      <c r="K733" s="108"/>
      <c r="L733" s="108"/>
      <c r="M733" s="108"/>
      <c r="N733" s="108"/>
      <c r="O733" s="108"/>
      <c r="P733" s="56"/>
      <c r="Q733" s="108"/>
      <c r="R733" s="108"/>
      <c r="S733" s="108"/>
      <c r="T733" s="108"/>
      <c r="U733" s="108"/>
      <c r="V733" s="108"/>
      <c r="W733" s="108"/>
      <c r="X733" s="108"/>
      <c r="Y733" s="108"/>
      <c r="Z733" s="108"/>
    </row>
    <row r="734" spans="1:26" ht="15.75" customHeight="1">
      <c r="A734" s="108"/>
      <c r="B734" s="108"/>
      <c r="C734" s="108"/>
      <c r="D734" s="310"/>
      <c r="E734" s="108"/>
      <c r="F734" s="108"/>
      <c r="G734" s="108"/>
      <c r="H734" s="108"/>
      <c r="I734" s="108"/>
      <c r="J734" s="108"/>
      <c r="K734" s="108"/>
      <c r="L734" s="108"/>
      <c r="M734" s="108"/>
      <c r="N734" s="108"/>
      <c r="O734" s="108"/>
      <c r="P734" s="56"/>
      <c r="Q734" s="108"/>
      <c r="R734" s="108"/>
      <c r="S734" s="108"/>
      <c r="T734" s="108"/>
      <c r="U734" s="108"/>
      <c r="V734" s="108"/>
      <c r="W734" s="108"/>
      <c r="X734" s="108"/>
      <c r="Y734" s="108"/>
      <c r="Z734" s="108"/>
    </row>
    <row r="735" spans="1:26" ht="15.75" customHeight="1">
      <c r="A735" s="108"/>
      <c r="B735" s="108"/>
      <c r="C735" s="108"/>
      <c r="D735" s="310"/>
      <c r="E735" s="108"/>
      <c r="F735" s="108"/>
      <c r="G735" s="108"/>
      <c r="H735" s="108"/>
      <c r="I735" s="108"/>
      <c r="J735" s="108"/>
      <c r="K735" s="108"/>
      <c r="L735" s="108"/>
      <c r="M735" s="108"/>
      <c r="N735" s="108"/>
      <c r="O735" s="108"/>
      <c r="P735" s="56"/>
      <c r="Q735" s="108"/>
      <c r="R735" s="108"/>
      <c r="S735" s="108"/>
      <c r="T735" s="108"/>
      <c r="U735" s="108"/>
      <c r="V735" s="108"/>
      <c r="W735" s="108"/>
      <c r="X735" s="108"/>
      <c r="Y735" s="108"/>
      <c r="Z735" s="108"/>
    </row>
    <row r="736" spans="1:26" ht="15.75" customHeight="1">
      <c r="A736" s="108"/>
      <c r="B736" s="108"/>
      <c r="C736" s="108"/>
      <c r="D736" s="310"/>
      <c r="E736" s="108"/>
      <c r="F736" s="108"/>
      <c r="G736" s="108"/>
      <c r="H736" s="108"/>
      <c r="I736" s="108"/>
      <c r="J736" s="108"/>
      <c r="K736" s="108"/>
      <c r="L736" s="108"/>
      <c r="M736" s="108"/>
      <c r="N736" s="108"/>
      <c r="O736" s="108"/>
      <c r="P736" s="56"/>
      <c r="Q736" s="108"/>
      <c r="R736" s="108"/>
      <c r="S736" s="108"/>
      <c r="T736" s="108"/>
      <c r="U736" s="108"/>
      <c r="V736" s="108"/>
      <c r="W736" s="108"/>
      <c r="X736" s="108"/>
      <c r="Y736" s="108"/>
      <c r="Z736" s="108"/>
    </row>
    <row r="737" spans="1:26" ht="15.75" customHeight="1">
      <c r="A737" s="108"/>
      <c r="B737" s="108"/>
      <c r="C737" s="108"/>
      <c r="D737" s="310"/>
      <c r="E737" s="108"/>
      <c r="F737" s="108"/>
      <c r="G737" s="108"/>
      <c r="H737" s="108"/>
      <c r="I737" s="108"/>
      <c r="J737" s="108"/>
      <c r="K737" s="108"/>
      <c r="L737" s="108"/>
      <c r="M737" s="108"/>
      <c r="N737" s="108"/>
      <c r="O737" s="108"/>
      <c r="P737" s="56"/>
      <c r="Q737" s="108"/>
      <c r="R737" s="108"/>
      <c r="S737" s="108"/>
      <c r="T737" s="108"/>
      <c r="U737" s="108"/>
      <c r="V737" s="108"/>
      <c r="W737" s="108"/>
      <c r="X737" s="108"/>
      <c r="Y737" s="108"/>
      <c r="Z737" s="108"/>
    </row>
    <row r="738" spans="1:26" ht="15.75" customHeight="1">
      <c r="A738" s="108"/>
      <c r="B738" s="108"/>
      <c r="C738" s="108"/>
      <c r="D738" s="310"/>
      <c r="E738" s="108"/>
      <c r="F738" s="108"/>
      <c r="G738" s="108"/>
      <c r="H738" s="108"/>
      <c r="I738" s="108"/>
      <c r="J738" s="108"/>
      <c r="K738" s="108"/>
      <c r="L738" s="108"/>
      <c r="M738" s="108"/>
      <c r="N738" s="108"/>
      <c r="O738" s="108"/>
      <c r="P738" s="56"/>
      <c r="Q738" s="108"/>
      <c r="R738" s="108"/>
      <c r="S738" s="108"/>
      <c r="T738" s="108"/>
      <c r="U738" s="108"/>
      <c r="V738" s="108"/>
      <c r="W738" s="108"/>
      <c r="X738" s="108"/>
      <c r="Y738" s="108"/>
      <c r="Z738" s="108"/>
    </row>
    <row r="739" spans="1:26" ht="15.75" customHeight="1">
      <c r="A739" s="108"/>
      <c r="B739" s="108"/>
      <c r="C739" s="108"/>
      <c r="D739" s="310"/>
      <c r="E739" s="108"/>
      <c r="F739" s="108"/>
      <c r="G739" s="108"/>
      <c r="H739" s="108"/>
      <c r="I739" s="108"/>
      <c r="J739" s="108"/>
      <c r="K739" s="108"/>
      <c r="L739" s="108"/>
      <c r="M739" s="108"/>
      <c r="N739" s="108"/>
      <c r="O739" s="108"/>
      <c r="P739" s="56"/>
      <c r="Q739" s="108"/>
      <c r="R739" s="108"/>
      <c r="S739" s="108"/>
      <c r="T739" s="108"/>
      <c r="U739" s="108"/>
      <c r="V739" s="108"/>
      <c r="W739" s="108"/>
      <c r="X739" s="108"/>
      <c r="Y739" s="108"/>
      <c r="Z739" s="108"/>
    </row>
    <row r="740" spans="1:26" ht="15.75" customHeight="1">
      <c r="A740" s="108"/>
      <c r="B740" s="108"/>
      <c r="C740" s="108"/>
      <c r="D740" s="310"/>
      <c r="E740" s="108"/>
      <c r="F740" s="108"/>
      <c r="G740" s="108"/>
      <c r="H740" s="108"/>
      <c r="I740" s="108"/>
      <c r="J740" s="108"/>
      <c r="K740" s="108"/>
      <c r="L740" s="108"/>
      <c r="M740" s="108"/>
      <c r="N740" s="108"/>
      <c r="O740" s="108"/>
      <c r="P740" s="56"/>
      <c r="Q740" s="108"/>
      <c r="R740" s="108"/>
      <c r="S740" s="108"/>
      <c r="T740" s="108"/>
      <c r="U740" s="108"/>
      <c r="V740" s="108"/>
      <c r="W740" s="108"/>
      <c r="X740" s="108"/>
      <c r="Y740" s="108"/>
      <c r="Z740" s="108"/>
    </row>
    <row r="741" spans="1:26" ht="15.75" customHeight="1">
      <c r="A741" s="108"/>
      <c r="B741" s="108"/>
      <c r="C741" s="108"/>
      <c r="D741" s="310"/>
      <c r="E741" s="108"/>
      <c r="F741" s="108"/>
      <c r="G741" s="108"/>
      <c r="H741" s="108"/>
      <c r="I741" s="108"/>
      <c r="J741" s="108"/>
      <c r="K741" s="108"/>
      <c r="L741" s="108"/>
      <c r="M741" s="108"/>
      <c r="N741" s="108"/>
      <c r="O741" s="108"/>
      <c r="P741" s="56"/>
      <c r="Q741" s="108"/>
      <c r="R741" s="108"/>
      <c r="S741" s="108"/>
      <c r="T741" s="108"/>
      <c r="U741" s="108"/>
      <c r="V741" s="108"/>
      <c r="W741" s="108"/>
      <c r="X741" s="108"/>
      <c r="Y741" s="108"/>
      <c r="Z741" s="108"/>
    </row>
    <row r="742" spans="1:26" ht="15.75" customHeight="1">
      <c r="A742" s="108"/>
      <c r="B742" s="108"/>
      <c r="C742" s="108"/>
      <c r="D742" s="310"/>
      <c r="E742" s="108"/>
      <c r="F742" s="108"/>
      <c r="G742" s="108"/>
      <c r="H742" s="108"/>
      <c r="I742" s="108"/>
      <c r="J742" s="108"/>
      <c r="K742" s="108"/>
      <c r="L742" s="108"/>
      <c r="M742" s="108"/>
      <c r="N742" s="108"/>
      <c r="O742" s="108"/>
      <c r="P742" s="56"/>
      <c r="Q742" s="108"/>
      <c r="R742" s="108"/>
      <c r="S742" s="108"/>
      <c r="T742" s="108"/>
      <c r="U742" s="108"/>
      <c r="V742" s="108"/>
      <c r="W742" s="108"/>
      <c r="X742" s="108"/>
      <c r="Y742" s="108"/>
      <c r="Z742" s="108"/>
    </row>
    <row r="743" spans="1:26" ht="15.75" customHeight="1">
      <c r="A743" s="108"/>
      <c r="B743" s="108"/>
      <c r="C743" s="108"/>
      <c r="D743" s="310"/>
      <c r="E743" s="108"/>
      <c r="F743" s="108"/>
      <c r="G743" s="108"/>
      <c r="H743" s="108"/>
      <c r="I743" s="108"/>
      <c r="J743" s="108"/>
      <c r="K743" s="108"/>
      <c r="L743" s="108"/>
      <c r="M743" s="108"/>
      <c r="N743" s="108"/>
      <c r="O743" s="108"/>
      <c r="P743" s="56"/>
      <c r="Q743" s="108"/>
      <c r="R743" s="108"/>
      <c r="S743" s="108"/>
      <c r="T743" s="108"/>
      <c r="U743" s="108"/>
      <c r="V743" s="108"/>
      <c r="W743" s="108"/>
      <c r="X743" s="108"/>
      <c r="Y743" s="108"/>
      <c r="Z743" s="108"/>
    </row>
    <row r="744" spans="1:26" ht="15.75" customHeight="1">
      <c r="A744" s="108"/>
      <c r="B744" s="108"/>
      <c r="C744" s="108"/>
      <c r="D744" s="310"/>
      <c r="E744" s="108"/>
      <c r="F744" s="108"/>
      <c r="G744" s="108"/>
      <c r="H744" s="108"/>
      <c r="I744" s="108"/>
      <c r="J744" s="108"/>
      <c r="K744" s="108"/>
      <c r="L744" s="108"/>
      <c r="M744" s="108"/>
      <c r="N744" s="108"/>
      <c r="O744" s="108"/>
      <c r="P744" s="56"/>
      <c r="Q744" s="108"/>
      <c r="R744" s="108"/>
      <c r="S744" s="108"/>
      <c r="T744" s="108"/>
      <c r="U744" s="108"/>
      <c r="V744" s="108"/>
      <c r="W744" s="108"/>
      <c r="X744" s="108"/>
      <c r="Y744" s="108"/>
      <c r="Z744" s="108"/>
    </row>
    <row r="745" spans="1:26" ht="15.75" customHeight="1">
      <c r="A745" s="108"/>
      <c r="B745" s="108"/>
      <c r="C745" s="108"/>
      <c r="D745" s="310"/>
      <c r="E745" s="108"/>
      <c r="F745" s="108"/>
      <c r="G745" s="108"/>
      <c r="H745" s="108"/>
      <c r="I745" s="108"/>
      <c r="J745" s="108"/>
      <c r="K745" s="108"/>
      <c r="L745" s="108"/>
      <c r="M745" s="108"/>
      <c r="N745" s="108"/>
      <c r="O745" s="108"/>
      <c r="P745" s="56"/>
      <c r="Q745" s="108"/>
      <c r="R745" s="108"/>
      <c r="S745" s="108"/>
      <c r="T745" s="108"/>
      <c r="U745" s="108"/>
      <c r="V745" s="108"/>
      <c r="W745" s="108"/>
      <c r="X745" s="108"/>
      <c r="Y745" s="108"/>
      <c r="Z745" s="108"/>
    </row>
    <row r="746" spans="1:26" ht="15.75" customHeight="1">
      <c r="A746" s="108"/>
      <c r="B746" s="108"/>
      <c r="C746" s="108"/>
      <c r="D746" s="310"/>
      <c r="E746" s="108"/>
      <c r="F746" s="108"/>
      <c r="G746" s="108"/>
      <c r="H746" s="108"/>
      <c r="I746" s="108"/>
      <c r="J746" s="108"/>
      <c r="K746" s="108"/>
      <c r="L746" s="108"/>
      <c r="M746" s="108"/>
      <c r="N746" s="108"/>
      <c r="O746" s="108"/>
      <c r="P746" s="56"/>
      <c r="Q746" s="108"/>
      <c r="R746" s="108"/>
      <c r="S746" s="108"/>
      <c r="T746" s="108"/>
      <c r="U746" s="108"/>
      <c r="V746" s="108"/>
      <c r="W746" s="108"/>
      <c r="X746" s="108"/>
      <c r="Y746" s="108"/>
      <c r="Z746" s="108"/>
    </row>
    <row r="747" spans="1:26" ht="15.75" customHeight="1">
      <c r="A747" s="108"/>
      <c r="B747" s="108"/>
      <c r="C747" s="108"/>
      <c r="D747" s="310"/>
      <c r="E747" s="108"/>
      <c r="F747" s="108"/>
      <c r="G747" s="108"/>
      <c r="H747" s="108"/>
      <c r="I747" s="108"/>
      <c r="J747" s="108"/>
      <c r="K747" s="108"/>
      <c r="L747" s="108"/>
      <c r="M747" s="108"/>
      <c r="N747" s="108"/>
      <c r="O747" s="108"/>
      <c r="P747" s="56"/>
      <c r="Q747" s="108"/>
      <c r="R747" s="108"/>
      <c r="S747" s="108"/>
      <c r="T747" s="108"/>
      <c r="U747" s="108"/>
      <c r="V747" s="108"/>
      <c r="W747" s="108"/>
      <c r="X747" s="108"/>
      <c r="Y747" s="108"/>
      <c r="Z747" s="108"/>
    </row>
    <row r="748" spans="1:26" ht="15.75" customHeight="1">
      <c r="A748" s="108"/>
      <c r="B748" s="108"/>
      <c r="C748" s="108"/>
      <c r="D748" s="310"/>
      <c r="E748" s="108"/>
      <c r="F748" s="108"/>
      <c r="G748" s="108"/>
      <c r="H748" s="108"/>
      <c r="I748" s="108"/>
      <c r="J748" s="108"/>
      <c r="K748" s="108"/>
      <c r="L748" s="108"/>
      <c r="M748" s="108"/>
      <c r="N748" s="108"/>
      <c r="O748" s="108"/>
      <c r="P748" s="56"/>
      <c r="Q748" s="108"/>
      <c r="R748" s="108"/>
      <c r="S748" s="108"/>
      <c r="T748" s="108"/>
      <c r="U748" s="108"/>
      <c r="V748" s="108"/>
      <c r="W748" s="108"/>
      <c r="X748" s="108"/>
      <c r="Y748" s="108"/>
      <c r="Z748" s="108"/>
    </row>
    <row r="749" spans="1:26" ht="15.75" customHeight="1">
      <c r="A749" s="108"/>
      <c r="B749" s="108"/>
      <c r="C749" s="108"/>
      <c r="D749" s="310"/>
      <c r="E749" s="108"/>
      <c r="F749" s="108"/>
      <c r="G749" s="108"/>
      <c r="H749" s="108"/>
      <c r="I749" s="108"/>
      <c r="J749" s="108"/>
      <c r="K749" s="108"/>
      <c r="L749" s="108"/>
      <c r="M749" s="108"/>
      <c r="N749" s="108"/>
      <c r="O749" s="108"/>
      <c r="P749" s="56"/>
      <c r="Q749" s="108"/>
      <c r="R749" s="108"/>
      <c r="S749" s="108"/>
      <c r="T749" s="108"/>
      <c r="U749" s="108"/>
      <c r="V749" s="108"/>
      <c r="W749" s="108"/>
      <c r="X749" s="108"/>
      <c r="Y749" s="108"/>
      <c r="Z749" s="108"/>
    </row>
    <row r="750" spans="1:26" ht="15.75" customHeight="1">
      <c r="A750" s="108"/>
      <c r="B750" s="108"/>
      <c r="C750" s="108"/>
      <c r="D750" s="310"/>
      <c r="E750" s="108"/>
      <c r="F750" s="108"/>
      <c r="G750" s="108"/>
      <c r="H750" s="108"/>
      <c r="I750" s="108"/>
      <c r="J750" s="108"/>
      <c r="K750" s="108"/>
      <c r="L750" s="108"/>
      <c r="M750" s="108"/>
      <c r="N750" s="108"/>
      <c r="O750" s="108"/>
      <c r="P750" s="56"/>
      <c r="Q750" s="108"/>
      <c r="R750" s="108"/>
      <c r="S750" s="108"/>
      <c r="T750" s="108"/>
      <c r="U750" s="108"/>
      <c r="V750" s="108"/>
      <c r="W750" s="108"/>
      <c r="X750" s="108"/>
      <c r="Y750" s="108"/>
      <c r="Z750" s="108"/>
    </row>
    <row r="751" spans="1:26" ht="15.75" customHeight="1">
      <c r="A751" s="108"/>
      <c r="B751" s="108"/>
      <c r="C751" s="108"/>
      <c r="D751" s="310"/>
      <c r="E751" s="108"/>
      <c r="F751" s="108"/>
      <c r="G751" s="108"/>
      <c r="H751" s="108"/>
      <c r="I751" s="108"/>
      <c r="J751" s="108"/>
      <c r="K751" s="108"/>
      <c r="L751" s="108"/>
      <c r="M751" s="108"/>
      <c r="N751" s="108"/>
      <c r="O751" s="108"/>
      <c r="P751" s="56"/>
      <c r="Q751" s="108"/>
      <c r="R751" s="108"/>
      <c r="S751" s="108"/>
      <c r="T751" s="108"/>
      <c r="U751" s="108"/>
      <c r="V751" s="108"/>
      <c r="W751" s="108"/>
      <c r="X751" s="108"/>
      <c r="Y751" s="108"/>
      <c r="Z751" s="108"/>
    </row>
    <row r="752" spans="1:26" ht="15.75" customHeight="1">
      <c r="A752" s="108"/>
      <c r="B752" s="108"/>
      <c r="C752" s="108"/>
      <c r="D752" s="310"/>
      <c r="E752" s="108"/>
      <c r="F752" s="108"/>
      <c r="G752" s="108"/>
      <c r="H752" s="108"/>
      <c r="I752" s="108"/>
      <c r="J752" s="108"/>
      <c r="K752" s="108"/>
      <c r="L752" s="108"/>
      <c r="M752" s="108"/>
      <c r="N752" s="108"/>
      <c r="O752" s="108"/>
      <c r="P752" s="56"/>
      <c r="Q752" s="108"/>
      <c r="R752" s="108"/>
      <c r="S752" s="108"/>
      <c r="T752" s="108"/>
      <c r="U752" s="108"/>
      <c r="V752" s="108"/>
      <c r="W752" s="108"/>
      <c r="X752" s="108"/>
      <c r="Y752" s="108"/>
      <c r="Z752" s="108"/>
    </row>
    <row r="753" spans="1:26" ht="15.75" customHeight="1">
      <c r="A753" s="108"/>
      <c r="B753" s="108"/>
      <c r="C753" s="108"/>
      <c r="D753" s="310"/>
      <c r="E753" s="108"/>
      <c r="F753" s="108"/>
      <c r="G753" s="108"/>
      <c r="H753" s="108"/>
      <c r="I753" s="108"/>
      <c r="J753" s="108"/>
      <c r="K753" s="108"/>
      <c r="L753" s="108"/>
      <c r="M753" s="108"/>
      <c r="N753" s="108"/>
      <c r="O753" s="108"/>
      <c r="P753" s="56"/>
      <c r="Q753" s="108"/>
      <c r="R753" s="108"/>
      <c r="S753" s="108"/>
      <c r="T753" s="108"/>
      <c r="U753" s="108"/>
      <c r="V753" s="108"/>
      <c r="W753" s="108"/>
      <c r="X753" s="108"/>
      <c r="Y753" s="108"/>
      <c r="Z753" s="108"/>
    </row>
    <row r="754" spans="1:26" ht="15.75" customHeight="1">
      <c r="A754" s="108"/>
      <c r="B754" s="108"/>
      <c r="C754" s="108"/>
      <c r="D754" s="310"/>
      <c r="E754" s="108"/>
      <c r="F754" s="108"/>
      <c r="G754" s="108"/>
      <c r="H754" s="108"/>
      <c r="I754" s="108"/>
      <c r="J754" s="108"/>
      <c r="K754" s="108"/>
      <c r="L754" s="108"/>
      <c r="M754" s="108"/>
      <c r="N754" s="108"/>
      <c r="O754" s="108"/>
      <c r="P754" s="56"/>
      <c r="Q754" s="108"/>
      <c r="R754" s="108"/>
      <c r="S754" s="108"/>
      <c r="T754" s="108"/>
      <c r="U754" s="108"/>
      <c r="V754" s="108"/>
      <c r="W754" s="108"/>
      <c r="X754" s="108"/>
      <c r="Y754" s="108"/>
      <c r="Z754" s="108"/>
    </row>
    <row r="755" spans="1:26" ht="15.75" customHeight="1">
      <c r="A755" s="108"/>
      <c r="B755" s="108"/>
      <c r="C755" s="108"/>
      <c r="D755" s="310"/>
      <c r="E755" s="108"/>
      <c r="F755" s="108"/>
      <c r="G755" s="108"/>
      <c r="H755" s="108"/>
      <c r="I755" s="108"/>
      <c r="J755" s="108"/>
      <c r="K755" s="108"/>
      <c r="L755" s="108"/>
      <c r="M755" s="108"/>
      <c r="N755" s="108"/>
      <c r="O755" s="108"/>
      <c r="P755" s="56"/>
      <c r="Q755" s="108"/>
      <c r="R755" s="108"/>
      <c r="S755" s="108"/>
      <c r="T755" s="108"/>
      <c r="U755" s="108"/>
      <c r="V755" s="108"/>
      <c r="W755" s="108"/>
      <c r="X755" s="108"/>
      <c r="Y755" s="108"/>
      <c r="Z755" s="108"/>
    </row>
    <row r="756" spans="1:26" ht="15.75" customHeight="1">
      <c r="A756" s="108"/>
      <c r="B756" s="108"/>
      <c r="C756" s="108"/>
      <c r="D756" s="310"/>
      <c r="E756" s="108"/>
      <c r="F756" s="108"/>
      <c r="G756" s="108"/>
      <c r="H756" s="108"/>
      <c r="I756" s="108"/>
      <c r="J756" s="108"/>
      <c r="K756" s="108"/>
      <c r="L756" s="108"/>
      <c r="M756" s="108"/>
      <c r="N756" s="108"/>
      <c r="O756" s="108"/>
      <c r="P756" s="56"/>
      <c r="Q756" s="108"/>
      <c r="R756" s="108"/>
      <c r="S756" s="108"/>
      <c r="T756" s="108"/>
      <c r="U756" s="108"/>
      <c r="V756" s="108"/>
      <c r="W756" s="108"/>
      <c r="X756" s="108"/>
      <c r="Y756" s="108"/>
      <c r="Z756" s="108"/>
    </row>
    <row r="757" spans="1:26" ht="15.75" customHeight="1">
      <c r="A757" s="108"/>
      <c r="B757" s="108"/>
      <c r="C757" s="108"/>
      <c r="D757" s="310"/>
      <c r="E757" s="108"/>
      <c r="F757" s="108"/>
      <c r="G757" s="108"/>
      <c r="H757" s="108"/>
      <c r="I757" s="108"/>
      <c r="J757" s="108"/>
      <c r="K757" s="108"/>
      <c r="L757" s="108"/>
      <c r="M757" s="108"/>
      <c r="N757" s="108"/>
      <c r="O757" s="108"/>
      <c r="P757" s="56"/>
      <c r="Q757" s="108"/>
      <c r="R757" s="108"/>
      <c r="S757" s="108"/>
      <c r="T757" s="108"/>
      <c r="U757" s="108"/>
      <c r="V757" s="108"/>
      <c r="W757" s="108"/>
      <c r="X757" s="108"/>
      <c r="Y757" s="108"/>
      <c r="Z757" s="108"/>
    </row>
    <row r="758" spans="1:26" ht="15.75" customHeight="1">
      <c r="A758" s="108"/>
      <c r="B758" s="108"/>
      <c r="C758" s="108"/>
      <c r="D758" s="310"/>
      <c r="E758" s="108"/>
      <c r="F758" s="108"/>
      <c r="G758" s="108"/>
      <c r="H758" s="108"/>
      <c r="I758" s="108"/>
      <c r="J758" s="108"/>
      <c r="K758" s="108"/>
      <c r="L758" s="108"/>
      <c r="M758" s="108"/>
      <c r="N758" s="108"/>
      <c r="O758" s="108"/>
      <c r="P758" s="56"/>
      <c r="Q758" s="108"/>
      <c r="R758" s="108"/>
      <c r="S758" s="108"/>
      <c r="T758" s="108"/>
      <c r="U758" s="108"/>
      <c r="V758" s="108"/>
      <c r="W758" s="108"/>
      <c r="X758" s="108"/>
      <c r="Y758" s="108"/>
      <c r="Z758" s="108"/>
    </row>
    <row r="759" spans="1:26" ht="15.75" customHeight="1">
      <c r="A759" s="108"/>
      <c r="B759" s="108"/>
      <c r="C759" s="108"/>
      <c r="D759" s="310"/>
      <c r="E759" s="108"/>
      <c r="F759" s="108"/>
      <c r="G759" s="108"/>
      <c r="H759" s="108"/>
      <c r="I759" s="108"/>
      <c r="J759" s="108"/>
      <c r="K759" s="108"/>
      <c r="L759" s="108"/>
      <c r="M759" s="108"/>
      <c r="N759" s="108"/>
      <c r="O759" s="108"/>
      <c r="P759" s="56"/>
      <c r="Q759" s="108"/>
      <c r="R759" s="108"/>
      <c r="S759" s="108"/>
      <c r="T759" s="108"/>
      <c r="U759" s="108"/>
      <c r="V759" s="108"/>
      <c r="W759" s="108"/>
      <c r="X759" s="108"/>
      <c r="Y759" s="108"/>
      <c r="Z759" s="108"/>
    </row>
    <row r="760" spans="1:26" ht="15.75" customHeight="1">
      <c r="A760" s="108"/>
      <c r="B760" s="108"/>
      <c r="C760" s="108"/>
      <c r="D760" s="310"/>
      <c r="E760" s="108"/>
      <c r="F760" s="108"/>
      <c r="G760" s="108"/>
      <c r="H760" s="108"/>
      <c r="I760" s="108"/>
      <c r="J760" s="108"/>
      <c r="K760" s="108"/>
      <c r="L760" s="108"/>
      <c r="M760" s="108"/>
      <c r="N760" s="108"/>
      <c r="O760" s="108"/>
      <c r="P760" s="56"/>
      <c r="Q760" s="108"/>
      <c r="R760" s="108"/>
      <c r="S760" s="108"/>
      <c r="T760" s="108"/>
      <c r="U760" s="108"/>
      <c r="V760" s="108"/>
      <c r="W760" s="108"/>
      <c r="X760" s="108"/>
      <c r="Y760" s="108"/>
      <c r="Z760" s="108"/>
    </row>
    <row r="761" spans="1:26" ht="15.75" customHeight="1">
      <c r="A761" s="108"/>
      <c r="B761" s="108"/>
      <c r="C761" s="108"/>
      <c r="D761" s="310"/>
      <c r="E761" s="108"/>
      <c r="F761" s="108"/>
      <c r="G761" s="108"/>
      <c r="H761" s="108"/>
      <c r="I761" s="108"/>
      <c r="J761" s="108"/>
      <c r="K761" s="108"/>
      <c r="L761" s="108"/>
      <c r="M761" s="108"/>
      <c r="N761" s="108"/>
      <c r="O761" s="108"/>
      <c r="P761" s="56"/>
      <c r="Q761" s="108"/>
      <c r="R761" s="108"/>
      <c r="S761" s="108"/>
      <c r="T761" s="108"/>
      <c r="U761" s="108"/>
      <c r="V761" s="108"/>
      <c r="W761" s="108"/>
      <c r="X761" s="108"/>
      <c r="Y761" s="108"/>
      <c r="Z761" s="108"/>
    </row>
    <row r="762" spans="1:26" ht="15.75" customHeight="1">
      <c r="A762" s="108"/>
      <c r="B762" s="108"/>
      <c r="C762" s="108"/>
      <c r="D762" s="310"/>
      <c r="E762" s="108"/>
      <c r="F762" s="108"/>
      <c r="G762" s="108"/>
      <c r="H762" s="108"/>
      <c r="I762" s="108"/>
      <c r="J762" s="108"/>
      <c r="K762" s="108"/>
      <c r="L762" s="108"/>
      <c r="M762" s="108"/>
      <c r="N762" s="108"/>
      <c r="O762" s="108"/>
      <c r="P762" s="56"/>
      <c r="Q762" s="108"/>
      <c r="R762" s="108"/>
      <c r="S762" s="108"/>
      <c r="T762" s="108"/>
      <c r="U762" s="108"/>
      <c r="V762" s="108"/>
      <c r="W762" s="108"/>
      <c r="X762" s="108"/>
      <c r="Y762" s="108"/>
      <c r="Z762" s="108"/>
    </row>
    <row r="763" spans="1:26" ht="15.75" customHeight="1">
      <c r="A763" s="108"/>
      <c r="B763" s="108"/>
      <c r="C763" s="108"/>
      <c r="D763" s="310"/>
      <c r="E763" s="108"/>
      <c r="F763" s="108"/>
      <c r="G763" s="108"/>
      <c r="H763" s="108"/>
      <c r="I763" s="108"/>
      <c r="J763" s="108"/>
      <c r="K763" s="108"/>
      <c r="L763" s="108"/>
      <c r="M763" s="108"/>
      <c r="N763" s="108"/>
      <c r="O763" s="108"/>
      <c r="P763" s="56"/>
      <c r="Q763" s="108"/>
      <c r="R763" s="108"/>
      <c r="S763" s="108"/>
      <c r="T763" s="108"/>
      <c r="U763" s="108"/>
      <c r="V763" s="108"/>
      <c r="W763" s="108"/>
      <c r="X763" s="108"/>
      <c r="Y763" s="108"/>
      <c r="Z763" s="108"/>
    </row>
    <row r="764" spans="1:26" ht="15.75" customHeight="1">
      <c r="A764" s="108"/>
      <c r="B764" s="108"/>
      <c r="C764" s="108"/>
      <c r="D764" s="310"/>
      <c r="E764" s="108"/>
      <c r="F764" s="108"/>
      <c r="G764" s="108"/>
      <c r="H764" s="108"/>
      <c r="I764" s="108"/>
      <c r="J764" s="108"/>
      <c r="K764" s="108"/>
      <c r="L764" s="108"/>
      <c r="M764" s="108"/>
      <c r="N764" s="108"/>
      <c r="O764" s="108"/>
      <c r="P764" s="56"/>
      <c r="Q764" s="108"/>
      <c r="R764" s="108"/>
      <c r="S764" s="108"/>
      <c r="T764" s="108"/>
      <c r="U764" s="108"/>
      <c r="V764" s="108"/>
      <c r="W764" s="108"/>
      <c r="X764" s="108"/>
      <c r="Y764" s="108"/>
      <c r="Z764" s="108"/>
    </row>
    <row r="765" spans="1:26" ht="15.75" customHeight="1">
      <c r="A765" s="108"/>
      <c r="B765" s="108"/>
      <c r="C765" s="108"/>
      <c r="D765" s="310"/>
      <c r="E765" s="108"/>
      <c r="F765" s="108"/>
      <c r="G765" s="108"/>
      <c r="H765" s="108"/>
      <c r="I765" s="108"/>
      <c r="J765" s="108"/>
      <c r="K765" s="108"/>
      <c r="L765" s="108"/>
      <c r="M765" s="108"/>
      <c r="N765" s="108"/>
      <c r="O765" s="108"/>
      <c r="P765" s="56"/>
      <c r="Q765" s="108"/>
      <c r="R765" s="108"/>
      <c r="S765" s="108"/>
      <c r="T765" s="108"/>
      <c r="U765" s="108"/>
      <c r="V765" s="108"/>
      <c r="W765" s="108"/>
      <c r="X765" s="108"/>
      <c r="Y765" s="108"/>
      <c r="Z765" s="108"/>
    </row>
    <row r="766" spans="1:26" ht="15.75" customHeight="1">
      <c r="A766" s="108"/>
      <c r="B766" s="108"/>
      <c r="C766" s="108"/>
      <c r="D766" s="310"/>
      <c r="E766" s="108"/>
      <c r="F766" s="108"/>
      <c r="G766" s="108"/>
      <c r="H766" s="108"/>
      <c r="I766" s="108"/>
      <c r="J766" s="108"/>
      <c r="K766" s="108"/>
      <c r="L766" s="108"/>
      <c r="M766" s="108"/>
      <c r="N766" s="108"/>
      <c r="O766" s="108"/>
      <c r="P766" s="56"/>
      <c r="Q766" s="108"/>
      <c r="R766" s="108"/>
      <c r="S766" s="108"/>
      <c r="T766" s="108"/>
      <c r="U766" s="108"/>
      <c r="V766" s="108"/>
      <c r="W766" s="108"/>
      <c r="X766" s="108"/>
      <c r="Y766" s="108"/>
      <c r="Z766" s="108"/>
    </row>
    <row r="767" spans="1:26" ht="15.75" customHeight="1">
      <c r="A767" s="108"/>
      <c r="B767" s="108"/>
      <c r="C767" s="108"/>
      <c r="D767" s="310"/>
      <c r="E767" s="108"/>
      <c r="F767" s="108"/>
      <c r="G767" s="108"/>
      <c r="H767" s="108"/>
      <c r="I767" s="108"/>
      <c r="J767" s="108"/>
      <c r="K767" s="108"/>
      <c r="L767" s="108"/>
      <c r="M767" s="108"/>
      <c r="N767" s="108"/>
      <c r="O767" s="108"/>
      <c r="P767" s="56"/>
      <c r="Q767" s="108"/>
      <c r="R767" s="108"/>
      <c r="S767" s="108"/>
      <c r="T767" s="108"/>
      <c r="U767" s="108"/>
      <c r="V767" s="108"/>
      <c r="W767" s="108"/>
      <c r="X767" s="108"/>
      <c r="Y767" s="108"/>
      <c r="Z767" s="108"/>
    </row>
    <row r="768" spans="1:26" ht="15.75" customHeight="1">
      <c r="A768" s="108"/>
      <c r="B768" s="108"/>
      <c r="C768" s="108"/>
      <c r="D768" s="310"/>
      <c r="E768" s="108"/>
      <c r="F768" s="108"/>
      <c r="G768" s="108"/>
      <c r="H768" s="108"/>
      <c r="I768" s="108"/>
      <c r="J768" s="108"/>
      <c r="K768" s="108"/>
      <c r="L768" s="108"/>
      <c r="M768" s="108"/>
      <c r="N768" s="108"/>
      <c r="O768" s="108"/>
      <c r="P768" s="56"/>
      <c r="Q768" s="108"/>
      <c r="R768" s="108"/>
      <c r="S768" s="108"/>
      <c r="T768" s="108"/>
      <c r="U768" s="108"/>
      <c r="V768" s="108"/>
      <c r="W768" s="108"/>
      <c r="X768" s="108"/>
      <c r="Y768" s="108"/>
      <c r="Z768" s="108"/>
    </row>
    <row r="769" spans="1:26" ht="15.75" customHeight="1">
      <c r="A769" s="108"/>
      <c r="B769" s="108"/>
      <c r="C769" s="108"/>
      <c r="D769" s="310"/>
      <c r="E769" s="108"/>
      <c r="F769" s="108"/>
      <c r="G769" s="108"/>
      <c r="H769" s="108"/>
      <c r="I769" s="108"/>
      <c r="J769" s="108"/>
      <c r="K769" s="108"/>
      <c r="L769" s="108"/>
      <c r="M769" s="108"/>
      <c r="N769" s="108"/>
      <c r="O769" s="108"/>
      <c r="P769" s="56"/>
      <c r="Q769" s="108"/>
      <c r="R769" s="108"/>
      <c r="S769" s="108"/>
      <c r="T769" s="108"/>
      <c r="U769" s="108"/>
      <c r="V769" s="108"/>
      <c r="W769" s="108"/>
      <c r="X769" s="108"/>
      <c r="Y769" s="108"/>
      <c r="Z769" s="108"/>
    </row>
    <row r="770" spans="1:26" ht="15.75" customHeight="1">
      <c r="A770" s="108"/>
      <c r="B770" s="108"/>
      <c r="C770" s="108"/>
      <c r="D770" s="310"/>
      <c r="E770" s="108"/>
      <c r="F770" s="108"/>
      <c r="G770" s="108"/>
      <c r="H770" s="108"/>
      <c r="I770" s="108"/>
      <c r="J770" s="108"/>
      <c r="K770" s="108"/>
      <c r="L770" s="108"/>
      <c r="M770" s="108"/>
      <c r="N770" s="108"/>
      <c r="O770" s="108"/>
      <c r="P770" s="56"/>
      <c r="Q770" s="108"/>
      <c r="R770" s="108"/>
      <c r="S770" s="108"/>
      <c r="T770" s="108"/>
      <c r="U770" s="108"/>
      <c r="V770" s="108"/>
      <c r="W770" s="108"/>
      <c r="X770" s="108"/>
      <c r="Y770" s="108"/>
      <c r="Z770" s="108"/>
    </row>
    <row r="771" spans="1:26" ht="15.75" customHeight="1">
      <c r="A771" s="108"/>
      <c r="B771" s="108"/>
      <c r="C771" s="108"/>
      <c r="D771" s="310"/>
      <c r="E771" s="108"/>
      <c r="F771" s="108"/>
      <c r="G771" s="108"/>
      <c r="H771" s="108"/>
      <c r="I771" s="108"/>
      <c r="J771" s="108"/>
      <c r="K771" s="108"/>
      <c r="L771" s="108"/>
      <c r="M771" s="108"/>
      <c r="N771" s="108"/>
      <c r="O771" s="108"/>
      <c r="P771" s="56"/>
      <c r="Q771" s="108"/>
      <c r="R771" s="108"/>
      <c r="S771" s="108"/>
      <c r="T771" s="108"/>
      <c r="U771" s="108"/>
      <c r="V771" s="108"/>
      <c r="W771" s="108"/>
      <c r="X771" s="108"/>
      <c r="Y771" s="108"/>
      <c r="Z771" s="108"/>
    </row>
    <row r="772" spans="1:26" ht="15.75" customHeight="1">
      <c r="A772" s="108"/>
      <c r="B772" s="108"/>
      <c r="C772" s="108"/>
      <c r="D772" s="310"/>
      <c r="E772" s="108"/>
      <c r="F772" s="108"/>
      <c r="G772" s="108"/>
      <c r="H772" s="108"/>
      <c r="I772" s="108"/>
      <c r="J772" s="108"/>
      <c r="K772" s="108"/>
      <c r="L772" s="108"/>
      <c r="M772" s="108"/>
      <c r="N772" s="108"/>
      <c r="O772" s="108"/>
      <c r="P772" s="56"/>
      <c r="Q772" s="108"/>
      <c r="R772" s="108"/>
      <c r="S772" s="108"/>
      <c r="T772" s="108"/>
      <c r="U772" s="108"/>
      <c r="V772" s="108"/>
      <c r="W772" s="108"/>
      <c r="X772" s="108"/>
      <c r="Y772" s="108"/>
      <c r="Z772" s="108"/>
    </row>
    <row r="773" spans="1:26" ht="15.75" customHeight="1">
      <c r="A773" s="108"/>
      <c r="B773" s="108"/>
      <c r="C773" s="108"/>
      <c r="D773" s="310"/>
      <c r="E773" s="108"/>
      <c r="F773" s="108"/>
      <c r="G773" s="108"/>
      <c r="H773" s="108"/>
      <c r="I773" s="108"/>
      <c r="J773" s="108"/>
      <c r="K773" s="108"/>
      <c r="L773" s="108"/>
      <c r="M773" s="108"/>
      <c r="N773" s="108"/>
      <c r="O773" s="108"/>
      <c r="P773" s="56"/>
      <c r="Q773" s="108"/>
      <c r="R773" s="108"/>
      <c r="S773" s="108"/>
      <c r="T773" s="108"/>
      <c r="U773" s="108"/>
      <c r="V773" s="108"/>
      <c r="W773" s="108"/>
      <c r="X773" s="108"/>
      <c r="Y773" s="108"/>
      <c r="Z773" s="108"/>
    </row>
    <row r="774" spans="1:26" ht="15.75" customHeight="1">
      <c r="A774" s="108"/>
      <c r="B774" s="108"/>
      <c r="C774" s="108"/>
      <c r="D774" s="310"/>
      <c r="E774" s="108"/>
      <c r="F774" s="108"/>
      <c r="G774" s="108"/>
      <c r="H774" s="108"/>
      <c r="I774" s="108"/>
      <c r="J774" s="108"/>
      <c r="K774" s="108"/>
      <c r="L774" s="108"/>
      <c r="M774" s="108"/>
      <c r="N774" s="108"/>
      <c r="O774" s="108"/>
      <c r="P774" s="56"/>
      <c r="Q774" s="108"/>
      <c r="R774" s="108"/>
      <c r="S774" s="108"/>
      <c r="T774" s="108"/>
      <c r="U774" s="108"/>
      <c r="V774" s="108"/>
      <c r="W774" s="108"/>
      <c r="X774" s="108"/>
      <c r="Y774" s="108"/>
      <c r="Z774" s="108"/>
    </row>
    <row r="775" spans="1:26" ht="15.75" customHeight="1">
      <c r="A775" s="108"/>
      <c r="B775" s="108"/>
      <c r="C775" s="108"/>
      <c r="D775" s="310"/>
      <c r="E775" s="108"/>
      <c r="F775" s="108"/>
      <c r="G775" s="108"/>
      <c r="H775" s="108"/>
      <c r="I775" s="108"/>
      <c r="J775" s="108"/>
      <c r="K775" s="108"/>
      <c r="L775" s="108"/>
      <c r="M775" s="108"/>
      <c r="N775" s="108"/>
      <c r="O775" s="108"/>
      <c r="P775" s="56"/>
      <c r="Q775" s="108"/>
      <c r="R775" s="108"/>
      <c r="S775" s="108"/>
      <c r="T775" s="108"/>
      <c r="U775" s="108"/>
      <c r="V775" s="108"/>
      <c r="W775" s="108"/>
      <c r="X775" s="108"/>
      <c r="Y775" s="108"/>
      <c r="Z775" s="108"/>
    </row>
    <row r="776" spans="1:26" ht="15.75" customHeight="1">
      <c r="A776" s="108"/>
      <c r="B776" s="108"/>
      <c r="C776" s="108"/>
      <c r="D776" s="310"/>
      <c r="E776" s="108"/>
      <c r="F776" s="108"/>
      <c r="G776" s="108"/>
      <c r="H776" s="108"/>
      <c r="I776" s="108"/>
      <c r="J776" s="108"/>
      <c r="K776" s="108"/>
      <c r="L776" s="108"/>
      <c r="M776" s="108"/>
      <c r="N776" s="108"/>
      <c r="O776" s="108"/>
      <c r="P776" s="56"/>
      <c r="Q776" s="108"/>
      <c r="R776" s="108"/>
      <c r="S776" s="108"/>
      <c r="T776" s="108"/>
      <c r="U776" s="108"/>
      <c r="V776" s="108"/>
      <c r="W776" s="108"/>
      <c r="X776" s="108"/>
      <c r="Y776" s="108"/>
      <c r="Z776" s="108"/>
    </row>
    <row r="777" spans="1:26" ht="15.75" customHeight="1">
      <c r="A777" s="108"/>
      <c r="B777" s="108"/>
      <c r="C777" s="108"/>
      <c r="D777" s="310"/>
      <c r="E777" s="108"/>
      <c r="F777" s="108"/>
      <c r="G777" s="108"/>
      <c r="H777" s="108"/>
      <c r="I777" s="108"/>
      <c r="J777" s="108"/>
      <c r="K777" s="108"/>
      <c r="L777" s="108"/>
      <c r="M777" s="108"/>
      <c r="N777" s="108"/>
      <c r="O777" s="108"/>
      <c r="P777" s="56"/>
      <c r="Q777" s="108"/>
      <c r="R777" s="108"/>
      <c r="S777" s="108"/>
      <c r="T777" s="108"/>
      <c r="U777" s="108"/>
      <c r="V777" s="108"/>
      <c r="W777" s="108"/>
      <c r="X777" s="108"/>
      <c r="Y777" s="108"/>
      <c r="Z777" s="108"/>
    </row>
    <row r="778" spans="1:26" ht="15.75" customHeight="1">
      <c r="A778" s="108"/>
      <c r="B778" s="108"/>
      <c r="C778" s="108"/>
      <c r="D778" s="310"/>
      <c r="E778" s="108"/>
      <c r="F778" s="108"/>
      <c r="G778" s="108"/>
      <c r="H778" s="108"/>
      <c r="I778" s="108"/>
      <c r="J778" s="108"/>
      <c r="K778" s="108"/>
      <c r="L778" s="108"/>
      <c r="M778" s="108"/>
      <c r="N778" s="108"/>
      <c r="O778" s="108"/>
      <c r="P778" s="56"/>
      <c r="Q778" s="108"/>
      <c r="R778" s="108"/>
      <c r="S778" s="108"/>
      <c r="T778" s="108"/>
      <c r="U778" s="108"/>
      <c r="V778" s="108"/>
      <c r="W778" s="108"/>
      <c r="X778" s="108"/>
      <c r="Y778" s="108"/>
      <c r="Z778" s="108"/>
    </row>
    <row r="779" spans="1:26" ht="15.75" customHeight="1">
      <c r="A779" s="108"/>
      <c r="B779" s="108"/>
      <c r="C779" s="108"/>
      <c r="D779" s="310"/>
      <c r="E779" s="108"/>
      <c r="F779" s="108"/>
      <c r="G779" s="108"/>
      <c r="H779" s="108"/>
      <c r="I779" s="108"/>
      <c r="J779" s="108"/>
      <c r="K779" s="108"/>
      <c r="L779" s="108"/>
      <c r="M779" s="108"/>
      <c r="N779" s="108"/>
      <c r="O779" s="108"/>
      <c r="P779" s="56"/>
      <c r="Q779" s="108"/>
      <c r="R779" s="108"/>
      <c r="S779" s="108"/>
      <c r="T779" s="108"/>
      <c r="U779" s="108"/>
      <c r="V779" s="108"/>
      <c r="W779" s="108"/>
      <c r="X779" s="108"/>
      <c r="Y779" s="108"/>
      <c r="Z779" s="108"/>
    </row>
    <row r="780" spans="1:26" ht="15.75" customHeight="1">
      <c r="A780" s="108"/>
      <c r="B780" s="108"/>
      <c r="C780" s="108"/>
      <c r="D780" s="310"/>
      <c r="E780" s="108"/>
      <c r="F780" s="108"/>
      <c r="G780" s="108"/>
      <c r="H780" s="108"/>
      <c r="I780" s="108"/>
      <c r="J780" s="108"/>
      <c r="K780" s="108"/>
      <c r="L780" s="108"/>
      <c r="M780" s="108"/>
      <c r="N780" s="108"/>
      <c r="O780" s="108"/>
      <c r="P780" s="56"/>
      <c r="Q780" s="108"/>
      <c r="R780" s="108"/>
      <c r="S780" s="108"/>
      <c r="T780" s="108"/>
      <c r="U780" s="108"/>
      <c r="V780" s="108"/>
      <c r="W780" s="108"/>
      <c r="X780" s="108"/>
      <c r="Y780" s="108"/>
      <c r="Z780" s="108"/>
    </row>
    <row r="781" spans="1:26" ht="15.75" customHeight="1">
      <c r="A781" s="108"/>
      <c r="B781" s="108"/>
      <c r="C781" s="108"/>
      <c r="D781" s="310"/>
      <c r="E781" s="108"/>
      <c r="F781" s="108"/>
      <c r="G781" s="108"/>
      <c r="H781" s="108"/>
      <c r="I781" s="108"/>
      <c r="J781" s="108"/>
      <c r="K781" s="108"/>
      <c r="L781" s="108"/>
      <c r="M781" s="108"/>
      <c r="N781" s="108"/>
      <c r="O781" s="108"/>
      <c r="P781" s="56"/>
      <c r="Q781" s="108"/>
      <c r="R781" s="108"/>
      <c r="S781" s="108"/>
      <c r="T781" s="108"/>
      <c r="U781" s="108"/>
      <c r="V781" s="108"/>
      <c r="W781" s="108"/>
      <c r="X781" s="108"/>
      <c r="Y781" s="108"/>
      <c r="Z781" s="108"/>
    </row>
    <row r="782" spans="1:26" ht="15.75" customHeight="1">
      <c r="A782" s="108"/>
      <c r="B782" s="108"/>
      <c r="C782" s="108"/>
      <c r="D782" s="310"/>
      <c r="E782" s="108"/>
      <c r="F782" s="108"/>
      <c r="G782" s="108"/>
      <c r="H782" s="108"/>
      <c r="I782" s="108"/>
      <c r="J782" s="108"/>
      <c r="K782" s="108"/>
      <c r="L782" s="108"/>
      <c r="M782" s="108"/>
      <c r="N782" s="108"/>
      <c r="O782" s="108"/>
      <c r="P782" s="56"/>
      <c r="Q782" s="108"/>
      <c r="R782" s="108"/>
      <c r="S782" s="108"/>
      <c r="T782" s="108"/>
      <c r="U782" s="108"/>
      <c r="V782" s="108"/>
      <c r="W782" s="108"/>
      <c r="X782" s="108"/>
      <c r="Y782" s="108"/>
      <c r="Z782" s="108"/>
    </row>
    <row r="783" spans="1:26" ht="15.75" customHeight="1">
      <c r="A783" s="108"/>
      <c r="B783" s="108"/>
      <c r="C783" s="108"/>
      <c r="D783" s="310"/>
      <c r="E783" s="108"/>
      <c r="F783" s="108"/>
      <c r="G783" s="108"/>
      <c r="H783" s="108"/>
      <c r="I783" s="108"/>
      <c r="J783" s="108"/>
      <c r="K783" s="108"/>
      <c r="L783" s="108"/>
      <c r="M783" s="108"/>
      <c r="N783" s="108"/>
      <c r="O783" s="108"/>
      <c r="P783" s="56"/>
      <c r="Q783" s="108"/>
      <c r="R783" s="108"/>
      <c r="S783" s="108"/>
      <c r="T783" s="108"/>
      <c r="U783" s="108"/>
      <c r="V783" s="108"/>
      <c r="W783" s="108"/>
      <c r="X783" s="108"/>
      <c r="Y783" s="108"/>
      <c r="Z783" s="108"/>
    </row>
    <row r="784" spans="1:26" ht="15.75" customHeight="1">
      <c r="A784" s="108"/>
      <c r="B784" s="108"/>
      <c r="C784" s="108"/>
      <c r="D784" s="310"/>
      <c r="E784" s="108"/>
      <c r="F784" s="108"/>
      <c r="G784" s="108"/>
      <c r="H784" s="108"/>
      <c r="I784" s="108"/>
      <c r="J784" s="108"/>
      <c r="K784" s="108"/>
      <c r="L784" s="108"/>
      <c r="M784" s="108"/>
      <c r="N784" s="108"/>
      <c r="O784" s="108"/>
      <c r="P784" s="56"/>
      <c r="Q784" s="108"/>
      <c r="R784" s="108"/>
      <c r="S784" s="108"/>
      <c r="T784" s="108"/>
      <c r="U784" s="108"/>
      <c r="V784" s="108"/>
      <c r="W784" s="108"/>
      <c r="X784" s="108"/>
      <c r="Y784" s="108"/>
      <c r="Z784" s="108"/>
    </row>
    <row r="785" spans="1:26" ht="15.75" customHeight="1">
      <c r="A785" s="108"/>
      <c r="B785" s="108"/>
      <c r="C785" s="108"/>
      <c r="D785" s="310"/>
      <c r="E785" s="108"/>
      <c r="F785" s="108"/>
      <c r="G785" s="108"/>
      <c r="H785" s="108"/>
      <c r="I785" s="108"/>
      <c r="J785" s="108"/>
      <c r="K785" s="108"/>
      <c r="L785" s="108"/>
      <c r="M785" s="108"/>
      <c r="N785" s="108"/>
      <c r="O785" s="108"/>
      <c r="P785" s="56"/>
      <c r="Q785" s="108"/>
      <c r="R785" s="108"/>
      <c r="S785" s="108"/>
      <c r="T785" s="108"/>
      <c r="U785" s="108"/>
      <c r="V785" s="108"/>
      <c r="W785" s="108"/>
      <c r="X785" s="108"/>
      <c r="Y785" s="108"/>
      <c r="Z785" s="108"/>
    </row>
    <row r="786" spans="1:26" ht="15.75" customHeight="1">
      <c r="A786" s="108"/>
      <c r="B786" s="108"/>
      <c r="C786" s="108"/>
      <c r="D786" s="310"/>
      <c r="E786" s="108"/>
      <c r="F786" s="108"/>
      <c r="G786" s="108"/>
      <c r="H786" s="108"/>
      <c r="I786" s="108"/>
      <c r="J786" s="108"/>
      <c r="K786" s="108"/>
      <c r="L786" s="108"/>
      <c r="M786" s="108"/>
      <c r="N786" s="108"/>
      <c r="O786" s="108"/>
      <c r="P786" s="56"/>
      <c r="Q786" s="108"/>
      <c r="R786" s="108"/>
      <c r="S786" s="108"/>
      <c r="T786" s="108"/>
      <c r="U786" s="108"/>
      <c r="V786" s="108"/>
      <c r="W786" s="108"/>
      <c r="X786" s="108"/>
      <c r="Y786" s="108"/>
      <c r="Z786" s="108"/>
    </row>
    <row r="787" spans="1:26" ht="15.75" customHeight="1">
      <c r="A787" s="108"/>
      <c r="B787" s="108"/>
      <c r="C787" s="108"/>
      <c r="D787" s="310"/>
      <c r="E787" s="108"/>
      <c r="F787" s="108"/>
      <c r="G787" s="108"/>
      <c r="H787" s="108"/>
      <c r="I787" s="108"/>
      <c r="J787" s="108"/>
      <c r="K787" s="108"/>
      <c r="L787" s="108"/>
      <c r="M787" s="108"/>
      <c r="N787" s="108"/>
      <c r="O787" s="108"/>
      <c r="P787" s="56"/>
      <c r="Q787" s="108"/>
      <c r="R787" s="108"/>
      <c r="S787" s="108"/>
      <c r="T787" s="108"/>
      <c r="U787" s="108"/>
      <c r="V787" s="108"/>
      <c r="W787" s="108"/>
      <c r="X787" s="108"/>
      <c r="Y787" s="108"/>
      <c r="Z787" s="108"/>
    </row>
    <row r="788" spans="1:26" ht="15.75" customHeight="1">
      <c r="A788" s="108"/>
      <c r="B788" s="108"/>
      <c r="C788" s="108"/>
      <c r="D788" s="310"/>
      <c r="E788" s="108"/>
      <c r="F788" s="108"/>
      <c r="G788" s="108"/>
      <c r="H788" s="108"/>
      <c r="I788" s="108"/>
      <c r="J788" s="108"/>
      <c r="K788" s="108"/>
      <c r="L788" s="108"/>
      <c r="M788" s="108"/>
      <c r="N788" s="108"/>
      <c r="O788" s="108"/>
      <c r="P788" s="56"/>
      <c r="Q788" s="108"/>
      <c r="R788" s="108"/>
      <c r="S788" s="108"/>
      <c r="T788" s="108"/>
      <c r="U788" s="108"/>
      <c r="V788" s="108"/>
      <c r="W788" s="108"/>
      <c r="X788" s="108"/>
      <c r="Y788" s="108"/>
      <c r="Z788" s="108"/>
    </row>
    <row r="789" spans="1:26" ht="15.75" customHeight="1">
      <c r="A789" s="108"/>
      <c r="B789" s="108"/>
      <c r="C789" s="108"/>
      <c r="D789" s="310"/>
      <c r="E789" s="108"/>
      <c r="F789" s="108"/>
      <c r="G789" s="108"/>
      <c r="H789" s="108"/>
      <c r="I789" s="108"/>
      <c r="J789" s="108"/>
      <c r="K789" s="108"/>
      <c r="L789" s="108"/>
      <c r="M789" s="108"/>
      <c r="N789" s="108"/>
      <c r="O789" s="108"/>
      <c r="P789" s="56"/>
      <c r="Q789" s="108"/>
      <c r="R789" s="108"/>
      <c r="S789" s="108"/>
      <c r="T789" s="108"/>
      <c r="U789" s="108"/>
      <c r="V789" s="108"/>
      <c r="W789" s="108"/>
      <c r="X789" s="108"/>
      <c r="Y789" s="108"/>
      <c r="Z789" s="108"/>
    </row>
    <row r="790" spans="1:26" ht="15.75" customHeight="1">
      <c r="A790" s="108"/>
      <c r="B790" s="108"/>
      <c r="C790" s="108"/>
      <c r="D790" s="310"/>
      <c r="E790" s="108"/>
      <c r="F790" s="108"/>
      <c r="G790" s="108"/>
      <c r="H790" s="108"/>
      <c r="I790" s="108"/>
      <c r="J790" s="108"/>
      <c r="K790" s="108"/>
      <c r="L790" s="108"/>
      <c r="M790" s="108"/>
      <c r="N790" s="108"/>
      <c r="O790" s="108"/>
      <c r="P790" s="56"/>
      <c r="Q790" s="108"/>
      <c r="R790" s="108"/>
      <c r="S790" s="108"/>
      <c r="T790" s="108"/>
      <c r="U790" s="108"/>
      <c r="V790" s="108"/>
      <c r="W790" s="108"/>
      <c r="X790" s="108"/>
      <c r="Y790" s="108"/>
      <c r="Z790" s="108"/>
    </row>
    <row r="791" spans="1:26" ht="15.75" customHeight="1">
      <c r="A791" s="108"/>
      <c r="B791" s="108"/>
      <c r="C791" s="108"/>
      <c r="D791" s="310"/>
      <c r="E791" s="108"/>
      <c r="F791" s="108"/>
      <c r="G791" s="108"/>
      <c r="H791" s="108"/>
      <c r="I791" s="108"/>
      <c r="J791" s="108"/>
      <c r="K791" s="108"/>
      <c r="L791" s="108"/>
      <c r="M791" s="108"/>
      <c r="N791" s="108"/>
      <c r="O791" s="108"/>
      <c r="P791" s="56"/>
      <c r="Q791" s="108"/>
      <c r="R791" s="108"/>
      <c r="S791" s="108"/>
      <c r="T791" s="108"/>
      <c r="U791" s="108"/>
      <c r="V791" s="108"/>
      <c r="W791" s="108"/>
      <c r="X791" s="108"/>
      <c r="Y791" s="108"/>
      <c r="Z791" s="108"/>
    </row>
    <row r="792" spans="1:26" ht="15.75" customHeight="1">
      <c r="A792" s="108"/>
      <c r="B792" s="108"/>
      <c r="C792" s="108"/>
      <c r="D792" s="310"/>
      <c r="E792" s="108"/>
      <c r="F792" s="108"/>
      <c r="G792" s="108"/>
      <c r="H792" s="108"/>
      <c r="I792" s="108"/>
      <c r="J792" s="108"/>
      <c r="K792" s="108"/>
      <c r="L792" s="108"/>
      <c r="M792" s="108"/>
      <c r="N792" s="108"/>
      <c r="O792" s="108"/>
      <c r="P792" s="56"/>
      <c r="Q792" s="108"/>
      <c r="R792" s="108"/>
      <c r="S792" s="108"/>
      <c r="T792" s="108"/>
      <c r="U792" s="108"/>
      <c r="V792" s="108"/>
      <c r="W792" s="108"/>
      <c r="X792" s="108"/>
      <c r="Y792" s="108"/>
      <c r="Z792" s="108"/>
    </row>
    <row r="793" spans="1:26" ht="15.75" customHeight="1">
      <c r="A793" s="108"/>
      <c r="B793" s="108"/>
      <c r="C793" s="108"/>
      <c r="D793" s="310"/>
      <c r="E793" s="108"/>
      <c r="F793" s="108"/>
      <c r="G793" s="108"/>
      <c r="H793" s="108"/>
      <c r="I793" s="108"/>
      <c r="J793" s="108"/>
      <c r="K793" s="108"/>
      <c r="L793" s="108"/>
      <c r="M793" s="108"/>
      <c r="N793" s="108"/>
      <c r="O793" s="108"/>
      <c r="P793" s="56"/>
      <c r="Q793" s="108"/>
      <c r="R793" s="108"/>
      <c r="S793" s="108"/>
      <c r="T793" s="108"/>
      <c r="U793" s="108"/>
      <c r="V793" s="108"/>
      <c r="W793" s="108"/>
      <c r="X793" s="108"/>
      <c r="Y793" s="108"/>
      <c r="Z793" s="108"/>
    </row>
    <row r="794" spans="1:26" ht="15.75" customHeight="1">
      <c r="A794" s="108"/>
      <c r="B794" s="108"/>
      <c r="C794" s="108"/>
      <c r="D794" s="310"/>
      <c r="E794" s="108"/>
      <c r="F794" s="108"/>
      <c r="G794" s="108"/>
      <c r="H794" s="108"/>
      <c r="I794" s="108"/>
      <c r="J794" s="108"/>
      <c r="K794" s="108"/>
      <c r="L794" s="108"/>
      <c r="M794" s="108"/>
      <c r="N794" s="108"/>
      <c r="O794" s="108"/>
      <c r="P794" s="56"/>
      <c r="Q794" s="108"/>
      <c r="R794" s="108"/>
      <c r="S794" s="108"/>
      <c r="T794" s="108"/>
      <c r="U794" s="108"/>
      <c r="V794" s="108"/>
      <c r="W794" s="108"/>
      <c r="X794" s="108"/>
      <c r="Y794" s="108"/>
      <c r="Z794" s="108"/>
    </row>
    <row r="795" spans="1:26" ht="15.75" customHeight="1">
      <c r="A795" s="108"/>
      <c r="B795" s="108"/>
      <c r="C795" s="108"/>
      <c r="D795" s="310"/>
      <c r="E795" s="108"/>
      <c r="F795" s="108"/>
      <c r="G795" s="108"/>
      <c r="H795" s="108"/>
      <c r="I795" s="108"/>
      <c r="J795" s="108"/>
      <c r="K795" s="108"/>
      <c r="L795" s="108"/>
      <c r="M795" s="108"/>
      <c r="N795" s="108"/>
      <c r="O795" s="108"/>
      <c r="P795" s="56"/>
      <c r="Q795" s="108"/>
      <c r="R795" s="108"/>
      <c r="S795" s="108"/>
      <c r="T795" s="108"/>
      <c r="U795" s="108"/>
      <c r="V795" s="108"/>
      <c r="W795" s="108"/>
      <c r="X795" s="108"/>
      <c r="Y795" s="108"/>
      <c r="Z795" s="108"/>
    </row>
    <row r="796" spans="1:26" ht="15.75" customHeight="1">
      <c r="A796" s="108"/>
      <c r="B796" s="108"/>
      <c r="C796" s="108"/>
      <c r="D796" s="310"/>
      <c r="E796" s="108"/>
      <c r="F796" s="108"/>
      <c r="G796" s="108"/>
      <c r="H796" s="108"/>
      <c r="I796" s="108"/>
      <c r="J796" s="108"/>
      <c r="K796" s="108"/>
      <c r="L796" s="108"/>
      <c r="M796" s="108"/>
      <c r="N796" s="108"/>
      <c r="O796" s="108"/>
      <c r="P796" s="56"/>
      <c r="Q796" s="108"/>
      <c r="R796" s="108"/>
      <c r="S796" s="108"/>
      <c r="T796" s="108"/>
      <c r="U796" s="108"/>
      <c r="V796" s="108"/>
      <c r="W796" s="108"/>
      <c r="X796" s="108"/>
      <c r="Y796" s="108"/>
      <c r="Z796" s="108"/>
    </row>
    <row r="797" spans="1:26" ht="15.75" customHeight="1">
      <c r="A797" s="108"/>
      <c r="B797" s="108"/>
      <c r="C797" s="108"/>
      <c r="D797" s="310"/>
      <c r="E797" s="108"/>
      <c r="F797" s="108"/>
      <c r="G797" s="108"/>
      <c r="H797" s="108"/>
      <c r="I797" s="108"/>
      <c r="J797" s="108"/>
      <c r="K797" s="108"/>
      <c r="L797" s="108"/>
      <c r="M797" s="108"/>
      <c r="N797" s="108"/>
      <c r="O797" s="108"/>
      <c r="P797" s="56"/>
      <c r="Q797" s="108"/>
      <c r="R797" s="108"/>
      <c r="S797" s="108"/>
      <c r="T797" s="108"/>
      <c r="U797" s="108"/>
      <c r="V797" s="108"/>
      <c r="W797" s="108"/>
      <c r="X797" s="108"/>
      <c r="Y797" s="108"/>
      <c r="Z797" s="108"/>
    </row>
    <row r="798" spans="1:26" ht="15.75" customHeight="1">
      <c r="A798" s="108"/>
      <c r="B798" s="108"/>
      <c r="C798" s="108"/>
      <c r="D798" s="310"/>
      <c r="E798" s="108"/>
      <c r="F798" s="108"/>
      <c r="G798" s="108"/>
      <c r="H798" s="108"/>
      <c r="I798" s="108"/>
      <c r="J798" s="108"/>
      <c r="K798" s="108"/>
      <c r="L798" s="108"/>
      <c r="M798" s="108"/>
      <c r="N798" s="108"/>
      <c r="O798" s="108"/>
      <c r="P798" s="56"/>
      <c r="Q798" s="108"/>
      <c r="R798" s="108"/>
      <c r="S798" s="108"/>
      <c r="T798" s="108"/>
      <c r="U798" s="108"/>
      <c r="V798" s="108"/>
      <c r="W798" s="108"/>
      <c r="X798" s="108"/>
      <c r="Y798" s="108"/>
      <c r="Z798" s="108"/>
    </row>
    <row r="799" spans="1:26" ht="15.75" customHeight="1">
      <c r="A799" s="108"/>
      <c r="B799" s="108"/>
      <c r="C799" s="108"/>
      <c r="D799" s="310"/>
      <c r="E799" s="108"/>
      <c r="F799" s="108"/>
      <c r="G799" s="108"/>
      <c r="H799" s="108"/>
      <c r="I799" s="108"/>
      <c r="J799" s="108"/>
      <c r="K799" s="108"/>
      <c r="L799" s="108"/>
      <c r="M799" s="108"/>
      <c r="N799" s="108"/>
      <c r="O799" s="108"/>
      <c r="P799" s="56"/>
      <c r="Q799" s="108"/>
      <c r="R799" s="108"/>
      <c r="S799" s="108"/>
      <c r="T799" s="108"/>
      <c r="U799" s="108"/>
      <c r="V799" s="108"/>
      <c r="W799" s="108"/>
      <c r="X799" s="108"/>
      <c r="Y799" s="108"/>
      <c r="Z799" s="108"/>
    </row>
    <row r="800" spans="1:26" ht="15.75" customHeight="1">
      <c r="A800" s="108"/>
      <c r="B800" s="108"/>
      <c r="C800" s="108"/>
      <c r="D800" s="310"/>
      <c r="E800" s="108"/>
      <c r="F800" s="108"/>
      <c r="G800" s="108"/>
      <c r="H800" s="108"/>
      <c r="I800" s="108"/>
      <c r="J800" s="108"/>
      <c r="K800" s="108"/>
      <c r="L800" s="108"/>
      <c r="M800" s="108"/>
      <c r="N800" s="108"/>
      <c r="O800" s="108"/>
      <c r="P800" s="56"/>
      <c r="Q800" s="108"/>
      <c r="R800" s="108"/>
      <c r="S800" s="108"/>
      <c r="T800" s="108"/>
      <c r="U800" s="108"/>
      <c r="V800" s="108"/>
      <c r="W800" s="108"/>
      <c r="X800" s="108"/>
      <c r="Y800" s="108"/>
      <c r="Z800" s="108"/>
    </row>
    <row r="801" spans="1:26" ht="15.75" customHeight="1">
      <c r="A801" s="108"/>
      <c r="B801" s="108"/>
      <c r="C801" s="108"/>
      <c r="D801" s="310"/>
      <c r="E801" s="108"/>
      <c r="F801" s="108"/>
      <c r="G801" s="108"/>
      <c r="H801" s="108"/>
      <c r="I801" s="108"/>
      <c r="J801" s="108"/>
      <c r="K801" s="108"/>
      <c r="L801" s="108"/>
      <c r="M801" s="108"/>
      <c r="N801" s="108"/>
      <c r="O801" s="108"/>
      <c r="P801" s="56"/>
      <c r="Q801" s="108"/>
      <c r="R801" s="108"/>
      <c r="S801" s="108"/>
      <c r="T801" s="108"/>
      <c r="U801" s="108"/>
      <c r="V801" s="108"/>
      <c r="W801" s="108"/>
      <c r="X801" s="108"/>
      <c r="Y801" s="108"/>
      <c r="Z801" s="108"/>
    </row>
    <row r="802" spans="1:26" ht="15.75" customHeight="1">
      <c r="A802" s="108"/>
      <c r="B802" s="108"/>
      <c r="C802" s="108"/>
      <c r="D802" s="310"/>
      <c r="E802" s="108"/>
      <c r="F802" s="108"/>
      <c r="G802" s="108"/>
      <c r="H802" s="108"/>
      <c r="I802" s="108"/>
      <c r="J802" s="108"/>
      <c r="K802" s="108"/>
      <c r="L802" s="108"/>
      <c r="M802" s="108"/>
      <c r="N802" s="108"/>
      <c r="O802" s="108"/>
      <c r="P802" s="56"/>
      <c r="Q802" s="108"/>
      <c r="R802" s="108"/>
      <c r="S802" s="108"/>
      <c r="T802" s="108"/>
      <c r="U802" s="108"/>
      <c r="V802" s="108"/>
      <c r="W802" s="108"/>
      <c r="X802" s="108"/>
      <c r="Y802" s="108"/>
      <c r="Z802" s="108"/>
    </row>
    <row r="803" spans="1:26" ht="15.75" customHeight="1">
      <c r="A803" s="108"/>
      <c r="B803" s="108"/>
      <c r="C803" s="108"/>
      <c r="D803" s="310"/>
      <c r="E803" s="108"/>
      <c r="F803" s="108"/>
      <c r="G803" s="108"/>
      <c r="H803" s="108"/>
      <c r="I803" s="108"/>
      <c r="J803" s="108"/>
      <c r="K803" s="108"/>
      <c r="L803" s="108"/>
      <c r="M803" s="108"/>
      <c r="N803" s="108"/>
      <c r="O803" s="108"/>
      <c r="P803" s="56"/>
      <c r="Q803" s="108"/>
      <c r="R803" s="108"/>
      <c r="S803" s="108"/>
      <c r="T803" s="108"/>
      <c r="U803" s="108"/>
      <c r="V803" s="108"/>
      <c r="W803" s="108"/>
      <c r="X803" s="108"/>
      <c r="Y803" s="108"/>
      <c r="Z803" s="108"/>
    </row>
    <row r="804" spans="1:26" ht="15.75" customHeight="1">
      <c r="A804" s="108"/>
      <c r="B804" s="108"/>
      <c r="C804" s="108"/>
      <c r="D804" s="310"/>
      <c r="E804" s="108"/>
      <c r="F804" s="108"/>
      <c r="G804" s="108"/>
      <c r="H804" s="108"/>
      <c r="I804" s="108"/>
      <c r="J804" s="108"/>
      <c r="K804" s="108"/>
      <c r="L804" s="108"/>
      <c r="M804" s="108"/>
      <c r="N804" s="108"/>
      <c r="O804" s="108"/>
      <c r="P804" s="56"/>
      <c r="Q804" s="108"/>
      <c r="R804" s="108"/>
      <c r="S804" s="108"/>
      <c r="T804" s="108"/>
      <c r="U804" s="108"/>
      <c r="V804" s="108"/>
      <c r="W804" s="108"/>
      <c r="X804" s="108"/>
      <c r="Y804" s="108"/>
      <c r="Z804" s="108"/>
    </row>
    <row r="805" spans="1:26" ht="15.75" customHeight="1">
      <c r="A805" s="108"/>
      <c r="B805" s="108"/>
      <c r="C805" s="108"/>
      <c r="D805" s="310"/>
      <c r="E805" s="108"/>
      <c r="F805" s="108"/>
      <c r="G805" s="108"/>
      <c r="H805" s="108"/>
      <c r="I805" s="108"/>
      <c r="J805" s="108"/>
      <c r="K805" s="108"/>
      <c r="L805" s="108"/>
      <c r="M805" s="108"/>
      <c r="N805" s="108"/>
      <c r="O805" s="108"/>
      <c r="P805" s="56"/>
      <c r="Q805" s="108"/>
      <c r="R805" s="108"/>
      <c r="S805" s="108"/>
      <c r="T805" s="108"/>
      <c r="U805" s="108"/>
      <c r="V805" s="108"/>
      <c r="W805" s="108"/>
      <c r="X805" s="108"/>
      <c r="Y805" s="108"/>
      <c r="Z805" s="108"/>
    </row>
    <row r="806" spans="1:26" ht="15.75" customHeight="1">
      <c r="A806" s="108"/>
      <c r="B806" s="108"/>
      <c r="C806" s="108"/>
      <c r="D806" s="310"/>
      <c r="E806" s="108"/>
      <c r="F806" s="108"/>
      <c r="G806" s="108"/>
      <c r="H806" s="108"/>
      <c r="I806" s="108"/>
      <c r="J806" s="108"/>
      <c r="K806" s="108"/>
      <c r="L806" s="108"/>
      <c r="M806" s="108"/>
      <c r="N806" s="108"/>
      <c r="O806" s="108"/>
      <c r="P806" s="56"/>
      <c r="Q806" s="108"/>
      <c r="R806" s="108"/>
      <c r="S806" s="108"/>
      <c r="T806" s="108"/>
      <c r="U806" s="108"/>
      <c r="V806" s="108"/>
      <c r="W806" s="108"/>
      <c r="X806" s="108"/>
      <c r="Y806" s="108"/>
      <c r="Z806" s="108"/>
    </row>
    <row r="807" spans="1:26" ht="15.75" customHeight="1">
      <c r="A807" s="108"/>
      <c r="B807" s="108"/>
      <c r="C807" s="108"/>
      <c r="D807" s="310"/>
      <c r="E807" s="108"/>
      <c r="F807" s="108"/>
      <c r="G807" s="108"/>
      <c r="H807" s="108"/>
      <c r="I807" s="108"/>
      <c r="J807" s="108"/>
      <c r="K807" s="108"/>
      <c r="L807" s="108"/>
      <c r="M807" s="108"/>
      <c r="N807" s="108"/>
      <c r="O807" s="108"/>
      <c r="P807" s="56"/>
      <c r="Q807" s="108"/>
      <c r="R807" s="108"/>
      <c r="S807" s="108"/>
      <c r="T807" s="108"/>
      <c r="U807" s="108"/>
      <c r="V807" s="108"/>
      <c r="W807" s="108"/>
      <c r="X807" s="108"/>
      <c r="Y807" s="108"/>
      <c r="Z807" s="108"/>
    </row>
    <row r="808" spans="1:26" ht="15.75" customHeight="1">
      <c r="A808" s="108"/>
      <c r="B808" s="108"/>
      <c r="C808" s="108"/>
      <c r="D808" s="310"/>
      <c r="E808" s="108"/>
      <c r="F808" s="108"/>
      <c r="G808" s="108"/>
      <c r="H808" s="108"/>
      <c r="I808" s="108"/>
      <c r="J808" s="108"/>
      <c r="K808" s="108"/>
      <c r="L808" s="108"/>
      <c r="M808" s="108"/>
      <c r="N808" s="108"/>
      <c r="O808" s="108"/>
      <c r="P808" s="56"/>
      <c r="Q808" s="108"/>
      <c r="R808" s="108"/>
      <c r="S808" s="108"/>
      <c r="T808" s="108"/>
      <c r="U808" s="108"/>
      <c r="V808" s="108"/>
      <c r="W808" s="108"/>
      <c r="X808" s="108"/>
      <c r="Y808" s="108"/>
      <c r="Z808" s="108"/>
    </row>
    <row r="809" spans="1:26" ht="15.75" customHeight="1">
      <c r="A809" s="108"/>
      <c r="B809" s="108"/>
      <c r="C809" s="108"/>
      <c r="D809" s="310"/>
      <c r="E809" s="108"/>
      <c r="F809" s="108"/>
      <c r="G809" s="108"/>
      <c r="H809" s="108"/>
      <c r="I809" s="108"/>
      <c r="J809" s="108"/>
      <c r="K809" s="108"/>
      <c r="L809" s="108"/>
      <c r="M809" s="108"/>
      <c r="N809" s="108"/>
      <c r="O809" s="108"/>
      <c r="P809" s="56"/>
      <c r="Q809" s="108"/>
      <c r="R809" s="108"/>
      <c r="S809" s="108"/>
      <c r="T809" s="108"/>
      <c r="U809" s="108"/>
      <c r="V809" s="108"/>
      <c r="W809" s="108"/>
      <c r="X809" s="108"/>
      <c r="Y809" s="108"/>
      <c r="Z809" s="108"/>
    </row>
    <row r="810" spans="1:26" ht="15.75" customHeight="1">
      <c r="A810" s="108"/>
      <c r="B810" s="108"/>
      <c r="C810" s="108"/>
      <c r="D810" s="310"/>
      <c r="E810" s="108"/>
      <c r="F810" s="108"/>
      <c r="G810" s="108"/>
      <c r="H810" s="108"/>
      <c r="I810" s="108"/>
      <c r="J810" s="108"/>
      <c r="K810" s="108"/>
      <c r="L810" s="108"/>
      <c r="M810" s="108"/>
      <c r="N810" s="108"/>
      <c r="O810" s="108"/>
      <c r="P810" s="56"/>
      <c r="Q810" s="108"/>
      <c r="R810" s="108"/>
      <c r="S810" s="108"/>
      <c r="T810" s="108"/>
      <c r="U810" s="108"/>
      <c r="V810" s="108"/>
      <c r="W810" s="108"/>
      <c r="X810" s="108"/>
      <c r="Y810" s="108"/>
      <c r="Z810" s="108"/>
    </row>
    <row r="811" spans="1:26" ht="15.75" customHeight="1">
      <c r="A811" s="108"/>
      <c r="B811" s="108"/>
      <c r="C811" s="108"/>
      <c r="D811" s="310"/>
      <c r="E811" s="108"/>
      <c r="F811" s="108"/>
      <c r="G811" s="108"/>
      <c r="H811" s="108"/>
      <c r="I811" s="108"/>
      <c r="J811" s="108"/>
      <c r="K811" s="108"/>
      <c r="L811" s="108"/>
      <c r="M811" s="108"/>
      <c r="N811" s="108"/>
      <c r="O811" s="108"/>
      <c r="P811" s="56"/>
      <c r="Q811" s="108"/>
      <c r="R811" s="108"/>
      <c r="S811" s="108"/>
      <c r="T811" s="108"/>
      <c r="U811" s="108"/>
      <c r="V811" s="108"/>
      <c r="W811" s="108"/>
      <c r="X811" s="108"/>
      <c r="Y811" s="108"/>
      <c r="Z811" s="108"/>
    </row>
    <row r="812" spans="1:26" ht="15.75" customHeight="1">
      <c r="A812" s="108"/>
      <c r="B812" s="108"/>
      <c r="C812" s="108"/>
      <c r="D812" s="310"/>
      <c r="E812" s="108"/>
      <c r="F812" s="108"/>
      <c r="G812" s="108"/>
      <c r="H812" s="108"/>
      <c r="I812" s="108"/>
      <c r="J812" s="108"/>
      <c r="K812" s="108"/>
      <c r="L812" s="108"/>
      <c r="M812" s="108"/>
      <c r="N812" s="108"/>
      <c r="O812" s="108"/>
      <c r="P812" s="56"/>
      <c r="Q812" s="108"/>
      <c r="R812" s="108"/>
      <c r="S812" s="108"/>
      <c r="T812" s="108"/>
      <c r="U812" s="108"/>
      <c r="V812" s="108"/>
      <c r="W812" s="108"/>
      <c r="X812" s="108"/>
      <c r="Y812" s="108"/>
      <c r="Z812" s="108"/>
    </row>
    <row r="813" spans="1:26" ht="15.75" customHeight="1">
      <c r="A813" s="108"/>
      <c r="B813" s="108"/>
      <c r="C813" s="108"/>
      <c r="D813" s="310"/>
      <c r="E813" s="108"/>
      <c r="F813" s="108"/>
      <c r="G813" s="108"/>
      <c r="H813" s="108"/>
      <c r="I813" s="108"/>
      <c r="J813" s="108"/>
      <c r="K813" s="108"/>
      <c r="L813" s="108"/>
      <c r="M813" s="108"/>
      <c r="N813" s="108"/>
      <c r="O813" s="108"/>
      <c r="P813" s="56"/>
      <c r="Q813" s="108"/>
      <c r="R813" s="108"/>
      <c r="S813" s="108"/>
      <c r="T813" s="108"/>
      <c r="U813" s="108"/>
      <c r="V813" s="108"/>
      <c r="W813" s="108"/>
      <c r="X813" s="108"/>
      <c r="Y813" s="108"/>
      <c r="Z813" s="108"/>
    </row>
    <row r="814" spans="1:26" ht="15.75" customHeight="1">
      <c r="A814" s="108"/>
      <c r="B814" s="108"/>
      <c r="C814" s="108"/>
      <c r="D814" s="310"/>
      <c r="E814" s="108"/>
      <c r="F814" s="108"/>
      <c r="G814" s="108"/>
      <c r="H814" s="108"/>
      <c r="I814" s="108"/>
      <c r="J814" s="108"/>
      <c r="K814" s="108"/>
      <c r="L814" s="108"/>
      <c r="M814" s="108"/>
      <c r="N814" s="108"/>
      <c r="O814" s="108"/>
      <c r="P814" s="56"/>
      <c r="Q814" s="108"/>
      <c r="R814" s="108"/>
      <c r="S814" s="108"/>
      <c r="T814" s="108"/>
      <c r="U814" s="108"/>
      <c r="V814" s="108"/>
      <c r="W814" s="108"/>
      <c r="X814" s="108"/>
      <c r="Y814" s="108"/>
      <c r="Z814" s="108"/>
    </row>
    <row r="815" spans="1:26" ht="15.75" customHeight="1">
      <c r="A815" s="108"/>
      <c r="B815" s="108"/>
      <c r="C815" s="108"/>
      <c r="D815" s="310"/>
      <c r="E815" s="108"/>
      <c r="F815" s="108"/>
      <c r="G815" s="108"/>
      <c r="H815" s="108"/>
      <c r="I815" s="108"/>
      <c r="J815" s="108"/>
      <c r="K815" s="108"/>
      <c r="L815" s="108"/>
      <c r="M815" s="108"/>
      <c r="N815" s="108"/>
      <c r="O815" s="108"/>
      <c r="P815" s="56"/>
      <c r="Q815" s="108"/>
      <c r="R815" s="108"/>
      <c r="S815" s="108"/>
      <c r="T815" s="108"/>
      <c r="U815" s="108"/>
      <c r="V815" s="108"/>
      <c r="W815" s="108"/>
      <c r="X815" s="108"/>
      <c r="Y815" s="108"/>
      <c r="Z815" s="108"/>
    </row>
    <row r="816" spans="1:26" ht="15.75" customHeight="1">
      <c r="A816" s="108"/>
      <c r="B816" s="108"/>
      <c r="C816" s="108"/>
      <c r="D816" s="310"/>
      <c r="E816" s="108"/>
      <c r="F816" s="108"/>
      <c r="G816" s="108"/>
      <c r="H816" s="108"/>
      <c r="I816" s="108"/>
      <c r="J816" s="108"/>
      <c r="K816" s="108"/>
      <c r="L816" s="108"/>
      <c r="M816" s="108"/>
      <c r="N816" s="108"/>
      <c r="O816" s="108"/>
      <c r="P816" s="56"/>
      <c r="Q816" s="108"/>
      <c r="R816" s="108"/>
      <c r="S816" s="108"/>
      <c r="T816" s="108"/>
      <c r="U816" s="108"/>
      <c r="V816" s="108"/>
      <c r="W816" s="108"/>
      <c r="X816" s="108"/>
      <c r="Y816" s="108"/>
      <c r="Z816" s="108"/>
    </row>
    <row r="817" spans="1:26" ht="15.75" customHeight="1">
      <c r="A817" s="108"/>
      <c r="B817" s="108"/>
      <c r="C817" s="108"/>
      <c r="D817" s="310"/>
      <c r="E817" s="108"/>
      <c r="F817" s="108"/>
      <c r="G817" s="108"/>
      <c r="H817" s="108"/>
      <c r="I817" s="108"/>
      <c r="J817" s="108"/>
      <c r="K817" s="108"/>
      <c r="L817" s="108"/>
      <c r="M817" s="108"/>
      <c r="N817" s="108"/>
      <c r="O817" s="108"/>
      <c r="P817" s="56"/>
      <c r="Q817" s="108"/>
      <c r="R817" s="108"/>
      <c r="S817" s="108"/>
      <c r="T817" s="108"/>
      <c r="U817" s="108"/>
      <c r="V817" s="108"/>
      <c r="W817" s="108"/>
      <c r="X817" s="108"/>
      <c r="Y817" s="108"/>
      <c r="Z817" s="108"/>
    </row>
    <row r="818" spans="1:26" ht="15.75" customHeight="1">
      <c r="A818" s="108"/>
      <c r="B818" s="108"/>
      <c r="C818" s="108"/>
      <c r="D818" s="310"/>
      <c r="E818" s="108"/>
      <c r="F818" s="108"/>
      <c r="G818" s="108"/>
      <c r="H818" s="108"/>
      <c r="I818" s="108"/>
      <c r="J818" s="108"/>
      <c r="K818" s="108"/>
      <c r="L818" s="108"/>
      <c r="M818" s="108"/>
      <c r="N818" s="108"/>
      <c r="O818" s="108"/>
      <c r="P818" s="56"/>
      <c r="Q818" s="108"/>
      <c r="R818" s="108"/>
      <c r="S818" s="108"/>
      <c r="T818" s="108"/>
      <c r="U818" s="108"/>
      <c r="V818" s="108"/>
      <c r="W818" s="108"/>
      <c r="X818" s="108"/>
      <c r="Y818" s="108"/>
      <c r="Z818" s="108"/>
    </row>
    <row r="819" spans="1:26" ht="15.75" customHeight="1">
      <c r="A819" s="108"/>
      <c r="B819" s="108"/>
      <c r="C819" s="108"/>
      <c r="D819" s="310"/>
      <c r="E819" s="108"/>
      <c r="F819" s="108"/>
      <c r="G819" s="108"/>
      <c r="H819" s="108"/>
      <c r="I819" s="108"/>
      <c r="J819" s="108"/>
      <c r="K819" s="108"/>
      <c r="L819" s="108"/>
      <c r="M819" s="108"/>
      <c r="N819" s="108"/>
      <c r="O819" s="108"/>
      <c r="P819" s="56"/>
      <c r="Q819" s="108"/>
      <c r="R819" s="108"/>
      <c r="S819" s="108"/>
      <c r="T819" s="108"/>
      <c r="U819" s="108"/>
      <c r="V819" s="108"/>
      <c r="W819" s="108"/>
      <c r="X819" s="108"/>
      <c r="Y819" s="108"/>
      <c r="Z819" s="108"/>
    </row>
    <row r="820" spans="1:26" ht="15.75" customHeight="1">
      <c r="A820" s="108"/>
      <c r="B820" s="108"/>
      <c r="C820" s="108"/>
      <c r="D820" s="310"/>
      <c r="E820" s="108"/>
      <c r="F820" s="108"/>
      <c r="G820" s="108"/>
      <c r="H820" s="108"/>
      <c r="I820" s="108"/>
      <c r="J820" s="108"/>
      <c r="K820" s="108"/>
      <c r="L820" s="108"/>
      <c r="M820" s="108"/>
      <c r="N820" s="108"/>
      <c r="O820" s="108"/>
      <c r="P820" s="56"/>
      <c r="Q820" s="108"/>
      <c r="R820" s="108"/>
      <c r="S820" s="108"/>
      <c r="T820" s="108"/>
      <c r="U820" s="108"/>
      <c r="V820" s="108"/>
      <c r="W820" s="108"/>
      <c r="X820" s="108"/>
      <c r="Y820" s="108"/>
      <c r="Z820" s="108"/>
    </row>
    <row r="821" spans="1:26" ht="15.75" customHeight="1">
      <c r="A821" s="108"/>
      <c r="B821" s="108"/>
      <c r="C821" s="108"/>
      <c r="D821" s="310"/>
      <c r="E821" s="108"/>
      <c r="F821" s="108"/>
      <c r="G821" s="108"/>
      <c r="H821" s="108"/>
      <c r="I821" s="108"/>
      <c r="J821" s="108"/>
      <c r="K821" s="108"/>
      <c r="L821" s="108"/>
      <c r="M821" s="108"/>
      <c r="N821" s="108"/>
      <c r="O821" s="108"/>
      <c r="P821" s="56"/>
      <c r="Q821" s="108"/>
      <c r="R821" s="108"/>
      <c r="S821" s="108"/>
      <c r="T821" s="108"/>
      <c r="U821" s="108"/>
      <c r="V821" s="108"/>
      <c r="W821" s="108"/>
      <c r="X821" s="108"/>
      <c r="Y821" s="108"/>
      <c r="Z821" s="108"/>
    </row>
    <row r="822" spans="1:26" ht="15.75" customHeight="1">
      <c r="A822" s="108"/>
      <c r="B822" s="108"/>
      <c r="C822" s="108"/>
      <c r="D822" s="310"/>
      <c r="E822" s="108"/>
      <c r="F822" s="108"/>
      <c r="G822" s="108"/>
      <c r="H822" s="108"/>
      <c r="I822" s="108"/>
      <c r="J822" s="108"/>
      <c r="K822" s="108"/>
      <c r="L822" s="108"/>
      <c r="M822" s="108"/>
      <c r="N822" s="108"/>
      <c r="O822" s="108"/>
      <c r="P822" s="56"/>
      <c r="Q822" s="108"/>
      <c r="R822" s="108"/>
      <c r="S822" s="108"/>
      <c r="T822" s="108"/>
      <c r="U822" s="108"/>
      <c r="V822" s="108"/>
      <c r="W822" s="108"/>
      <c r="X822" s="108"/>
      <c r="Y822" s="108"/>
      <c r="Z822" s="108"/>
    </row>
    <row r="823" spans="1:26" ht="15.75" customHeight="1">
      <c r="A823" s="108"/>
      <c r="B823" s="108"/>
      <c r="C823" s="108"/>
      <c r="D823" s="310"/>
      <c r="E823" s="108"/>
      <c r="F823" s="108"/>
      <c r="G823" s="108"/>
      <c r="H823" s="108"/>
      <c r="I823" s="108"/>
      <c r="J823" s="108"/>
      <c r="K823" s="108"/>
      <c r="L823" s="108"/>
      <c r="M823" s="108"/>
      <c r="N823" s="108"/>
      <c r="O823" s="108"/>
      <c r="P823" s="56"/>
      <c r="Q823" s="108"/>
      <c r="R823" s="108"/>
      <c r="S823" s="108"/>
      <c r="T823" s="108"/>
      <c r="U823" s="108"/>
      <c r="V823" s="108"/>
      <c r="W823" s="108"/>
      <c r="X823" s="108"/>
      <c r="Y823" s="108"/>
      <c r="Z823" s="108"/>
    </row>
    <row r="824" spans="1:26" ht="15.75" customHeight="1">
      <c r="A824" s="108"/>
      <c r="B824" s="108"/>
      <c r="C824" s="108"/>
      <c r="D824" s="310"/>
      <c r="E824" s="108"/>
      <c r="F824" s="108"/>
      <c r="G824" s="108"/>
      <c r="H824" s="108"/>
      <c r="I824" s="108"/>
      <c r="J824" s="108"/>
      <c r="K824" s="108"/>
      <c r="L824" s="108"/>
      <c r="M824" s="108"/>
      <c r="N824" s="108"/>
      <c r="O824" s="108"/>
      <c r="P824" s="56"/>
      <c r="Q824" s="108"/>
      <c r="R824" s="108"/>
      <c r="S824" s="108"/>
      <c r="T824" s="108"/>
      <c r="U824" s="108"/>
      <c r="V824" s="108"/>
      <c r="W824" s="108"/>
      <c r="X824" s="108"/>
      <c r="Y824" s="108"/>
      <c r="Z824" s="108"/>
    </row>
    <row r="825" spans="1:26" ht="15.75" customHeight="1">
      <c r="A825" s="108"/>
      <c r="B825" s="108"/>
      <c r="C825" s="108"/>
      <c r="D825" s="310"/>
      <c r="E825" s="108"/>
      <c r="F825" s="108"/>
      <c r="G825" s="108"/>
      <c r="H825" s="108"/>
      <c r="I825" s="108"/>
      <c r="J825" s="108"/>
      <c r="K825" s="108"/>
      <c r="L825" s="108"/>
      <c r="M825" s="108"/>
      <c r="N825" s="108"/>
      <c r="O825" s="108"/>
      <c r="P825" s="56"/>
      <c r="Q825" s="108"/>
      <c r="R825" s="108"/>
      <c r="S825" s="108"/>
      <c r="T825" s="108"/>
      <c r="U825" s="108"/>
      <c r="V825" s="108"/>
      <c r="W825" s="108"/>
      <c r="X825" s="108"/>
      <c r="Y825" s="108"/>
      <c r="Z825" s="108"/>
    </row>
    <row r="826" spans="1:26" ht="15.75" customHeight="1">
      <c r="A826" s="108"/>
      <c r="B826" s="108"/>
      <c r="C826" s="108"/>
      <c r="D826" s="310"/>
      <c r="E826" s="108"/>
      <c r="F826" s="108"/>
      <c r="G826" s="108"/>
      <c r="H826" s="108"/>
      <c r="I826" s="108"/>
      <c r="J826" s="108"/>
      <c r="K826" s="108"/>
      <c r="L826" s="108"/>
      <c r="M826" s="108"/>
      <c r="N826" s="108"/>
      <c r="O826" s="108"/>
      <c r="P826" s="56"/>
      <c r="Q826" s="108"/>
      <c r="R826" s="108"/>
      <c r="S826" s="108"/>
      <c r="T826" s="108"/>
      <c r="U826" s="108"/>
      <c r="V826" s="108"/>
      <c r="W826" s="108"/>
      <c r="X826" s="108"/>
      <c r="Y826" s="108"/>
      <c r="Z826" s="108"/>
    </row>
    <row r="827" spans="1:26" ht="15.75" customHeight="1">
      <c r="A827" s="108"/>
      <c r="B827" s="108"/>
      <c r="C827" s="108"/>
      <c r="D827" s="310"/>
      <c r="E827" s="108"/>
      <c r="F827" s="108"/>
      <c r="G827" s="108"/>
      <c r="H827" s="108"/>
      <c r="I827" s="108"/>
      <c r="J827" s="108"/>
      <c r="K827" s="108"/>
      <c r="L827" s="108"/>
      <c r="M827" s="108"/>
      <c r="N827" s="108"/>
      <c r="O827" s="108"/>
      <c r="P827" s="56"/>
      <c r="Q827" s="108"/>
      <c r="R827" s="108"/>
      <c r="S827" s="108"/>
      <c r="T827" s="108"/>
      <c r="U827" s="108"/>
      <c r="V827" s="108"/>
      <c r="W827" s="108"/>
      <c r="X827" s="108"/>
      <c r="Y827" s="108"/>
      <c r="Z827" s="108"/>
    </row>
    <row r="828" spans="1:26" ht="15.75" customHeight="1">
      <c r="A828" s="108"/>
      <c r="B828" s="108"/>
      <c r="C828" s="108"/>
      <c r="D828" s="310"/>
      <c r="E828" s="108"/>
      <c r="F828" s="108"/>
      <c r="G828" s="108"/>
      <c r="H828" s="108"/>
      <c r="I828" s="108"/>
      <c r="J828" s="108"/>
      <c r="K828" s="108"/>
      <c r="L828" s="108"/>
      <c r="M828" s="108"/>
      <c r="N828" s="108"/>
      <c r="O828" s="108"/>
      <c r="P828" s="56"/>
      <c r="Q828" s="108"/>
      <c r="R828" s="108"/>
      <c r="S828" s="108"/>
      <c r="T828" s="108"/>
      <c r="U828" s="108"/>
      <c r="V828" s="108"/>
      <c r="W828" s="108"/>
      <c r="X828" s="108"/>
      <c r="Y828" s="108"/>
      <c r="Z828" s="108"/>
    </row>
    <row r="829" spans="1:26" ht="15.75" customHeight="1">
      <c r="A829" s="108"/>
      <c r="B829" s="108"/>
      <c r="C829" s="108"/>
      <c r="D829" s="310"/>
      <c r="E829" s="108"/>
      <c r="F829" s="108"/>
      <c r="G829" s="108"/>
      <c r="H829" s="108"/>
      <c r="I829" s="108"/>
      <c r="J829" s="108"/>
      <c r="K829" s="108"/>
      <c r="L829" s="108"/>
      <c r="M829" s="108"/>
      <c r="N829" s="108"/>
      <c r="O829" s="108"/>
      <c r="P829" s="56"/>
      <c r="Q829" s="108"/>
      <c r="R829" s="108"/>
      <c r="S829" s="108"/>
      <c r="T829" s="108"/>
      <c r="U829" s="108"/>
      <c r="V829" s="108"/>
      <c r="W829" s="108"/>
      <c r="X829" s="108"/>
      <c r="Y829" s="108"/>
      <c r="Z829" s="108"/>
    </row>
    <row r="830" spans="1:26" ht="15.75" customHeight="1">
      <c r="A830" s="108"/>
      <c r="B830" s="108"/>
      <c r="C830" s="108"/>
      <c r="D830" s="310"/>
      <c r="E830" s="108"/>
      <c r="F830" s="108"/>
      <c r="G830" s="108"/>
      <c r="H830" s="108"/>
      <c r="I830" s="108"/>
      <c r="J830" s="108"/>
      <c r="K830" s="108"/>
      <c r="L830" s="108"/>
      <c r="M830" s="108"/>
      <c r="N830" s="108"/>
      <c r="O830" s="108"/>
      <c r="P830" s="56"/>
      <c r="Q830" s="108"/>
      <c r="R830" s="108"/>
      <c r="S830" s="108"/>
      <c r="T830" s="108"/>
      <c r="U830" s="108"/>
      <c r="V830" s="108"/>
      <c r="W830" s="108"/>
      <c r="X830" s="108"/>
      <c r="Y830" s="108"/>
      <c r="Z830" s="108"/>
    </row>
    <row r="831" spans="1:26" ht="15.75" customHeight="1">
      <c r="A831" s="108"/>
      <c r="B831" s="108"/>
      <c r="C831" s="108"/>
      <c r="D831" s="310"/>
      <c r="E831" s="108"/>
      <c r="F831" s="108"/>
      <c r="G831" s="108"/>
      <c r="H831" s="108"/>
      <c r="I831" s="108"/>
      <c r="J831" s="108"/>
      <c r="K831" s="108"/>
      <c r="L831" s="108"/>
      <c r="M831" s="108"/>
      <c r="N831" s="108"/>
      <c r="O831" s="108"/>
      <c r="P831" s="56"/>
      <c r="Q831" s="108"/>
      <c r="R831" s="108"/>
      <c r="S831" s="108"/>
      <c r="T831" s="108"/>
      <c r="U831" s="108"/>
      <c r="V831" s="108"/>
      <c r="W831" s="108"/>
      <c r="X831" s="108"/>
      <c r="Y831" s="108"/>
      <c r="Z831" s="108"/>
    </row>
    <row r="832" spans="1:26" ht="15.75" customHeight="1">
      <c r="A832" s="108"/>
      <c r="B832" s="108"/>
      <c r="C832" s="108"/>
      <c r="D832" s="310"/>
      <c r="E832" s="108"/>
      <c r="F832" s="108"/>
      <c r="G832" s="108"/>
      <c r="H832" s="108"/>
      <c r="I832" s="108"/>
      <c r="J832" s="108"/>
      <c r="K832" s="108"/>
      <c r="L832" s="108"/>
      <c r="M832" s="108"/>
      <c r="N832" s="108"/>
      <c r="O832" s="108"/>
      <c r="P832" s="56"/>
      <c r="Q832" s="108"/>
      <c r="R832" s="108"/>
      <c r="S832" s="108"/>
      <c r="T832" s="108"/>
      <c r="U832" s="108"/>
      <c r="V832" s="108"/>
      <c r="W832" s="108"/>
      <c r="X832" s="108"/>
      <c r="Y832" s="108"/>
      <c r="Z832" s="108"/>
    </row>
    <row r="833" spans="1:26" ht="15.75" customHeight="1">
      <c r="A833" s="108"/>
      <c r="B833" s="108"/>
      <c r="C833" s="108"/>
      <c r="D833" s="310"/>
      <c r="E833" s="108"/>
      <c r="F833" s="108"/>
      <c r="G833" s="108"/>
      <c r="H833" s="108"/>
      <c r="I833" s="108"/>
      <c r="J833" s="108"/>
      <c r="K833" s="108"/>
      <c r="L833" s="108"/>
      <c r="M833" s="108"/>
      <c r="N833" s="108"/>
      <c r="O833" s="108"/>
      <c r="P833" s="56"/>
      <c r="Q833" s="108"/>
      <c r="R833" s="108"/>
      <c r="S833" s="108"/>
      <c r="T833" s="108"/>
      <c r="U833" s="108"/>
      <c r="V833" s="108"/>
      <c r="W833" s="108"/>
      <c r="X833" s="108"/>
      <c r="Y833" s="108"/>
      <c r="Z833" s="108"/>
    </row>
    <row r="834" spans="1:26" ht="15.75" customHeight="1">
      <c r="A834" s="108"/>
      <c r="B834" s="108"/>
      <c r="C834" s="108"/>
      <c r="D834" s="310"/>
      <c r="E834" s="108"/>
      <c r="F834" s="108"/>
      <c r="G834" s="108"/>
      <c r="H834" s="108"/>
      <c r="I834" s="108"/>
      <c r="J834" s="108"/>
      <c r="K834" s="108"/>
      <c r="L834" s="108"/>
      <c r="M834" s="108"/>
      <c r="N834" s="108"/>
      <c r="O834" s="108"/>
      <c r="P834" s="56"/>
      <c r="Q834" s="108"/>
      <c r="R834" s="108"/>
      <c r="S834" s="108"/>
      <c r="T834" s="108"/>
      <c r="U834" s="108"/>
      <c r="V834" s="108"/>
      <c r="W834" s="108"/>
      <c r="X834" s="108"/>
      <c r="Y834" s="108"/>
      <c r="Z834" s="108"/>
    </row>
    <row r="835" spans="1:26" ht="15.75" customHeight="1">
      <c r="A835" s="108"/>
      <c r="B835" s="108"/>
      <c r="C835" s="108"/>
      <c r="D835" s="310"/>
      <c r="E835" s="108"/>
      <c r="F835" s="108"/>
      <c r="G835" s="108"/>
      <c r="H835" s="108"/>
      <c r="I835" s="108"/>
      <c r="J835" s="108"/>
      <c r="K835" s="108"/>
      <c r="L835" s="108"/>
      <c r="M835" s="108"/>
      <c r="N835" s="108"/>
      <c r="O835" s="108"/>
      <c r="P835" s="56"/>
      <c r="Q835" s="108"/>
      <c r="R835" s="108"/>
      <c r="S835" s="108"/>
      <c r="T835" s="108"/>
      <c r="U835" s="108"/>
      <c r="V835" s="108"/>
      <c r="W835" s="108"/>
      <c r="X835" s="108"/>
      <c r="Y835" s="108"/>
      <c r="Z835" s="108"/>
    </row>
    <row r="836" spans="1:26" ht="15.75" customHeight="1">
      <c r="A836" s="108"/>
      <c r="B836" s="108"/>
      <c r="C836" s="108"/>
      <c r="D836" s="310"/>
      <c r="E836" s="108"/>
      <c r="F836" s="108"/>
      <c r="G836" s="108"/>
      <c r="H836" s="108"/>
      <c r="I836" s="108"/>
      <c r="J836" s="108"/>
      <c r="K836" s="108"/>
      <c r="L836" s="108"/>
      <c r="M836" s="108"/>
      <c r="N836" s="108"/>
      <c r="O836" s="108"/>
      <c r="P836" s="56"/>
      <c r="Q836" s="108"/>
      <c r="R836" s="108"/>
      <c r="S836" s="108"/>
      <c r="T836" s="108"/>
      <c r="U836" s="108"/>
      <c r="V836" s="108"/>
      <c r="W836" s="108"/>
      <c r="X836" s="108"/>
      <c r="Y836" s="108"/>
      <c r="Z836" s="108"/>
    </row>
    <row r="837" spans="1:26" ht="15.75" customHeight="1">
      <c r="A837" s="108"/>
      <c r="B837" s="108"/>
      <c r="C837" s="108"/>
      <c r="D837" s="310"/>
      <c r="E837" s="108"/>
      <c r="F837" s="108"/>
      <c r="G837" s="108"/>
      <c r="H837" s="108"/>
      <c r="I837" s="108"/>
      <c r="J837" s="108"/>
      <c r="K837" s="108"/>
      <c r="L837" s="108"/>
      <c r="M837" s="108"/>
      <c r="N837" s="108"/>
      <c r="O837" s="108"/>
      <c r="P837" s="56"/>
      <c r="Q837" s="108"/>
      <c r="R837" s="108"/>
      <c r="S837" s="108"/>
      <c r="T837" s="108"/>
      <c r="U837" s="108"/>
      <c r="V837" s="108"/>
      <c r="W837" s="108"/>
      <c r="X837" s="108"/>
      <c r="Y837" s="108"/>
      <c r="Z837" s="108"/>
    </row>
    <row r="838" spans="1:26" ht="15.75" customHeight="1">
      <c r="A838" s="108"/>
      <c r="B838" s="108"/>
      <c r="C838" s="108"/>
      <c r="D838" s="310"/>
      <c r="E838" s="108"/>
      <c r="F838" s="108"/>
      <c r="G838" s="108"/>
      <c r="H838" s="108"/>
      <c r="I838" s="108"/>
      <c r="J838" s="108"/>
      <c r="K838" s="108"/>
      <c r="L838" s="108"/>
      <c r="M838" s="108"/>
      <c r="N838" s="108"/>
      <c r="O838" s="108"/>
      <c r="P838" s="56"/>
      <c r="Q838" s="108"/>
      <c r="R838" s="108"/>
      <c r="S838" s="108"/>
      <c r="T838" s="108"/>
      <c r="U838" s="108"/>
      <c r="V838" s="108"/>
      <c r="W838" s="108"/>
      <c r="X838" s="108"/>
      <c r="Y838" s="108"/>
      <c r="Z838" s="108"/>
    </row>
    <row r="839" spans="1:26" ht="15.75" customHeight="1">
      <c r="A839" s="108"/>
      <c r="B839" s="108"/>
      <c r="C839" s="108"/>
      <c r="D839" s="310"/>
      <c r="E839" s="108"/>
      <c r="F839" s="108"/>
      <c r="G839" s="108"/>
      <c r="H839" s="108"/>
      <c r="I839" s="108"/>
      <c r="J839" s="108"/>
      <c r="K839" s="108"/>
      <c r="L839" s="108"/>
      <c r="M839" s="108"/>
      <c r="N839" s="108"/>
      <c r="O839" s="108"/>
      <c r="P839" s="56"/>
      <c r="Q839" s="108"/>
      <c r="R839" s="108"/>
      <c r="S839" s="108"/>
      <c r="T839" s="108"/>
      <c r="U839" s="108"/>
      <c r="V839" s="108"/>
      <c r="W839" s="108"/>
      <c r="X839" s="108"/>
      <c r="Y839" s="108"/>
      <c r="Z839" s="108"/>
    </row>
    <row r="840" spans="1:26" ht="15.75" customHeight="1">
      <c r="A840" s="108"/>
      <c r="B840" s="108"/>
      <c r="C840" s="108"/>
      <c r="D840" s="310"/>
      <c r="E840" s="108"/>
      <c r="F840" s="108"/>
      <c r="G840" s="108"/>
      <c r="H840" s="108"/>
      <c r="I840" s="108"/>
      <c r="J840" s="108"/>
      <c r="K840" s="108"/>
      <c r="L840" s="108"/>
      <c r="M840" s="108"/>
      <c r="N840" s="108"/>
      <c r="O840" s="108"/>
      <c r="P840" s="56"/>
      <c r="Q840" s="108"/>
      <c r="R840" s="108"/>
      <c r="S840" s="108"/>
      <c r="T840" s="108"/>
      <c r="U840" s="108"/>
      <c r="V840" s="108"/>
      <c r="W840" s="108"/>
      <c r="X840" s="108"/>
      <c r="Y840" s="108"/>
      <c r="Z840" s="108"/>
    </row>
    <row r="841" spans="1:26" ht="15.75" customHeight="1">
      <c r="A841" s="108"/>
      <c r="B841" s="108"/>
      <c r="C841" s="108"/>
      <c r="D841" s="310"/>
      <c r="E841" s="108"/>
      <c r="F841" s="108"/>
      <c r="G841" s="108"/>
      <c r="H841" s="108"/>
      <c r="I841" s="108"/>
      <c r="J841" s="108"/>
      <c r="K841" s="108"/>
      <c r="L841" s="108"/>
      <c r="M841" s="108"/>
      <c r="N841" s="108"/>
      <c r="O841" s="108"/>
      <c r="P841" s="56"/>
      <c r="Q841" s="108"/>
      <c r="R841" s="108"/>
      <c r="S841" s="108"/>
      <c r="T841" s="108"/>
      <c r="U841" s="108"/>
      <c r="V841" s="108"/>
      <c r="W841" s="108"/>
      <c r="X841" s="108"/>
      <c r="Y841" s="108"/>
      <c r="Z841" s="108"/>
    </row>
    <row r="842" spans="1:26" ht="15.75" customHeight="1">
      <c r="A842" s="108"/>
      <c r="B842" s="108"/>
      <c r="C842" s="108"/>
      <c r="D842" s="310"/>
      <c r="E842" s="108"/>
      <c r="F842" s="108"/>
      <c r="G842" s="108"/>
      <c r="H842" s="108"/>
      <c r="I842" s="108"/>
      <c r="J842" s="108"/>
      <c r="K842" s="108"/>
      <c r="L842" s="108"/>
      <c r="M842" s="108"/>
      <c r="N842" s="108"/>
      <c r="O842" s="108"/>
      <c r="P842" s="56"/>
      <c r="Q842" s="108"/>
      <c r="R842" s="108"/>
      <c r="S842" s="108"/>
      <c r="T842" s="108"/>
      <c r="U842" s="108"/>
      <c r="V842" s="108"/>
      <c r="W842" s="108"/>
      <c r="X842" s="108"/>
      <c r="Y842" s="108"/>
      <c r="Z842" s="108"/>
    </row>
    <row r="843" spans="1:26" ht="15.75" customHeight="1">
      <c r="A843" s="108"/>
      <c r="B843" s="108"/>
      <c r="C843" s="108"/>
      <c r="D843" s="310"/>
      <c r="E843" s="108"/>
      <c r="F843" s="108"/>
      <c r="G843" s="108"/>
      <c r="H843" s="108"/>
      <c r="I843" s="108"/>
      <c r="J843" s="108"/>
      <c r="K843" s="108"/>
      <c r="L843" s="108"/>
      <c r="M843" s="108"/>
      <c r="N843" s="108"/>
      <c r="O843" s="108"/>
      <c r="P843" s="56"/>
      <c r="Q843" s="108"/>
      <c r="R843" s="108"/>
      <c r="S843" s="108"/>
      <c r="T843" s="108"/>
      <c r="U843" s="108"/>
      <c r="V843" s="108"/>
      <c r="W843" s="108"/>
      <c r="X843" s="108"/>
      <c r="Y843" s="108"/>
      <c r="Z843" s="108"/>
    </row>
    <row r="844" spans="1:26" ht="15.75" customHeight="1">
      <c r="A844" s="108"/>
      <c r="B844" s="108"/>
      <c r="C844" s="108"/>
      <c r="D844" s="310"/>
      <c r="E844" s="108"/>
      <c r="F844" s="108"/>
      <c r="G844" s="108"/>
      <c r="H844" s="108"/>
      <c r="I844" s="108"/>
      <c r="J844" s="108"/>
      <c r="K844" s="108"/>
      <c r="L844" s="108"/>
      <c r="M844" s="108"/>
      <c r="N844" s="108"/>
      <c r="O844" s="108"/>
      <c r="P844" s="56"/>
      <c r="Q844" s="108"/>
      <c r="R844" s="108"/>
      <c r="S844" s="108"/>
      <c r="T844" s="108"/>
      <c r="U844" s="108"/>
      <c r="V844" s="108"/>
      <c r="W844" s="108"/>
      <c r="X844" s="108"/>
      <c r="Y844" s="108"/>
      <c r="Z844" s="108"/>
    </row>
    <row r="845" spans="1:26" ht="15.75" customHeight="1">
      <c r="A845" s="108"/>
      <c r="B845" s="108"/>
      <c r="C845" s="108"/>
      <c r="D845" s="310"/>
      <c r="E845" s="108"/>
      <c r="F845" s="108"/>
      <c r="G845" s="108"/>
      <c r="H845" s="108"/>
      <c r="I845" s="108"/>
      <c r="J845" s="108"/>
      <c r="K845" s="108"/>
      <c r="L845" s="108"/>
      <c r="M845" s="108"/>
      <c r="N845" s="108"/>
      <c r="O845" s="108"/>
      <c r="P845" s="56"/>
      <c r="Q845" s="108"/>
      <c r="R845" s="108"/>
      <c r="S845" s="108"/>
      <c r="T845" s="108"/>
      <c r="U845" s="108"/>
      <c r="V845" s="108"/>
      <c r="W845" s="108"/>
      <c r="X845" s="108"/>
      <c r="Y845" s="108"/>
      <c r="Z845" s="108"/>
    </row>
    <row r="846" spans="1:26" ht="15.75" customHeight="1">
      <c r="A846" s="108"/>
      <c r="B846" s="108"/>
      <c r="C846" s="108"/>
      <c r="D846" s="310"/>
      <c r="E846" s="108"/>
      <c r="F846" s="108"/>
      <c r="G846" s="108"/>
      <c r="H846" s="108"/>
      <c r="I846" s="108"/>
      <c r="J846" s="108"/>
      <c r="K846" s="108"/>
      <c r="L846" s="108"/>
      <c r="M846" s="108"/>
      <c r="N846" s="108"/>
      <c r="O846" s="108"/>
      <c r="P846" s="56"/>
      <c r="Q846" s="108"/>
      <c r="R846" s="108"/>
      <c r="S846" s="108"/>
      <c r="T846" s="108"/>
      <c r="U846" s="108"/>
      <c r="V846" s="108"/>
      <c r="W846" s="108"/>
      <c r="X846" s="108"/>
      <c r="Y846" s="108"/>
      <c r="Z846" s="108"/>
    </row>
    <row r="847" spans="1:26" ht="15.75" customHeight="1">
      <c r="A847" s="108"/>
      <c r="B847" s="108"/>
      <c r="C847" s="108"/>
      <c r="D847" s="310"/>
      <c r="E847" s="108"/>
      <c r="F847" s="108"/>
      <c r="G847" s="108"/>
      <c r="H847" s="108"/>
      <c r="I847" s="108"/>
      <c r="J847" s="108"/>
      <c r="K847" s="108"/>
      <c r="L847" s="108"/>
      <c r="M847" s="108"/>
      <c r="N847" s="108"/>
      <c r="O847" s="108"/>
      <c r="P847" s="56"/>
      <c r="Q847" s="108"/>
      <c r="R847" s="108"/>
      <c r="S847" s="108"/>
      <c r="T847" s="108"/>
      <c r="U847" s="108"/>
      <c r="V847" s="108"/>
      <c r="W847" s="108"/>
      <c r="X847" s="108"/>
      <c r="Y847" s="108"/>
      <c r="Z847" s="108"/>
    </row>
    <row r="848" spans="1:26" ht="15.75" customHeight="1">
      <c r="A848" s="108"/>
      <c r="B848" s="108"/>
      <c r="C848" s="108"/>
      <c r="D848" s="310"/>
      <c r="E848" s="108"/>
      <c r="F848" s="108"/>
      <c r="G848" s="108"/>
      <c r="H848" s="108"/>
      <c r="I848" s="108"/>
      <c r="J848" s="108"/>
      <c r="K848" s="108"/>
      <c r="L848" s="108"/>
      <c r="M848" s="108"/>
      <c r="N848" s="108"/>
      <c r="O848" s="108"/>
      <c r="P848" s="56"/>
      <c r="Q848" s="108"/>
      <c r="R848" s="108"/>
      <c r="S848" s="108"/>
      <c r="T848" s="108"/>
      <c r="U848" s="108"/>
      <c r="V848" s="108"/>
      <c r="W848" s="108"/>
      <c r="X848" s="108"/>
      <c r="Y848" s="108"/>
      <c r="Z848" s="108"/>
    </row>
    <row r="849" spans="1:26" ht="15.75" customHeight="1">
      <c r="A849" s="108"/>
      <c r="B849" s="108"/>
      <c r="C849" s="108"/>
      <c r="D849" s="310"/>
      <c r="E849" s="108"/>
      <c r="F849" s="108"/>
      <c r="G849" s="108"/>
      <c r="H849" s="108"/>
      <c r="I849" s="108"/>
      <c r="J849" s="108"/>
      <c r="K849" s="108"/>
      <c r="L849" s="108"/>
      <c r="M849" s="108"/>
      <c r="N849" s="108"/>
      <c r="O849" s="108"/>
      <c r="P849" s="56"/>
      <c r="Q849" s="108"/>
      <c r="R849" s="108"/>
      <c r="S849" s="108"/>
      <c r="T849" s="108"/>
      <c r="U849" s="108"/>
      <c r="V849" s="108"/>
      <c r="W849" s="108"/>
      <c r="X849" s="108"/>
      <c r="Y849" s="108"/>
      <c r="Z849" s="108"/>
    </row>
    <row r="850" spans="1:26" ht="15.75" customHeight="1">
      <c r="A850" s="108"/>
      <c r="B850" s="108"/>
      <c r="C850" s="108"/>
      <c r="D850" s="310"/>
      <c r="E850" s="108"/>
      <c r="F850" s="108"/>
      <c r="G850" s="108"/>
      <c r="H850" s="108"/>
      <c r="I850" s="108"/>
      <c r="J850" s="108"/>
      <c r="K850" s="108"/>
      <c r="L850" s="108"/>
      <c r="M850" s="108"/>
      <c r="N850" s="108"/>
      <c r="O850" s="108"/>
      <c r="P850" s="56"/>
      <c r="Q850" s="108"/>
      <c r="R850" s="108"/>
      <c r="S850" s="108"/>
      <c r="T850" s="108"/>
      <c r="U850" s="108"/>
      <c r="V850" s="108"/>
      <c r="W850" s="108"/>
      <c r="X850" s="108"/>
      <c r="Y850" s="108"/>
      <c r="Z850" s="108"/>
    </row>
    <row r="851" spans="1:26" ht="15.75" customHeight="1">
      <c r="A851" s="108"/>
      <c r="B851" s="108"/>
      <c r="C851" s="108"/>
      <c r="D851" s="310"/>
      <c r="E851" s="108"/>
      <c r="F851" s="108"/>
      <c r="G851" s="108"/>
      <c r="H851" s="108"/>
      <c r="I851" s="108"/>
      <c r="J851" s="108"/>
      <c r="K851" s="108"/>
      <c r="L851" s="108"/>
      <c r="M851" s="108"/>
      <c r="N851" s="108"/>
      <c r="O851" s="108"/>
      <c r="P851" s="56"/>
      <c r="Q851" s="108"/>
      <c r="R851" s="108"/>
      <c r="S851" s="108"/>
      <c r="T851" s="108"/>
      <c r="U851" s="108"/>
      <c r="V851" s="108"/>
      <c r="W851" s="108"/>
      <c r="X851" s="108"/>
      <c r="Y851" s="108"/>
      <c r="Z851" s="108"/>
    </row>
    <row r="852" spans="1:26" ht="15.75" customHeight="1">
      <c r="A852" s="108"/>
      <c r="B852" s="108"/>
      <c r="C852" s="108"/>
      <c r="D852" s="310"/>
      <c r="E852" s="108"/>
      <c r="F852" s="108"/>
      <c r="G852" s="108"/>
      <c r="H852" s="108"/>
      <c r="I852" s="108"/>
      <c r="J852" s="108"/>
      <c r="K852" s="108"/>
      <c r="L852" s="108"/>
      <c r="M852" s="108"/>
      <c r="N852" s="108"/>
      <c r="O852" s="108"/>
      <c r="P852" s="56"/>
      <c r="Q852" s="108"/>
      <c r="R852" s="108"/>
      <c r="S852" s="108"/>
      <c r="T852" s="108"/>
      <c r="U852" s="108"/>
      <c r="V852" s="108"/>
      <c r="W852" s="108"/>
      <c r="X852" s="108"/>
      <c r="Y852" s="108"/>
      <c r="Z852" s="108"/>
    </row>
    <row r="853" spans="1:26" ht="15.75" customHeight="1">
      <c r="A853" s="108"/>
      <c r="B853" s="108"/>
      <c r="C853" s="108"/>
      <c r="D853" s="310"/>
      <c r="E853" s="108"/>
      <c r="F853" s="108"/>
      <c r="G853" s="108"/>
      <c r="H853" s="108"/>
      <c r="I853" s="108"/>
      <c r="J853" s="108"/>
      <c r="K853" s="108"/>
      <c r="L853" s="108"/>
      <c r="M853" s="108"/>
      <c r="N853" s="108"/>
      <c r="O853" s="108"/>
      <c r="P853" s="56"/>
      <c r="Q853" s="108"/>
      <c r="R853" s="108"/>
      <c r="S853" s="108"/>
      <c r="T853" s="108"/>
      <c r="U853" s="108"/>
      <c r="V853" s="108"/>
      <c r="W853" s="108"/>
      <c r="X853" s="108"/>
      <c r="Y853" s="108"/>
      <c r="Z853" s="108"/>
    </row>
    <row r="854" spans="1:26" ht="15.75" customHeight="1">
      <c r="A854" s="108"/>
      <c r="B854" s="108"/>
      <c r="C854" s="108"/>
      <c r="D854" s="310"/>
      <c r="E854" s="108"/>
      <c r="F854" s="108"/>
      <c r="G854" s="108"/>
      <c r="H854" s="108"/>
      <c r="I854" s="108"/>
      <c r="J854" s="108"/>
      <c r="K854" s="108"/>
      <c r="L854" s="108"/>
      <c r="M854" s="108"/>
      <c r="N854" s="108"/>
      <c r="O854" s="108"/>
      <c r="P854" s="56"/>
      <c r="Q854" s="108"/>
      <c r="R854" s="108"/>
      <c r="S854" s="108"/>
      <c r="T854" s="108"/>
      <c r="U854" s="108"/>
      <c r="V854" s="108"/>
      <c r="W854" s="108"/>
      <c r="X854" s="108"/>
      <c r="Y854" s="108"/>
      <c r="Z854" s="108"/>
    </row>
    <row r="855" spans="1:26" ht="15.75" customHeight="1">
      <c r="A855" s="108"/>
      <c r="B855" s="108"/>
      <c r="C855" s="108"/>
      <c r="D855" s="310"/>
      <c r="E855" s="108"/>
      <c r="F855" s="108"/>
      <c r="G855" s="108"/>
      <c r="H855" s="108"/>
      <c r="I855" s="108"/>
      <c r="J855" s="108"/>
      <c r="K855" s="108"/>
      <c r="L855" s="108"/>
      <c r="M855" s="108"/>
      <c r="N855" s="108"/>
      <c r="O855" s="108"/>
      <c r="P855" s="56"/>
      <c r="Q855" s="108"/>
      <c r="R855" s="108"/>
      <c r="S855" s="108"/>
      <c r="T855" s="108"/>
      <c r="U855" s="108"/>
      <c r="V855" s="108"/>
      <c r="W855" s="108"/>
      <c r="X855" s="108"/>
      <c r="Y855" s="108"/>
      <c r="Z855" s="108"/>
    </row>
    <row r="856" spans="1:26" ht="15.75" customHeight="1">
      <c r="A856" s="108"/>
      <c r="B856" s="108"/>
      <c r="C856" s="108"/>
      <c r="D856" s="310"/>
      <c r="E856" s="108"/>
      <c r="F856" s="108"/>
      <c r="G856" s="108"/>
      <c r="H856" s="108"/>
      <c r="I856" s="108"/>
      <c r="J856" s="108"/>
      <c r="K856" s="108"/>
      <c r="L856" s="108"/>
      <c r="M856" s="108"/>
      <c r="N856" s="108"/>
      <c r="O856" s="108"/>
      <c r="P856" s="56"/>
      <c r="Q856" s="108"/>
      <c r="R856" s="108"/>
      <c r="S856" s="108"/>
      <c r="T856" s="108"/>
      <c r="U856" s="108"/>
      <c r="V856" s="108"/>
      <c r="W856" s="108"/>
      <c r="X856" s="108"/>
      <c r="Y856" s="108"/>
      <c r="Z856" s="108"/>
    </row>
    <row r="857" spans="1:26" ht="15.75" customHeight="1">
      <c r="A857" s="108"/>
      <c r="B857" s="108"/>
      <c r="C857" s="108"/>
      <c r="D857" s="310"/>
      <c r="E857" s="108"/>
      <c r="F857" s="108"/>
      <c r="G857" s="108"/>
      <c r="H857" s="108"/>
      <c r="I857" s="108"/>
      <c r="J857" s="108"/>
      <c r="K857" s="108"/>
      <c r="L857" s="108"/>
      <c r="M857" s="108"/>
      <c r="N857" s="108"/>
      <c r="O857" s="108"/>
      <c r="P857" s="56"/>
      <c r="Q857" s="108"/>
      <c r="R857" s="108"/>
      <c r="S857" s="108"/>
      <c r="T857" s="108"/>
      <c r="U857" s="108"/>
      <c r="V857" s="108"/>
      <c r="W857" s="108"/>
      <c r="X857" s="108"/>
      <c r="Y857" s="108"/>
      <c r="Z857" s="108"/>
    </row>
    <row r="858" spans="1:26" ht="15.75" customHeight="1">
      <c r="A858" s="108"/>
      <c r="B858" s="108"/>
      <c r="C858" s="108"/>
      <c r="D858" s="310"/>
      <c r="E858" s="108"/>
      <c r="F858" s="108"/>
      <c r="G858" s="108"/>
      <c r="H858" s="108"/>
      <c r="I858" s="108"/>
      <c r="J858" s="108"/>
      <c r="K858" s="108"/>
      <c r="L858" s="108"/>
      <c r="M858" s="108"/>
      <c r="N858" s="108"/>
      <c r="O858" s="108"/>
      <c r="P858" s="56"/>
      <c r="Q858" s="108"/>
      <c r="R858" s="108"/>
      <c r="S858" s="108"/>
      <c r="T858" s="108"/>
      <c r="U858" s="108"/>
      <c r="V858" s="108"/>
      <c r="W858" s="108"/>
      <c r="X858" s="108"/>
      <c r="Y858" s="108"/>
      <c r="Z858" s="108"/>
    </row>
    <row r="859" spans="1:26" ht="15.75" customHeight="1">
      <c r="A859" s="108"/>
      <c r="B859" s="108"/>
      <c r="C859" s="108"/>
      <c r="D859" s="310"/>
      <c r="E859" s="108"/>
      <c r="F859" s="108"/>
      <c r="G859" s="108"/>
      <c r="H859" s="108"/>
      <c r="I859" s="108"/>
      <c r="J859" s="108"/>
      <c r="K859" s="108"/>
      <c r="L859" s="108"/>
      <c r="M859" s="108"/>
      <c r="N859" s="108"/>
      <c r="O859" s="108"/>
      <c r="P859" s="56"/>
      <c r="Q859" s="108"/>
      <c r="R859" s="108"/>
      <c r="S859" s="108"/>
      <c r="T859" s="108"/>
      <c r="U859" s="108"/>
      <c r="V859" s="108"/>
      <c r="W859" s="108"/>
      <c r="X859" s="108"/>
      <c r="Y859" s="108"/>
      <c r="Z859" s="108"/>
    </row>
    <row r="860" spans="1:26" ht="15.75" customHeight="1">
      <c r="A860" s="108"/>
      <c r="B860" s="108"/>
      <c r="C860" s="108"/>
      <c r="D860" s="310"/>
      <c r="E860" s="108"/>
      <c r="F860" s="108"/>
      <c r="G860" s="108"/>
      <c r="H860" s="108"/>
      <c r="I860" s="108"/>
      <c r="J860" s="108"/>
      <c r="K860" s="108"/>
      <c r="L860" s="108"/>
      <c r="M860" s="108"/>
      <c r="N860" s="108"/>
      <c r="O860" s="108"/>
      <c r="P860" s="56"/>
      <c r="Q860" s="108"/>
      <c r="R860" s="108"/>
      <c r="S860" s="108"/>
      <c r="T860" s="108"/>
      <c r="U860" s="108"/>
      <c r="V860" s="108"/>
      <c r="W860" s="108"/>
      <c r="X860" s="108"/>
      <c r="Y860" s="108"/>
      <c r="Z860" s="108"/>
    </row>
    <row r="861" spans="1:26" ht="15.75" customHeight="1">
      <c r="A861" s="108"/>
      <c r="B861" s="108"/>
      <c r="C861" s="108"/>
      <c r="D861" s="310"/>
      <c r="E861" s="108"/>
      <c r="F861" s="108"/>
      <c r="G861" s="108"/>
      <c r="H861" s="108"/>
      <c r="I861" s="108"/>
      <c r="J861" s="108"/>
      <c r="K861" s="108"/>
      <c r="L861" s="108"/>
      <c r="M861" s="108"/>
      <c r="N861" s="108"/>
      <c r="O861" s="108"/>
      <c r="P861" s="56"/>
      <c r="Q861" s="108"/>
      <c r="R861" s="108"/>
      <c r="S861" s="108"/>
      <c r="T861" s="108"/>
      <c r="U861" s="108"/>
      <c r="V861" s="108"/>
      <c r="W861" s="108"/>
      <c r="X861" s="108"/>
      <c r="Y861" s="108"/>
      <c r="Z861" s="108"/>
    </row>
    <row r="862" spans="1:26" ht="15.75" customHeight="1">
      <c r="A862" s="108"/>
      <c r="B862" s="108"/>
      <c r="C862" s="108"/>
      <c r="D862" s="310"/>
      <c r="E862" s="108"/>
      <c r="F862" s="108"/>
      <c r="G862" s="108"/>
      <c r="H862" s="108"/>
      <c r="I862" s="108"/>
      <c r="J862" s="108"/>
      <c r="K862" s="108"/>
      <c r="L862" s="108"/>
      <c r="M862" s="108"/>
      <c r="N862" s="108"/>
      <c r="O862" s="108"/>
      <c r="P862" s="56"/>
      <c r="Q862" s="108"/>
      <c r="R862" s="108"/>
      <c r="S862" s="108"/>
      <c r="T862" s="108"/>
      <c r="U862" s="108"/>
      <c r="V862" s="108"/>
      <c r="W862" s="108"/>
      <c r="X862" s="108"/>
      <c r="Y862" s="108"/>
      <c r="Z862" s="108"/>
    </row>
    <row r="863" spans="1:26" ht="15.75" customHeight="1">
      <c r="A863" s="108"/>
      <c r="B863" s="108"/>
      <c r="C863" s="108"/>
      <c r="D863" s="310"/>
      <c r="E863" s="108"/>
      <c r="F863" s="108"/>
      <c r="G863" s="108"/>
      <c r="H863" s="108"/>
      <c r="I863" s="108"/>
      <c r="J863" s="108"/>
      <c r="K863" s="108"/>
      <c r="L863" s="108"/>
      <c r="M863" s="108"/>
      <c r="N863" s="108"/>
      <c r="O863" s="108"/>
      <c r="P863" s="56"/>
      <c r="Q863" s="108"/>
      <c r="R863" s="108"/>
      <c r="S863" s="108"/>
      <c r="T863" s="108"/>
      <c r="U863" s="108"/>
      <c r="V863" s="108"/>
      <c r="W863" s="108"/>
      <c r="X863" s="108"/>
      <c r="Y863" s="108"/>
      <c r="Z863" s="108"/>
    </row>
    <row r="864" spans="1:26" ht="15.75" customHeight="1">
      <c r="A864" s="108"/>
      <c r="B864" s="108"/>
      <c r="C864" s="108"/>
      <c r="D864" s="310"/>
      <c r="E864" s="108"/>
      <c r="F864" s="108"/>
      <c r="G864" s="108"/>
      <c r="H864" s="108"/>
      <c r="I864" s="108"/>
      <c r="J864" s="108"/>
      <c r="K864" s="108"/>
      <c r="L864" s="108"/>
      <c r="M864" s="108"/>
      <c r="N864" s="108"/>
      <c r="O864" s="108"/>
      <c r="P864" s="56"/>
      <c r="Q864" s="108"/>
      <c r="R864" s="108"/>
      <c r="S864" s="108"/>
      <c r="T864" s="108"/>
      <c r="U864" s="108"/>
      <c r="V864" s="108"/>
      <c r="W864" s="108"/>
      <c r="X864" s="108"/>
      <c r="Y864" s="108"/>
      <c r="Z864" s="108"/>
    </row>
    <row r="865" spans="1:26" ht="15.75" customHeight="1">
      <c r="A865" s="108"/>
      <c r="B865" s="108"/>
      <c r="C865" s="108"/>
      <c r="D865" s="310"/>
      <c r="E865" s="108"/>
      <c r="F865" s="108"/>
      <c r="G865" s="108"/>
      <c r="H865" s="108"/>
      <c r="I865" s="108"/>
      <c r="J865" s="108"/>
      <c r="K865" s="108"/>
      <c r="L865" s="108"/>
      <c r="M865" s="108"/>
      <c r="N865" s="108"/>
      <c r="O865" s="108"/>
      <c r="P865" s="56"/>
      <c r="Q865" s="108"/>
      <c r="R865" s="108"/>
      <c r="S865" s="108"/>
      <c r="T865" s="108"/>
      <c r="U865" s="108"/>
      <c r="V865" s="108"/>
      <c r="W865" s="108"/>
      <c r="X865" s="108"/>
      <c r="Y865" s="108"/>
      <c r="Z865" s="108"/>
    </row>
    <row r="866" spans="1:26" ht="15.75" customHeight="1">
      <c r="A866" s="108"/>
      <c r="B866" s="108"/>
      <c r="C866" s="108"/>
      <c r="D866" s="310"/>
      <c r="E866" s="108"/>
      <c r="F866" s="108"/>
      <c r="G866" s="108"/>
      <c r="H866" s="108"/>
      <c r="I866" s="108"/>
      <c r="J866" s="108"/>
      <c r="K866" s="108"/>
      <c r="L866" s="108"/>
      <c r="M866" s="108"/>
      <c r="N866" s="108"/>
      <c r="O866" s="108"/>
      <c r="P866" s="56"/>
      <c r="Q866" s="108"/>
      <c r="R866" s="108"/>
      <c r="S866" s="108"/>
      <c r="T866" s="108"/>
      <c r="U866" s="108"/>
      <c r="V866" s="108"/>
      <c r="W866" s="108"/>
      <c r="X866" s="108"/>
      <c r="Y866" s="108"/>
      <c r="Z866" s="108"/>
    </row>
    <row r="867" spans="1:26" ht="15.75" customHeight="1">
      <c r="A867" s="108"/>
      <c r="B867" s="108"/>
      <c r="C867" s="108"/>
      <c r="D867" s="310"/>
      <c r="E867" s="108"/>
      <c r="F867" s="108"/>
      <c r="G867" s="108"/>
      <c r="H867" s="108"/>
      <c r="I867" s="108"/>
      <c r="J867" s="108"/>
      <c r="K867" s="108"/>
      <c r="L867" s="108"/>
      <c r="M867" s="108"/>
      <c r="N867" s="108"/>
      <c r="O867" s="108"/>
      <c r="P867" s="56"/>
      <c r="Q867" s="108"/>
      <c r="R867" s="108"/>
      <c r="S867" s="108"/>
      <c r="T867" s="108"/>
      <c r="U867" s="108"/>
      <c r="V867" s="108"/>
      <c r="W867" s="108"/>
      <c r="X867" s="108"/>
      <c r="Y867" s="108"/>
      <c r="Z867" s="108"/>
    </row>
    <row r="868" spans="1:26" ht="15.75" customHeight="1">
      <c r="A868" s="108"/>
      <c r="B868" s="108"/>
      <c r="C868" s="108"/>
      <c r="D868" s="310"/>
      <c r="E868" s="108"/>
      <c r="F868" s="108"/>
      <c r="G868" s="108"/>
      <c r="H868" s="108"/>
      <c r="I868" s="108"/>
      <c r="J868" s="108"/>
      <c r="K868" s="108"/>
      <c r="L868" s="108"/>
      <c r="M868" s="108"/>
      <c r="N868" s="108"/>
      <c r="O868" s="108"/>
      <c r="P868" s="56"/>
      <c r="Q868" s="108"/>
      <c r="R868" s="108"/>
      <c r="S868" s="108"/>
      <c r="T868" s="108"/>
      <c r="U868" s="108"/>
      <c r="V868" s="108"/>
      <c r="W868" s="108"/>
      <c r="X868" s="108"/>
      <c r="Y868" s="108"/>
      <c r="Z868" s="108"/>
    </row>
    <row r="869" spans="1:26" ht="15.75" customHeight="1">
      <c r="A869" s="108"/>
      <c r="B869" s="108"/>
      <c r="C869" s="108"/>
      <c r="D869" s="310"/>
      <c r="E869" s="108"/>
      <c r="F869" s="108"/>
      <c r="G869" s="108"/>
      <c r="H869" s="108"/>
      <c r="I869" s="108"/>
      <c r="J869" s="108"/>
      <c r="K869" s="108"/>
      <c r="L869" s="108"/>
      <c r="M869" s="108"/>
      <c r="N869" s="108"/>
      <c r="O869" s="108"/>
      <c r="P869" s="56"/>
      <c r="Q869" s="108"/>
      <c r="R869" s="108"/>
      <c r="S869" s="108"/>
      <c r="T869" s="108"/>
      <c r="U869" s="108"/>
      <c r="V869" s="108"/>
      <c r="W869" s="108"/>
      <c r="X869" s="108"/>
      <c r="Y869" s="108"/>
      <c r="Z869" s="108"/>
    </row>
    <row r="870" spans="1:26" ht="15.75" customHeight="1">
      <c r="A870" s="108"/>
      <c r="B870" s="108"/>
      <c r="C870" s="108"/>
      <c r="D870" s="310"/>
      <c r="E870" s="108"/>
      <c r="F870" s="108"/>
      <c r="G870" s="108"/>
      <c r="H870" s="108"/>
      <c r="I870" s="108"/>
      <c r="J870" s="108"/>
      <c r="K870" s="108"/>
      <c r="L870" s="108"/>
      <c r="M870" s="108"/>
      <c r="N870" s="108"/>
      <c r="O870" s="108"/>
      <c r="P870" s="56"/>
      <c r="Q870" s="108"/>
      <c r="R870" s="108"/>
      <c r="S870" s="108"/>
      <c r="T870" s="108"/>
      <c r="U870" s="108"/>
      <c r="V870" s="108"/>
      <c r="W870" s="108"/>
      <c r="X870" s="108"/>
      <c r="Y870" s="108"/>
      <c r="Z870" s="108"/>
    </row>
    <row r="871" spans="1:26" ht="15.75" customHeight="1">
      <c r="A871" s="108"/>
      <c r="B871" s="108"/>
      <c r="C871" s="108"/>
      <c r="D871" s="310"/>
      <c r="E871" s="108"/>
      <c r="F871" s="108"/>
      <c r="G871" s="108"/>
      <c r="H871" s="108"/>
      <c r="I871" s="108"/>
      <c r="J871" s="108"/>
      <c r="K871" s="108"/>
      <c r="L871" s="108"/>
      <c r="M871" s="108"/>
      <c r="N871" s="108"/>
      <c r="O871" s="108"/>
      <c r="P871" s="56"/>
      <c r="Q871" s="108"/>
      <c r="R871" s="108"/>
      <c r="S871" s="108"/>
      <c r="T871" s="108"/>
      <c r="U871" s="108"/>
      <c r="V871" s="108"/>
      <c r="W871" s="108"/>
      <c r="X871" s="108"/>
      <c r="Y871" s="108"/>
      <c r="Z871" s="108"/>
    </row>
    <row r="872" spans="1:26" ht="15.75" customHeight="1">
      <c r="A872" s="108"/>
      <c r="B872" s="108"/>
      <c r="C872" s="108"/>
      <c r="D872" s="310"/>
      <c r="E872" s="108"/>
      <c r="F872" s="108"/>
      <c r="G872" s="108"/>
      <c r="H872" s="108"/>
      <c r="I872" s="108"/>
      <c r="J872" s="108"/>
      <c r="K872" s="108"/>
      <c r="L872" s="108"/>
      <c r="M872" s="108"/>
      <c r="N872" s="108"/>
      <c r="O872" s="108"/>
      <c r="P872" s="56"/>
      <c r="Q872" s="108"/>
      <c r="R872" s="108"/>
      <c r="S872" s="108"/>
      <c r="T872" s="108"/>
      <c r="U872" s="108"/>
      <c r="V872" s="108"/>
      <c r="W872" s="108"/>
      <c r="X872" s="108"/>
      <c r="Y872" s="108"/>
      <c r="Z872" s="108"/>
    </row>
    <row r="873" spans="1:26" ht="15.75" customHeight="1">
      <c r="A873" s="108"/>
      <c r="B873" s="108"/>
      <c r="C873" s="108"/>
      <c r="D873" s="310"/>
      <c r="E873" s="108"/>
      <c r="F873" s="108"/>
      <c r="G873" s="108"/>
      <c r="H873" s="108"/>
      <c r="I873" s="108"/>
      <c r="J873" s="108"/>
      <c r="K873" s="108"/>
      <c r="L873" s="108"/>
      <c r="M873" s="108"/>
      <c r="N873" s="108"/>
      <c r="O873" s="108"/>
      <c r="P873" s="56"/>
      <c r="Q873" s="108"/>
      <c r="R873" s="108"/>
      <c r="S873" s="108"/>
      <c r="T873" s="108"/>
      <c r="U873" s="108"/>
      <c r="V873" s="108"/>
      <c r="W873" s="108"/>
      <c r="X873" s="108"/>
      <c r="Y873" s="108"/>
      <c r="Z873" s="108"/>
    </row>
    <row r="874" spans="1:26" ht="15.75" customHeight="1">
      <c r="A874" s="108"/>
      <c r="B874" s="108"/>
      <c r="C874" s="108"/>
      <c r="D874" s="310"/>
      <c r="E874" s="108"/>
      <c r="F874" s="108"/>
      <c r="G874" s="108"/>
      <c r="H874" s="108"/>
      <c r="I874" s="108"/>
      <c r="J874" s="108"/>
      <c r="K874" s="108"/>
      <c r="L874" s="108"/>
      <c r="M874" s="108"/>
      <c r="N874" s="108"/>
      <c r="O874" s="108"/>
      <c r="P874" s="56"/>
      <c r="Q874" s="108"/>
      <c r="R874" s="108"/>
      <c r="S874" s="108"/>
      <c r="T874" s="108"/>
      <c r="U874" s="108"/>
      <c r="V874" s="108"/>
      <c r="W874" s="108"/>
      <c r="X874" s="108"/>
      <c r="Y874" s="108"/>
      <c r="Z874" s="108"/>
    </row>
    <row r="875" spans="1:26" ht="15.75" customHeight="1">
      <c r="A875" s="108"/>
      <c r="B875" s="108"/>
      <c r="C875" s="108"/>
      <c r="D875" s="310"/>
      <c r="E875" s="108"/>
      <c r="F875" s="108"/>
      <c r="G875" s="108"/>
      <c r="H875" s="108"/>
      <c r="I875" s="108"/>
      <c r="J875" s="108"/>
      <c r="K875" s="108"/>
      <c r="L875" s="108"/>
      <c r="M875" s="108"/>
      <c r="N875" s="108"/>
      <c r="O875" s="108"/>
      <c r="P875" s="56"/>
      <c r="Q875" s="108"/>
      <c r="R875" s="108"/>
      <c r="S875" s="108"/>
      <c r="T875" s="108"/>
      <c r="U875" s="108"/>
      <c r="V875" s="108"/>
      <c r="W875" s="108"/>
      <c r="X875" s="108"/>
      <c r="Y875" s="108"/>
      <c r="Z875" s="108"/>
    </row>
    <row r="876" spans="1:26" ht="15.75" customHeight="1">
      <c r="A876" s="108"/>
      <c r="B876" s="108"/>
      <c r="C876" s="108"/>
      <c r="D876" s="310"/>
      <c r="E876" s="108"/>
      <c r="F876" s="108"/>
      <c r="G876" s="108"/>
      <c r="H876" s="108"/>
      <c r="I876" s="108"/>
      <c r="J876" s="108"/>
      <c r="K876" s="108"/>
      <c r="L876" s="108"/>
      <c r="M876" s="108"/>
      <c r="N876" s="108"/>
      <c r="O876" s="108"/>
      <c r="P876" s="56"/>
      <c r="Q876" s="108"/>
      <c r="R876" s="108"/>
      <c r="S876" s="108"/>
      <c r="T876" s="108"/>
      <c r="U876" s="108"/>
      <c r="V876" s="108"/>
      <c r="W876" s="108"/>
      <c r="X876" s="108"/>
      <c r="Y876" s="108"/>
      <c r="Z876" s="108"/>
    </row>
    <row r="877" spans="1:26" ht="15.75" customHeight="1">
      <c r="A877" s="108"/>
      <c r="B877" s="108"/>
      <c r="C877" s="108"/>
      <c r="D877" s="310"/>
      <c r="E877" s="108"/>
      <c r="F877" s="108"/>
      <c r="G877" s="108"/>
      <c r="H877" s="108"/>
      <c r="I877" s="108"/>
      <c r="J877" s="108"/>
      <c r="K877" s="108"/>
      <c r="L877" s="108"/>
      <c r="M877" s="108"/>
      <c r="N877" s="108"/>
      <c r="O877" s="108"/>
      <c r="P877" s="56"/>
      <c r="Q877" s="108"/>
      <c r="R877" s="108"/>
      <c r="S877" s="108"/>
      <c r="T877" s="108"/>
      <c r="U877" s="108"/>
      <c r="V877" s="108"/>
      <c r="W877" s="108"/>
      <c r="X877" s="108"/>
      <c r="Y877" s="108"/>
      <c r="Z877" s="108"/>
    </row>
    <row r="878" spans="1:26" ht="15.75" customHeight="1">
      <c r="A878" s="108"/>
      <c r="B878" s="108"/>
      <c r="C878" s="108"/>
      <c r="D878" s="310"/>
      <c r="E878" s="108"/>
      <c r="F878" s="108"/>
      <c r="G878" s="108"/>
      <c r="H878" s="108"/>
      <c r="I878" s="108"/>
      <c r="J878" s="108"/>
      <c r="K878" s="108"/>
      <c r="L878" s="108"/>
      <c r="M878" s="108"/>
      <c r="N878" s="108"/>
      <c r="O878" s="108"/>
      <c r="P878" s="56"/>
      <c r="Q878" s="108"/>
      <c r="R878" s="108"/>
      <c r="S878" s="108"/>
      <c r="T878" s="108"/>
      <c r="U878" s="108"/>
      <c r="V878" s="108"/>
      <c r="W878" s="108"/>
      <c r="X878" s="108"/>
      <c r="Y878" s="108"/>
      <c r="Z878" s="108"/>
    </row>
    <row r="879" spans="1:26" ht="15.75" customHeight="1">
      <c r="A879" s="108"/>
      <c r="B879" s="108"/>
      <c r="C879" s="108"/>
      <c r="D879" s="310"/>
      <c r="E879" s="108"/>
      <c r="F879" s="108"/>
      <c r="G879" s="108"/>
      <c r="H879" s="108"/>
      <c r="I879" s="108"/>
      <c r="J879" s="108"/>
      <c r="K879" s="108"/>
      <c r="L879" s="108"/>
      <c r="M879" s="108"/>
      <c r="N879" s="108"/>
      <c r="O879" s="108"/>
      <c r="P879" s="56"/>
      <c r="Q879" s="108"/>
      <c r="R879" s="108"/>
      <c r="S879" s="108"/>
      <c r="T879" s="108"/>
      <c r="U879" s="108"/>
      <c r="V879" s="108"/>
      <c r="W879" s="108"/>
      <c r="X879" s="108"/>
      <c r="Y879" s="108"/>
      <c r="Z879" s="108"/>
    </row>
    <row r="880" spans="1:26" ht="15.75" customHeight="1">
      <c r="A880" s="108"/>
      <c r="B880" s="108"/>
      <c r="C880" s="108"/>
      <c r="D880" s="310"/>
      <c r="E880" s="108"/>
      <c r="F880" s="108"/>
      <c r="G880" s="108"/>
      <c r="H880" s="108"/>
      <c r="I880" s="108"/>
      <c r="J880" s="108"/>
      <c r="K880" s="108"/>
      <c r="L880" s="108"/>
      <c r="M880" s="108"/>
      <c r="N880" s="108"/>
      <c r="O880" s="108"/>
      <c r="P880" s="56"/>
      <c r="Q880" s="108"/>
      <c r="R880" s="108"/>
      <c r="S880" s="108"/>
      <c r="T880" s="108"/>
      <c r="U880" s="108"/>
      <c r="V880" s="108"/>
      <c r="W880" s="108"/>
      <c r="X880" s="108"/>
      <c r="Y880" s="108"/>
      <c r="Z880" s="108"/>
    </row>
    <row r="881" spans="1:26" ht="15.75" customHeight="1">
      <c r="A881" s="108"/>
      <c r="B881" s="108"/>
      <c r="C881" s="108"/>
      <c r="D881" s="310"/>
      <c r="E881" s="108"/>
      <c r="F881" s="108"/>
      <c r="G881" s="108"/>
      <c r="H881" s="108"/>
      <c r="I881" s="108"/>
      <c r="J881" s="108"/>
      <c r="K881" s="108"/>
      <c r="L881" s="108"/>
      <c r="M881" s="108"/>
      <c r="N881" s="108"/>
      <c r="O881" s="108"/>
      <c r="P881" s="56"/>
      <c r="Q881" s="108"/>
      <c r="R881" s="108"/>
      <c r="S881" s="108"/>
      <c r="T881" s="108"/>
      <c r="U881" s="108"/>
      <c r="V881" s="108"/>
      <c r="W881" s="108"/>
      <c r="X881" s="108"/>
      <c r="Y881" s="108"/>
      <c r="Z881" s="108"/>
    </row>
    <row r="882" spans="1:26" ht="15.75" customHeight="1">
      <c r="A882" s="108"/>
      <c r="B882" s="108"/>
      <c r="C882" s="108"/>
      <c r="D882" s="310"/>
      <c r="E882" s="108"/>
      <c r="F882" s="108"/>
      <c r="G882" s="108"/>
      <c r="H882" s="108"/>
      <c r="I882" s="108"/>
      <c r="J882" s="108"/>
      <c r="K882" s="108"/>
      <c r="L882" s="108"/>
      <c r="M882" s="108"/>
      <c r="N882" s="108"/>
      <c r="O882" s="108"/>
      <c r="P882" s="56"/>
      <c r="Q882" s="108"/>
      <c r="R882" s="108"/>
      <c r="S882" s="108"/>
      <c r="T882" s="108"/>
      <c r="U882" s="108"/>
      <c r="V882" s="108"/>
      <c r="W882" s="108"/>
      <c r="X882" s="108"/>
      <c r="Y882" s="108"/>
      <c r="Z882" s="108"/>
    </row>
    <row r="883" spans="1:26" ht="15.75" customHeight="1">
      <c r="A883" s="108"/>
      <c r="B883" s="108"/>
      <c r="C883" s="108"/>
      <c r="D883" s="310"/>
      <c r="E883" s="108"/>
      <c r="F883" s="108"/>
      <c r="G883" s="108"/>
      <c r="H883" s="108"/>
      <c r="I883" s="108"/>
      <c r="J883" s="108"/>
      <c r="K883" s="108"/>
      <c r="L883" s="108"/>
      <c r="M883" s="108"/>
      <c r="N883" s="108"/>
      <c r="O883" s="108"/>
      <c r="P883" s="56"/>
      <c r="Q883" s="108"/>
      <c r="R883" s="108"/>
      <c r="S883" s="108"/>
      <c r="T883" s="108"/>
      <c r="U883" s="108"/>
      <c r="V883" s="108"/>
      <c r="W883" s="108"/>
      <c r="X883" s="108"/>
      <c r="Y883" s="108"/>
      <c r="Z883" s="108"/>
    </row>
    <row r="884" spans="1:26" ht="15.75" customHeight="1">
      <c r="A884" s="108"/>
      <c r="B884" s="108"/>
      <c r="C884" s="108"/>
      <c r="D884" s="310"/>
      <c r="E884" s="108"/>
      <c r="F884" s="108"/>
      <c r="G884" s="108"/>
      <c r="H884" s="108"/>
      <c r="I884" s="108"/>
      <c r="J884" s="108"/>
      <c r="K884" s="108"/>
      <c r="L884" s="108"/>
      <c r="M884" s="108"/>
      <c r="N884" s="108"/>
      <c r="O884" s="108"/>
      <c r="P884" s="56"/>
      <c r="Q884" s="108"/>
      <c r="R884" s="108"/>
      <c r="S884" s="108"/>
      <c r="T884" s="108"/>
      <c r="U884" s="108"/>
      <c r="V884" s="108"/>
      <c r="W884" s="108"/>
      <c r="X884" s="108"/>
      <c r="Y884" s="108"/>
      <c r="Z884" s="108"/>
    </row>
    <row r="885" spans="1:26" ht="15.75" customHeight="1">
      <c r="A885" s="108"/>
      <c r="B885" s="108"/>
      <c r="C885" s="108"/>
      <c r="D885" s="310"/>
      <c r="E885" s="108"/>
      <c r="F885" s="108"/>
      <c r="G885" s="108"/>
      <c r="H885" s="108"/>
      <c r="I885" s="108"/>
      <c r="J885" s="108"/>
      <c r="K885" s="108"/>
      <c r="L885" s="108"/>
      <c r="M885" s="108"/>
      <c r="N885" s="108"/>
      <c r="O885" s="108"/>
      <c r="P885" s="56"/>
      <c r="Q885" s="108"/>
      <c r="R885" s="108"/>
      <c r="S885" s="108"/>
      <c r="T885" s="108"/>
      <c r="U885" s="108"/>
      <c r="V885" s="108"/>
      <c r="W885" s="108"/>
      <c r="X885" s="108"/>
      <c r="Y885" s="108"/>
      <c r="Z885" s="108"/>
    </row>
    <row r="886" spans="1:26" ht="15.75" customHeight="1">
      <c r="A886" s="108"/>
      <c r="B886" s="108"/>
      <c r="C886" s="108"/>
      <c r="D886" s="310"/>
      <c r="E886" s="108"/>
      <c r="F886" s="108"/>
      <c r="G886" s="108"/>
      <c r="H886" s="108"/>
      <c r="I886" s="108"/>
      <c r="J886" s="108"/>
      <c r="K886" s="108"/>
      <c r="L886" s="108"/>
      <c r="M886" s="108"/>
      <c r="N886" s="108"/>
      <c r="O886" s="108"/>
      <c r="P886" s="56"/>
      <c r="Q886" s="108"/>
      <c r="R886" s="108"/>
      <c r="S886" s="108"/>
      <c r="T886" s="108"/>
      <c r="U886" s="108"/>
      <c r="V886" s="108"/>
      <c r="W886" s="108"/>
      <c r="X886" s="108"/>
      <c r="Y886" s="108"/>
      <c r="Z886" s="108"/>
    </row>
    <row r="887" spans="1:26" ht="15.75" customHeight="1">
      <c r="A887" s="108"/>
      <c r="B887" s="108"/>
      <c r="C887" s="108"/>
      <c r="D887" s="310"/>
      <c r="E887" s="108"/>
      <c r="F887" s="108"/>
      <c r="G887" s="108"/>
      <c r="H887" s="108"/>
      <c r="I887" s="108"/>
      <c r="J887" s="108"/>
      <c r="K887" s="108"/>
      <c r="L887" s="108"/>
      <c r="M887" s="108"/>
      <c r="N887" s="108"/>
      <c r="O887" s="108"/>
      <c r="P887" s="56"/>
      <c r="Q887" s="108"/>
      <c r="R887" s="108"/>
      <c r="S887" s="108"/>
      <c r="T887" s="108"/>
      <c r="U887" s="108"/>
      <c r="V887" s="108"/>
      <c r="W887" s="108"/>
      <c r="X887" s="108"/>
      <c r="Y887" s="108"/>
      <c r="Z887" s="108"/>
    </row>
    <row r="888" spans="1:26" ht="15.75" customHeight="1">
      <c r="A888" s="108"/>
      <c r="B888" s="108"/>
      <c r="C888" s="108"/>
      <c r="D888" s="310"/>
      <c r="E888" s="108"/>
      <c r="F888" s="108"/>
      <c r="G888" s="108"/>
      <c r="H888" s="108"/>
      <c r="I888" s="108"/>
      <c r="J888" s="108"/>
      <c r="K888" s="108"/>
      <c r="L888" s="108"/>
      <c r="M888" s="108"/>
      <c r="N888" s="108"/>
      <c r="O888" s="108"/>
      <c r="P888" s="56"/>
      <c r="Q888" s="108"/>
      <c r="R888" s="108"/>
      <c r="S888" s="108"/>
      <c r="T888" s="108"/>
      <c r="U888" s="108"/>
      <c r="V888" s="108"/>
      <c r="W888" s="108"/>
      <c r="X888" s="108"/>
      <c r="Y888" s="108"/>
      <c r="Z888" s="108"/>
    </row>
    <row r="889" spans="1:26" ht="15.75" customHeight="1">
      <c r="A889" s="108"/>
      <c r="B889" s="108"/>
      <c r="C889" s="108"/>
      <c r="D889" s="310"/>
      <c r="E889" s="108"/>
      <c r="F889" s="108"/>
      <c r="G889" s="108"/>
      <c r="H889" s="108"/>
      <c r="I889" s="108"/>
      <c r="J889" s="108"/>
      <c r="K889" s="108"/>
      <c r="L889" s="108"/>
      <c r="M889" s="108"/>
      <c r="N889" s="108"/>
      <c r="O889" s="108"/>
      <c r="P889" s="56"/>
      <c r="Q889" s="108"/>
      <c r="R889" s="108"/>
      <c r="S889" s="108"/>
      <c r="T889" s="108"/>
      <c r="U889" s="108"/>
      <c r="V889" s="108"/>
      <c r="W889" s="108"/>
      <c r="X889" s="108"/>
      <c r="Y889" s="108"/>
      <c r="Z889" s="108"/>
    </row>
    <row r="890" spans="1:26" ht="15.75" customHeight="1">
      <c r="A890" s="108"/>
      <c r="B890" s="108"/>
      <c r="C890" s="108"/>
      <c r="D890" s="310"/>
      <c r="E890" s="108"/>
      <c r="F890" s="108"/>
      <c r="G890" s="108"/>
      <c r="H890" s="108"/>
      <c r="I890" s="108"/>
      <c r="J890" s="108"/>
      <c r="K890" s="108"/>
      <c r="L890" s="108"/>
      <c r="M890" s="108"/>
      <c r="N890" s="108"/>
      <c r="O890" s="108"/>
      <c r="P890" s="56"/>
      <c r="Q890" s="108"/>
      <c r="R890" s="108"/>
      <c r="S890" s="108"/>
      <c r="T890" s="108"/>
      <c r="U890" s="108"/>
      <c r="V890" s="108"/>
      <c r="W890" s="108"/>
      <c r="X890" s="108"/>
      <c r="Y890" s="108"/>
      <c r="Z890" s="108"/>
    </row>
    <row r="891" spans="1:26" ht="15.75" customHeight="1">
      <c r="A891" s="108"/>
      <c r="B891" s="108"/>
      <c r="C891" s="108"/>
      <c r="D891" s="310"/>
      <c r="E891" s="108"/>
      <c r="F891" s="108"/>
      <c r="G891" s="108"/>
      <c r="H891" s="108"/>
      <c r="I891" s="108"/>
      <c r="J891" s="108"/>
      <c r="K891" s="108"/>
      <c r="L891" s="108"/>
      <c r="M891" s="108"/>
      <c r="N891" s="108"/>
      <c r="O891" s="108"/>
      <c r="P891" s="56"/>
      <c r="Q891" s="108"/>
      <c r="R891" s="108"/>
      <c r="S891" s="108"/>
      <c r="T891" s="108"/>
      <c r="U891" s="108"/>
      <c r="V891" s="108"/>
      <c r="W891" s="108"/>
      <c r="X891" s="108"/>
      <c r="Y891" s="108"/>
      <c r="Z891" s="108"/>
    </row>
    <row r="892" spans="1:26" ht="15.75" customHeight="1">
      <c r="A892" s="108"/>
      <c r="B892" s="108"/>
      <c r="C892" s="108"/>
      <c r="D892" s="310"/>
      <c r="E892" s="108"/>
      <c r="F892" s="108"/>
      <c r="G892" s="108"/>
      <c r="H892" s="108"/>
      <c r="I892" s="108"/>
      <c r="J892" s="108"/>
      <c r="K892" s="108"/>
      <c r="L892" s="108"/>
      <c r="M892" s="108"/>
      <c r="N892" s="108"/>
      <c r="O892" s="108"/>
      <c r="P892" s="56"/>
      <c r="Q892" s="108"/>
      <c r="R892" s="108"/>
      <c r="S892" s="108"/>
      <c r="T892" s="108"/>
      <c r="U892" s="108"/>
      <c r="V892" s="108"/>
      <c r="W892" s="108"/>
      <c r="X892" s="108"/>
      <c r="Y892" s="108"/>
      <c r="Z892" s="108"/>
    </row>
    <row r="893" spans="1:26" ht="15.75" customHeight="1">
      <c r="A893" s="108"/>
      <c r="B893" s="108"/>
      <c r="C893" s="108"/>
      <c r="D893" s="310"/>
      <c r="E893" s="108"/>
      <c r="F893" s="108"/>
      <c r="G893" s="108"/>
      <c r="H893" s="108"/>
      <c r="I893" s="108"/>
      <c r="J893" s="108"/>
      <c r="K893" s="108"/>
      <c r="L893" s="108"/>
      <c r="M893" s="108"/>
      <c r="N893" s="108"/>
      <c r="O893" s="108"/>
      <c r="P893" s="56"/>
      <c r="Q893" s="108"/>
      <c r="R893" s="108"/>
      <c r="S893" s="108"/>
      <c r="T893" s="108"/>
      <c r="U893" s="108"/>
      <c r="V893" s="108"/>
      <c r="W893" s="108"/>
      <c r="X893" s="108"/>
      <c r="Y893" s="108"/>
      <c r="Z893" s="108"/>
    </row>
    <row r="894" spans="1:26" ht="15.75" customHeight="1">
      <c r="A894" s="108"/>
      <c r="B894" s="108"/>
      <c r="C894" s="108"/>
      <c r="D894" s="310"/>
      <c r="E894" s="108"/>
      <c r="F894" s="108"/>
      <c r="G894" s="108"/>
      <c r="H894" s="108"/>
      <c r="I894" s="108"/>
      <c r="J894" s="108"/>
      <c r="K894" s="108"/>
      <c r="L894" s="108"/>
      <c r="M894" s="108"/>
      <c r="N894" s="108"/>
      <c r="O894" s="108"/>
      <c r="P894" s="56"/>
      <c r="Q894" s="108"/>
      <c r="R894" s="108"/>
      <c r="S894" s="108"/>
      <c r="T894" s="108"/>
      <c r="U894" s="108"/>
      <c r="V894" s="108"/>
      <c r="W894" s="108"/>
      <c r="X894" s="108"/>
      <c r="Y894" s="108"/>
      <c r="Z894" s="108"/>
    </row>
    <row r="895" spans="1:26" ht="15.75" customHeight="1">
      <c r="A895" s="108"/>
      <c r="B895" s="108"/>
      <c r="C895" s="108"/>
      <c r="D895" s="310"/>
      <c r="E895" s="108"/>
      <c r="F895" s="108"/>
      <c r="G895" s="108"/>
      <c r="H895" s="108"/>
      <c r="I895" s="108"/>
      <c r="J895" s="108"/>
      <c r="K895" s="108"/>
      <c r="L895" s="108"/>
      <c r="M895" s="108"/>
      <c r="N895" s="108"/>
      <c r="O895" s="108"/>
      <c r="P895" s="56"/>
      <c r="Q895" s="108"/>
      <c r="R895" s="108"/>
      <c r="S895" s="108"/>
      <c r="T895" s="108"/>
      <c r="U895" s="108"/>
      <c r="V895" s="108"/>
      <c r="W895" s="108"/>
      <c r="X895" s="108"/>
      <c r="Y895" s="108"/>
      <c r="Z895" s="108"/>
    </row>
    <row r="896" spans="1:26" ht="15.75" customHeight="1">
      <c r="A896" s="108"/>
      <c r="B896" s="108"/>
      <c r="C896" s="108"/>
      <c r="D896" s="310"/>
      <c r="E896" s="108"/>
      <c r="F896" s="108"/>
      <c r="G896" s="108"/>
      <c r="H896" s="108"/>
      <c r="I896" s="108"/>
      <c r="J896" s="108"/>
      <c r="K896" s="108"/>
      <c r="L896" s="108"/>
      <c r="M896" s="108"/>
      <c r="N896" s="108"/>
      <c r="O896" s="108"/>
      <c r="P896" s="56"/>
      <c r="Q896" s="108"/>
      <c r="R896" s="108"/>
      <c r="S896" s="108"/>
      <c r="T896" s="108"/>
      <c r="U896" s="108"/>
      <c r="V896" s="108"/>
      <c r="W896" s="108"/>
      <c r="X896" s="108"/>
      <c r="Y896" s="108"/>
      <c r="Z896" s="108"/>
    </row>
    <row r="897" spans="1:26" ht="15.75" customHeight="1">
      <c r="A897" s="108"/>
      <c r="B897" s="108"/>
      <c r="C897" s="108"/>
      <c r="D897" s="310"/>
      <c r="E897" s="108"/>
      <c r="F897" s="108"/>
      <c r="G897" s="108"/>
      <c r="H897" s="108"/>
      <c r="I897" s="108"/>
      <c r="J897" s="108"/>
      <c r="K897" s="108"/>
      <c r="L897" s="108"/>
      <c r="M897" s="108"/>
      <c r="N897" s="108"/>
      <c r="O897" s="108"/>
      <c r="P897" s="56"/>
      <c r="Q897" s="108"/>
      <c r="R897" s="108"/>
      <c r="S897" s="108"/>
      <c r="T897" s="108"/>
      <c r="U897" s="108"/>
      <c r="V897" s="108"/>
      <c r="W897" s="108"/>
      <c r="X897" s="108"/>
      <c r="Y897" s="108"/>
      <c r="Z897" s="108"/>
    </row>
    <row r="898" spans="1:26" ht="15.75" customHeight="1">
      <c r="A898" s="108"/>
      <c r="B898" s="108"/>
      <c r="C898" s="108"/>
      <c r="D898" s="310"/>
      <c r="E898" s="108"/>
      <c r="F898" s="108"/>
      <c r="G898" s="108"/>
      <c r="H898" s="108"/>
      <c r="I898" s="108"/>
      <c r="J898" s="108"/>
      <c r="K898" s="108"/>
      <c r="L898" s="108"/>
      <c r="M898" s="108"/>
      <c r="N898" s="108"/>
      <c r="O898" s="108"/>
      <c r="P898" s="56"/>
      <c r="Q898" s="108"/>
      <c r="R898" s="108"/>
      <c r="S898" s="108"/>
      <c r="T898" s="108"/>
      <c r="U898" s="108"/>
      <c r="V898" s="108"/>
      <c r="W898" s="108"/>
      <c r="X898" s="108"/>
      <c r="Y898" s="108"/>
      <c r="Z898" s="108"/>
    </row>
    <row r="899" spans="1:26" ht="15.75" customHeight="1">
      <c r="A899" s="108"/>
      <c r="B899" s="108"/>
      <c r="C899" s="108"/>
      <c r="D899" s="310"/>
      <c r="E899" s="108"/>
      <c r="F899" s="108"/>
      <c r="G899" s="108"/>
      <c r="H899" s="108"/>
      <c r="I899" s="108"/>
      <c r="J899" s="108"/>
      <c r="K899" s="108"/>
      <c r="L899" s="108"/>
      <c r="M899" s="108"/>
      <c r="N899" s="108"/>
      <c r="O899" s="108"/>
      <c r="P899" s="56"/>
      <c r="Q899" s="108"/>
      <c r="R899" s="108"/>
      <c r="S899" s="108"/>
      <c r="T899" s="108"/>
      <c r="U899" s="108"/>
      <c r="V899" s="108"/>
      <c r="W899" s="108"/>
      <c r="X899" s="108"/>
      <c r="Y899" s="108"/>
      <c r="Z899" s="108"/>
    </row>
    <row r="900" spans="1:26" ht="15.75" customHeight="1">
      <c r="A900" s="108"/>
      <c r="B900" s="108"/>
      <c r="C900" s="108"/>
      <c r="D900" s="310"/>
      <c r="E900" s="108"/>
      <c r="F900" s="108"/>
      <c r="G900" s="108"/>
      <c r="H900" s="108"/>
      <c r="I900" s="108"/>
      <c r="J900" s="108"/>
      <c r="K900" s="108"/>
      <c r="L900" s="108"/>
      <c r="M900" s="108"/>
      <c r="N900" s="108"/>
      <c r="O900" s="108"/>
      <c r="P900" s="56"/>
      <c r="Q900" s="108"/>
      <c r="R900" s="108"/>
      <c r="S900" s="108"/>
      <c r="T900" s="108"/>
      <c r="U900" s="108"/>
      <c r="V900" s="108"/>
      <c r="W900" s="108"/>
      <c r="X900" s="108"/>
      <c r="Y900" s="108"/>
      <c r="Z900" s="108"/>
    </row>
    <row r="901" spans="1:26" ht="15.75" customHeight="1">
      <c r="A901" s="108"/>
      <c r="B901" s="108"/>
      <c r="C901" s="108"/>
      <c r="D901" s="310"/>
      <c r="E901" s="108"/>
      <c r="F901" s="108"/>
      <c r="G901" s="108"/>
      <c r="H901" s="108"/>
      <c r="I901" s="108"/>
      <c r="J901" s="108"/>
      <c r="K901" s="108"/>
      <c r="L901" s="108"/>
      <c r="M901" s="108"/>
      <c r="N901" s="108"/>
      <c r="O901" s="108"/>
      <c r="P901" s="56"/>
      <c r="Q901" s="108"/>
      <c r="R901" s="108"/>
      <c r="S901" s="108"/>
      <c r="T901" s="108"/>
      <c r="U901" s="108"/>
      <c r="V901" s="108"/>
      <c r="W901" s="108"/>
      <c r="X901" s="108"/>
      <c r="Y901" s="108"/>
      <c r="Z901" s="108"/>
    </row>
    <row r="902" spans="1:26" ht="15.75" customHeight="1">
      <c r="A902" s="108"/>
      <c r="B902" s="108"/>
      <c r="C902" s="108"/>
      <c r="D902" s="310"/>
      <c r="E902" s="108"/>
      <c r="F902" s="108"/>
      <c r="G902" s="108"/>
      <c r="H902" s="108"/>
      <c r="I902" s="108"/>
      <c r="J902" s="108"/>
      <c r="K902" s="108"/>
      <c r="L902" s="108"/>
      <c r="M902" s="108"/>
      <c r="N902" s="108"/>
      <c r="O902" s="108"/>
      <c r="P902" s="56"/>
      <c r="Q902" s="108"/>
      <c r="R902" s="108"/>
      <c r="S902" s="108"/>
      <c r="T902" s="108"/>
      <c r="U902" s="108"/>
      <c r="V902" s="108"/>
      <c r="W902" s="108"/>
      <c r="X902" s="108"/>
      <c r="Y902" s="108"/>
      <c r="Z902" s="108"/>
    </row>
    <row r="903" spans="1:26" ht="15.75" customHeight="1">
      <c r="A903" s="108"/>
      <c r="B903" s="108"/>
      <c r="C903" s="108"/>
      <c r="D903" s="310"/>
      <c r="E903" s="108"/>
      <c r="F903" s="108"/>
      <c r="G903" s="108"/>
      <c r="H903" s="108"/>
      <c r="I903" s="108"/>
      <c r="J903" s="108"/>
      <c r="K903" s="108"/>
      <c r="L903" s="108"/>
      <c r="M903" s="108"/>
      <c r="N903" s="108"/>
      <c r="O903" s="108"/>
      <c r="P903" s="56"/>
      <c r="Q903" s="108"/>
      <c r="R903" s="108"/>
      <c r="S903" s="108"/>
      <c r="T903" s="108"/>
      <c r="U903" s="108"/>
      <c r="V903" s="108"/>
      <c r="W903" s="108"/>
      <c r="X903" s="108"/>
      <c r="Y903" s="108"/>
      <c r="Z903" s="108"/>
    </row>
    <row r="904" spans="1:26" ht="15.75" customHeight="1">
      <c r="A904" s="108"/>
      <c r="B904" s="108"/>
      <c r="C904" s="108"/>
      <c r="D904" s="310"/>
      <c r="E904" s="108"/>
      <c r="F904" s="108"/>
      <c r="G904" s="108"/>
      <c r="H904" s="108"/>
      <c r="I904" s="108"/>
      <c r="J904" s="108"/>
      <c r="K904" s="108"/>
      <c r="L904" s="108"/>
      <c r="M904" s="108"/>
      <c r="N904" s="108"/>
      <c r="O904" s="108"/>
      <c r="P904" s="56"/>
      <c r="Q904" s="108"/>
      <c r="R904" s="108"/>
      <c r="S904" s="108"/>
      <c r="T904" s="108"/>
      <c r="U904" s="108"/>
      <c r="V904" s="108"/>
      <c r="W904" s="108"/>
      <c r="X904" s="108"/>
      <c r="Y904" s="108"/>
      <c r="Z904" s="108"/>
    </row>
    <row r="905" spans="1:26" ht="15.75" customHeight="1">
      <c r="A905" s="108"/>
      <c r="B905" s="108"/>
      <c r="C905" s="108"/>
      <c r="D905" s="310"/>
      <c r="E905" s="108"/>
      <c r="F905" s="108"/>
      <c r="G905" s="108"/>
      <c r="H905" s="108"/>
      <c r="I905" s="108"/>
      <c r="J905" s="108"/>
      <c r="K905" s="108"/>
      <c r="L905" s="108"/>
      <c r="M905" s="108"/>
      <c r="N905" s="108"/>
      <c r="O905" s="108"/>
      <c r="P905" s="56"/>
      <c r="Q905" s="108"/>
      <c r="R905" s="108"/>
      <c r="S905" s="108"/>
      <c r="T905" s="108"/>
      <c r="U905" s="108"/>
      <c r="V905" s="108"/>
      <c r="W905" s="108"/>
      <c r="X905" s="108"/>
      <c r="Y905" s="108"/>
      <c r="Z905" s="108"/>
    </row>
    <row r="906" spans="1:26" ht="15.75" customHeight="1">
      <c r="A906" s="108"/>
      <c r="B906" s="108"/>
      <c r="C906" s="108"/>
      <c r="D906" s="310"/>
      <c r="E906" s="108"/>
      <c r="F906" s="108"/>
      <c r="G906" s="108"/>
      <c r="H906" s="108"/>
      <c r="I906" s="108"/>
      <c r="J906" s="108"/>
      <c r="K906" s="108"/>
      <c r="L906" s="108"/>
      <c r="M906" s="108"/>
      <c r="N906" s="108"/>
      <c r="O906" s="108"/>
      <c r="P906" s="56"/>
      <c r="Q906" s="108"/>
      <c r="R906" s="108"/>
      <c r="S906" s="108"/>
      <c r="T906" s="108"/>
      <c r="U906" s="108"/>
      <c r="V906" s="108"/>
      <c r="W906" s="108"/>
      <c r="X906" s="108"/>
      <c r="Y906" s="108"/>
      <c r="Z906" s="108"/>
    </row>
    <row r="907" spans="1:26" ht="15.75" customHeight="1">
      <c r="A907" s="108"/>
      <c r="B907" s="108"/>
      <c r="C907" s="108"/>
      <c r="D907" s="310"/>
      <c r="E907" s="108"/>
      <c r="F907" s="108"/>
      <c r="G907" s="108"/>
      <c r="H907" s="108"/>
      <c r="I907" s="108"/>
      <c r="J907" s="108"/>
      <c r="K907" s="108"/>
      <c r="L907" s="108"/>
      <c r="M907" s="108"/>
      <c r="N907" s="108"/>
      <c r="O907" s="108"/>
      <c r="P907" s="56"/>
      <c r="Q907" s="108"/>
      <c r="R907" s="108"/>
      <c r="S907" s="108"/>
      <c r="T907" s="108"/>
      <c r="U907" s="108"/>
      <c r="V907" s="108"/>
      <c r="W907" s="108"/>
      <c r="X907" s="108"/>
      <c r="Y907" s="108"/>
      <c r="Z907" s="108"/>
    </row>
    <row r="908" spans="1:26" ht="15.75" customHeight="1">
      <c r="A908" s="108"/>
      <c r="B908" s="108"/>
      <c r="C908" s="108"/>
      <c r="D908" s="310"/>
      <c r="E908" s="108"/>
      <c r="F908" s="108"/>
      <c r="G908" s="108"/>
      <c r="H908" s="108"/>
      <c r="I908" s="108"/>
      <c r="J908" s="108"/>
      <c r="K908" s="108"/>
      <c r="L908" s="108"/>
      <c r="M908" s="108"/>
      <c r="N908" s="108"/>
      <c r="O908" s="108"/>
      <c r="P908" s="56"/>
      <c r="Q908" s="108"/>
      <c r="R908" s="108"/>
      <c r="S908" s="108"/>
      <c r="T908" s="108"/>
      <c r="U908" s="108"/>
      <c r="V908" s="108"/>
      <c r="W908" s="108"/>
      <c r="X908" s="108"/>
      <c r="Y908" s="108"/>
      <c r="Z908" s="108"/>
    </row>
    <row r="909" spans="1:26" ht="15.75" customHeight="1">
      <c r="A909" s="108"/>
      <c r="B909" s="108"/>
      <c r="C909" s="108"/>
      <c r="D909" s="310"/>
      <c r="E909" s="108"/>
      <c r="F909" s="108"/>
      <c r="G909" s="108"/>
      <c r="H909" s="108"/>
      <c r="I909" s="108"/>
      <c r="J909" s="108"/>
      <c r="K909" s="108"/>
      <c r="L909" s="108"/>
      <c r="M909" s="108"/>
      <c r="N909" s="108"/>
      <c r="O909" s="108"/>
      <c r="P909" s="56"/>
      <c r="Q909" s="108"/>
      <c r="R909" s="108"/>
      <c r="S909" s="108"/>
      <c r="T909" s="108"/>
      <c r="U909" s="108"/>
      <c r="V909" s="108"/>
      <c r="W909" s="108"/>
      <c r="X909" s="108"/>
      <c r="Y909" s="108"/>
      <c r="Z909" s="108"/>
    </row>
    <row r="910" spans="1:26" ht="15.75" customHeight="1">
      <c r="A910" s="108"/>
      <c r="B910" s="108"/>
      <c r="C910" s="108"/>
      <c r="D910" s="310"/>
      <c r="E910" s="108"/>
      <c r="F910" s="108"/>
      <c r="G910" s="108"/>
      <c r="H910" s="108"/>
      <c r="I910" s="108"/>
      <c r="J910" s="108"/>
      <c r="K910" s="108"/>
      <c r="L910" s="108"/>
      <c r="M910" s="108"/>
      <c r="N910" s="108"/>
      <c r="O910" s="108"/>
      <c r="P910" s="56"/>
      <c r="Q910" s="108"/>
      <c r="R910" s="108"/>
      <c r="S910" s="108"/>
      <c r="T910" s="108"/>
      <c r="U910" s="108"/>
      <c r="V910" s="108"/>
      <c r="W910" s="108"/>
      <c r="X910" s="108"/>
      <c r="Y910" s="108"/>
      <c r="Z910" s="108"/>
    </row>
    <row r="911" spans="1:26" ht="15.75" customHeight="1">
      <c r="A911" s="108"/>
      <c r="B911" s="108"/>
      <c r="C911" s="108"/>
      <c r="D911" s="310"/>
      <c r="E911" s="108"/>
      <c r="F911" s="108"/>
      <c r="G911" s="108"/>
      <c r="H911" s="108"/>
      <c r="I911" s="108"/>
      <c r="J911" s="108"/>
      <c r="K911" s="108"/>
      <c r="L911" s="108"/>
      <c r="M911" s="108"/>
      <c r="N911" s="108"/>
      <c r="O911" s="108"/>
      <c r="P911" s="56"/>
      <c r="Q911" s="108"/>
      <c r="R911" s="108"/>
      <c r="S911" s="108"/>
      <c r="T911" s="108"/>
      <c r="U911" s="108"/>
      <c r="V911" s="108"/>
      <c r="W911" s="108"/>
      <c r="X911" s="108"/>
      <c r="Y911" s="108"/>
      <c r="Z911" s="108"/>
    </row>
    <row r="912" spans="1:26" ht="15.75" customHeight="1">
      <c r="A912" s="108"/>
      <c r="B912" s="108"/>
      <c r="C912" s="108"/>
      <c r="D912" s="310"/>
      <c r="E912" s="108"/>
      <c r="F912" s="108"/>
      <c r="G912" s="108"/>
      <c r="H912" s="108"/>
      <c r="I912" s="108"/>
      <c r="J912" s="108"/>
      <c r="K912" s="108"/>
      <c r="L912" s="108"/>
      <c r="M912" s="108"/>
      <c r="N912" s="108"/>
      <c r="O912" s="108"/>
      <c r="P912" s="56"/>
      <c r="Q912" s="108"/>
      <c r="R912" s="108"/>
      <c r="S912" s="108"/>
      <c r="T912" s="108"/>
      <c r="U912" s="108"/>
      <c r="V912" s="108"/>
      <c r="W912" s="108"/>
      <c r="X912" s="108"/>
      <c r="Y912" s="108"/>
      <c r="Z912" s="108"/>
    </row>
    <row r="913" spans="1:26" ht="15.75" customHeight="1">
      <c r="A913" s="108"/>
      <c r="B913" s="108"/>
      <c r="C913" s="108"/>
      <c r="D913" s="310"/>
      <c r="E913" s="108"/>
      <c r="F913" s="108"/>
      <c r="G913" s="108"/>
      <c r="H913" s="108"/>
      <c r="I913" s="108"/>
      <c r="J913" s="108"/>
      <c r="K913" s="108"/>
      <c r="L913" s="108"/>
      <c r="M913" s="108"/>
      <c r="N913" s="108"/>
      <c r="O913" s="108"/>
      <c r="P913" s="56"/>
      <c r="Q913" s="108"/>
      <c r="R913" s="108"/>
      <c r="S913" s="108"/>
      <c r="T913" s="108"/>
      <c r="U913" s="108"/>
      <c r="V913" s="108"/>
      <c r="W913" s="108"/>
      <c r="X913" s="108"/>
      <c r="Y913" s="108"/>
      <c r="Z913" s="108"/>
    </row>
    <row r="914" spans="1:26" ht="15.75" customHeight="1">
      <c r="A914" s="108"/>
      <c r="B914" s="108"/>
      <c r="C914" s="108"/>
      <c r="D914" s="310"/>
      <c r="E914" s="108"/>
      <c r="F914" s="108"/>
      <c r="G914" s="108"/>
      <c r="H914" s="108"/>
      <c r="I914" s="108"/>
      <c r="J914" s="108"/>
      <c r="K914" s="108"/>
      <c r="L914" s="108"/>
      <c r="M914" s="108"/>
      <c r="N914" s="108"/>
      <c r="O914" s="108"/>
      <c r="P914" s="56"/>
      <c r="Q914" s="108"/>
      <c r="R914" s="108"/>
      <c r="S914" s="108"/>
      <c r="T914" s="108"/>
      <c r="U914" s="108"/>
      <c r="V914" s="108"/>
      <c r="W914" s="108"/>
      <c r="X914" s="108"/>
      <c r="Y914" s="108"/>
      <c r="Z914" s="108"/>
    </row>
    <row r="915" spans="1:26" ht="15.75" customHeight="1">
      <c r="A915" s="108"/>
      <c r="B915" s="108"/>
      <c r="C915" s="108"/>
      <c r="D915" s="310"/>
      <c r="E915" s="108"/>
      <c r="F915" s="108"/>
      <c r="G915" s="108"/>
      <c r="H915" s="108"/>
      <c r="I915" s="108"/>
      <c r="J915" s="108"/>
      <c r="K915" s="108"/>
      <c r="L915" s="108"/>
      <c r="M915" s="108"/>
      <c r="N915" s="108"/>
      <c r="O915" s="108"/>
      <c r="P915" s="56"/>
      <c r="Q915" s="108"/>
      <c r="R915" s="108"/>
      <c r="S915" s="108"/>
      <c r="T915" s="108"/>
      <c r="U915" s="108"/>
      <c r="V915" s="108"/>
      <c r="W915" s="108"/>
      <c r="X915" s="108"/>
      <c r="Y915" s="108"/>
      <c r="Z915" s="108"/>
    </row>
    <row r="916" spans="1:26" ht="15.75" customHeight="1">
      <c r="A916" s="108"/>
      <c r="B916" s="108"/>
      <c r="C916" s="108"/>
      <c r="D916" s="310"/>
      <c r="E916" s="108"/>
      <c r="F916" s="108"/>
      <c r="G916" s="108"/>
      <c r="H916" s="108"/>
      <c r="I916" s="108"/>
      <c r="J916" s="108"/>
      <c r="K916" s="108"/>
      <c r="L916" s="108"/>
      <c r="M916" s="108"/>
      <c r="N916" s="108"/>
      <c r="O916" s="108"/>
      <c r="P916" s="56"/>
      <c r="Q916" s="108"/>
      <c r="R916" s="108"/>
      <c r="S916" s="108"/>
      <c r="T916" s="108"/>
      <c r="U916" s="108"/>
      <c r="V916" s="108"/>
      <c r="W916" s="108"/>
      <c r="X916" s="108"/>
      <c r="Y916" s="108"/>
      <c r="Z916" s="108"/>
    </row>
    <row r="917" spans="1:26" ht="15.75" customHeight="1">
      <c r="A917" s="108"/>
      <c r="B917" s="108"/>
      <c r="C917" s="108"/>
      <c r="D917" s="310"/>
      <c r="E917" s="108"/>
      <c r="F917" s="108"/>
      <c r="G917" s="108"/>
      <c r="H917" s="108"/>
      <c r="I917" s="108"/>
      <c r="J917" s="108"/>
      <c r="K917" s="108"/>
      <c r="L917" s="108"/>
      <c r="M917" s="108"/>
      <c r="N917" s="108"/>
      <c r="O917" s="108"/>
      <c r="P917" s="56"/>
      <c r="Q917" s="108"/>
      <c r="R917" s="108"/>
      <c r="S917" s="108"/>
      <c r="T917" s="108"/>
      <c r="U917" s="108"/>
      <c r="V917" s="108"/>
      <c r="W917" s="108"/>
      <c r="X917" s="108"/>
      <c r="Y917" s="108"/>
      <c r="Z917" s="108"/>
    </row>
    <row r="918" spans="1:26" ht="15.75" customHeight="1">
      <c r="A918" s="108"/>
      <c r="B918" s="108"/>
      <c r="C918" s="108"/>
      <c r="D918" s="310"/>
      <c r="E918" s="108"/>
      <c r="F918" s="108"/>
      <c r="G918" s="108"/>
      <c r="H918" s="108"/>
      <c r="I918" s="108"/>
      <c r="J918" s="108"/>
      <c r="K918" s="108"/>
      <c r="L918" s="108"/>
      <c r="M918" s="108"/>
      <c r="N918" s="108"/>
      <c r="O918" s="108"/>
      <c r="P918" s="56"/>
      <c r="Q918" s="108"/>
      <c r="R918" s="108"/>
      <c r="S918" s="108"/>
      <c r="T918" s="108"/>
      <c r="U918" s="108"/>
      <c r="V918" s="108"/>
      <c r="W918" s="108"/>
      <c r="X918" s="108"/>
      <c r="Y918" s="108"/>
      <c r="Z918" s="108"/>
    </row>
    <row r="919" spans="1:26" ht="15.75" customHeight="1">
      <c r="A919" s="108"/>
      <c r="B919" s="108"/>
      <c r="C919" s="108"/>
      <c r="D919" s="310"/>
      <c r="E919" s="108"/>
      <c r="F919" s="108"/>
      <c r="G919" s="108"/>
      <c r="H919" s="108"/>
      <c r="I919" s="108"/>
      <c r="J919" s="108"/>
      <c r="K919" s="108"/>
      <c r="L919" s="108"/>
      <c r="M919" s="108"/>
      <c r="N919" s="108"/>
      <c r="O919" s="108"/>
      <c r="P919" s="56"/>
      <c r="Q919" s="108"/>
      <c r="R919" s="108"/>
      <c r="S919" s="108"/>
      <c r="T919" s="108"/>
      <c r="U919" s="108"/>
      <c r="V919" s="108"/>
      <c r="W919" s="108"/>
      <c r="X919" s="108"/>
      <c r="Y919" s="108"/>
      <c r="Z919" s="108"/>
    </row>
    <row r="920" spans="1:26" ht="15.75" customHeight="1">
      <c r="A920" s="108"/>
      <c r="B920" s="108"/>
      <c r="C920" s="108"/>
      <c r="D920" s="310"/>
      <c r="E920" s="108"/>
      <c r="F920" s="108"/>
      <c r="G920" s="108"/>
      <c r="H920" s="108"/>
      <c r="I920" s="108"/>
      <c r="J920" s="108"/>
      <c r="K920" s="108"/>
      <c r="L920" s="108"/>
      <c r="M920" s="108"/>
      <c r="N920" s="108"/>
      <c r="O920" s="108"/>
      <c r="P920" s="56"/>
      <c r="Q920" s="108"/>
      <c r="R920" s="108"/>
      <c r="S920" s="108"/>
      <c r="T920" s="108"/>
      <c r="U920" s="108"/>
      <c r="V920" s="108"/>
      <c r="W920" s="108"/>
      <c r="X920" s="108"/>
      <c r="Y920" s="108"/>
      <c r="Z920" s="108"/>
    </row>
    <row r="921" spans="1:26" ht="15.75" customHeight="1">
      <c r="A921" s="108"/>
      <c r="B921" s="108"/>
      <c r="C921" s="108"/>
      <c r="D921" s="310"/>
      <c r="E921" s="108"/>
      <c r="F921" s="108"/>
      <c r="G921" s="108"/>
      <c r="H921" s="108"/>
      <c r="I921" s="108"/>
      <c r="J921" s="108"/>
      <c r="K921" s="108"/>
      <c r="L921" s="108"/>
      <c r="M921" s="108"/>
      <c r="N921" s="108"/>
      <c r="O921" s="108"/>
      <c r="P921" s="56"/>
      <c r="Q921" s="108"/>
      <c r="R921" s="108"/>
      <c r="S921" s="108"/>
      <c r="T921" s="108"/>
      <c r="U921" s="108"/>
      <c r="V921" s="108"/>
      <c r="W921" s="108"/>
      <c r="X921" s="108"/>
      <c r="Y921" s="108"/>
      <c r="Z921" s="108"/>
    </row>
    <row r="922" spans="1:26" ht="15.75" customHeight="1">
      <c r="A922" s="108"/>
      <c r="B922" s="108"/>
      <c r="C922" s="108"/>
      <c r="D922" s="310"/>
      <c r="E922" s="108"/>
      <c r="F922" s="108"/>
      <c r="G922" s="108"/>
      <c r="H922" s="108"/>
      <c r="I922" s="108"/>
      <c r="J922" s="108"/>
      <c r="K922" s="108"/>
      <c r="L922" s="108"/>
      <c r="M922" s="108"/>
      <c r="N922" s="108"/>
      <c r="O922" s="108"/>
      <c r="P922" s="56"/>
      <c r="Q922" s="108"/>
      <c r="R922" s="108"/>
      <c r="S922" s="108"/>
      <c r="T922" s="108"/>
      <c r="U922" s="108"/>
      <c r="V922" s="108"/>
      <c r="W922" s="108"/>
      <c r="X922" s="108"/>
      <c r="Y922" s="108"/>
      <c r="Z922" s="108"/>
    </row>
    <row r="923" spans="1:26" ht="15.75" customHeight="1">
      <c r="A923" s="108"/>
      <c r="B923" s="108"/>
      <c r="C923" s="108"/>
      <c r="D923" s="310"/>
      <c r="E923" s="108"/>
      <c r="F923" s="108"/>
      <c r="G923" s="108"/>
      <c r="H923" s="108"/>
      <c r="I923" s="108"/>
      <c r="J923" s="108"/>
      <c r="K923" s="108"/>
      <c r="L923" s="108"/>
      <c r="M923" s="108"/>
      <c r="N923" s="108"/>
      <c r="O923" s="108"/>
      <c r="P923" s="56"/>
      <c r="Q923" s="108"/>
      <c r="R923" s="108"/>
      <c r="S923" s="108"/>
      <c r="T923" s="108"/>
      <c r="U923" s="108"/>
      <c r="V923" s="108"/>
      <c r="W923" s="108"/>
      <c r="X923" s="108"/>
      <c r="Y923" s="108"/>
      <c r="Z923" s="108"/>
    </row>
    <row r="924" spans="1:26" ht="15.75" customHeight="1">
      <c r="A924" s="108"/>
      <c r="B924" s="108"/>
      <c r="C924" s="108"/>
      <c r="D924" s="310"/>
      <c r="E924" s="108"/>
      <c r="F924" s="108"/>
      <c r="G924" s="108"/>
      <c r="H924" s="108"/>
      <c r="I924" s="108"/>
      <c r="J924" s="108"/>
      <c r="K924" s="108"/>
      <c r="L924" s="108"/>
      <c r="M924" s="108"/>
      <c r="N924" s="108"/>
      <c r="O924" s="108"/>
      <c r="P924" s="56"/>
      <c r="Q924" s="108"/>
      <c r="R924" s="108"/>
      <c r="S924" s="108"/>
      <c r="T924" s="108"/>
      <c r="U924" s="108"/>
      <c r="V924" s="108"/>
      <c r="W924" s="108"/>
      <c r="X924" s="108"/>
      <c r="Y924" s="108"/>
      <c r="Z924" s="108"/>
    </row>
    <row r="925" spans="1:26" ht="15.75" customHeight="1">
      <c r="A925" s="108"/>
      <c r="B925" s="108"/>
      <c r="C925" s="108"/>
      <c r="D925" s="310"/>
      <c r="E925" s="108"/>
      <c r="F925" s="108"/>
      <c r="G925" s="108"/>
      <c r="H925" s="108"/>
      <c r="I925" s="108"/>
      <c r="J925" s="108"/>
      <c r="K925" s="108"/>
      <c r="L925" s="108"/>
      <c r="M925" s="108"/>
      <c r="N925" s="108"/>
      <c r="O925" s="108"/>
      <c r="P925" s="56"/>
      <c r="Q925" s="108"/>
      <c r="R925" s="108"/>
      <c r="S925" s="108"/>
      <c r="T925" s="108"/>
      <c r="U925" s="108"/>
      <c r="V925" s="108"/>
      <c r="W925" s="108"/>
      <c r="X925" s="108"/>
      <c r="Y925" s="108"/>
      <c r="Z925" s="108"/>
    </row>
    <row r="926" spans="1:26" ht="15.75" customHeight="1">
      <c r="A926" s="108"/>
      <c r="B926" s="108"/>
      <c r="C926" s="108"/>
      <c r="D926" s="310"/>
      <c r="E926" s="108"/>
      <c r="F926" s="108"/>
      <c r="G926" s="108"/>
      <c r="H926" s="108"/>
      <c r="I926" s="108"/>
      <c r="J926" s="108"/>
      <c r="K926" s="108"/>
      <c r="L926" s="108"/>
      <c r="M926" s="108"/>
      <c r="N926" s="108"/>
      <c r="O926" s="108"/>
      <c r="P926" s="56"/>
      <c r="Q926" s="108"/>
      <c r="R926" s="108"/>
      <c r="S926" s="108"/>
      <c r="T926" s="108"/>
      <c r="U926" s="108"/>
      <c r="V926" s="108"/>
      <c r="W926" s="108"/>
      <c r="X926" s="108"/>
      <c r="Y926" s="108"/>
      <c r="Z926" s="108"/>
    </row>
    <row r="927" spans="1:26" ht="15.75" customHeight="1">
      <c r="A927" s="108"/>
      <c r="B927" s="108"/>
      <c r="C927" s="108"/>
      <c r="D927" s="310"/>
      <c r="E927" s="108"/>
      <c r="F927" s="108"/>
      <c r="G927" s="108"/>
      <c r="H927" s="108"/>
      <c r="I927" s="108"/>
      <c r="J927" s="108"/>
      <c r="K927" s="108"/>
      <c r="L927" s="108"/>
      <c r="M927" s="108"/>
      <c r="N927" s="108"/>
      <c r="O927" s="108"/>
      <c r="P927" s="56"/>
      <c r="Q927" s="108"/>
      <c r="R927" s="108"/>
      <c r="S927" s="108"/>
      <c r="T927" s="108"/>
      <c r="U927" s="108"/>
      <c r="V927" s="108"/>
      <c r="W927" s="108"/>
      <c r="X927" s="108"/>
      <c r="Y927" s="108"/>
      <c r="Z927" s="108"/>
    </row>
    <row r="928" spans="1:26" ht="15.75" customHeight="1">
      <c r="A928" s="108"/>
      <c r="B928" s="108"/>
      <c r="C928" s="108"/>
      <c r="D928" s="310"/>
      <c r="E928" s="108"/>
      <c r="F928" s="108"/>
      <c r="G928" s="108"/>
      <c r="H928" s="108"/>
      <c r="I928" s="108"/>
      <c r="J928" s="108"/>
      <c r="K928" s="108"/>
      <c r="L928" s="108"/>
      <c r="M928" s="108"/>
      <c r="N928" s="108"/>
      <c r="O928" s="108"/>
      <c r="P928" s="56"/>
      <c r="Q928" s="108"/>
      <c r="R928" s="108"/>
      <c r="S928" s="108"/>
      <c r="T928" s="108"/>
      <c r="U928" s="108"/>
      <c r="V928" s="108"/>
      <c r="W928" s="108"/>
      <c r="X928" s="108"/>
      <c r="Y928" s="108"/>
      <c r="Z928" s="108"/>
    </row>
    <row r="929" spans="1:26" ht="15.75" customHeight="1">
      <c r="A929" s="108"/>
      <c r="B929" s="108"/>
      <c r="C929" s="108"/>
      <c r="D929" s="310"/>
      <c r="E929" s="108"/>
      <c r="F929" s="108"/>
      <c r="G929" s="108"/>
      <c r="H929" s="108"/>
      <c r="I929" s="108"/>
      <c r="J929" s="108"/>
      <c r="K929" s="108"/>
      <c r="L929" s="108"/>
      <c r="M929" s="108"/>
      <c r="N929" s="108"/>
      <c r="O929" s="108"/>
      <c r="P929" s="56"/>
      <c r="Q929" s="108"/>
      <c r="R929" s="108"/>
      <c r="S929" s="108"/>
      <c r="T929" s="108"/>
      <c r="U929" s="108"/>
      <c r="V929" s="108"/>
      <c r="W929" s="108"/>
      <c r="X929" s="108"/>
      <c r="Y929" s="108"/>
      <c r="Z929" s="108"/>
    </row>
    <row r="930" spans="1:26" ht="15.75" customHeight="1">
      <c r="A930" s="108"/>
      <c r="B930" s="108"/>
      <c r="C930" s="108"/>
      <c r="D930" s="310"/>
      <c r="E930" s="108"/>
      <c r="F930" s="108"/>
      <c r="G930" s="108"/>
      <c r="H930" s="108"/>
      <c r="I930" s="108"/>
      <c r="J930" s="108"/>
      <c r="K930" s="108"/>
      <c r="L930" s="108"/>
      <c r="M930" s="108"/>
      <c r="N930" s="108"/>
      <c r="O930" s="108"/>
      <c r="P930" s="56"/>
      <c r="Q930" s="108"/>
      <c r="R930" s="108"/>
      <c r="S930" s="108"/>
      <c r="T930" s="108"/>
      <c r="U930" s="108"/>
      <c r="V930" s="108"/>
      <c r="W930" s="108"/>
      <c r="X930" s="108"/>
      <c r="Y930" s="108"/>
      <c r="Z930" s="108"/>
    </row>
    <row r="931" spans="1:26" ht="15.75" customHeight="1">
      <c r="A931" s="108"/>
      <c r="B931" s="108"/>
      <c r="C931" s="108"/>
      <c r="D931" s="310"/>
      <c r="E931" s="108"/>
      <c r="F931" s="108"/>
      <c r="G931" s="108"/>
      <c r="H931" s="108"/>
      <c r="I931" s="108"/>
      <c r="J931" s="108"/>
      <c r="K931" s="108"/>
      <c r="L931" s="108"/>
      <c r="M931" s="108"/>
      <c r="N931" s="108"/>
      <c r="O931" s="108"/>
      <c r="P931" s="56"/>
      <c r="Q931" s="108"/>
      <c r="R931" s="108"/>
      <c r="S931" s="108"/>
      <c r="T931" s="108"/>
      <c r="U931" s="108"/>
      <c r="V931" s="108"/>
      <c r="W931" s="108"/>
      <c r="X931" s="108"/>
      <c r="Y931" s="108"/>
      <c r="Z931" s="108"/>
    </row>
    <row r="932" spans="1:26" ht="15.75" customHeight="1">
      <c r="A932" s="108"/>
      <c r="B932" s="108"/>
      <c r="C932" s="108"/>
      <c r="D932" s="310"/>
      <c r="E932" s="108"/>
      <c r="F932" s="108"/>
      <c r="G932" s="108"/>
      <c r="H932" s="108"/>
      <c r="I932" s="108"/>
      <c r="J932" s="108"/>
      <c r="K932" s="108"/>
      <c r="L932" s="108"/>
      <c r="M932" s="108"/>
      <c r="N932" s="108"/>
      <c r="O932" s="108"/>
      <c r="P932" s="56"/>
      <c r="Q932" s="108"/>
      <c r="R932" s="108"/>
      <c r="S932" s="108"/>
      <c r="T932" s="108"/>
      <c r="U932" s="108"/>
      <c r="V932" s="108"/>
      <c r="W932" s="108"/>
      <c r="X932" s="108"/>
      <c r="Y932" s="108"/>
      <c r="Z932" s="108"/>
    </row>
    <row r="933" spans="1:26" ht="15.75" customHeight="1">
      <c r="A933" s="108"/>
      <c r="B933" s="108"/>
      <c r="C933" s="108"/>
      <c r="D933" s="310"/>
      <c r="E933" s="108"/>
      <c r="F933" s="108"/>
      <c r="G933" s="108"/>
      <c r="H933" s="108"/>
      <c r="I933" s="108"/>
      <c r="J933" s="108"/>
      <c r="K933" s="108"/>
      <c r="L933" s="108"/>
      <c r="M933" s="108"/>
      <c r="N933" s="108"/>
      <c r="O933" s="108"/>
      <c r="P933" s="56"/>
      <c r="Q933" s="108"/>
      <c r="R933" s="108"/>
      <c r="S933" s="108"/>
      <c r="T933" s="108"/>
      <c r="U933" s="108"/>
      <c r="V933" s="108"/>
      <c r="W933" s="108"/>
      <c r="X933" s="108"/>
      <c r="Y933" s="108"/>
      <c r="Z933" s="108"/>
    </row>
    <row r="934" spans="1:26" ht="15.75" customHeight="1">
      <c r="A934" s="108"/>
      <c r="B934" s="108"/>
      <c r="C934" s="108"/>
      <c r="D934" s="310"/>
      <c r="E934" s="108"/>
      <c r="F934" s="108"/>
      <c r="G934" s="108"/>
      <c r="H934" s="108"/>
      <c r="I934" s="108"/>
      <c r="J934" s="108"/>
      <c r="K934" s="108"/>
      <c r="L934" s="108"/>
      <c r="M934" s="108"/>
      <c r="N934" s="108"/>
      <c r="O934" s="108"/>
      <c r="P934" s="56"/>
      <c r="Q934" s="108"/>
      <c r="R934" s="108"/>
      <c r="S934" s="108"/>
      <c r="T934" s="108"/>
      <c r="U934" s="108"/>
      <c r="V934" s="108"/>
      <c r="W934" s="108"/>
      <c r="X934" s="108"/>
      <c r="Y934" s="108"/>
      <c r="Z934" s="108"/>
    </row>
    <row r="935" spans="1:26" ht="15.75" customHeight="1">
      <c r="A935" s="108"/>
      <c r="B935" s="108"/>
      <c r="C935" s="108"/>
      <c r="D935" s="310"/>
      <c r="E935" s="108"/>
      <c r="F935" s="108"/>
      <c r="G935" s="108"/>
      <c r="H935" s="108"/>
      <c r="I935" s="108"/>
      <c r="J935" s="108"/>
      <c r="K935" s="108"/>
      <c r="L935" s="108"/>
      <c r="M935" s="108"/>
      <c r="N935" s="108"/>
      <c r="O935" s="108"/>
      <c r="P935" s="56"/>
      <c r="Q935" s="108"/>
      <c r="R935" s="108"/>
      <c r="S935" s="108"/>
      <c r="T935" s="108"/>
      <c r="U935" s="108"/>
      <c r="V935" s="108"/>
      <c r="W935" s="108"/>
      <c r="X935" s="108"/>
      <c r="Y935" s="108"/>
      <c r="Z935" s="108"/>
    </row>
    <row r="936" spans="1:26" ht="15.75" customHeight="1">
      <c r="A936" s="108"/>
      <c r="B936" s="108"/>
      <c r="C936" s="108"/>
      <c r="D936" s="310"/>
      <c r="E936" s="108"/>
      <c r="F936" s="108"/>
      <c r="G936" s="108"/>
      <c r="H936" s="108"/>
      <c r="I936" s="108"/>
      <c r="J936" s="108"/>
      <c r="K936" s="108"/>
      <c r="L936" s="108"/>
      <c r="M936" s="108"/>
      <c r="N936" s="108"/>
      <c r="O936" s="108"/>
      <c r="P936" s="56"/>
      <c r="Q936" s="108"/>
      <c r="R936" s="108"/>
      <c r="S936" s="108"/>
      <c r="T936" s="108"/>
      <c r="U936" s="108"/>
      <c r="V936" s="108"/>
      <c r="W936" s="108"/>
      <c r="X936" s="108"/>
      <c r="Y936" s="108"/>
      <c r="Z936" s="108"/>
    </row>
    <row r="937" spans="1:26" ht="15.75" customHeight="1">
      <c r="A937" s="108"/>
      <c r="B937" s="108"/>
      <c r="C937" s="108"/>
      <c r="D937" s="310"/>
      <c r="E937" s="108"/>
      <c r="F937" s="108"/>
      <c r="G937" s="108"/>
      <c r="H937" s="108"/>
      <c r="I937" s="108"/>
      <c r="J937" s="108"/>
      <c r="K937" s="108"/>
      <c r="L937" s="108"/>
      <c r="M937" s="108"/>
      <c r="N937" s="108"/>
      <c r="O937" s="108"/>
      <c r="P937" s="56"/>
      <c r="Q937" s="108"/>
      <c r="R937" s="108"/>
      <c r="S937" s="108"/>
      <c r="T937" s="108"/>
      <c r="U937" s="108"/>
      <c r="V937" s="108"/>
      <c r="W937" s="108"/>
      <c r="X937" s="108"/>
      <c r="Y937" s="108"/>
      <c r="Z937" s="108"/>
    </row>
    <row r="938" spans="1:26" ht="15.75" customHeight="1">
      <c r="A938" s="108"/>
      <c r="B938" s="108"/>
      <c r="C938" s="108"/>
      <c r="D938" s="310"/>
      <c r="E938" s="108"/>
      <c r="F938" s="108"/>
      <c r="G938" s="108"/>
      <c r="H938" s="108"/>
      <c r="I938" s="108"/>
      <c r="J938" s="108"/>
      <c r="K938" s="108"/>
      <c r="L938" s="108"/>
      <c r="M938" s="108"/>
      <c r="N938" s="108"/>
      <c r="O938" s="108"/>
      <c r="P938" s="56"/>
      <c r="Q938" s="108"/>
      <c r="R938" s="108"/>
      <c r="S938" s="108"/>
      <c r="T938" s="108"/>
      <c r="U938" s="108"/>
      <c r="V938" s="108"/>
      <c r="W938" s="108"/>
      <c r="X938" s="108"/>
      <c r="Y938" s="108"/>
      <c r="Z938" s="108"/>
    </row>
    <row r="939" spans="1:26" ht="15.75" customHeight="1">
      <c r="A939" s="108"/>
      <c r="B939" s="108"/>
      <c r="C939" s="108"/>
      <c r="D939" s="310"/>
      <c r="E939" s="108"/>
      <c r="F939" s="108"/>
      <c r="G939" s="108"/>
      <c r="H939" s="108"/>
      <c r="I939" s="108"/>
      <c r="J939" s="108"/>
      <c r="K939" s="108"/>
      <c r="L939" s="108"/>
      <c r="M939" s="108"/>
      <c r="N939" s="108"/>
      <c r="O939" s="108"/>
      <c r="P939" s="56"/>
      <c r="Q939" s="108"/>
      <c r="R939" s="108"/>
      <c r="S939" s="108"/>
      <c r="T939" s="108"/>
      <c r="U939" s="108"/>
      <c r="V939" s="108"/>
      <c r="W939" s="108"/>
      <c r="X939" s="108"/>
      <c r="Y939" s="108"/>
      <c r="Z939" s="108"/>
    </row>
    <row r="940" spans="1:26" ht="15.75" customHeight="1">
      <c r="A940" s="108"/>
      <c r="B940" s="108"/>
      <c r="C940" s="108"/>
      <c r="D940" s="310"/>
      <c r="E940" s="108"/>
      <c r="F940" s="108"/>
      <c r="G940" s="108"/>
      <c r="H940" s="108"/>
      <c r="I940" s="108"/>
      <c r="J940" s="108"/>
      <c r="K940" s="108"/>
      <c r="L940" s="108"/>
      <c r="M940" s="108"/>
      <c r="N940" s="108"/>
      <c r="O940" s="108"/>
      <c r="P940" s="56"/>
      <c r="Q940" s="108"/>
      <c r="R940" s="108"/>
      <c r="S940" s="108"/>
      <c r="T940" s="108"/>
      <c r="U940" s="108"/>
      <c r="V940" s="108"/>
      <c r="W940" s="108"/>
      <c r="X940" s="108"/>
      <c r="Y940" s="108"/>
      <c r="Z940" s="108"/>
    </row>
    <row r="941" spans="1:26" ht="15.75" customHeight="1">
      <c r="A941" s="108"/>
      <c r="B941" s="108"/>
      <c r="C941" s="108"/>
      <c r="D941" s="310"/>
      <c r="E941" s="108"/>
      <c r="F941" s="108"/>
      <c r="G941" s="108"/>
      <c r="H941" s="108"/>
      <c r="I941" s="108"/>
      <c r="J941" s="108"/>
      <c r="K941" s="108"/>
      <c r="L941" s="108"/>
      <c r="M941" s="108"/>
      <c r="N941" s="108"/>
      <c r="O941" s="108"/>
      <c r="P941" s="56"/>
      <c r="Q941" s="108"/>
      <c r="R941" s="108"/>
      <c r="S941" s="108"/>
      <c r="T941" s="108"/>
      <c r="U941" s="108"/>
      <c r="V941" s="108"/>
      <c r="W941" s="108"/>
      <c r="X941" s="108"/>
      <c r="Y941" s="108"/>
      <c r="Z941" s="108"/>
    </row>
  </sheetData>
  <mergeCells count="731">
    <mergeCell ref="A1:N1"/>
    <mergeCell ref="A2:N2"/>
    <mergeCell ref="B20:I20"/>
    <mergeCell ref="B21:I21"/>
    <mergeCell ref="B22:I22"/>
    <mergeCell ref="C23:I23"/>
    <mergeCell ref="D24:I24"/>
    <mergeCell ref="E25:I25"/>
    <mergeCell ref="F26:I26"/>
    <mergeCell ref="F27:I27"/>
    <mergeCell ref="E28:I28"/>
    <mergeCell ref="F29:I29"/>
    <mergeCell ref="F30:I30"/>
    <mergeCell ref="E31:I31"/>
    <mergeCell ref="F32:I32"/>
    <mergeCell ref="H33:I33"/>
    <mergeCell ref="H34:I34"/>
    <mergeCell ref="H35:I35"/>
    <mergeCell ref="H36:I36"/>
    <mergeCell ref="H37:I37"/>
    <mergeCell ref="H38:I38"/>
    <mergeCell ref="H39:I39"/>
    <mergeCell ref="H40:I40"/>
    <mergeCell ref="H41:I41"/>
    <mergeCell ref="H42:I42"/>
    <mergeCell ref="H43:I43"/>
    <mergeCell ref="H44:I44"/>
    <mergeCell ref="H45:I45"/>
    <mergeCell ref="H46:I46"/>
    <mergeCell ref="H47:I47"/>
    <mergeCell ref="H48:I48"/>
    <mergeCell ref="H49:I49"/>
    <mergeCell ref="H50:I50"/>
    <mergeCell ref="H51:I51"/>
    <mergeCell ref="H52:I52"/>
    <mergeCell ref="H53:I53"/>
    <mergeCell ref="H54:I54"/>
    <mergeCell ref="H55:I55"/>
    <mergeCell ref="H56:I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H76:I76"/>
    <mergeCell ref="H77:I77"/>
    <mergeCell ref="H78:I78"/>
    <mergeCell ref="H79:I79"/>
    <mergeCell ref="H80:I80"/>
    <mergeCell ref="H81:I81"/>
    <mergeCell ref="H82:I82"/>
    <mergeCell ref="H83:I83"/>
    <mergeCell ref="H84:I84"/>
    <mergeCell ref="H85:I85"/>
    <mergeCell ref="H86:I86"/>
    <mergeCell ref="H87:I87"/>
    <mergeCell ref="H88:I88"/>
    <mergeCell ref="H89:I89"/>
    <mergeCell ref="H90:I90"/>
    <mergeCell ref="H91:I91"/>
    <mergeCell ref="H92:I92"/>
    <mergeCell ref="H93:I93"/>
    <mergeCell ref="H94:I94"/>
    <mergeCell ref="H95:I95"/>
    <mergeCell ref="H96:I96"/>
    <mergeCell ref="H97:I97"/>
    <mergeCell ref="H98:I98"/>
    <mergeCell ref="H99:I99"/>
    <mergeCell ref="H100:I100"/>
    <mergeCell ref="H101:I101"/>
    <mergeCell ref="H102:I102"/>
    <mergeCell ref="H103:I103"/>
    <mergeCell ref="H104:I104"/>
    <mergeCell ref="H105:I105"/>
    <mergeCell ref="H106:I106"/>
    <mergeCell ref="H107:I107"/>
    <mergeCell ref="H108:I108"/>
    <mergeCell ref="H109:I109"/>
    <mergeCell ref="H110:I110"/>
    <mergeCell ref="H111:I111"/>
    <mergeCell ref="H112:I112"/>
    <mergeCell ref="H113:I113"/>
    <mergeCell ref="H114:I114"/>
    <mergeCell ref="H115:I115"/>
    <mergeCell ref="H116:I116"/>
    <mergeCell ref="H117:I117"/>
    <mergeCell ref="H118:I118"/>
    <mergeCell ref="H119:I119"/>
    <mergeCell ref="H120:I120"/>
    <mergeCell ref="H121:I121"/>
    <mergeCell ref="H122:I122"/>
    <mergeCell ref="H123:I123"/>
    <mergeCell ref="H124:I124"/>
    <mergeCell ref="H125:I125"/>
    <mergeCell ref="H126:I126"/>
    <mergeCell ref="H127:I127"/>
    <mergeCell ref="H128:I128"/>
    <mergeCell ref="H129:I129"/>
    <mergeCell ref="H130:I130"/>
    <mergeCell ref="H131:I131"/>
    <mergeCell ref="H132:I132"/>
    <mergeCell ref="H133:I133"/>
    <mergeCell ref="H134:I134"/>
    <mergeCell ref="H135:I135"/>
    <mergeCell ref="H136:I136"/>
    <mergeCell ref="H137:I137"/>
    <mergeCell ref="H138:I138"/>
    <mergeCell ref="H139:I139"/>
    <mergeCell ref="H140:I140"/>
    <mergeCell ref="H141:I141"/>
    <mergeCell ref="H142:I142"/>
    <mergeCell ref="H143:I143"/>
    <mergeCell ref="H144:I144"/>
    <mergeCell ref="H145:I145"/>
    <mergeCell ref="H146:I146"/>
    <mergeCell ref="H147:I147"/>
    <mergeCell ref="H148:I148"/>
    <mergeCell ref="H149:I149"/>
    <mergeCell ref="H150:I150"/>
    <mergeCell ref="H151:I151"/>
    <mergeCell ref="H152:I152"/>
    <mergeCell ref="H153:I153"/>
    <mergeCell ref="H154:I154"/>
    <mergeCell ref="H155:I155"/>
    <mergeCell ref="H156:I156"/>
    <mergeCell ref="H157:I157"/>
    <mergeCell ref="H158:I158"/>
    <mergeCell ref="H159:I159"/>
    <mergeCell ref="H160:I160"/>
    <mergeCell ref="H161:I161"/>
    <mergeCell ref="H162:I162"/>
    <mergeCell ref="H163:I163"/>
    <mergeCell ref="H164:I164"/>
    <mergeCell ref="H165:I165"/>
    <mergeCell ref="H166:I166"/>
    <mergeCell ref="H167:I167"/>
    <mergeCell ref="H168:I168"/>
    <mergeCell ref="H169:I169"/>
    <mergeCell ref="H170:I170"/>
    <mergeCell ref="H171:I171"/>
    <mergeCell ref="H172:I172"/>
    <mergeCell ref="H173:I173"/>
    <mergeCell ref="H174:I174"/>
    <mergeCell ref="H175:I175"/>
    <mergeCell ref="H176:I176"/>
    <mergeCell ref="H177:I177"/>
    <mergeCell ref="H178:I178"/>
    <mergeCell ref="H179:I179"/>
    <mergeCell ref="H180:I180"/>
    <mergeCell ref="H181:I181"/>
    <mergeCell ref="H182:I182"/>
    <mergeCell ref="H183:I183"/>
    <mergeCell ref="H184:I184"/>
    <mergeCell ref="H185:I185"/>
    <mergeCell ref="H186:I186"/>
    <mergeCell ref="H187:I187"/>
    <mergeCell ref="H188:I188"/>
    <mergeCell ref="H189:I189"/>
    <mergeCell ref="H190:I190"/>
    <mergeCell ref="H191:I191"/>
    <mergeCell ref="H192:I192"/>
    <mergeCell ref="F193:I193"/>
    <mergeCell ref="F194:I194"/>
    <mergeCell ref="H195:I195"/>
    <mergeCell ref="H196:I196"/>
    <mergeCell ref="H197:I197"/>
    <mergeCell ref="H198:I198"/>
    <mergeCell ref="H199:I199"/>
    <mergeCell ref="H200:I200"/>
    <mergeCell ref="H201:I201"/>
    <mergeCell ref="H202:I202"/>
    <mergeCell ref="H203:I203"/>
    <mergeCell ref="H204:I204"/>
    <mergeCell ref="H205:I205"/>
    <mergeCell ref="H206:I206"/>
    <mergeCell ref="H207:I207"/>
    <mergeCell ref="H208:I208"/>
    <mergeCell ref="H209:I209"/>
    <mergeCell ref="H210:I210"/>
    <mergeCell ref="H211:I211"/>
    <mergeCell ref="H212:I212"/>
    <mergeCell ref="H213:I213"/>
    <mergeCell ref="H214:I214"/>
    <mergeCell ref="H215:I215"/>
    <mergeCell ref="H216:I216"/>
    <mergeCell ref="H217:I217"/>
    <mergeCell ref="H218:I218"/>
    <mergeCell ref="H219:I219"/>
    <mergeCell ref="H220:I220"/>
    <mergeCell ref="H221:I221"/>
    <mergeCell ref="H222:I222"/>
    <mergeCell ref="H223:I223"/>
    <mergeCell ref="H224:I224"/>
    <mergeCell ref="H225:I225"/>
    <mergeCell ref="H226:I226"/>
    <mergeCell ref="H227:I227"/>
    <mergeCell ref="H228:I228"/>
    <mergeCell ref="H229:I229"/>
    <mergeCell ref="H230:I230"/>
    <mergeCell ref="H231:I231"/>
    <mergeCell ref="H232:I232"/>
    <mergeCell ref="H233:I233"/>
    <mergeCell ref="H234:I234"/>
    <mergeCell ref="H235:I235"/>
    <mergeCell ref="H236:I236"/>
    <mergeCell ref="H237:I237"/>
    <mergeCell ref="H238:I238"/>
    <mergeCell ref="H239:I239"/>
    <mergeCell ref="H240:I240"/>
    <mergeCell ref="H241:I241"/>
    <mergeCell ref="H242:I242"/>
    <mergeCell ref="H243:I243"/>
    <mergeCell ref="H244:I244"/>
    <mergeCell ref="H246:I246"/>
    <mergeCell ref="H248:I248"/>
    <mergeCell ref="H249:I249"/>
    <mergeCell ref="H251:I251"/>
    <mergeCell ref="H252:I252"/>
    <mergeCell ref="H253:I253"/>
    <mergeCell ref="H254:I254"/>
    <mergeCell ref="H255:I255"/>
    <mergeCell ref="H256:I256"/>
    <mergeCell ref="H259:I259"/>
    <mergeCell ref="H262:I262"/>
    <mergeCell ref="H264:I264"/>
    <mergeCell ref="H267:I267"/>
    <mergeCell ref="H268:I268"/>
    <mergeCell ref="H269:I269"/>
    <mergeCell ref="H270:I270"/>
    <mergeCell ref="H271:I271"/>
    <mergeCell ref="H272:I272"/>
    <mergeCell ref="H275:I275"/>
    <mergeCell ref="H276:I276"/>
    <mergeCell ref="H277:I277"/>
    <mergeCell ref="H278:I278"/>
    <mergeCell ref="H280:I280"/>
    <mergeCell ref="H283:I283"/>
    <mergeCell ref="H284:I284"/>
    <mergeCell ref="H286:I286"/>
    <mergeCell ref="H288:I288"/>
    <mergeCell ref="F291:I291"/>
    <mergeCell ref="H292:I292"/>
    <mergeCell ref="H293:I293"/>
    <mergeCell ref="H294:I294"/>
    <mergeCell ref="H295:I295"/>
    <mergeCell ref="H296:I296"/>
    <mergeCell ref="H297:I297"/>
    <mergeCell ref="H298:I298"/>
    <mergeCell ref="H299:I299"/>
    <mergeCell ref="H300:I300"/>
    <mergeCell ref="H301:I301"/>
    <mergeCell ref="H302:I302"/>
    <mergeCell ref="H303:I303"/>
    <mergeCell ref="H304:I304"/>
    <mergeCell ref="H305:I305"/>
    <mergeCell ref="H308:I308"/>
    <mergeCell ref="H309:I309"/>
    <mergeCell ref="H310:I310"/>
    <mergeCell ref="H311:I311"/>
    <mergeCell ref="H312:I312"/>
    <mergeCell ref="H313:I313"/>
    <mergeCell ref="H314:I314"/>
    <mergeCell ref="H315:I315"/>
    <mergeCell ref="H316:I316"/>
    <mergeCell ref="H317:I317"/>
    <mergeCell ref="H318:I318"/>
    <mergeCell ref="H319:I319"/>
    <mergeCell ref="H320:I320"/>
    <mergeCell ref="H321:I321"/>
    <mergeCell ref="H324:I324"/>
    <mergeCell ref="H325:I325"/>
    <mergeCell ref="H326:I326"/>
    <mergeCell ref="H327:I327"/>
    <mergeCell ref="H328:I328"/>
    <mergeCell ref="H329:I329"/>
    <mergeCell ref="H330:I330"/>
    <mergeCell ref="H331:I331"/>
    <mergeCell ref="H332:I332"/>
    <mergeCell ref="H333:I333"/>
    <mergeCell ref="H334:I334"/>
    <mergeCell ref="H335:I335"/>
    <mergeCell ref="H336:I336"/>
    <mergeCell ref="H337:I337"/>
    <mergeCell ref="H340:I340"/>
    <mergeCell ref="H341:I341"/>
    <mergeCell ref="H342:I342"/>
    <mergeCell ref="H343:I343"/>
    <mergeCell ref="H344:I344"/>
    <mergeCell ref="H345:I345"/>
    <mergeCell ref="H346:I346"/>
    <mergeCell ref="H347:I347"/>
    <mergeCell ref="H348:I348"/>
    <mergeCell ref="H349:I349"/>
    <mergeCell ref="H350:I350"/>
    <mergeCell ref="H351:I351"/>
    <mergeCell ref="H352:I352"/>
    <mergeCell ref="H353:I353"/>
    <mergeCell ref="H356:I356"/>
    <mergeCell ref="H357:I357"/>
    <mergeCell ref="H358:I358"/>
    <mergeCell ref="H359:I359"/>
    <mergeCell ref="H360:I360"/>
    <mergeCell ref="H361:I361"/>
    <mergeCell ref="H362:I362"/>
    <mergeCell ref="H363:I363"/>
    <mergeCell ref="H364:I364"/>
    <mergeCell ref="H365:I365"/>
    <mergeCell ref="H366:I366"/>
    <mergeCell ref="H367:I367"/>
    <mergeCell ref="H368:I368"/>
    <mergeCell ref="H369:I369"/>
    <mergeCell ref="H372:I372"/>
    <mergeCell ref="H373:I373"/>
    <mergeCell ref="H374:I374"/>
    <mergeCell ref="H375:I375"/>
    <mergeCell ref="H376:I376"/>
    <mergeCell ref="H377:I377"/>
    <mergeCell ref="H378:I378"/>
    <mergeCell ref="H379:I379"/>
    <mergeCell ref="H380:I380"/>
    <mergeCell ref="H381:I381"/>
    <mergeCell ref="H382:I382"/>
    <mergeCell ref="H383:I383"/>
    <mergeCell ref="H384:I384"/>
    <mergeCell ref="H385:I385"/>
    <mergeCell ref="H388:I388"/>
    <mergeCell ref="H389:I389"/>
    <mergeCell ref="H390:I390"/>
    <mergeCell ref="H391:I391"/>
    <mergeCell ref="H392:I392"/>
    <mergeCell ref="H393:I393"/>
    <mergeCell ref="H394:I394"/>
    <mergeCell ref="H395:I395"/>
    <mergeCell ref="H396:I396"/>
    <mergeCell ref="H397:I397"/>
    <mergeCell ref="H398:I398"/>
    <mergeCell ref="H399:I399"/>
    <mergeCell ref="H400:I400"/>
    <mergeCell ref="H401:I401"/>
    <mergeCell ref="H404:I404"/>
    <mergeCell ref="H405:I405"/>
    <mergeCell ref="H406:I406"/>
    <mergeCell ref="H407:I407"/>
    <mergeCell ref="H408:I408"/>
    <mergeCell ref="H409:I409"/>
    <mergeCell ref="H410:I410"/>
    <mergeCell ref="H411:I411"/>
    <mergeCell ref="H412:I412"/>
    <mergeCell ref="H413:I413"/>
    <mergeCell ref="H414:I414"/>
    <mergeCell ref="H415:I415"/>
    <mergeCell ref="H416:I416"/>
    <mergeCell ref="H417:I417"/>
    <mergeCell ref="H420:I420"/>
    <mergeCell ref="H421:I421"/>
    <mergeCell ref="H422:I422"/>
    <mergeCell ref="H423:I423"/>
    <mergeCell ref="H424:I424"/>
    <mergeCell ref="H425:I425"/>
    <mergeCell ref="H426:I426"/>
    <mergeCell ref="H427:I427"/>
    <mergeCell ref="H428:I428"/>
    <mergeCell ref="H429:I429"/>
    <mergeCell ref="H430:I430"/>
    <mergeCell ref="H431:I431"/>
    <mergeCell ref="H432:I432"/>
    <mergeCell ref="H433:I433"/>
    <mergeCell ref="H436:I436"/>
    <mergeCell ref="H437:I437"/>
    <mergeCell ref="H438:I438"/>
    <mergeCell ref="H439:I439"/>
    <mergeCell ref="H440:I440"/>
    <mergeCell ref="H441:I441"/>
    <mergeCell ref="H442:I442"/>
    <mergeCell ref="H443:I443"/>
    <mergeCell ref="H444:I444"/>
    <mergeCell ref="H445:I445"/>
    <mergeCell ref="H446:I446"/>
    <mergeCell ref="H447:I447"/>
    <mergeCell ref="H448:I448"/>
    <mergeCell ref="H449:I449"/>
    <mergeCell ref="H452:I452"/>
    <mergeCell ref="H453:I453"/>
    <mergeCell ref="H454:I454"/>
    <mergeCell ref="H455:I455"/>
    <mergeCell ref="H456:I456"/>
    <mergeCell ref="H457:I457"/>
    <mergeCell ref="H458:I458"/>
    <mergeCell ref="H459:I459"/>
    <mergeCell ref="H460:I460"/>
    <mergeCell ref="H461:I461"/>
    <mergeCell ref="H462:I462"/>
    <mergeCell ref="H463:I463"/>
    <mergeCell ref="H464:I464"/>
    <mergeCell ref="H465:I465"/>
    <mergeCell ref="F468:I468"/>
    <mergeCell ref="F469:I469"/>
    <mergeCell ref="D470:I470"/>
    <mergeCell ref="E471:I471"/>
    <mergeCell ref="H473:I473"/>
    <mergeCell ref="H474:I474"/>
    <mergeCell ref="H475:I475"/>
    <mergeCell ref="H476:I476"/>
    <mergeCell ref="H477:I477"/>
    <mergeCell ref="H478:I478"/>
    <mergeCell ref="H479:I479"/>
    <mergeCell ref="H480:I480"/>
    <mergeCell ref="H481:I481"/>
    <mergeCell ref="H482:I482"/>
    <mergeCell ref="H483:I483"/>
    <mergeCell ref="H484:I484"/>
    <mergeCell ref="H485:I485"/>
    <mergeCell ref="H486:I486"/>
    <mergeCell ref="H487:I487"/>
    <mergeCell ref="H488:I488"/>
    <mergeCell ref="H489:I489"/>
    <mergeCell ref="H490:I490"/>
    <mergeCell ref="H491:I491"/>
    <mergeCell ref="H492:I492"/>
    <mergeCell ref="H493:I493"/>
    <mergeCell ref="H494:I494"/>
    <mergeCell ref="H495:I495"/>
    <mergeCell ref="H496:I496"/>
    <mergeCell ref="H497:I497"/>
    <mergeCell ref="H499:I499"/>
    <mergeCell ref="H501:I501"/>
    <mergeCell ref="H508:I508"/>
    <mergeCell ref="H510:I510"/>
    <mergeCell ref="H512:I512"/>
    <mergeCell ref="H514:I514"/>
    <mergeCell ref="H521:I521"/>
    <mergeCell ref="H524:I524"/>
    <mergeCell ref="H525:I525"/>
    <mergeCell ref="H527:I527"/>
    <mergeCell ref="H528:I528"/>
    <mergeCell ref="H532:I532"/>
    <mergeCell ref="H533:I533"/>
    <mergeCell ref="H534:I534"/>
    <mergeCell ref="H535:I535"/>
    <mergeCell ref="H536:I536"/>
    <mergeCell ref="H537:I537"/>
    <mergeCell ref="H539:I539"/>
    <mergeCell ref="H540:I540"/>
    <mergeCell ref="H541:I541"/>
    <mergeCell ref="H542:I542"/>
    <mergeCell ref="H543:I543"/>
    <mergeCell ref="H544:I544"/>
    <mergeCell ref="H545:I545"/>
    <mergeCell ref="H546:I546"/>
    <mergeCell ref="H547:I547"/>
    <mergeCell ref="H548:I548"/>
    <mergeCell ref="H549:I549"/>
    <mergeCell ref="H550:I550"/>
    <mergeCell ref="H551:I551"/>
    <mergeCell ref="H553:I553"/>
    <mergeCell ref="H555:I555"/>
    <mergeCell ref="H556:I556"/>
    <mergeCell ref="H557:I557"/>
    <mergeCell ref="H558:I558"/>
    <mergeCell ref="H559:I559"/>
    <mergeCell ref="H560:I560"/>
    <mergeCell ref="H561:I561"/>
    <mergeCell ref="H562:I562"/>
    <mergeCell ref="H563:I563"/>
    <mergeCell ref="H564:I564"/>
    <mergeCell ref="H565:I565"/>
    <mergeCell ref="H566:I566"/>
    <mergeCell ref="H567:I567"/>
    <mergeCell ref="H568:I568"/>
    <mergeCell ref="H569:I569"/>
    <mergeCell ref="H570:I570"/>
    <mergeCell ref="H571:I571"/>
    <mergeCell ref="H572:I572"/>
    <mergeCell ref="H573:I573"/>
    <mergeCell ref="H574:I574"/>
    <mergeCell ref="H575:I575"/>
    <mergeCell ref="H576:I576"/>
    <mergeCell ref="E578:I578"/>
    <mergeCell ref="E581:I581"/>
    <mergeCell ref="E584:I584"/>
    <mergeCell ref="E587:I587"/>
    <mergeCell ref="D588:I588"/>
    <mergeCell ref="C589:I589"/>
    <mergeCell ref="D590:I590"/>
    <mergeCell ref="C591:I591"/>
    <mergeCell ref="D592:I592"/>
    <mergeCell ref="C593:I593"/>
    <mergeCell ref="D594:I594"/>
    <mergeCell ref="D595:I595"/>
    <mergeCell ref="D596:I596"/>
    <mergeCell ref="D597:I597"/>
    <mergeCell ref="D598:I598"/>
    <mergeCell ref="D599:I599"/>
    <mergeCell ref="C600:I600"/>
    <mergeCell ref="D601:I601"/>
    <mergeCell ref="D602:I602"/>
    <mergeCell ref="D603:I603"/>
    <mergeCell ref="C605:L605"/>
    <mergeCell ref="E33:E52"/>
    <mergeCell ref="E53:E72"/>
    <mergeCell ref="E73:E92"/>
    <mergeCell ref="E93:E112"/>
    <mergeCell ref="E113:E132"/>
    <mergeCell ref="E133:E152"/>
    <mergeCell ref="E153:E172"/>
    <mergeCell ref="E173:E192"/>
    <mergeCell ref="E195:E210"/>
    <mergeCell ref="E211:E226"/>
    <mergeCell ref="E227:E242"/>
    <mergeCell ref="E243:E258"/>
    <mergeCell ref="E259:E274"/>
    <mergeCell ref="E275:E290"/>
    <mergeCell ref="E292:E307"/>
    <mergeCell ref="E340:E355"/>
    <mergeCell ref="E356:E371"/>
    <mergeCell ref="E372:E387"/>
    <mergeCell ref="E388:E403"/>
    <mergeCell ref="E404:E419"/>
    <mergeCell ref="E420:E435"/>
    <mergeCell ref="E436:E451"/>
    <mergeCell ref="E452:E467"/>
    <mergeCell ref="E473:E485"/>
    <mergeCell ref="E486:E498"/>
    <mergeCell ref="E499:E511"/>
    <mergeCell ref="E512:E524"/>
    <mergeCell ref="E525:E537"/>
    <mergeCell ref="E539:E551"/>
    <mergeCell ref="E553:E564"/>
    <mergeCell ref="E565:E576"/>
    <mergeCell ref="J33:J52"/>
    <mergeCell ref="J53:J72"/>
    <mergeCell ref="J73:J92"/>
    <mergeCell ref="J93:J112"/>
    <mergeCell ref="J113:J132"/>
    <mergeCell ref="J133:J152"/>
    <mergeCell ref="J153:J172"/>
    <mergeCell ref="J173:J192"/>
    <mergeCell ref="J195:J210"/>
    <mergeCell ref="J211:J226"/>
    <mergeCell ref="J227:J242"/>
    <mergeCell ref="J243:J258"/>
    <mergeCell ref="J292:J307"/>
    <mergeCell ref="J308:J323"/>
    <mergeCell ref="J324:J339"/>
    <mergeCell ref="J340:J355"/>
    <mergeCell ref="J356:J371"/>
    <mergeCell ref="J372:J387"/>
    <mergeCell ref="J388:J403"/>
    <mergeCell ref="J404:J419"/>
    <mergeCell ref="J420:J435"/>
    <mergeCell ref="J436:J451"/>
    <mergeCell ref="J452:J467"/>
    <mergeCell ref="J473:J485"/>
    <mergeCell ref="J486:J498"/>
    <mergeCell ref="J539:J551"/>
    <mergeCell ref="J553:J564"/>
    <mergeCell ref="J565:J576"/>
    <mergeCell ref="K33:K52"/>
    <mergeCell ref="K53:K72"/>
    <mergeCell ref="K73:K92"/>
    <mergeCell ref="K93:K112"/>
    <mergeCell ref="K113:K132"/>
    <mergeCell ref="K133:K152"/>
    <mergeCell ref="K153:K172"/>
    <mergeCell ref="K173:K192"/>
    <mergeCell ref="K195:K210"/>
    <mergeCell ref="K211:K226"/>
    <mergeCell ref="K227:K242"/>
    <mergeCell ref="K243:K258"/>
    <mergeCell ref="K259:K274"/>
    <mergeCell ref="K275:K290"/>
    <mergeCell ref="K292:K307"/>
    <mergeCell ref="K308:K323"/>
    <mergeCell ref="K324:K339"/>
    <mergeCell ref="K340:K355"/>
    <mergeCell ref="K356:K371"/>
    <mergeCell ref="K372:K387"/>
    <mergeCell ref="K388:K403"/>
    <mergeCell ref="K404:K419"/>
    <mergeCell ref="K420:K435"/>
    <mergeCell ref="K436:K451"/>
    <mergeCell ref="K452:K467"/>
    <mergeCell ref="K473:K485"/>
    <mergeCell ref="K486:K498"/>
    <mergeCell ref="K499:K511"/>
    <mergeCell ref="K512:K524"/>
    <mergeCell ref="K525:K537"/>
    <mergeCell ref="K539:K551"/>
    <mergeCell ref="K553:K564"/>
    <mergeCell ref="K565:K576"/>
    <mergeCell ref="L33:L52"/>
    <mergeCell ref="L53:L72"/>
    <mergeCell ref="L73:L92"/>
    <mergeCell ref="L93:L112"/>
    <mergeCell ref="L113:L132"/>
    <mergeCell ref="L133:L152"/>
    <mergeCell ref="L153:L172"/>
    <mergeCell ref="L173:L192"/>
    <mergeCell ref="L195:L210"/>
    <mergeCell ref="L211:L226"/>
    <mergeCell ref="L227:L242"/>
    <mergeCell ref="L243:L258"/>
    <mergeCell ref="L259:L274"/>
    <mergeCell ref="L275:L290"/>
    <mergeCell ref="L292:L307"/>
    <mergeCell ref="L308:L323"/>
    <mergeCell ref="L324:L339"/>
    <mergeCell ref="L340:L355"/>
    <mergeCell ref="L356:L371"/>
    <mergeCell ref="L372:L387"/>
    <mergeCell ref="L388:L403"/>
    <mergeCell ref="L404:L419"/>
    <mergeCell ref="L420:L435"/>
    <mergeCell ref="L436:L451"/>
    <mergeCell ref="L452:L467"/>
    <mergeCell ref="L473:L485"/>
    <mergeCell ref="L486:L498"/>
    <mergeCell ref="L499:L511"/>
    <mergeCell ref="L512:L524"/>
    <mergeCell ref="L525:L537"/>
    <mergeCell ref="L539:L551"/>
    <mergeCell ref="L553:L564"/>
    <mergeCell ref="M499:M511"/>
    <mergeCell ref="M512:M524"/>
    <mergeCell ref="M525:M537"/>
    <mergeCell ref="M539:M551"/>
    <mergeCell ref="M553:M564"/>
    <mergeCell ref="L565:L576"/>
    <mergeCell ref="M33:M52"/>
    <mergeCell ref="M53:M72"/>
    <mergeCell ref="M73:M92"/>
    <mergeCell ref="M93:M112"/>
    <mergeCell ref="M113:M132"/>
    <mergeCell ref="M133:M152"/>
    <mergeCell ref="M153:M172"/>
    <mergeCell ref="M173:M192"/>
    <mergeCell ref="M195:M210"/>
    <mergeCell ref="M211:M226"/>
    <mergeCell ref="M227:M242"/>
    <mergeCell ref="M243:M258"/>
    <mergeCell ref="M259:M274"/>
    <mergeCell ref="M275:M290"/>
    <mergeCell ref="M292:M307"/>
    <mergeCell ref="M308:M323"/>
    <mergeCell ref="M324:M339"/>
    <mergeCell ref="M340:M355"/>
    <mergeCell ref="N356:N371"/>
    <mergeCell ref="N372:N387"/>
    <mergeCell ref="N388:N403"/>
    <mergeCell ref="N404:N419"/>
    <mergeCell ref="N420:N435"/>
    <mergeCell ref="M436:M451"/>
    <mergeCell ref="M452:M467"/>
    <mergeCell ref="M473:M485"/>
    <mergeCell ref="M486:M498"/>
    <mergeCell ref="M356:M371"/>
    <mergeCell ref="M372:M387"/>
    <mergeCell ref="M388:M403"/>
    <mergeCell ref="M404:M419"/>
    <mergeCell ref="M420:M435"/>
    <mergeCell ref="N499:N511"/>
    <mergeCell ref="N512:N524"/>
    <mergeCell ref="N525:N537"/>
    <mergeCell ref="N539:N551"/>
    <mergeCell ref="N553:N564"/>
    <mergeCell ref="M565:M576"/>
    <mergeCell ref="N33:N52"/>
    <mergeCell ref="N53:N72"/>
    <mergeCell ref="N73:N92"/>
    <mergeCell ref="N93:N112"/>
    <mergeCell ref="N113:N132"/>
    <mergeCell ref="N133:N152"/>
    <mergeCell ref="N153:N172"/>
    <mergeCell ref="N173:N192"/>
    <mergeCell ref="N195:N210"/>
    <mergeCell ref="N211:N226"/>
    <mergeCell ref="N227:N242"/>
    <mergeCell ref="N243:N258"/>
    <mergeCell ref="N259:N274"/>
    <mergeCell ref="N275:N290"/>
    <mergeCell ref="N292:N307"/>
    <mergeCell ref="N308:N323"/>
    <mergeCell ref="N324:N339"/>
    <mergeCell ref="N340:N355"/>
    <mergeCell ref="O420:O435"/>
    <mergeCell ref="O436:O451"/>
    <mergeCell ref="O452:O467"/>
    <mergeCell ref="N436:N451"/>
    <mergeCell ref="N452:N467"/>
    <mergeCell ref="N473:N485"/>
    <mergeCell ref="N486:N498"/>
    <mergeCell ref="O473:O485"/>
    <mergeCell ref="O486:O498"/>
    <mergeCell ref="O539:O551"/>
    <mergeCell ref="O553:O564"/>
    <mergeCell ref="O565:O576"/>
    <mergeCell ref="N565:N576"/>
    <mergeCell ref="O33:O52"/>
    <mergeCell ref="O53:O72"/>
    <mergeCell ref="O73:O92"/>
    <mergeCell ref="O93:O112"/>
    <mergeCell ref="O113:O132"/>
    <mergeCell ref="O133:O152"/>
    <mergeCell ref="O153:O172"/>
    <mergeCell ref="O173:O192"/>
    <mergeCell ref="O195:O210"/>
    <mergeCell ref="O211:O226"/>
    <mergeCell ref="O227:O242"/>
    <mergeCell ref="O243:O258"/>
    <mergeCell ref="O292:O307"/>
    <mergeCell ref="O308:O323"/>
    <mergeCell ref="O324:O339"/>
    <mergeCell ref="O340:O355"/>
    <mergeCell ref="O356:O371"/>
    <mergeCell ref="O372:O387"/>
    <mergeCell ref="O388:O403"/>
    <mergeCell ref="O404:O419"/>
  </mergeCells>
  <hyperlinks>
    <hyperlink ref="H64" r:id="rId1" tooltip="https://sciencetechindonesia.com/index.php/jsti/article/download/422/231/2572"/>
    <hyperlink ref="H63" r:id="rId2" tooltip="https://sciencetechindonesia.com/index.php/jsti/article/view/422"/>
    <hyperlink ref="H62" r:id="rId3"/>
    <hyperlink ref="H69" r:id="rId4"/>
    <hyperlink ref="H68" r:id="rId5" tooltip="https://bit.ly/STI_sim"/>
    <hyperlink ref="H70" r:id="rId6"/>
    <hyperlink ref="H83" r:id="rId7"/>
    <hyperlink ref="H84" r:id="rId8" tooltip="https://bit.ly/MASA_doc"/>
    <hyperlink ref="H89" r:id="rId9"/>
    <hyperlink ref="H88" r:id="rId10" tooltip="https://bit.ly/Masa_sim"/>
    <hyperlink ref="H90" r:id="rId11" tooltip="https://bit.ly/Masa_corr"/>
    <hyperlink ref="H87" r:id="rId12"/>
    <hyperlink ref="H103" r:id="rId13"/>
    <hyperlink ref="H104" r:id="rId14"/>
    <hyperlink ref="H109" r:id="rId15"/>
    <hyperlink ref="H107" r:id="rId16"/>
    <hyperlink ref="H108" r:id="rId17" tooltip="https://bit.ly/IAENG_sim"/>
    <hyperlink ref="H110" r:id="rId18"/>
    <hyperlink ref="H123" r:id="rId19"/>
    <hyperlink ref="H124" r:id="rId20"/>
    <hyperlink ref="H127" r:id="rId21"/>
    <hyperlink ref="H128" r:id="rId22"/>
    <hyperlink ref="H129" r:id="rId23"/>
    <hyperlink ref="H130" r:id="rId24"/>
    <hyperlink ref="H143" r:id="rId25"/>
    <hyperlink ref="H144" r:id="rId26"/>
    <hyperlink ref="H148" r:id="rId27" tooltip="https://bit.ly/IJST_sim"/>
    <hyperlink ref="H147" r:id="rId28"/>
    <hyperlink ref="H149" r:id="rId29"/>
    <hyperlink ref="H150" r:id="rId30"/>
    <hyperlink ref="H169" r:id="rId31"/>
    <hyperlink ref="H162" r:id="rId32"/>
    <hyperlink ref="H163" r:id="rId33"/>
    <hyperlink ref="H164" r:id="rId34"/>
    <hyperlink ref="H167" r:id="rId35"/>
    <hyperlink ref="H168" r:id="rId36"/>
    <hyperlink ref="H170" r:id="rId37"/>
    <hyperlink ref="H189" r:id="rId38"/>
    <hyperlink ref="H183" r:id="rId39"/>
    <hyperlink ref="H184" r:id="rId40" tooltip="https://bit.ly/GJPAM_articles"/>
    <hyperlink ref="H187" r:id="rId41"/>
    <hyperlink ref="H188" r:id="rId42"/>
    <hyperlink ref="H190" r:id="rId43"/>
    <hyperlink ref="H570" r:id="rId44"/>
    <hyperlink ref="H572" r:id="rId45"/>
    <hyperlink ref="H558" r:id="rId46" tooltip="https://eudl.eu/doi/10.4108/eai.2-8-2019.2290337"/>
    <hyperlink ref="H560" r:id="rId47" tooltip="https://eudl.eu/pdf/10.4108/eai.2-8-2019.2290337"/>
    <hyperlink ref="H561" r:id="rId48"/>
    <hyperlink ref="H562" r:id="rId49"/>
    <hyperlink ref="H478" r:id="rId50"/>
    <hyperlink ref="H480" r:id="rId51"/>
    <hyperlink ref="H482" r:id="rId52"/>
    <hyperlink ref="H481" r:id="rId53"/>
    <hyperlink ref="H491" r:id="rId54"/>
    <hyperlink ref="H493" r:id="rId55"/>
    <hyperlink ref="H494" r:id="rId56"/>
    <hyperlink ref="H495" r:id="rId57" tooltip="https://www.scimagojr.com/journalsearch.php?q=130053&amp;tip=sid&amp;clean=0"/>
    <hyperlink ref="H497" r:id="rId58"/>
    <hyperlink ref="H517" r:id="rId59"/>
    <hyperlink ref="H520" r:id="rId60"/>
    <hyperlink ref="H521" r:id="rId61"/>
    <hyperlink ref="H522" r:id="rId62"/>
    <hyperlink ref="H523" r:id="rId63"/>
    <hyperlink ref="H530" r:id="rId64" tooltip="https://aip.scitation.org/doi/abs/10.1063/1.4945081"/>
    <hyperlink ref="H532" r:id="rId65"/>
    <hyperlink ref="H484" r:id="rId66"/>
    <hyperlink ref="H536" r:id="rId67"/>
    <hyperlink ref="H533" r:id="rId68"/>
    <hyperlink ref="H534" r:id="rId69"/>
    <hyperlink ref="H563" r:id="rId70"/>
    <hyperlink ref="H575" r:id="rId71"/>
    <hyperlink ref="H573" r:id="rId72"/>
    <hyperlink ref="H506" r:id="rId73" tooltip="https://iopscience.iop.org/article/10.1088/1742-6596/1397/1/012065/pdf"/>
    <hyperlink ref="H504" r:id="rId74" tooltip="https://iopscience.iop.org/article/10.1088/1742-6596/1397/1/012065"/>
    <hyperlink ref="H507" r:id="rId75"/>
    <hyperlink ref="H508" r:id="rId76" tooltip="https://www.scimagojr.com/journalsearch.php?q=130053&amp;tip=sid&amp;clean=0"/>
    <hyperlink ref="H509" r:id="rId77"/>
    <hyperlink ref="H205" r:id="rId78"/>
    <hyperlink ref="H206" r:id="rId79"/>
    <hyperlink ref="H204" r:id="rId80"/>
    <hyperlink ref="H208" r:id="rId81" tooltip="https://sinta3.kemdikbud.go.id/journals/profile/2286"/>
    <hyperlink ref="H221" r:id="rId82"/>
    <hyperlink ref="H222" r:id="rId83"/>
    <hyperlink ref="H220" r:id="rId84"/>
    <hyperlink ref="H223" r:id="rId85"/>
    <hyperlink ref="H224" r:id="rId86" tooltip="https://sinta3.kemdikbud.go.id/journals/profile/2286"/>
    <hyperlink ref="H236" r:id="rId87"/>
    <hyperlink ref="H237" r:id="rId88" tooltip="https://ojs3.unpatti.ac.id/index.php/barekeng/article/view/3109"/>
    <hyperlink ref="H238" r:id="rId89"/>
    <hyperlink ref="H239" r:id="rId90"/>
    <hyperlink ref="H240" r:id="rId91"/>
    <hyperlink ref="H252" r:id="rId92"/>
    <hyperlink ref="H254" r:id="rId93"/>
    <hyperlink ref="H255" r:id="rId94"/>
    <hyperlink ref="H268" r:id="rId95" tooltip="https://doi.org/10.14710/medstat.13.2.161-169"/>
    <hyperlink ref="H270" r:id="rId96"/>
    <hyperlink ref="H271" r:id="rId97"/>
    <hyperlink ref="H284" r:id="rId98" tooltip="https://doi.org/10.7454/msk.v23i2.9886"/>
    <hyperlink ref="H286" r:id="rId99"/>
    <hyperlink ref="H285" r:id="rId100"/>
    <hyperlink ref="H301" r:id="rId101"/>
    <hyperlink ref="H302" r:id="rId102"/>
    <hyperlink ref="H303" r:id="rId103"/>
    <hyperlink ref="H272" r:id="rId104" tooltip="https://sinta3.kemdikbud.go.id/journals/profile/1963"/>
    <hyperlink ref="H256" r:id="rId105"/>
    <hyperlink ref="H350" r:id="rId106"/>
    <hyperlink ref="H351" r:id="rId107"/>
    <hyperlink ref="H352" r:id="rId108"/>
    <hyperlink ref="H305" r:id="rId109"/>
    <hyperlink ref="H353" r:id="rId110"/>
    <hyperlink ref="H381" r:id="rId111"/>
    <hyperlink ref="H382" r:id="rId112"/>
    <hyperlink ref="H383" r:id="rId113"/>
    <hyperlink ref="H385" r:id="rId114" tooltip="https://sinta3.kemdikbud.go.id/journals/profile/6056"/>
    <hyperlink ref="H397" r:id="rId115"/>
    <hyperlink ref="H398" r:id="rId116"/>
    <hyperlink ref="H399" r:id="rId117"/>
    <hyperlink ref="H400" r:id="rId118"/>
    <hyperlink ref="H465" r:id="rId119"/>
    <hyperlink ref="H401" r:id="rId120"/>
    <hyperlink ref="H413" r:id="rId121"/>
    <hyperlink ref="H415" r:id="rId122"/>
    <hyperlink ref="H414" r:id="rId123"/>
    <hyperlink ref="H417" r:id="rId124"/>
    <hyperlink ref="H430" r:id="rId125"/>
    <hyperlink ref="H429" r:id="rId126"/>
    <hyperlink ref="H431" r:id="rId127"/>
    <hyperlink ref="H432" r:id="rId128"/>
    <hyperlink ref="H449" r:id="rId129"/>
    <hyperlink ref="H446" r:id="rId130"/>
    <hyperlink ref="H445" r:id="rId131"/>
    <hyperlink ref="H447" r:id="rId132"/>
    <hyperlink ref="H448" r:id="rId133"/>
    <hyperlink ref="H462" r:id="rId134"/>
    <hyperlink ref="H461" r:id="rId135"/>
    <hyperlink ref="H463" r:id="rId136"/>
    <hyperlink ref="H207" r:id="rId137"/>
    <hyperlink ref="H287" r:id="rId138"/>
    <hyperlink ref="H288" r:id="rId139"/>
    <hyperlink ref="H304" r:id="rId140" tooltip="https://bit.ly/3OfFBmC"/>
    <hyperlink ref="H365" r:id="rId141"/>
    <hyperlink ref="H366" r:id="rId142"/>
    <hyperlink ref="H367" r:id="rId143"/>
    <hyperlink ref="H368" r:id="rId144"/>
    <hyperlink ref="H369" r:id="rId145" tooltip="https://sinta3.kemdikbud.go.id/journals/?q=EKSAKTA%20Berkala%20Ilmiah%20Bidang%20MIPA"/>
    <hyperlink ref="H334" r:id="rId146"/>
    <hyperlink ref="H335" r:id="rId147"/>
    <hyperlink ref="H333" r:id="rId148"/>
    <hyperlink ref="H336" r:id="rId149" tooltip="https://bit.ly/3zdfush"/>
    <hyperlink ref="H318" r:id="rId150"/>
    <hyperlink ref="H319" r:id="rId151"/>
    <hyperlink ref="H269" r:id="rId152"/>
    <hyperlink ref="H433" r:id="rId153"/>
    <hyperlink ref="H337" r:id="rId154"/>
    <hyperlink ref="H321" r:id="rId155"/>
    <hyperlink ref="H42" r:id="rId156"/>
    <hyperlink ref="H43" r:id="rId157"/>
    <hyperlink ref="H49" r:id="rId158"/>
    <hyperlink ref="H48" r:id="rId159"/>
    <hyperlink ref="H50" r:id="rId160"/>
    <hyperlink ref="H47" r:id="rId161" tooltip="https://bit.ly/3yDqgqo"/>
    <hyperlink ref="H67" r:id="rId162"/>
    <hyperlink ref="H464" r:id="rId163"/>
    <hyperlink ref="H317" r:id="rId164"/>
    <hyperlink ref="H416" r:id="rId165"/>
    <hyperlink ref="H574" r:id="rId166"/>
    <hyperlink ref="H496" r:id="rId167"/>
    <hyperlink ref="H483" r:id="rId168"/>
    <hyperlink ref="H535" r:id="rId169"/>
    <hyperlink ref="H44" r:id="rId170"/>
    <hyperlink ref="H384" r:id="rId171"/>
    <hyperlink ref="H320" r:id="rId172"/>
    <hyperlink ref="H253" r:id="rId173"/>
  </hyperlinks>
  <pageMargins left="0.7" right="0.7" top="0.75" bottom="0.75" header="0.3" footer="0.3"/>
  <pageSetup orientation="portrait" horizontalDpi="4294967293" verticalDpi="0" r:id="rId174"/>
</worksheet>
</file>

<file path=xl/worksheets/sheet6.xml><?xml version="1.0" encoding="utf-8"?>
<worksheet xmlns="http://schemas.openxmlformats.org/spreadsheetml/2006/main" xmlns:r="http://schemas.openxmlformats.org/officeDocument/2006/relationships">
  <sheetPr>
    <tabColor rgb="FF00B050"/>
  </sheetPr>
  <dimension ref="A1:Z1017"/>
  <sheetViews>
    <sheetView showGridLines="0" topLeftCell="A65" workbookViewId="0">
      <selection activeCell="J75" sqref="J75:N82"/>
    </sheetView>
  </sheetViews>
  <sheetFormatPr defaultColWidth="12.625" defaultRowHeight="15" customHeight="1"/>
  <cols>
    <col min="1" max="1" width="3.875" customWidth="1"/>
    <col min="2" max="2" width="2.875" customWidth="1"/>
    <col min="3" max="3" width="2.75" customWidth="1"/>
    <col min="4" max="4" width="2.625" customWidth="1"/>
    <col min="5" max="5" width="22.75" customWidth="1"/>
    <col min="6" max="6" width="1.625" customWidth="1"/>
    <col min="7" max="7" width="15.875" customWidth="1"/>
    <col min="8" max="8" width="9.875" customWidth="1"/>
    <col min="9" max="9" width="10.25" customWidth="1"/>
    <col min="10" max="10" width="9.875" customWidth="1"/>
    <col min="11" max="11" width="7.25" customWidth="1"/>
    <col min="12" max="12" width="8.375" customWidth="1"/>
    <col min="13" max="13" width="15" customWidth="1"/>
    <col min="14" max="14" width="20.25" customWidth="1"/>
    <col min="15" max="15" width="13.625" customWidth="1"/>
    <col min="16" max="16" width="102.5" customWidth="1"/>
    <col min="17" max="26" width="8" customWidth="1"/>
  </cols>
  <sheetData>
    <row r="1" spans="1:26" ht="15" customHeight="1">
      <c r="A1" s="697" t="s">
        <v>380</v>
      </c>
      <c r="B1" s="693"/>
      <c r="C1" s="693"/>
      <c r="D1" s="693"/>
      <c r="E1" s="693"/>
      <c r="F1" s="693"/>
      <c r="G1" s="693"/>
      <c r="H1" s="693"/>
      <c r="I1" s="693"/>
      <c r="J1" s="693"/>
      <c r="K1" s="693"/>
      <c r="L1" s="693"/>
      <c r="M1" s="693"/>
      <c r="N1" s="55"/>
      <c r="O1" s="55"/>
      <c r="P1" s="55"/>
      <c r="Q1" s="108"/>
      <c r="R1" s="108"/>
      <c r="S1" s="108"/>
      <c r="T1" s="108"/>
      <c r="U1" s="108"/>
      <c r="V1" s="108"/>
      <c r="W1" s="108"/>
      <c r="X1" s="108"/>
      <c r="Y1" s="108"/>
      <c r="Z1" s="108"/>
    </row>
    <row r="2" spans="1:26" ht="15" customHeight="1">
      <c r="A2" s="697" t="s">
        <v>1389</v>
      </c>
      <c r="B2" s="693"/>
      <c r="C2" s="693"/>
      <c r="D2" s="693"/>
      <c r="E2" s="693"/>
      <c r="F2" s="693"/>
      <c r="G2" s="693"/>
      <c r="H2" s="693"/>
      <c r="I2" s="693"/>
      <c r="J2" s="693"/>
      <c r="K2" s="693"/>
      <c r="L2" s="693"/>
      <c r="M2" s="693"/>
      <c r="N2" s="55"/>
      <c r="O2" s="55"/>
      <c r="P2" s="55"/>
      <c r="Q2" s="108"/>
      <c r="R2" s="108"/>
      <c r="S2" s="108"/>
      <c r="T2" s="108"/>
      <c r="U2" s="108"/>
      <c r="V2" s="108"/>
      <c r="W2" s="108"/>
      <c r="X2" s="108"/>
      <c r="Y2" s="108"/>
      <c r="Z2" s="108"/>
    </row>
    <row r="3" spans="1:26" ht="15" customHeight="1">
      <c r="A3" s="56"/>
      <c r="B3" s="56"/>
      <c r="C3" s="56"/>
      <c r="D3" s="56"/>
      <c r="E3" s="56"/>
      <c r="F3" s="56"/>
      <c r="G3" s="56"/>
      <c r="H3" s="56"/>
      <c r="I3" s="85"/>
      <c r="J3" s="56"/>
      <c r="K3" s="86"/>
      <c r="L3" s="86"/>
      <c r="M3" s="56"/>
      <c r="N3" s="56"/>
      <c r="O3" s="55"/>
      <c r="P3" s="55"/>
      <c r="Q3" s="108"/>
      <c r="R3" s="108"/>
      <c r="S3" s="108"/>
      <c r="T3" s="108"/>
      <c r="U3" s="108"/>
      <c r="V3" s="108"/>
      <c r="W3" s="108"/>
      <c r="X3" s="108"/>
      <c r="Y3" s="108"/>
      <c r="Z3" s="108"/>
    </row>
    <row r="4" spans="1:26" ht="15" customHeight="1">
      <c r="A4" s="56" t="s">
        <v>382</v>
      </c>
      <c r="B4" s="56"/>
      <c r="C4" s="56"/>
      <c r="D4" s="57"/>
      <c r="E4" s="57"/>
      <c r="F4" s="57"/>
      <c r="G4" s="56"/>
      <c r="H4" s="56"/>
      <c r="I4" s="85"/>
      <c r="J4" s="56"/>
      <c r="K4" s="86"/>
      <c r="L4" s="86"/>
      <c r="M4" s="56"/>
      <c r="N4" s="56"/>
      <c r="O4" s="55"/>
      <c r="P4" s="55"/>
      <c r="Q4" s="108"/>
      <c r="R4" s="108"/>
      <c r="S4" s="108"/>
      <c r="T4" s="108"/>
      <c r="U4" s="108"/>
      <c r="V4" s="108"/>
      <c r="W4" s="108"/>
      <c r="X4" s="108"/>
      <c r="Y4" s="108"/>
      <c r="Z4" s="108"/>
    </row>
    <row r="5" spans="1:26" ht="15" customHeight="1">
      <c r="A5" s="56"/>
      <c r="B5" s="56"/>
      <c r="C5" s="56" t="s">
        <v>383</v>
      </c>
      <c r="D5" s="56"/>
      <c r="E5" s="56"/>
      <c r="F5" s="56" t="s">
        <v>125</v>
      </c>
      <c r="G5" s="701" t="str">
        <f>PENDIDIKAN!F5</f>
        <v>Dr. Yanita</v>
      </c>
      <c r="H5" s="693"/>
      <c r="I5" s="693"/>
      <c r="J5" s="693"/>
      <c r="K5" s="86"/>
      <c r="L5" s="86"/>
      <c r="M5" s="56"/>
      <c r="N5" s="56"/>
      <c r="O5" s="55"/>
      <c r="P5" s="55"/>
      <c r="Q5" s="108"/>
      <c r="R5" s="108"/>
      <c r="S5" s="108"/>
      <c r="T5" s="108"/>
      <c r="U5" s="108"/>
      <c r="V5" s="108"/>
      <c r="W5" s="108"/>
      <c r="X5" s="108"/>
      <c r="Y5" s="108"/>
      <c r="Z5" s="108"/>
    </row>
    <row r="6" spans="1:26" ht="15" customHeight="1">
      <c r="A6" s="56"/>
      <c r="B6" s="56"/>
      <c r="C6" s="56" t="s">
        <v>384</v>
      </c>
      <c r="D6" s="56"/>
      <c r="E6" s="56"/>
      <c r="F6" s="56" t="s">
        <v>125</v>
      </c>
      <c r="G6" s="701"/>
      <c r="H6" s="693"/>
      <c r="I6" s="693"/>
      <c r="J6" s="693"/>
      <c r="K6" s="86"/>
      <c r="L6" s="86"/>
      <c r="M6" s="56"/>
      <c r="N6" s="56"/>
      <c r="O6" s="55"/>
      <c r="P6" s="55"/>
      <c r="Q6" s="108"/>
      <c r="R6" s="108"/>
      <c r="S6" s="108"/>
      <c r="T6" s="108"/>
      <c r="U6" s="108"/>
      <c r="V6" s="108"/>
      <c r="W6" s="108"/>
      <c r="X6" s="108"/>
      <c r="Y6" s="108"/>
      <c r="Z6" s="108"/>
    </row>
    <row r="7" spans="1:26" ht="15" customHeight="1">
      <c r="A7" s="56"/>
      <c r="B7" s="56"/>
      <c r="C7" s="56" t="s">
        <v>386</v>
      </c>
      <c r="D7" s="56"/>
      <c r="E7" s="56"/>
      <c r="F7" s="56" t="s">
        <v>125</v>
      </c>
      <c r="G7" s="1010" t="str">
        <f>PENDIDIKAN!F7</f>
        <v>Penata (III/c)</v>
      </c>
      <c r="H7" s="693"/>
      <c r="I7" s="693"/>
      <c r="J7" s="693"/>
      <c r="K7" s="86"/>
      <c r="L7" s="86"/>
      <c r="M7" s="56"/>
      <c r="N7" s="56"/>
      <c r="O7" s="55"/>
      <c r="P7" s="55"/>
      <c r="Q7" s="108"/>
      <c r="R7" s="108"/>
      <c r="S7" s="108"/>
      <c r="T7" s="108"/>
      <c r="U7" s="108"/>
      <c r="V7" s="108"/>
      <c r="W7" s="108"/>
      <c r="X7" s="108"/>
      <c r="Y7" s="108"/>
      <c r="Z7" s="108"/>
    </row>
    <row r="8" spans="1:26" ht="15" customHeight="1">
      <c r="A8" s="56"/>
      <c r="B8" s="56"/>
      <c r="C8" s="56" t="s">
        <v>388</v>
      </c>
      <c r="D8" s="56"/>
      <c r="E8" s="56"/>
      <c r="F8" s="56" t="s">
        <v>125</v>
      </c>
      <c r="G8" s="769" t="str">
        <f>PENDIDIKAN!F8</f>
        <v>Ketua Jurusan Matematika</v>
      </c>
      <c r="H8" s="693"/>
      <c r="I8" s="693"/>
      <c r="J8" s="693"/>
      <c r="K8" s="693"/>
      <c r="L8" s="693"/>
      <c r="M8" s="693"/>
      <c r="N8" s="57"/>
      <c r="O8" s="55"/>
      <c r="P8" s="55"/>
      <c r="Q8" s="108"/>
      <c r="R8" s="108"/>
      <c r="S8" s="108"/>
      <c r="T8" s="108"/>
      <c r="U8" s="108"/>
      <c r="V8" s="108"/>
      <c r="W8" s="108"/>
      <c r="X8" s="108"/>
      <c r="Y8" s="108"/>
      <c r="Z8" s="108"/>
    </row>
    <row r="9" spans="1:26" ht="15" customHeight="1">
      <c r="A9" s="56"/>
      <c r="B9" s="56"/>
      <c r="C9" s="56" t="s">
        <v>92</v>
      </c>
      <c r="D9" s="56"/>
      <c r="E9" s="56"/>
      <c r="F9" s="56" t="s">
        <v>125</v>
      </c>
      <c r="G9" s="769" t="str">
        <f>PENDIDIKAN!F9</f>
        <v>Fakultas MIPA Universitas Andalas</v>
      </c>
      <c r="H9" s="693"/>
      <c r="I9" s="693"/>
      <c r="J9" s="693"/>
      <c r="K9" s="86"/>
      <c r="L9" s="86"/>
      <c r="M9" s="56"/>
      <c r="N9" s="56"/>
      <c r="O9" s="55"/>
      <c r="P9" s="55"/>
      <c r="Q9" s="108"/>
      <c r="R9" s="108"/>
      <c r="S9" s="108"/>
      <c r="T9" s="108"/>
      <c r="U9" s="108"/>
      <c r="V9" s="108"/>
      <c r="W9" s="108"/>
      <c r="X9" s="108"/>
      <c r="Y9" s="108"/>
      <c r="Z9" s="108"/>
    </row>
    <row r="10" spans="1:26" ht="15" customHeight="1">
      <c r="A10" s="56"/>
      <c r="B10" s="56"/>
      <c r="C10" s="56"/>
      <c r="D10" s="56"/>
      <c r="E10" s="56"/>
      <c r="F10" s="56"/>
      <c r="G10" s="57"/>
      <c r="H10" s="57"/>
      <c r="I10" s="57"/>
      <c r="J10" s="57"/>
      <c r="K10" s="86"/>
      <c r="L10" s="86"/>
      <c r="M10" s="56"/>
      <c r="N10" s="56"/>
      <c r="O10" s="55"/>
      <c r="P10" s="55"/>
      <c r="Q10" s="108"/>
      <c r="R10" s="108"/>
      <c r="S10" s="108"/>
      <c r="T10" s="108"/>
      <c r="U10" s="108"/>
      <c r="V10" s="108"/>
      <c r="W10" s="108"/>
      <c r="X10" s="108"/>
      <c r="Y10" s="108"/>
      <c r="Z10" s="108"/>
    </row>
    <row r="11" spans="1:26" ht="15" customHeight="1">
      <c r="A11" s="56" t="s">
        <v>390</v>
      </c>
      <c r="B11" s="56"/>
      <c r="C11" s="56"/>
      <c r="D11" s="57"/>
      <c r="E11" s="57"/>
      <c r="F11" s="57"/>
      <c r="G11" s="56"/>
      <c r="H11" s="56"/>
      <c r="I11" s="85"/>
      <c r="J11" s="56"/>
      <c r="K11" s="86"/>
      <c r="L11" s="86"/>
      <c r="M11" s="56"/>
      <c r="N11" s="56"/>
      <c r="O11" s="55"/>
      <c r="P11" s="55"/>
      <c r="Q11" s="108"/>
      <c r="R11" s="108"/>
      <c r="S11" s="108"/>
      <c r="T11" s="108"/>
      <c r="U11" s="108"/>
      <c r="V11" s="108"/>
      <c r="W11" s="108"/>
      <c r="X11" s="108"/>
      <c r="Y11" s="108"/>
      <c r="Z11" s="108"/>
    </row>
    <row r="12" spans="1:26" ht="15" customHeight="1">
      <c r="A12" s="56"/>
      <c r="B12" s="56"/>
      <c r="C12" s="56" t="s">
        <v>65</v>
      </c>
      <c r="D12" s="56"/>
      <c r="E12" s="56"/>
      <c r="F12" s="56" t="s">
        <v>125</v>
      </c>
      <c r="G12" s="701" t="str">
        <f>PENDIDIKAN!F12</f>
        <v>Dr. Ferra Yanuar</v>
      </c>
      <c r="H12" s="693"/>
      <c r="I12" s="693"/>
      <c r="J12" s="693"/>
      <c r="K12" s="86"/>
      <c r="L12" s="86"/>
      <c r="M12" s="56"/>
      <c r="N12" s="56"/>
      <c r="O12" s="55"/>
      <c r="P12" s="55"/>
      <c r="Q12" s="108"/>
      <c r="R12" s="108"/>
      <c r="S12" s="108"/>
      <c r="T12" s="108"/>
      <c r="U12" s="108"/>
      <c r="V12" s="108"/>
      <c r="W12" s="108"/>
      <c r="X12" s="108"/>
      <c r="Y12" s="108"/>
      <c r="Z12" s="108"/>
    </row>
    <row r="13" spans="1:26" ht="15" customHeight="1">
      <c r="A13" s="56"/>
      <c r="B13" s="56"/>
      <c r="C13" s="56" t="s">
        <v>393</v>
      </c>
      <c r="D13" s="56"/>
      <c r="E13" s="56"/>
      <c r="F13" s="56" t="s">
        <v>125</v>
      </c>
      <c r="G13" s="701" t="str">
        <f>PENDIDIKAN!F13</f>
        <v>197505301999032002</v>
      </c>
      <c r="H13" s="693"/>
      <c r="I13" s="693"/>
      <c r="J13" s="693"/>
      <c r="K13" s="86"/>
      <c r="L13" s="86"/>
      <c r="M13" s="56"/>
      <c r="N13" s="56"/>
      <c r="O13" s="55"/>
      <c r="P13" s="55"/>
      <c r="Q13" s="108"/>
      <c r="R13" s="108"/>
      <c r="S13" s="108"/>
      <c r="T13" s="108"/>
      <c r="U13" s="108"/>
      <c r="V13" s="108"/>
      <c r="W13" s="108"/>
      <c r="X13" s="108"/>
      <c r="Y13" s="108"/>
      <c r="Z13" s="108"/>
    </row>
    <row r="14" spans="1:26" ht="15" customHeight="1">
      <c r="A14" s="56"/>
      <c r="B14" s="56"/>
      <c r="C14" s="56" t="s">
        <v>386</v>
      </c>
      <c r="D14" s="56"/>
      <c r="E14" s="56"/>
      <c r="F14" s="56" t="s">
        <v>125</v>
      </c>
      <c r="G14" s="1010" t="str">
        <f>PENDIDIKAN!F14</f>
        <v>Pembina (IV/a)</v>
      </c>
      <c r="H14" s="693"/>
      <c r="I14" s="693"/>
      <c r="J14" s="693"/>
      <c r="K14" s="86"/>
      <c r="L14" s="86"/>
      <c r="M14" s="56"/>
      <c r="N14" s="56"/>
      <c r="O14" s="55"/>
      <c r="P14" s="55"/>
      <c r="Q14" s="108"/>
      <c r="R14" s="108"/>
      <c r="S14" s="108"/>
      <c r="T14" s="108"/>
      <c r="U14" s="108"/>
      <c r="V14" s="108"/>
      <c r="W14" s="108"/>
      <c r="X14" s="108"/>
      <c r="Y14" s="108"/>
      <c r="Z14" s="108"/>
    </row>
    <row r="15" spans="1:26" ht="15" customHeight="1">
      <c r="A15" s="56"/>
      <c r="B15" s="56"/>
      <c r="C15" s="56" t="s">
        <v>388</v>
      </c>
      <c r="D15" s="56"/>
      <c r="E15" s="56"/>
      <c r="F15" s="56" t="s">
        <v>125</v>
      </c>
      <c r="G15" s="769" t="str">
        <f>PENDIDIKAN!F15</f>
        <v xml:space="preserve">Lektor Kepala </v>
      </c>
      <c r="H15" s="693"/>
      <c r="I15" s="693"/>
      <c r="J15" s="693"/>
      <c r="K15" s="693"/>
      <c r="L15" s="693"/>
      <c r="M15" s="693"/>
      <c r="N15" s="57"/>
      <c r="O15" s="55"/>
      <c r="P15" s="55"/>
      <c r="Q15" s="108"/>
      <c r="R15" s="108"/>
      <c r="S15" s="108"/>
      <c r="T15" s="108"/>
      <c r="U15" s="108"/>
      <c r="V15" s="108"/>
      <c r="W15" s="108"/>
      <c r="X15" s="108"/>
      <c r="Y15" s="108"/>
      <c r="Z15" s="108"/>
    </row>
    <row r="16" spans="1:26" ht="15" customHeight="1">
      <c r="A16" s="56"/>
      <c r="B16" s="56"/>
      <c r="C16" s="56" t="s">
        <v>92</v>
      </c>
      <c r="D16" s="56"/>
      <c r="E16" s="56"/>
      <c r="F16" s="56" t="s">
        <v>125</v>
      </c>
      <c r="G16" s="769" t="str">
        <f>PENDIDIKAN!F16</f>
        <v>Fakultas MIPA Universitas Andalas</v>
      </c>
      <c r="H16" s="693"/>
      <c r="I16" s="693"/>
      <c r="J16" s="693"/>
      <c r="K16" s="86"/>
      <c r="L16" s="86"/>
      <c r="M16" s="56"/>
      <c r="N16" s="56"/>
      <c r="O16" s="55"/>
      <c r="P16" s="55"/>
      <c r="Q16" s="108"/>
      <c r="R16" s="108"/>
      <c r="S16" s="108"/>
      <c r="T16" s="108"/>
      <c r="U16" s="108"/>
      <c r="V16" s="108"/>
      <c r="W16" s="108"/>
      <c r="X16" s="108"/>
      <c r="Y16" s="108"/>
      <c r="Z16" s="108"/>
    </row>
    <row r="17" spans="1:26" ht="15" customHeight="1">
      <c r="A17" s="56"/>
      <c r="B17" s="56"/>
      <c r="C17" s="56"/>
      <c r="D17" s="56"/>
      <c r="E17" s="56"/>
      <c r="F17" s="56"/>
      <c r="G17" s="56"/>
      <c r="H17" s="56"/>
      <c r="I17" s="85"/>
      <c r="J17" s="56"/>
      <c r="K17" s="86"/>
      <c r="L17" s="86"/>
      <c r="M17" s="56"/>
      <c r="N17" s="56"/>
      <c r="O17" s="55"/>
      <c r="P17" s="55"/>
      <c r="Q17" s="108"/>
      <c r="R17" s="108"/>
      <c r="S17" s="108"/>
      <c r="T17" s="108"/>
      <c r="U17" s="108"/>
      <c r="V17" s="108"/>
      <c r="W17" s="108"/>
      <c r="X17" s="108"/>
      <c r="Y17" s="108"/>
      <c r="Z17" s="108"/>
    </row>
    <row r="18" spans="1:26" ht="15" customHeight="1">
      <c r="A18" s="701" t="s">
        <v>1390</v>
      </c>
      <c r="B18" s="693"/>
      <c r="C18" s="693"/>
      <c r="D18" s="693"/>
      <c r="E18" s="693"/>
      <c r="F18" s="693"/>
      <c r="G18" s="693"/>
      <c r="H18" s="693"/>
      <c r="I18" s="693"/>
      <c r="J18" s="693"/>
      <c r="K18" s="693"/>
      <c r="L18" s="693"/>
      <c r="M18" s="693"/>
      <c r="N18" s="58"/>
      <c r="O18" s="87"/>
      <c r="P18" s="87"/>
      <c r="Q18" s="108"/>
      <c r="R18" s="108"/>
      <c r="S18" s="108"/>
      <c r="T18" s="108"/>
      <c r="U18" s="108"/>
      <c r="V18" s="108"/>
      <c r="W18" s="108"/>
      <c r="X18" s="108"/>
      <c r="Y18" s="108"/>
      <c r="Z18" s="108"/>
    </row>
    <row r="19" spans="1:26" ht="15" customHeight="1">
      <c r="A19" s="59"/>
      <c r="B19" s="59"/>
      <c r="C19" s="59"/>
      <c r="D19" s="59"/>
      <c r="E19" s="59"/>
      <c r="F19" s="59"/>
      <c r="G19" s="59"/>
      <c r="H19" s="59"/>
      <c r="I19" s="87"/>
      <c r="J19" s="88"/>
      <c r="K19" s="86"/>
      <c r="L19" s="86"/>
      <c r="M19" s="56"/>
      <c r="N19" s="56"/>
      <c r="O19" s="55"/>
      <c r="P19" s="55"/>
      <c r="Q19" s="108"/>
      <c r="R19" s="108"/>
      <c r="S19" s="108"/>
      <c r="T19" s="108"/>
      <c r="U19" s="108"/>
      <c r="V19" s="108"/>
      <c r="W19" s="108"/>
      <c r="X19" s="108"/>
      <c r="Y19" s="108"/>
      <c r="Z19" s="108"/>
    </row>
    <row r="20" spans="1:26" ht="50.25" customHeight="1">
      <c r="A20" s="60" t="s">
        <v>2</v>
      </c>
      <c r="B20" s="983" t="s">
        <v>398</v>
      </c>
      <c r="C20" s="717"/>
      <c r="D20" s="717"/>
      <c r="E20" s="717"/>
      <c r="F20" s="717"/>
      <c r="G20" s="717"/>
      <c r="H20" s="60" t="s">
        <v>399</v>
      </c>
      <c r="I20" s="60" t="s">
        <v>400</v>
      </c>
      <c r="J20" s="60" t="s">
        <v>401</v>
      </c>
      <c r="K20" s="60" t="s">
        <v>402</v>
      </c>
      <c r="L20" s="60" t="s">
        <v>403</v>
      </c>
      <c r="M20" s="60" t="s">
        <v>404</v>
      </c>
      <c r="N20" s="89" t="s">
        <v>1391</v>
      </c>
      <c r="O20" s="89" t="s">
        <v>406</v>
      </c>
      <c r="P20" s="89" t="s">
        <v>5</v>
      </c>
      <c r="Q20" s="108"/>
      <c r="R20" s="108"/>
      <c r="S20" s="108"/>
      <c r="T20" s="108"/>
      <c r="U20" s="108"/>
      <c r="V20" s="108"/>
      <c r="W20" s="108"/>
      <c r="X20" s="108"/>
      <c r="Y20" s="108"/>
      <c r="Z20" s="108"/>
    </row>
    <row r="21" spans="1:26" ht="15" customHeight="1">
      <c r="A21" s="61">
        <v>1</v>
      </c>
      <c r="B21" s="748">
        <v>2</v>
      </c>
      <c r="C21" s="717"/>
      <c r="D21" s="717"/>
      <c r="E21" s="717"/>
      <c r="F21" s="717"/>
      <c r="G21" s="717"/>
      <c r="H21" s="61">
        <v>3</v>
      </c>
      <c r="I21" s="60">
        <v>4</v>
      </c>
      <c r="J21" s="61">
        <v>5</v>
      </c>
      <c r="K21" s="61">
        <v>6</v>
      </c>
      <c r="L21" s="61">
        <v>7</v>
      </c>
      <c r="M21" s="61">
        <v>8</v>
      </c>
      <c r="N21" s="90">
        <v>9</v>
      </c>
      <c r="O21" s="90">
        <v>10</v>
      </c>
      <c r="P21" s="90">
        <v>11</v>
      </c>
      <c r="Q21" s="108"/>
      <c r="R21" s="108"/>
      <c r="S21" s="108"/>
      <c r="T21" s="108"/>
      <c r="U21" s="108"/>
      <c r="V21" s="108"/>
      <c r="W21" s="108"/>
      <c r="X21" s="108"/>
      <c r="Y21" s="108"/>
      <c r="Z21" s="108"/>
    </row>
    <row r="22" spans="1:26" ht="33" customHeight="1">
      <c r="A22" s="168" t="s">
        <v>293</v>
      </c>
      <c r="B22" s="757" t="s">
        <v>294</v>
      </c>
      <c r="C22" s="717"/>
      <c r="D22" s="717"/>
      <c r="E22" s="717"/>
      <c r="F22" s="717"/>
      <c r="G22" s="718"/>
      <c r="H22" s="64"/>
      <c r="I22" s="77"/>
      <c r="J22" s="91"/>
      <c r="K22" s="92"/>
      <c r="L22" s="93">
        <f>L23+L25+L27+L63+L67</f>
        <v>25</v>
      </c>
      <c r="M22" s="188"/>
      <c r="N22" s="189"/>
      <c r="O22" s="90"/>
      <c r="P22" s="90"/>
      <c r="Q22" s="108"/>
      <c r="R22" s="108"/>
      <c r="S22" s="108"/>
      <c r="T22" s="108"/>
      <c r="U22" s="108"/>
      <c r="V22" s="108"/>
      <c r="W22" s="108"/>
      <c r="X22" s="108"/>
      <c r="Y22" s="108"/>
      <c r="Z22" s="108"/>
    </row>
    <row r="23" spans="1:26" ht="19.5" customHeight="1">
      <c r="A23" s="169"/>
      <c r="B23" s="170">
        <v>1</v>
      </c>
      <c r="C23" s="757" t="s">
        <v>1392</v>
      </c>
      <c r="D23" s="717"/>
      <c r="E23" s="717"/>
      <c r="F23" s="717"/>
      <c r="G23" s="718"/>
      <c r="H23" s="64"/>
      <c r="I23" s="77"/>
      <c r="J23" s="91"/>
      <c r="K23" s="92"/>
      <c r="L23" s="61">
        <v>0</v>
      </c>
      <c r="M23" s="188"/>
      <c r="N23" s="189"/>
      <c r="O23" s="90"/>
      <c r="P23" s="95" t="s">
        <v>408</v>
      </c>
      <c r="Q23" s="108"/>
      <c r="R23" s="108"/>
      <c r="S23" s="108"/>
      <c r="T23" s="108"/>
      <c r="U23" s="108"/>
      <c r="V23" s="108"/>
      <c r="W23" s="108"/>
      <c r="X23" s="108"/>
      <c r="Y23" s="108"/>
      <c r="Z23" s="108"/>
    </row>
    <row r="24" spans="1:26" ht="67.5" customHeight="1">
      <c r="A24" s="169"/>
      <c r="B24" s="83"/>
      <c r="C24" s="171"/>
      <c r="D24" s="762" t="s">
        <v>1393</v>
      </c>
      <c r="E24" s="717"/>
      <c r="F24" s="717"/>
      <c r="G24" s="718"/>
      <c r="H24" s="64"/>
      <c r="I24" s="77" t="s">
        <v>1394</v>
      </c>
      <c r="J24" s="91"/>
      <c r="K24" s="92"/>
      <c r="L24" s="92"/>
      <c r="M24" s="188"/>
      <c r="N24" s="189"/>
      <c r="O24" s="90"/>
      <c r="P24" s="95" t="s">
        <v>1395</v>
      </c>
      <c r="Q24" s="108"/>
      <c r="R24" s="108"/>
      <c r="S24" s="108"/>
      <c r="T24" s="108"/>
      <c r="U24" s="108"/>
      <c r="V24" s="108"/>
      <c r="W24" s="108"/>
      <c r="X24" s="108"/>
      <c r="Y24" s="108"/>
      <c r="Z24" s="108"/>
    </row>
    <row r="25" spans="1:26" ht="34.5" customHeight="1">
      <c r="A25" s="169"/>
      <c r="B25" s="172">
        <v>2</v>
      </c>
      <c r="C25" s="1009" t="s">
        <v>1396</v>
      </c>
      <c r="D25" s="707"/>
      <c r="E25" s="707"/>
      <c r="F25" s="707"/>
      <c r="G25" s="713"/>
      <c r="H25" s="173"/>
      <c r="I25" s="84"/>
      <c r="J25" s="190"/>
      <c r="K25" s="191"/>
      <c r="L25" s="61">
        <v>0</v>
      </c>
      <c r="M25" s="192"/>
      <c r="N25" s="193"/>
      <c r="O25" s="194"/>
      <c r="P25" s="95" t="s">
        <v>408</v>
      </c>
      <c r="Q25" s="108"/>
      <c r="R25" s="108"/>
      <c r="S25" s="108"/>
      <c r="T25" s="108"/>
      <c r="U25" s="108"/>
      <c r="V25" s="108"/>
      <c r="W25" s="108"/>
      <c r="X25" s="108"/>
      <c r="Y25" s="108"/>
      <c r="Z25" s="108"/>
    </row>
    <row r="26" spans="1:26" ht="64.5" customHeight="1">
      <c r="A26" s="169"/>
      <c r="B26" s="83"/>
      <c r="C26" s="171"/>
      <c r="D26" s="753" t="s">
        <v>1397</v>
      </c>
      <c r="E26" s="717"/>
      <c r="F26" s="717"/>
      <c r="G26" s="718"/>
      <c r="H26" s="64"/>
      <c r="I26" s="77"/>
      <c r="J26" s="91"/>
      <c r="K26" s="92"/>
      <c r="L26" s="92"/>
      <c r="M26" s="188"/>
      <c r="N26" s="189"/>
      <c r="O26" s="90"/>
      <c r="P26" s="95" t="s">
        <v>1398</v>
      </c>
      <c r="Q26" s="108"/>
      <c r="R26" s="108"/>
      <c r="S26" s="108"/>
      <c r="T26" s="108"/>
      <c r="U26" s="108"/>
      <c r="V26" s="108"/>
      <c r="W26" s="108"/>
      <c r="X26" s="108"/>
      <c r="Y26" s="108"/>
      <c r="Z26" s="108"/>
    </row>
    <row r="27" spans="1:26" ht="32.1" customHeight="1">
      <c r="A27" s="174"/>
      <c r="B27" s="172">
        <v>3</v>
      </c>
      <c r="C27" s="1008" t="s">
        <v>1399</v>
      </c>
      <c r="D27" s="717"/>
      <c r="E27" s="717"/>
      <c r="F27" s="717"/>
      <c r="G27" s="718"/>
      <c r="H27" s="175"/>
      <c r="I27" s="77"/>
      <c r="J27" s="91"/>
      <c r="K27" s="92"/>
      <c r="L27" s="93">
        <f>(L32+L28)</f>
        <v>25</v>
      </c>
      <c r="M27" s="188"/>
      <c r="N27" s="189"/>
      <c r="O27" s="90"/>
      <c r="P27" s="95" t="s">
        <v>408</v>
      </c>
      <c r="Q27" s="108"/>
      <c r="R27" s="108"/>
      <c r="S27" s="108"/>
      <c r="T27" s="108"/>
      <c r="U27" s="108"/>
      <c r="V27" s="108"/>
      <c r="W27" s="108"/>
      <c r="X27" s="108"/>
      <c r="Y27" s="108"/>
      <c r="Z27" s="108"/>
    </row>
    <row r="28" spans="1:26" ht="19.5" customHeight="1">
      <c r="A28" s="169"/>
      <c r="B28" s="76"/>
      <c r="C28" s="77" t="s">
        <v>252</v>
      </c>
      <c r="D28" s="716" t="s">
        <v>302</v>
      </c>
      <c r="E28" s="717"/>
      <c r="F28" s="717"/>
      <c r="G28" s="718"/>
      <c r="H28" s="64"/>
      <c r="I28" s="77"/>
      <c r="J28" s="91"/>
      <c r="K28" s="92"/>
      <c r="L28" s="61">
        <f>SUM(L29:L31)</f>
        <v>0</v>
      </c>
      <c r="M28" s="188"/>
      <c r="N28" s="189"/>
      <c r="O28" s="90"/>
      <c r="P28" s="90"/>
      <c r="Q28" s="108"/>
      <c r="R28" s="108"/>
      <c r="S28" s="108"/>
      <c r="T28" s="108"/>
      <c r="U28" s="108"/>
      <c r="V28" s="108"/>
      <c r="W28" s="108"/>
      <c r="X28" s="108"/>
      <c r="Y28" s="108"/>
      <c r="Z28" s="108"/>
    </row>
    <row r="29" spans="1:26" ht="19.5" customHeight="1">
      <c r="A29" s="169"/>
      <c r="B29" s="76"/>
      <c r="C29" s="176"/>
      <c r="D29" s="77" t="s">
        <v>250</v>
      </c>
      <c r="E29" s="80" t="s">
        <v>1400</v>
      </c>
      <c r="F29" s="177"/>
      <c r="G29" s="178"/>
      <c r="H29" s="64"/>
      <c r="I29" s="77"/>
      <c r="J29" s="91"/>
      <c r="K29" s="92"/>
      <c r="L29" s="92"/>
      <c r="M29" s="188"/>
      <c r="N29" s="189"/>
      <c r="O29" s="90"/>
      <c r="P29" s="95" t="s">
        <v>1401</v>
      </c>
      <c r="Q29" s="108"/>
      <c r="R29" s="108"/>
      <c r="S29" s="108"/>
      <c r="T29" s="108"/>
      <c r="U29" s="108"/>
      <c r="V29" s="108"/>
      <c r="W29" s="108"/>
      <c r="X29" s="108"/>
      <c r="Y29" s="108"/>
      <c r="Z29" s="108"/>
    </row>
    <row r="30" spans="1:26" ht="19.5" customHeight="1">
      <c r="A30" s="169"/>
      <c r="B30" s="76"/>
      <c r="C30" s="176"/>
      <c r="D30" s="77" t="s">
        <v>256</v>
      </c>
      <c r="E30" s="179" t="s">
        <v>1402</v>
      </c>
      <c r="F30" s="124"/>
      <c r="G30" s="180"/>
      <c r="H30" s="64"/>
      <c r="I30" s="77"/>
      <c r="J30" s="91"/>
      <c r="K30" s="92"/>
      <c r="L30" s="92"/>
      <c r="M30" s="188"/>
      <c r="N30" s="189"/>
      <c r="O30" s="90"/>
      <c r="P30" s="95" t="s">
        <v>1398</v>
      </c>
      <c r="Q30" s="108"/>
      <c r="R30" s="108"/>
      <c r="S30" s="108"/>
      <c r="T30" s="108"/>
      <c r="U30" s="108"/>
      <c r="V30" s="108"/>
      <c r="W30" s="108"/>
      <c r="X30" s="108"/>
      <c r="Y30" s="108"/>
      <c r="Z30" s="108"/>
    </row>
    <row r="31" spans="1:26" ht="19.5" customHeight="1">
      <c r="A31" s="169"/>
      <c r="B31" s="76"/>
      <c r="C31" s="181"/>
      <c r="D31" s="83" t="s">
        <v>260</v>
      </c>
      <c r="E31" s="80" t="s">
        <v>1403</v>
      </c>
      <c r="F31" s="124"/>
      <c r="G31" s="180"/>
      <c r="H31" s="64"/>
      <c r="I31" s="77"/>
      <c r="J31" s="91"/>
      <c r="K31" s="92"/>
      <c r="L31" s="92"/>
      <c r="M31" s="188"/>
      <c r="N31" s="189"/>
      <c r="O31" s="90"/>
      <c r="P31" s="95" t="s">
        <v>1404</v>
      </c>
      <c r="Q31" s="108"/>
      <c r="R31" s="108"/>
      <c r="S31" s="108"/>
      <c r="T31" s="108"/>
      <c r="U31" s="108"/>
      <c r="V31" s="108"/>
      <c r="W31" s="108"/>
      <c r="X31" s="108"/>
      <c r="Y31" s="108"/>
      <c r="Z31" s="108"/>
    </row>
    <row r="32" spans="1:26" ht="18.95" customHeight="1">
      <c r="A32" s="169"/>
      <c r="B32" s="76"/>
      <c r="C32" s="171" t="s">
        <v>254</v>
      </c>
      <c r="D32" s="753" t="s">
        <v>1405</v>
      </c>
      <c r="E32" s="717"/>
      <c r="F32" s="717"/>
      <c r="G32" s="718"/>
      <c r="H32" s="64"/>
      <c r="I32" s="77"/>
      <c r="J32" s="91"/>
      <c r="K32" s="92"/>
      <c r="L32" s="93">
        <f>SUM(L33:L61)</f>
        <v>25</v>
      </c>
      <c r="M32" s="188"/>
      <c r="N32" s="189"/>
      <c r="O32" s="90"/>
      <c r="P32" s="90"/>
      <c r="Q32" s="108"/>
      <c r="R32" s="108"/>
      <c r="S32" s="108"/>
      <c r="T32" s="108"/>
      <c r="U32" s="108"/>
      <c r="V32" s="108"/>
      <c r="W32" s="108"/>
      <c r="X32" s="108"/>
      <c r="Y32" s="108"/>
      <c r="Z32" s="108"/>
    </row>
    <row r="33" spans="1:26" ht="19.5" customHeight="1">
      <c r="A33" s="169"/>
      <c r="B33" s="76"/>
      <c r="C33" s="182"/>
      <c r="D33" s="77" t="s">
        <v>250</v>
      </c>
      <c r="E33" s="80" t="s">
        <v>1400</v>
      </c>
      <c r="F33" s="177"/>
      <c r="G33" s="178"/>
      <c r="H33" s="64"/>
      <c r="I33" s="77"/>
      <c r="J33" s="91"/>
      <c r="K33" s="92"/>
      <c r="L33" s="92"/>
      <c r="M33" s="188"/>
      <c r="N33" s="189"/>
      <c r="O33" s="90"/>
      <c r="P33" s="95" t="s">
        <v>1398</v>
      </c>
      <c r="Q33" s="108"/>
      <c r="R33" s="108"/>
      <c r="S33" s="108"/>
      <c r="T33" s="108"/>
      <c r="U33" s="108"/>
      <c r="V33" s="108"/>
      <c r="W33" s="108"/>
      <c r="X33" s="108"/>
      <c r="Y33" s="108"/>
      <c r="Z33" s="108"/>
    </row>
    <row r="34" spans="1:26" ht="19.5" customHeight="1">
      <c r="A34" s="169"/>
      <c r="B34" s="76"/>
      <c r="C34" s="182"/>
      <c r="D34" s="77" t="s">
        <v>256</v>
      </c>
      <c r="E34" s="179" t="s">
        <v>1402</v>
      </c>
      <c r="F34" s="124"/>
      <c r="G34" s="180"/>
      <c r="H34" s="64"/>
      <c r="I34" s="77"/>
      <c r="J34" s="91"/>
      <c r="K34" s="92"/>
      <c r="L34" s="92"/>
      <c r="M34" s="188"/>
      <c r="N34" s="189"/>
      <c r="O34" s="90"/>
      <c r="P34" s="95" t="s">
        <v>1404</v>
      </c>
      <c r="Q34" s="108"/>
      <c r="R34" s="108"/>
      <c r="S34" s="108"/>
      <c r="T34" s="108"/>
      <c r="U34" s="108"/>
      <c r="V34" s="108"/>
      <c r="W34" s="108"/>
      <c r="X34" s="108"/>
      <c r="Y34" s="108"/>
      <c r="Z34" s="108"/>
    </row>
    <row r="35" spans="1:26" ht="19.5" customHeight="1">
      <c r="A35" s="169"/>
      <c r="B35" s="76"/>
      <c r="C35" s="181"/>
      <c r="D35" s="83" t="s">
        <v>260</v>
      </c>
      <c r="E35" s="80" t="s">
        <v>1403</v>
      </c>
      <c r="F35" s="124"/>
      <c r="G35" s="180"/>
      <c r="H35" s="64"/>
      <c r="I35" s="77"/>
      <c r="J35" s="91"/>
      <c r="K35" s="92"/>
      <c r="L35" s="92"/>
      <c r="M35" s="188"/>
      <c r="N35" s="189"/>
      <c r="O35" s="90"/>
      <c r="P35" s="95" t="s">
        <v>1406</v>
      </c>
      <c r="Q35" s="108"/>
      <c r="R35" s="108"/>
      <c r="S35" s="108"/>
      <c r="T35" s="108"/>
      <c r="U35" s="108"/>
      <c r="V35" s="108"/>
      <c r="W35" s="108"/>
      <c r="X35" s="108"/>
      <c r="Y35" s="108"/>
      <c r="Z35" s="108"/>
    </row>
    <row r="36" spans="1:26" ht="19.5" customHeight="1">
      <c r="A36" s="169"/>
      <c r="B36" s="76"/>
      <c r="C36" s="181"/>
      <c r="D36" s="83" t="s">
        <v>260</v>
      </c>
      <c r="E36" s="80" t="s">
        <v>1407</v>
      </c>
      <c r="F36" s="124"/>
      <c r="G36" s="180"/>
      <c r="H36" s="64"/>
      <c r="I36" s="77"/>
      <c r="J36" s="91"/>
      <c r="K36" s="92"/>
      <c r="L36" s="92"/>
      <c r="M36" s="188"/>
      <c r="N36" s="189"/>
      <c r="O36" s="90"/>
      <c r="P36" s="95" t="s">
        <v>1406</v>
      </c>
      <c r="Q36" s="108"/>
      <c r="R36" s="108"/>
      <c r="S36" s="108"/>
      <c r="T36" s="108"/>
      <c r="U36" s="108"/>
      <c r="V36" s="108"/>
      <c r="W36" s="108"/>
      <c r="X36" s="108"/>
      <c r="Y36" s="108"/>
      <c r="Z36" s="108"/>
    </row>
    <row r="37" spans="1:26" ht="45" customHeight="1">
      <c r="A37" s="169"/>
      <c r="B37" s="76"/>
      <c r="C37" s="181"/>
      <c r="D37" s="77">
        <v>1</v>
      </c>
      <c r="E37" s="1002" t="s">
        <v>1408</v>
      </c>
      <c r="F37" s="1003"/>
      <c r="G37" s="1004"/>
      <c r="H37" s="183" t="s">
        <v>1409</v>
      </c>
      <c r="I37" s="77" t="s">
        <v>913</v>
      </c>
      <c r="J37" s="91">
        <v>1</v>
      </c>
      <c r="K37" s="69">
        <v>1</v>
      </c>
      <c r="L37" s="69">
        <f t="shared" ref="L37:L59" si="0">SUM(J37*K37)</f>
        <v>1</v>
      </c>
      <c r="M37" s="77" t="s">
        <v>1410</v>
      </c>
      <c r="N37" s="195" t="s">
        <v>1411</v>
      </c>
      <c r="O37" s="196"/>
      <c r="P37" s="196"/>
      <c r="Q37" s="108"/>
      <c r="R37" s="108"/>
      <c r="S37" s="108"/>
      <c r="T37" s="108"/>
      <c r="U37" s="108"/>
      <c r="V37" s="108"/>
      <c r="W37" s="108"/>
      <c r="X37" s="108"/>
      <c r="Y37" s="108"/>
      <c r="Z37" s="108"/>
    </row>
    <row r="38" spans="1:26" ht="45" customHeight="1">
      <c r="A38" s="169"/>
      <c r="B38" s="76"/>
      <c r="C38" s="181"/>
      <c r="D38" s="83">
        <v>2</v>
      </c>
      <c r="E38" s="1002" t="s">
        <v>1412</v>
      </c>
      <c r="F38" s="1003"/>
      <c r="G38" s="1004"/>
      <c r="H38" s="183" t="s">
        <v>1413</v>
      </c>
      <c r="I38" s="77" t="s">
        <v>913</v>
      </c>
      <c r="J38" s="91">
        <v>1</v>
      </c>
      <c r="K38" s="69">
        <v>1</v>
      </c>
      <c r="L38" s="69">
        <f t="shared" si="0"/>
        <v>1</v>
      </c>
      <c r="M38" s="77" t="s">
        <v>1410</v>
      </c>
      <c r="N38" s="195" t="s">
        <v>1414</v>
      </c>
      <c r="O38" s="196" t="s">
        <v>1415</v>
      </c>
      <c r="P38" s="196"/>
      <c r="Q38" s="108"/>
      <c r="R38" s="108"/>
      <c r="S38" s="108"/>
      <c r="T38" s="108"/>
      <c r="U38" s="108"/>
      <c r="V38" s="108"/>
      <c r="W38" s="108"/>
      <c r="X38" s="108"/>
      <c r="Y38" s="108"/>
      <c r="Z38" s="108"/>
    </row>
    <row r="39" spans="1:26" ht="45" customHeight="1">
      <c r="A39" s="169"/>
      <c r="B39" s="76"/>
      <c r="C39" s="181"/>
      <c r="D39" s="77">
        <v>3</v>
      </c>
      <c r="E39" s="1002" t="s">
        <v>1416</v>
      </c>
      <c r="F39" s="1003"/>
      <c r="G39" s="1004"/>
      <c r="H39" s="183" t="s">
        <v>1417</v>
      </c>
      <c r="I39" s="77" t="s">
        <v>913</v>
      </c>
      <c r="J39" s="91">
        <v>1</v>
      </c>
      <c r="K39" s="69">
        <v>1</v>
      </c>
      <c r="L39" s="69">
        <f t="shared" si="0"/>
        <v>1</v>
      </c>
      <c r="M39" s="77" t="s">
        <v>1410</v>
      </c>
      <c r="N39" s="195" t="s">
        <v>1418</v>
      </c>
      <c r="O39" s="196"/>
      <c r="P39" s="196"/>
      <c r="Q39" s="108"/>
      <c r="R39" s="108"/>
      <c r="S39" s="108"/>
      <c r="T39" s="108"/>
      <c r="U39" s="108"/>
      <c r="V39" s="108"/>
      <c r="W39" s="108"/>
      <c r="X39" s="108"/>
      <c r="Y39" s="108"/>
      <c r="Z39" s="108"/>
    </row>
    <row r="40" spans="1:26" ht="45" customHeight="1">
      <c r="A40" s="169"/>
      <c r="B40" s="76"/>
      <c r="C40" s="181"/>
      <c r="D40" s="83">
        <v>4</v>
      </c>
      <c r="E40" s="1005" t="s">
        <v>1419</v>
      </c>
      <c r="F40" s="1003"/>
      <c r="G40" s="1004"/>
      <c r="H40" s="183" t="s">
        <v>1420</v>
      </c>
      <c r="I40" s="77" t="s">
        <v>913</v>
      </c>
      <c r="J40" s="91">
        <v>1</v>
      </c>
      <c r="K40" s="69">
        <v>1</v>
      </c>
      <c r="L40" s="69">
        <f t="shared" si="0"/>
        <v>1</v>
      </c>
      <c r="M40" s="77" t="s">
        <v>1410</v>
      </c>
      <c r="N40" s="195" t="s">
        <v>1421</v>
      </c>
      <c r="O40" s="196"/>
      <c r="P40" s="196"/>
      <c r="Q40" s="108"/>
      <c r="R40" s="108"/>
      <c r="S40" s="108"/>
      <c r="T40" s="108"/>
      <c r="U40" s="108"/>
      <c r="V40" s="108"/>
      <c r="W40" s="108"/>
      <c r="X40" s="108"/>
      <c r="Y40" s="108"/>
      <c r="Z40" s="108"/>
    </row>
    <row r="41" spans="1:26" ht="42" customHeight="1">
      <c r="A41" s="169"/>
      <c r="B41" s="76"/>
      <c r="C41" s="181"/>
      <c r="D41" s="77">
        <v>5</v>
      </c>
      <c r="E41" s="1002" t="s">
        <v>1422</v>
      </c>
      <c r="F41" s="1003"/>
      <c r="G41" s="1004"/>
      <c r="H41" s="183" t="s">
        <v>1423</v>
      </c>
      <c r="I41" s="77" t="s">
        <v>913</v>
      </c>
      <c r="J41" s="91">
        <v>1</v>
      </c>
      <c r="K41" s="69">
        <v>1</v>
      </c>
      <c r="L41" s="69">
        <f t="shared" si="0"/>
        <v>1</v>
      </c>
      <c r="M41" s="77" t="s">
        <v>1410</v>
      </c>
      <c r="N41" s="195" t="s">
        <v>1424</v>
      </c>
      <c r="O41" s="196"/>
      <c r="P41" s="196"/>
      <c r="Q41" s="108"/>
      <c r="R41" s="108"/>
      <c r="S41" s="108"/>
      <c r="T41" s="108"/>
      <c r="U41" s="108"/>
      <c r="V41" s="108"/>
      <c r="W41" s="108"/>
      <c r="X41" s="108"/>
      <c r="Y41" s="108"/>
      <c r="Z41" s="108"/>
    </row>
    <row r="42" spans="1:26" ht="36.950000000000003" customHeight="1">
      <c r="A42" s="169"/>
      <c r="B42" s="76"/>
      <c r="C42" s="181"/>
      <c r="D42" s="83">
        <v>6</v>
      </c>
      <c r="E42" s="1006" t="s">
        <v>1425</v>
      </c>
      <c r="F42" s="1006"/>
      <c r="G42" s="1006"/>
      <c r="H42" s="184" t="s">
        <v>1426</v>
      </c>
      <c r="I42" s="77" t="s">
        <v>913</v>
      </c>
      <c r="J42" s="91">
        <v>1</v>
      </c>
      <c r="K42" s="69">
        <v>1</v>
      </c>
      <c r="L42" s="69">
        <f t="shared" si="0"/>
        <v>1</v>
      </c>
      <c r="M42" s="77" t="s">
        <v>1410</v>
      </c>
      <c r="N42" s="195" t="s">
        <v>1427</v>
      </c>
      <c r="O42" s="196"/>
      <c r="P42" s="196"/>
      <c r="Q42" s="108"/>
      <c r="R42" s="108"/>
      <c r="S42" s="108"/>
      <c r="T42" s="108"/>
      <c r="U42" s="108"/>
      <c r="V42" s="108"/>
      <c r="W42" s="108"/>
      <c r="X42" s="108"/>
      <c r="Y42" s="108"/>
      <c r="Z42" s="108"/>
    </row>
    <row r="43" spans="1:26" ht="42" customHeight="1">
      <c r="A43" s="169"/>
      <c r="B43" s="76"/>
      <c r="C43" s="181"/>
      <c r="D43" s="84">
        <v>7</v>
      </c>
      <c r="E43" s="1007" t="s">
        <v>1428</v>
      </c>
      <c r="F43" s="1007"/>
      <c r="G43" s="1007"/>
      <c r="H43" s="184" t="s">
        <v>1429</v>
      </c>
      <c r="I43" s="77" t="s">
        <v>913</v>
      </c>
      <c r="J43" s="91">
        <v>1</v>
      </c>
      <c r="K43" s="69">
        <v>1</v>
      </c>
      <c r="L43" s="69">
        <f t="shared" si="0"/>
        <v>1</v>
      </c>
      <c r="M43" s="77" t="s">
        <v>1410</v>
      </c>
      <c r="N43" s="195" t="s">
        <v>1430</v>
      </c>
      <c r="O43" s="196" t="s">
        <v>1431</v>
      </c>
      <c r="P43" s="196"/>
      <c r="Q43" s="108"/>
      <c r="R43" s="108"/>
      <c r="S43" s="108"/>
      <c r="T43" s="108"/>
      <c r="U43" s="108"/>
      <c r="V43" s="108"/>
      <c r="W43" s="108"/>
      <c r="X43" s="108"/>
      <c r="Y43" s="108"/>
      <c r="Z43" s="108"/>
    </row>
    <row r="44" spans="1:26" ht="42" customHeight="1">
      <c r="A44" s="169"/>
      <c r="B44" s="76"/>
      <c r="C44" s="71"/>
      <c r="D44" s="109">
        <v>8</v>
      </c>
      <c r="E44" s="995" t="s">
        <v>1432</v>
      </c>
      <c r="F44" s="996"/>
      <c r="G44" s="997"/>
      <c r="H44" s="185" t="s">
        <v>1433</v>
      </c>
      <c r="I44" s="109" t="s">
        <v>913</v>
      </c>
      <c r="J44" s="153">
        <v>1</v>
      </c>
      <c r="K44" s="140">
        <v>1</v>
      </c>
      <c r="L44" s="140">
        <f t="shared" si="0"/>
        <v>1</v>
      </c>
      <c r="M44" s="109" t="s">
        <v>1410</v>
      </c>
      <c r="N44" s="195" t="s">
        <v>1434</v>
      </c>
      <c r="O44" s="194"/>
      <c r="P44" s="194"/>
      <c r="Q44" s="108"/>
      <c r="R44" s="108"/>
      <c r="S44" s="108"/>
      <c r="T44" s="108"/>
      <c r="U44" s="108"/>
      <c r="V44" s="108"/>
      <c r="W44" s="108"/>
      <c r="X44" s="108"/>
      <c r="Y44" s="108"/>
      <c r="Z44" s="108"/>
    </row>
    <row r="45" spans="1:26" ht="41.1" customHeight="1">
      <c r="A45" s="169"/>
      <c r="B45" s="76"/>
      <c r="C45" s="71"/>
      <c r="D45" s="109">
        <v>9</v>
      </c>
      <c r="E45" s="995" t="s">
        <v>1435</v>
      </c>
      <c r="F45" s="996"/>
      <c r="G45" s="997"/>
      <c r="H45" s="185" t="s">
        <v>1436</v>
      </c>
      <c r="I45" s="77" t="s">
        <v>913</v>
      </c>
      <c r="J45" s="91">
        <v>1</v>
      </c>
      <c r="K45" s="69">
        <v>1</v>
      </c>
      <c r="L45" s="69">
        <f t="shared" si="0"/>
        <v>1</v>
      </c>
      <c r="M45" s="77" t="s">
        <v>1410</v>
      </c>
      <c r="N45" s="195" t="s">
        <v>1437</v>
      </c>
      <c r="O45" s="194"/>
      <c r="P45" s="194"/>
      <c r="Q45" s="108"/>
      <c r="R45" s="108"/>
      <c r="S45" s="108"/>
      <c r="T45" s="108"/>
      <c r="U45" s="108"/>
      <c r="V45" s="108"/>
      <c r="W45" s="108"/>
      <c r="X45" s="108"/>
      <c r="Y45" s="108"/>
      <c r="Z45" s="108"/>
    </row>
    <row r="46" spans="1:26" ht="30.95" customHeight="1">
      <c r="A46" s="169"/>
      <c r="B46" s="76"/>
      <c r="C46" s="71"/>
      <c r="D46" s="109">
        <v>10</v>
      </c>
      <c r="E46" s="999" t="s">
        <v>1438</v>
      </c>
      <c r="F46" s="1000"/>
      <c r="G46" s="1001"/>
      <c r="H46" s="186" t="s">
        <v>1439</v>
      </c>
      <c r="I46" s="84" t="s">
        <v>913</v>
      </c>
      <c r="J46" s="91">
        <v>1</v>
      </c>
      <c r="K46" s="69">
        <v>1</v>
      </c>
      <c r="L46" s="69">
        <f t="shared" si="0"/>
        <v>1</v>
      </c>
      <c r="M46" s="77" t="s">
        <v>1410</v>
      </c>
      <c r="N46" s="195" t="s">
        <v>1440</v>
      </c>
      <c r="O46" s="196" t="s">
        <v>1441</v>
      </c>
      <c r="P46" s="194"/>
      <c r="Q46" s="108"/>
      <c r="R46" s="108"/>
      <c r="S46" s="108"/>
      <c r="T46" s="108"/>
      <c r="U46" s="108"/>
      <c r="V46" s="108"/>
      <c r="W46" s="108"/>
      <c r="X46" s="108"/>
      <c r="Y46" s="108"/>
      <c r="Z46" s="108"/>
    </row>
    <row r="47" spans="1:26" ht="42.95" customHeight="1">
      <c r="A47" s="169"/>
      <c r="B47" s="76"/>
      <c r="C47" s="71"/>
      <c r="D47" s="109">
        <v>11</v>
      </c>
      <c r="E47" s="995" t="s">
        <v>1442</v>
      </c>
      <c r="F47" s="996"/>
      <c r="G47" s="997"/>
      <c r="H47" s="185" t="s">
        <v>1443</v>
      </c>
      <c r="I47" s="77" t="s">
        <v>913</v>
      </c>
      <c r="J47" s="91">
        <v>1</v>
      </c>
      <c r="K47" s="69">
        <v>1</v>
      </c>
      <c r="L47" s="69">
        <f t="shared" si="0"/>
        <v>1</v>
      </c>
      <c r="M47" s="77" t="s">
        <v>1410</v>
      </c>
      <c r="N47" s="195" t="s">
        <v>1444</v>
      </c>
      <c r="O47" s="194"/>
      <c r="P47" s="194"/>
      <c r="Q47" s="108"/>
      <c r="R47" s="108"/>
      <c r="S47" s="108"/>
      <c r="T47" s="108"/>
      <c r="U47" s="108"/>
      <c r="V47" s="108"/>
      <c r="W47" s="108"/>
      <c r="X47" s="108"/>
      <c r="Y47" s="108"/>
      <c r="Z47" s="108"/>
    </row>
    <row r="48" spans="1:26" ht="42" customHeight="1">
      <c r="A48" s="169"/>
      <c r="B48" s="76"/>
      <c r="C48" s="71"/>
      <c r="D48" s="109">
        <v>12</v>
      </c>
      <c r="E48" s="995" t="s">
        <v>1445</v>
      </c>
      <c r="F48" s="996"/>
      <c r="G48" s="996"/>
      <c r="H48" s="185" t="s">
        <v>1446</v>
      </c>
      <c r="I48" s="109" t="s">
        <v>913</v>
      </c>
      <c r="J48" s="153">
        <v>1</v>
      </c>
      <c r="K48" s="140">
        <v>1</v>
      </c>
      <c r="L48" s="140">
        <f t="shared" si="0"/>
        <v>1</v>
      </c>
      <c r="M48" s="109" t="s">
        <v>1410</v>
      </c>
      <c r="N48" s="195" t="s">
        <v>1447</v>
      </c>
      <c r="O48" s="194"/>
      <c r="P48" s="194"/>
      <c r="Q48" s="108"/>
      <c r="R48" s="108"/>
      <c r="S48" s="108"/>
      <c r="T48" s="108"/>
      <c r="U48" s="108"/>
      <c r="V48" s="108"/>
      <c r="W48" s="108"/>
      <c r="X48" s="108"/>
      <c r="Y48" s="108"/>
      <c r="Z48" s="108"/>
    </row>
    <row r="49" spans="1:26" ht="41.1" customHeight="1">
      <c r="A49" s="169"/>
      <c r="B49" s="76"/>
      <c r="C49" s="71"/>
      <c r="D49" s="109">
        <v>13</v>
      </c>
      <c r="E49" s="995" t="s">
        <v>1448</v>
      </c>
      <c r="F49" s="996"/>
      <c r="G49" s="997"/>
      <c r="H49" s="185" t="s">
        <v>1449</v>
      </c>
      <c r="I49" s="84" t="s">
        <v>913</v>
      </c>
      <c r="J49" s="190">
        <v>1</v>
      </c>
      <c r="K49" s="69">
        <v>1</v>
      </c>
      <c r="L49" s="69">
        <f t="shared" si="0"/>
        <v>1</v>
      </c>
      <c r="M49" s="77" t="s">
        <v>1410</v>
      </c>
      <c r="N49" s="195" t="s">
        <v>1450</v>
      </c>
      <c r="O49" s="194"/>
      <c r="P49" s="194"/>
      <c r="Q49" s="108"/>
      <c r="R49" s="108"/>
      <c r="S49" s="108"/>
      <c r="T49" s="108"/>
      <c r="U49" s="108"/>
      <c r="V49" s="108"/>
      <c r="W49" s="108"/>
      <c r="X49" s="108"/>
      <c r="Y49" s="108"/>
      <c r="Z49" s="108"/>
    </row>
    <row r="50" spans="1:26" ht="42.95" customHeight="1">
      <c r="A50" s="169"/>
      <c r="B50" s="76"/>
      <c r="C50" s="71"/>
      <c r="D50" s="109">
        <v>14</v>
      </c>
      <c r="E50" s="988" t="s">
        <v>1451</v>
      </c>
      <c r="F50" s="989"/>
      <c r="G50" s="989"/>
      <c r="H50" s="185" t="s">
        <v>1452</v>
      </c>
      <c r="I50" s="84" t="s">
        <v>913</v>
      </c>
      <c r="J50" s="190">
        <v>1</v>
      </c>
      <c r="K50" s="69">
        <v>1</v>
      </c>
      <c r="L50" s="69">
        <f t="shared" si="0"/>
        <v>1</v>
      </c>
      <c r="M50" s="77" t="s">
        <v>1410</v>
      </c>
      <c r="N50" s="195" t="s">
        <v>1453</v>
      </c>
      <c r="O50" s="194" t="s">
        <v>1454</v>
      </c>
      <c r="P50" s="194"/>
      <c r="Q50" s="108"/>
      <c r="R50" s="108"/>
      <c r="S50" s="108"/>
      <c r="T50" s="108"/>
      <c r="U50" s="108"/>
      <c r="V50" s="108"/>
      <c r="W50" s="108"/>
      <c r="X50" s="108"/>
      <c r="Y50" s="108"/>
      <c r="Z50" s="108"/>
    </row>
    <row r="51" spans="1:26" ht="42" customHeight="1">
      <c r="A51" s="169"/>
      <c r="B51" s="76"/>
      <c r="C51" s="71"/>
      <c r="D51" s="109">
        <v>15</v>
      </c>
      <c r="E51" s="995" t="s">
        <v>1455</v>
      </c>
      <c r="F51" s="996"/>
      <c r="G51" s="996"/>
      <c r="H51" s="185" t="s">
        <v>1456</v>
      </c>
      <c r="I51" s="84" t="s">
        <v>913</v>
      </c>
      <c r="J51" s="190">
        <v>1</v>
      </c>
      <c r="K51" s="69">
        <v>1</v>
      </c>
      <c r="L51" s="69">
        <f t="shared" si="0"/>
        <v>1</v>
      </c>
      <c r="M51" s="77" t="s">
        <v>1410</v>
      </c>
      <c r="N51" s="195" t="s">
        <v>1457</v>
      </c>
      <c r="O51" s="194"/>
      <c r="P51" s="194"/>
      <c r="Q51" s="108"/>
      <c r="R51" s="108"/>
      <c r="S51" s="108"/>
      <c r="T51" s="108"/>
      <c r="U51" s="108"/>
      <c r="V51" s="108"/>
      <c r="W51" s="108"/>
      <c r="X51" s="108"/>
      <c r="Y51" s="108"/>
      <c r="Z51" s="108"/>
    </row>
    <row r="52" spans="1:26" ht="42" customHeight="1">
      <c r="A52" s="169"/>
      <c r="B52" s="76"/>
      <c r="C52" s="71"/>
      <c r="D52" s="109">
        <v>16</v>
      </c>
      <c r="E52" s="988" t="s">
        <v>1458</v>
      </c>
      <c r="F52" s="989"/>
      <c r="G52" s="990"/>
      <c r="H52" s="185" t="s">
        <v>1459</v>
      </c>
      <c r="I52" s="84" t="s">
        <v>913</v>
      </c>
      <c r="J52" s="91">
        <v>1</v>
      </c>
      <c r="K52" s="69">
        <v>1</v>
      </c>
      <c r="L52" s="69">
        <f t="shared" si="0"/>
        <v>1</v>
      </c>
      <c r="M52" s="77" t="s">
        <v>1410</v>
      </c>
      <c r="N52" s="195" t="s">
        <v>1460</v>
      </c>
      <c r="O52" s="194" t="s">
        <v>1461</v>
      </c>
      <c r="P52" s="194"/>
      <c r="Q52" s="108"/>
      <c r="R52" s="108"/>
      <c r="S52" s="108"/>
      <c r="T52" s="108"/>
      <c r="U52" s="108"/>
      <c r="V52" s="108"/>
      <c r="W52" s="108"/>
      <c r="X52" s="108"/>
      <c r="Y52" s="108"/>
      <c r="Z52" s="108"/>
    </row>
    <row r="53" spans="1:26" ht="42" customHeight="1">
      <c r="A53" s="169"/>
      <c r="B53" s="76"/>
      <c r="C53" s="71"/>
      <c r="D53" s="109">
        <v>17</v>
      </c>
      <c r="E53" s="998" t="s">
        <v>1462</v>
      </c>
      <c r="F53" s="998"/>
      <c r="G53" s="998"/>
      <c r="H53" s="185" t="s">
        <v>1463</v>
      </c>
      <c r="I53" s="84" t="s">
        <v>913</v>
      </c>
      <c r="J53" s="91">
        <v>1</v>
      </c>
      <c r="K53" s="69">
        <v>1</v>
      </c>
      <c r="L53" s="69">
        <f t="shared" si="0"/>
        <v>1</v>
      </c>
      <c r="M53" s="77" t="s">
        <v>1410</v>
      </c>
      <c r="N53" s="197" t="s">
        <v>1464</v>
      </c>
      <c r="O53" s="198"/>
      <c r="P53" s="194"/>
      <c r="Q53" s="108"/>
      <c r="R53" s="108"/>
      <c r="S53" s="108"/>
      <c r="T53" s="108"/>
      <c r="U53" s="108"/>
      <c r="V53" s="108"/>
      <c r="W53" s="108"/>
      <c r="X53" s="108"/>
      <c r="Y53" s="108"/>
      <c r="Z53" s="108"/>
    </row>
    <row r="54" spans="1:26" ht="36" customHeight="1">
      <c r="A54" s="169"/>
      <c r="B54" s="76"/>
      <c r="C54" s="71"/>
      <c r="D54" s="109">
        <v>18</v>
      </c>
      <c r="E54" s="995" t="s">
        <v>1465</v>
      </c>
      <c r="F54" s="996"/>
      <c r="G54" s="997"/>
      <c r="H54" s="185" t="s">
        <v>1466</v>
      </c>
      <c r="I54" s="84" t="s">
        <v>913</v>
      </c>
      <c r="J54" s="190">
        <v>1</v>
      </c>
      <c r="K54" s="66">
        <v>1</v>
      </c>
      <c r="L54" s="69">
        <f t="shared" si="0"/>
        <v>1</v>
      </c>
      <c r="M54" s="77" t="s">
        <v>1410</v>
      </c>
      <c r="N54" s="195" t="s">
        <v>1467</v>
      </c>
      <c r="O54" s="194"/>
      <c r="P54" s="194"/>
      <c r="Q54" s="108"/>
      <c r="R54" s="108"/>
      <c r="S54" s="108"/>
      <c r="T54" s="108"/>
      <c r="U54" s="108"/>
      <c r="V54" s="108"/>
      <c r="W54" s="108"/>
      <c r="X54" s="108"/>
      <c r="Y54" s="108"/>
      <c r="Z54" s="108"/>
    </row>
    <row r="55" spans="1:26" ht="42.95" customHeight="1">
      <c r="A55" s="169"/>
      <c r="B55" s="76"/>
      <c r="C55" s="71"/>
      <c r="D55" s="109">
        <v>19</v>
      </c>
      <c r="E55" s="995" t="s">
        <v>1468</v>
      </c>
      <c r="F55" s="996"/>
      <c r="G55" s="996"/>
      <c r="H55" s="185" t="s">
        <v>1469</v>
      </c>
      <c r="I55" s="84" t="s">
        <v>913</v>
      </c>
      <c r="J55" s="190">
        <v>1</v>
      </c>
      <c r="K55" s="66">
        <v>1</v>
      </c>
      <c r="L55" s="69">
        <f t="shared" si="0"/>
        <v>1</v>
      </c>
      <c r="M55" s="77" t="s">
        <v>1410</v>
      </c>
      <c r="N55" s="195" t="s">
        <v>1470</v>
      </c>
      <c r="O55" s="194"/>
      <c r="P55" s="194"/>
      <c r="Q55" s="108"/>
      <c r="R55" s="108"/>
      <c r="S55" s="108"/>
      <c r="T55" s="108"/>
      <c r="U55" s="108"/>
      <c r="V55" s="108"/>
      <c r="W55" s="108"/>
      <c r="X55" s="108"/>
      <c r="Y55" s="108"/>
      <c r="Z55" s="108"/>
    </row>
    <row r="56" spans="1:26" ht="59.1" customHeight="1">
      <c r="A56" s="169"/>
      <c r="B56" s="76"/>
      <c r="C56" s="71"/>
      <c r="D56" s="109">
        <v>20</v>
      </c>
      <c r="E56" s="995" t="s">
        <v>1471</v>
      </c>
      <c r="F56" s="996"/>
      <c r="G56" s="997"/>
      <c r="H56" s="185" t="s">
        <v>1472</v>
      </c>
      <c r="I56" s="84" t="s">
        <v>913</v>
      </c>
      <c r="J56" s="91">
        <v>1</v>
      </c>
      <c r="K56" s="69">
        <v>1</v>
      </c>
      <c r="L56" s="69">
        <f t="shared" si="0"/>
        <v>1</v>
      </c>
      <c r="M56" s="77" t="s">
        <v>1410</v>
      </c>
      <c r="N56" s="195" t="s">
        <v>1473</v>
      </c>
      <c r="O56" s="198" t="s">
        <v>1474</v>
      </c>
      <c r="P56" s="194"/>
      <c r="Q56" s="108"/>
      <c r="R56" s="108"/>
      <c r="S56" s="108"/>
      <c r="T56" s="108"/>
      <c r="U56" s="108"/>
      <c r="V56" s="108"/>
      <c r="W56" s="108"/>
      <c r="X56" s="108"/>
      <c r="Y56" s="108"/>
      <c r="Z56" s="108"/>
    </row>
    <row r="57" spans="1:26" ht="45" customHeight="1">
      <c r="A57" s="169"/>
      <c r="B57" s="76"/>
      <c r="C57" s="71"/>
      <c r="D57" s="109">
        <v>21</v>
      </c>
      <c r="E57" s="995" t="s">
        <v>1475</v>
      </c>
      <c r="F57" s="996"/>
      <c r="G57" s="997"/>
      <c r="H57" s="185" t="s">
        <v>1476</v>
      </c>
      <c r="I57" s="84" t="s">
        <v>913</v>
      </c>
      <c r="J57" s="190">
        <v>1</v>
      </c>
      <c r="K57" s="66">
        <v>1</v>
      </c>
      <c r="L57" s="66">
        <f t="shared" si="0"/>
        <v>1</v>
      </c>
      <c r="M57" s="84" t="s">
        <v>1410</v>
      </c>
      <c r="N57" s="197" t="s">
        <v>1477</v>
      </c>
      <c r="O57" s="194"/>
      <c r="P57" s="194"/>
      <c r="Q57" s="108"/>
      <c r="R57" s="108"/>
      <c r="S57" s="108"/>
      <c r="T57" s="108"/>
      <c r="U57" s="108"/>
      <c r="V57" s="108"/>
      <c r="W57" s="108"/>
      <c r="X57" s="108"/>
      <c r="Y57" s="108"/>
      <c r="Z57" s="108"/>
    </row>
    <row r="58" spans="1:26" ht="72.95" customHeight="1">
      <c r="A58" s="169"/>
      <c r="B58" s="76"/>
      <c r="C58" s="71"/>
      <c r="D58" s="109">
        <v>22</v>
      </c>
      <c r="E58" s="995" t="s">
        <v>1478</v>
      </c>
      <c r="F58" s="996"/>
      <c r="G58" s="997"/>
      <c r="H58" s="185" t="s">
        <v>1479</v>
      </c>
      <c r="I58" s="109" t="s">
        <v>913</v>
      </c>
      <c r="J58" s="153">
        <v>1</v>
      </c>
      <c r="K58" s="140">
        <v>1</v>
      </c>
      <c r="L58" s="140">
        <f t="shared" si="0"/>
        <v>1</v>
      </c>
      <c r="M58" s="109" t="s">
        <v>1410</v>
      </c>
      <c r="N58" s="199" t="s">
        <v>1480</v>
      </c>
      <c r="O58" s="194"/>
      <c r="P58" s="194"/>
      <c r="Q58" s="108"/>
      <c r="R58" s="108"/>
      <c r="S58" s="108"/>
      <c r="T58" s="108"/>
      <c r="U58" s="108"/>
      <c r="V58" s="108"/>
      <c r="W58" s="108"/>
      <c r="X58" s="108"/>
      <c r="Y58" s="108"/>
      <c r="Z58" s="108"/>
    </row>
    <row r="59" spans="1:26" ht="45" customHeight="1">
      <c r="A59" s="169"/>
      <c r="B59" s="76"/>
      <c r="C59" s="71"/>
      <c r="D59" s="109">
        <v>23</v>
      </c>
      <c r="E59" s="988" t="s">
        <v>1481</v>
      </c>
      <c r="F59" s="989"/>
      <c r="G59" s="990"/>
      <c r="H59" s="185" t="s">
        <v>1482</v>
      </c>
      <c r="I59" s="84" t="s">
        <v>913</v>
      </c>
      <c r="J59" s="91">
        <v>1</v>
      </c>
      <c r="K59" s="69">
        <v>1</v>
      </c>
      <c r="L59" s="69">
        <f t="shared" si="0"/>
        <v>1</v>
      </c>
      <c r="M59" s="77" t="s">
        <v>1410</v>
      </c>
      <c r="N59" s="195" t="s">
        <v>1483</v>
      </c>
      <c r="O59" s="194"/>
      <c r="P59" s="194"/>
      <c r="Q59" s="108"/>
      <c r="R59" s="108"/>
      <c r="S59" s="108"/>
      <c r="T59" s="108"/>
      <c r="U59" s="108"/>
      <c r="V59" s="108"/>
      <c r="W59" s="108"/>
      <c r="X59" s="108"/>
      <c r="Y59" s="108"/>
      <c r="Z59" s="108"/>
    </row>
    <row r="60" spans="1:26" ht="45.95" customHeight="1">
      <c r="A60" s="169"/>
      <c r="B60" s="76"/>
      <c r="C60" s="71"/>
      <c r="D60" s="109">
        <v>24</v>
      </c>
      <c r="E60" s="988" t="s">
        <v>1484</v>
      </c>
      <c r="F60" s="989"/>
      <c r="G60" s="990"/>
      <c r="H60" s="185" t="s">
        <v>1485</v>
      </c>
      <c r="I60" s="84" t="s">
        <v>913</v>
      </c>
      <c r="J60" s="91">
        <v>1</v>
      </c>
      <c r="K60" s="69">
        <v>1</v>
      </c>
      <c r="L60" s="69">
        <v>1</v>
      </c>
      <c r="M60" s="77" t="s">
        <v>1410</v>
      </c>
      <c r="N60" s="197" t="s">
        <v>1486</v>
      </c>
      <c r="O60" s="194"/>
      <c r="P60" s="194"/>
      <c r="Q60" s="108"/>
      <c r="R60" s="108"/>
      <c r="S60" s="108"/>
      <c r="T60" s="108"/>
      <c r="U60" s="108"/>
      <c r="V60" s="108"/>
      <c r="W60" s="108"/>
      <c r="X60" s="108"/>
      <c r="Y60" s="108"/>
      <c r="Z60" s="108"/>
    </row>
    <row r="61" spans="1:26" ht="44.1" customHeight="1">
      <c r="A61" s="169"/>
      <c r="B61" s="76"/>
      <c r="C61" s="71"/>
      <c r="D61" s="109">
        <v>25</v>
      </c>
      <c r="E61" s="991" t="s">
        <v>1487</v>
      </c>
      <c r="F61" s="992"/>
      <c r="G61" s="993"/>
      <c r="H61" s="185" t="s">
        <v>1488</v>
      </c>
      <c r="I61" s="109" t="s">
        <v>913</v>
      </c>
      <c r="J61" s="200">
        <v>1</v>
      </c>
      <c r="K61" s="69">
        <v>1</v>
      </c>
      <c r="L61" s="69">
        <f>SUM(J61*K61)</f>
        <v>1</v>
      </c>
      <c r="M61" s="110" t="s">
        <v>1410</v>
      </c>
      <c r="N61" s="197" t="s">
        <v>1489</v>
      </c>
      <c r="O61" s="194"/>
      <c r="P61" s="194"/>
      <c r="Q61" s="108"/>
      <c r="R61" s="108"/>
      <c r="S61" s="108"/>
      <c r="T61" s="108"/>
      <c r="U61" s="108"/>
      <c r="V61" s="108"/>
      <c r="W61" s="108"/>
      <c r="X61" s="108"/>
      <c r="Y61" s="108"/>
      <c r="Z61" s="108"/>
    </row>
    <row r="62" spans="1:26" ht="19.5" customHeight="1">
      <c r="A62" s="169"/>
      <c r="B62" s="83"/>
      <c r="C62" s="69">
        <v>2</v>
      </c>
      <c r="D62" s="761" t="s">
        <v>305</v>
      </c>
      <c r="E62" s="717"/>
      <c r="F62" s="717"/>
      <c r="G62" s="718"/>
      <c r="H62" s="64"/>
      <c r="I62" s="77"/>
      <c r="J62" s="91"/>
      <c r="K62" s="92"/>
      <c r="L62" s="92"/>
      <c r="M62" s="188"/>
      <c r="N62" s="189"/>
      <c r="O62" s="90"/>
      <c r="P62" s="90"/>
      <c r="Q62" s="108"/>
      <c r="R62" s="108"/>
      <c r="S62" s="108"/>
      <c r="T62" s="108"/>
      <c r="U62" s="108"/>
      <c r="V62" s="108"/>
      <c r="W62" s="108"/>
      <c r="X62" s="108"/>
      <c r="Y62" s="108"/>
      <c r="Z62" s="108"/>
    </row>
    <row r="63" spans="1:26" ht="49.5" customHeight="1">
      <c r="A63" s="169"/>
      <c r="B63" s="172">
        <v>4</v>
      </c>
      <c r="C63" s="994" t="s">
        <v>1490</v>
      </c>
      <c r="D63" s="742"/>
      <c r="E63" s="742"/>
      <c r="F63" s="742"/>
      <c r="G63" s="715"/>
      <c r="H63" s="187"/>
      <c r="I63" s="60"/>
      <c r="J63" s="201"/>
      <c r="K63" s="202"/>
      <c r="L63" s="61">
        <v>0</v>
      </c>
      <c r="M63" s="188"/>
      <c r="N63" s="189"/>
      <c r="O63" s="90"/>
      <c r="P63" s="95" t="s">
        <v>408</v>
      </c>
      <c r="Q63" s="108"/>
      <c r="R63" s="108"/>
      <c r="S63" s="108"/>
      <c r="T63" s="108"/>
      <c r="U63" s="108"/>
      <c r="V63" s="108"/>
      <c r="W63" s="108"/>
      <c r="X63" s="108"/>
      <c r="Y63" s="108"/>
      <c r="Z63" s="108"/>
    </row>
    <row r="64" spans="1:26" ht="19.5" customHeight="1">
      <c r="A64" s="169"/>
      <c r="B64" s="76"/>
      <c r="C64" s="69">
        <v>1</v>
      </c>
      <c r="D64" s="719" t="s">
        <v>1491</v>
      </c>
      <c r="E64" s="717"/>
      <c r="F64" s="717"/>
      <c r="G64" s="718"/>
      <c r="H64" s="64"/>
      <c r="I64" s="77"/>
      <c r="J64" s="91"/>
      <c r="K64" s="92"/>
      <c r="L64" s="92"/>
      <c r="M64" s="188"/>
      <c r="N64" s="189"/>
      <c r="O64" s="90"/>
      <c r="P64" s="95" t="s">
        <v>1492</v>
      </c>
      <c r="Q64" s="108"/>
      <c r="R64" s="108"/>
      <c r="S64" s="108"/>
      <c r="T64" s="108"/>
      <c r="U64" s="108"/>
      <c r="V64" s="108"/>
      <c r="W64" s="108"/>
      <c r="X64" s="108"/>
      <c r="Y64" s="108"/>
      <c r="Z64" s="108"/>
    </row>
    <row r="65" spans="1:26" ht="31.5" customHeight="1">
      <c r="A65" s="169"/>
      <c r="B65" s="76"/>
      <c r="C65" s="69">
        <v>2</v>
      </c>
      <c r="D65" s="719" t="s">
        <v>1493</v>
      </c>
      <c r="E65" s="717"/>
      <c r="F65" s="717"/>
      <c r="G65" s="718"/>
      <c r="H65" s="64"/>
      <c r="I65" s="77"/>
      <c r="J65" s="91"/>
      <c r="K65" s="92"/>
      <c r="L65" s="92"/>
      <c r="M65" s="188"/>
      <c r="N65" s="189"/>
      <c r="O65" s="90"/>
      <c r="P65" s="95" t="s">
        <v>1406</v>
      </c>
      <c r="Q65" s="108"/>
      <c r="R65" s="108"/>
      <c r="S65" s="108"/>
      <c r="T65" s="108"/>
      <c r="U65" s="108"/>
      <c r="V65" s="108"/>
      <c r="W65" s="108"/>
      <c r="X65" s="108"/>
      <c r="Y65" s="108"/>
      <c r="Z65" s="108"/>
    </row>
    <row r="66" spans="1:26" ht="19.5" customHeight="1">
      <c r="A66" s="169"/>
      <c r="B66" s="79"/>
      <c r="C66" s="79">
        <v>3</v>
      </c>
      <c r="D66" s="759" t="s">
        <v>1494</v>
      </c>
      <c r="E66" s="742"/>
      <c r="F66" s="742"/>
      <c r="G66" s="715"/>
      <c r="H66" s="117"/>
      <c r="I66" s="83"/>
      <c r="J66" s="102"/>
      <c r="K66" s="148"/>
      <c r="L66" s="148"/>
      <c r="M66" s="207"/>
      <c r="N66" s="208"/>
      <c r="O66" s="100"/>
      <c r="P66" s="95" t="s">
        <v>1495</v>
      </c>
      <c r="Q66" s="108"/>
      <c r="R66" s="108"/>
      <c r="S66" s="108"/>
      <c r="T66" s="108"/>
      <c r="U66" s="108"/>
      <c r="V66" s="108"/>
      <c r="W66" s="108"/>
      <c r="X66" s="108"/>
      <c r="Y66" s="108"/>
      <c r="Z66" s="108"/>
    </row>
    <row r="67" spans="1:26" ht="19.5" customHeight="1">
      <c r="A67" s="169"/>
      <c r="B67" s="63">
        <v>5</v>
      </c>
      <c r="C67" s="987" t="s">
        <v>1496</v>
      </c>
      <c r="D67" s="742"/>
      <c r="E67" s="742"/>
      <c r="F67" s="742"/>
      <c r="G67" s="715"/>
      <c r="H67" s="203"/>
      <c r="I67" s="83"/>
      <c r="J67" s="102"/>
      <c r="K67" s="148"/>
      <c r="L67" s="61">
        <v>0</v>
      </c>
      <c r="M67" s="207"/>
      <c r="N67" s="208"/>
      <c r="O67" s="100"/>
      <c r="P67" s="95" t="s">
        <v>408</v>
      </c>
      <c r="Q67" s="108"/>
      <c r="R67" s="108"/>
      <c r="S67" s="108"/>
      <c r="T67" s="108"/>
      <c r="U67" s="108"/>
      <c r="V67" s="108"/>
      <c r="W67" s="108"/>
      <c r="X67" s="108"/>
      <c r="Y67" s="108"/>
      <c r="Z67" s="108"/>
    </row>
    <row r="68" spans="1:26" ht="36" customHeight="1">
      <c r="A68" s="169"/>
      <c r="B68" s="79"/>
      <c r="C68" s="67"/>
      <c r="D68" s="719" t="s">
        <v>1497</v>
      </c>
      <c r="E68" s="717"/>
      <c r="F68" s="717"/>
      <c r="G68" s="718"/>
      <c r="H68" s="204"/>
      <c r="I68" s="77"/>
      <c r="J68" s="91"/>
      <c r="K68" s="92"/>
      <c r="L68" s="92"/>
      <c r="M68" s="188"/>
      <c r="N68" s="189"/>
      <c r="O68" s="90"/>
      <c r="P68" s="95" t="s">
        <v>1398</v>
      </c>
      <c r="Q68" s="108"/>
      <c r="R68" s="108"/>
      <c r="S68" s="108"/>
      <c r="T68" s="108"/>
      <c r="U68" s="108"/>
      <c r="V68" s="108"/>
      <c r="W68" s="108"/>
      <c r="X68" s="108"/>
      <c r="Y68" s="108"/>
      <c r="Z68" s="108"/>
    </row>
    <row r="69" spans="1:26" ht="33.75" customHeight="1">
      <c r="A69" s="169"/>
      <c r="B69" s="205">
        <v>6</v>
      </c>
      <c r="C69" s="984" t="s">
        <v>1498</v>
      </c>
      <c r="D69" s="985"/>
      <c r="E69" s="985"/>
      <c r="F69" s="985"/>
      <c r="G69" s="986"/>
      <c r="H69" s="206"/>
      <c r="I69" s="209"/>
      <c r="J69" s="210"/>
      <c r="K69" s="211"/>
      <c r="L69" s="151">
        <v>0</v>
      </c>
      <c r="M69" s="212"/>
      <c r="N69" s="208"/>
      <c r="O69" s="100"/>
      <c r="P69" s="95" t="s">
        <v>408</v>
      </c>
      <c r="Q69" s="108"/>
      <c r="R69" s="108"/>
      <c r="S69" s="108"/>
      <c r="T69" s="108"/>
      <c r="U69" s="108"/>
      <c r="V69" s="108"/>
      <c r="W69" s="108"/>
      <c r="X69" s="108"/>
      <c r="Y69" s="108"/>
      <c r="Z69" s="108"/>
    </row>
    <row r="70" spans="1:26" ht="31.5" customHeight="1">
      <c r="A70" s="169"/>
      <c r="B70" s="205">
        <v>7</v>
      </c>
      <c r="C70" s="984" t="s">
        <v>1499</v>
      </c>
      <c r="D70" s="985"/>
      <c r="E70" s="985"/>
      <c r="F70" s="985"/>
      <c r="G70" s="986"/>
      <c r="H70" s="206"/>
      <c r="I70" s="209"/>
      <c r="J70" s="210"/>
      <c r="K70" s="211"/>
      <c r="L70" s="151">
        <v>0</v>
      </c>
      <c r="M70" s="212"/>
      <c r="N70" s="208"/>
      <c r="O70" s="100"/>
      <c r="P70" s="95" t="s">
        <v>408</v>
      </c>
      <c r="Q70" s="108"/>
      <c r="R70" s="108"/>
      <c r="S70" s="108"/>
      <c r="T70" s="108"/>
      <c r="U70" s="108"/>
      <c r="V70" s="108"/>
      <c r="W70" s="108"/>
      <c r="X70" s="108"/>
      <c r="Y70" s="108"/>
      <c r="Z70" s="108"/>
    </row>
    <row r="71" spans="1:26" ht="15" customHeight="1">
      <c r="A71" s="748" t="s">
        <v>950</v>
      </c>
      <c r="B71" s="717"/>
      <c r="C71" s="717"/>
      <c r="D71" s="717"/>
      <c r="E71" s="717"/>
      <c r="F71" s="717"/>
      <c r="G71" s="717"/>
      <c r="H71" s="717"/>
      <c r="I71" s="717"/>
      <c r="J71" s="718"/>
      <c r="K71" s="157"/>
      <c r="L71" s="93">
        <f>L22</f>
        <v>25</v>
      </c>
      <c r="M71" s="92"/>
      <c r="N71" s="94"/>
      <c r="O71" s="90">
        <f>SUM(O22:O68)</f>
        <v>0</v>
      </c>
      <c r="P71" s="90"/>
      <c r="Q71" s="108"/>
      <c r="R71" s="108"/>
      <c r="S71" s="108"/>
      <c r="T71" s="108"/>
      <c r="U71" s="108"/>
      <c r="V71" s="108"/>
      <c r="W71" s="108"/>
      <c r="X71" s="108"/>
      <c r="Y71" s="108"/>
      <c r="Z71" s="108"/>
    </row>
    <row r="72" spans="1:26" ht="15" customHeight="1">
      <c r="A72" s="56"/>
      <c r="B72" s="56"/>
      <c r="C72" s="55"/>
      <c r="D72" s="55"/>
      <c r="E72" s="55"/>
      <c r="F72" s="55"/>
      <c r="G72" s="55"/>
      <c r="H72" s="55"/>
      <c r="I72" s="55"/>
      <c r="J72" s="55"/>
      <c r="K72" s="158"/>
      <c r="L72" s="158"/>
      <c r="M72" s="56"/>
      <c r="N72" s="56"/>
      <c r="O72" s="55"/>
      <c r="P72" s="55"/>
      <c r="Q72" s="108"/>
      <c r="R72" s="108"/>
      <c r="S72" s="108"/>
      <c r="T72" s="108"/>
      <c r="U72" s="108"/>
      <c r="V72" s="108"/>
      <c r="W72" s="108"/>
      <c r="X72" s="108"/>
      <c r="Y72" s="108"/>
      <c r="Z72" s="108"/>
    </row>
    <row r="73" spans="1:26" ht="15" customHeight="1">
      <c r="A73" s="56" t="s">
        <v>951</v>
      </c>
      <c r="B73" s="56"/>
      <c r="C73" s="86"/>
      <c r="D73" s="86"/>
      <c r="E73" s="86"/>
      <c r="F73" s="56"/>
      <c r="G73" s="56"/>
      <c r="H73" s="86"/>
      <c r="I73" s="85"/>
      <c r="J73" s="86"/>
      <c r="K73" s="86"/>
      <c r="L73" s="86"/>
      <c r="M73" s="56"/>
      <c r="N73" s="56"/>
      <c r="O73" s="55"/>
      <c r="P73" s="55"/>
      <c r="Q73" s="108"/>
      <c r="R73" s="108"/>
      <c r="S73" s="108"/>
      <c r="T73" s="108"/>
      <c r="U73" s="108"/>
      <c r="V73" s="108"/>
      <c r="W73" s="108"/>
      <c r="X73" s="108"/>
      <c r="Y73" s="108"/>
      <c r="Z73" s="108"/>
    </row>
    <row r="74" spans="1:26" ht="15" customHeight="1">
      <c r="A74" s="56"/>
      <c r="B74" s="56"/>
      <c r="C74" s="86"/>
      <c r="D74" s="86"/>
      <c r="E74" s="86"/>
      <c r="F74" s="56"/>
      <c r="G74" s="56"/>
      <c r="H74" s="56"/>
      <c r="I74" s="85"/>
      <c r="J74" s="56"/>
      <c r="K74" s="86"/>
      <c r="L74" s="86"/>
      <c r="M74" s="56"/>
      <c r="N74" s="56"/>
      <c r="O74" s="55"/>
      <c r="P74" s="55"/>
      <c r="Q74" s="108"/>
      <c r="R74" s="108"/>
      <c r="S74" s="108"/>
      <c r="T74" s="108"/>
      <c r="U74" s="108"/>
      <c r="V74" s="108"/>
      <c r="W74" s="108"/>
      <c r="X74" s="108"/>
      <c r="Y74" s="108"/>
      <c r="Z74" s="108"/>
    </row>
    <row r="75" spans="1:26" ht="15" customHeight="1">
      <c r="A75" s="56"/>
      <c r="B75" s="56"/>
      <c r="C75" s="86"/>
      <c r="D75" s="86"/>
      <c r="E75" s="86"/>
      <c r="F75" s="56"/>
      <c r="G75" s="56"/>
      <c r="H75" s="56"/>
      <c r="I75" s="159"/>
      <c r="J75" s="108" t="s">
        <v>952</v>
      </c>
      <c r="K75" s="86"/>
      <c r="L75" s="86"/>
      <c r="M75" s="160"/>
      <c r="N75" s="160"/>
      <c r="O75" s="55"/>
      <c r="P75" s="55"/>
      <c r="Q75" s="108"/>
      <c r="R75" s="108"/>
      <c r="S75" s="108"/>
      <c r="T75" s="108"/>
      <c r="U75" s="108"/>
      <c r="V75" s="108"/>
      <c r="W75" s="108"/>
      <c r="X75" s="108"/>
      <c r="Y75" s="108"/>
      <c r="Z75" s="108"/>
    </row>
    <row r="76" spans="1:26" ht="15" customHeight="1">
      <c r="A76" s="56"/>
      <c r="B76" s="56"/>
      <c r="C76" s="86"/>
      <c r="D76" s="86"/>
      <c r="E76" s="86"/>
      <c r="F76" s="56"/>
      <c r="G76" s="56"/>
      <c r="H76" s="56"/>
      <c r="I76" s="159"/>
      <c r="J76" s="108" t="s">
        <v>358</v>
      </c>
      <c r="K76" s="86"/>
      <c r="L76" s="57"/>
      <c r="M76" s="161"/>
      <c r="N76" s="161"/>
      <c r="O76" s="55"/>
      <c r="P76" s="55"/>
      <c r="Q76" s="108"/>
      <c r="R76" s="108"/>
      <c r="S76" s="108"/>
      <c r="T76" s="108"/>
      <c r="U76" s="108"/>
      <c r="V76" s="108"/>
      <c r="W76" s="108"/>
      <c r="X76" s="108"/>
      <c r="Y76" s="108"/>
      <c r="Z76" s="108"/>
    </row>
    <row r="77" spans="1:26" ht="15" customHeight="1">
      <c r="A77" s="56"/>
      <c r="B77" s="56"/>
      <c r="C77" s="86"/>
      <c r="D77" s="86"/>
      <c r="E77" s="86"/>
      <c r="F77" s="56"/>
      <c r="G77" s="56"/>
      <c r="H77" s="56"/>
      <c r="I77" s="159"/>
      <c r="J77" s="108" t="s">
        <v>359</v>
      </c>
      <c r="K77" s="57"/>
      <c r="L77" s="57"/>
      <c r="M77" s="161"/>
      <c r="N77" s="161"/>
      <c r="O77" s="55"/>
      <c r="P77" s="55"/>
      <c r="Q77" s="108"/>
      <c r="R77" s="108"/>
      <c r="S77" s="108"/>
      <c r="T77" s="108"/>
      <c r="U77" s="108"/>
      <c r="V77" s="108"/>
      <c r="W77" s="108"/>
      <c r="X77" s="108"/>
      <c r="Y77" s="108"/>
      <c r="Z77" s="108"/>
    </row>
    <row r="78" spans="1:26" ht="15" customHeight="1">
      <c r="A78" s="56"/>
      <c r="B78" s="56"/>
      <c r="C78" s="86"/>
      <c r="D78" s="86"/>
      <c r="E78" s="86"/>
      <c r="F78" s="56"/>
      <c r="G78" s="56"/>
      <c r="H78" s="56"/>
      <c r="I78" s="159"/>
      <c r="J78" s="108"/>
      <c r="K78" s="57"/>
      <c r="L78" s="86"/>
      <c r="M78" s="160"/>
      <c r="N78" s="160"/>
      <c r="O78" s="55"/>
      <c r="P78" s="55"/>
      <c r="Q78" s="108"/>
      <c r="R78" s="108"/>
      <c r="S78" s="108"/>
      <c r="T78" s="108"/>
      <c r="U78" s="108"/>
      <c r="V78" s="108"/>
      <c r="W78" s="108"/>
      <c r="X78" s="108"/>
      <c r="Y78" s="108"/>
      <c r="Z78" s="108"/>
    </row>
    <row r="79" spans="1:26" ht="15" customHeight="1">
      <c r="A79" s="56"/>
      <c r="B79" s="56"/>
      <c r="C79" s="86"/>
      <c r="D79" s="86"/>
      <c r="E79" s="86"/>
      <c r="F79" s="56"/>
      <c r="G79" s="56"/>
      <c r="H79" s="56"/>
      <c r="I79" s="159"/>
      <c r="J79" s="108"/>
      <c r="K79" s="57"/>
      <c r="L79" s="86"/>
      <c r="M79" s="160"/>
      <c r="N79" s="160"/>
      <c r="O79" s="55"/>
      <c r="P79" s="55"/>
      <c r="Q79" s="108"/>
      <c r="R79" s="108"/>
      <c r="S79" s="108"/>
      <c r="T79" s="108"/>
      <c r="U79" s="108"/>
      <c r="V79" s="108"/>
      <c r="W79" s="108"/>
      <c r="X79" s="108"/>
      <c r="Y79" s="108"/>
      <c r="Z79" s="108"/>
    </row>
    <row r="80" spans="1:26" ht="15" customHeight="1">
      <c r="A80" s="56"/>
      <c r="B80" s="56"/>
      <c r="C80" s="86"/>
      <c r="D80" s="86"/>
      <c r="E80" s="86"/>
      <c r="F80" s="56"/>
      <c r="G80" s="56"/>
      <c r="H80" s="56"/>
      <c r="I80" s="159"/>
      <c r="J80" s="108"/>
      <c r="K80" s="86"/>
      <c r="L80" s="59"/>
      <c r="M80" s="163"/>
      <c r="N80" s="163"/>
      <c r="O80" s="55"/>
      <c r="P80" s="55"/>
      <c r="Q80" s="108"/>
      <c r="R80" s="108"/>
      <c r="S80" s="108"/>
      <c r="T80" s="108"/>
      <c r="U80" s="108"/>
      <c r="V80" s="108"/>
      <c r="W80" s="108"/>
      <c r="X80" s="108"/>
      <c r="Y80" s="108"/>
      <c r="Z80" s="108"/>
    </row>
    <row r="81" spans="1:26" ht="15" customHeight="1">
      <c r="A81" s="56"/>
      <c r="B81" s="56"/>
      <c r="C81" s="86"/>
      <c r="D81" s="86"/>
      <c r="E81" s="86"/>
      <c r="F81" s="56"/>
      <c r="G81" s="56"/>
      <c r="H81" s="56"/>
      <c r="I81" s="159"/>
      <c r="J81" s="164" t="s">
        <v>360</v>
      </c>
      <c r="K81" s="59"/>
      <c r="L81" s="108"/>
      <c r="M81" s="165"/>
      <c r="N81" s="165"/>
      <c r="O81" s="55"/>
      <c r="P81" s="55"/>
      <c r="Q81" s="108"/>
      <c r="R81" s="108"/>
      <c r="S81" s="108"/>
      <c r="T81" s="108"/>
      <c r="U81" s="108"/>
      <c r="V81" s="108"/>
      <c r="W81" s="108"/>
      <c r="X81" s="108"/>
      <c r="Y81" s="108"/>
      <c r="Z81" s="108"/>
    </row>
    <row r="82" spans="1:26" ht="15" customHeight="1">
      <c r="A82" s="56"/>
      <c r="B82" s="56"/>
      <c r="C82" s="86"/>
      <c r="D82" s="86"/>
      <c r="E82" s="86"/>
      <c r="F82" s="56"/>
      <c r="G82" s="56"/>
      <c r="H82" s="56"/>
      <c r="I82" s="166"/>
      <c r="J82" s="108" t="s">
        <v>361</v>
      </c>
      <c r="K82" s="108"/>
      <c r="L82" s="108"/>
      <c r="M82" s="165"/>
      <c r="N82" s="165"/>
      <c r="O82" s="55"/>
      <c r="P82" s="55"/>
      <c r="Q82" s="108"/>
      <c r="R82" s="108"/>
      <c r="S82" s="108"/>
      <c r="T82" s="108"/>
      <c r="U82" s="108"/>
      <c r="V82" s="108"/>
      <c r="W82" s="108"/>
      <c r="X82" s="108"/>
      <c r="Y82" s="108"/>
      <c r="Z82" s="108"/>
    </row>
    <row r="83" spans="1:26" ht="15" customHeight="1">
      <c r="A83" s="56"/>
      <c r="B83" s="56"/>
      <c r="C83" s="86"/>
      <c r="D83" s="86"/>
      <c r="E83" s="86"/>
      <c r="F83" s="56"/>
      <c r="G83" s="56"/>
      <c r="H83" s="56"/>
      <c r="I83" s="159"/>
      <c r="J83" s="108"/>
      <c r="K83" s="59"/>
      <c r="L83" s="59"/>
      <c r="M83" s="59"/>
      <c r="N83" s="59"/>
      <c r="O83" s="55"/>
      <c r="P83" s="55"/>
      <c r="Q83" s="108"/>
      <c r="R83" s="108"/>
      <c r="S83" s="108"/>
      <c r="T83" s="108"/>
      <c r="U83" s="108"/>
      <c r="V83" s="108"/>
      <c r="W83" s="108"/>
      <c r="X83" s="108"/>
      <c r="Y83" s="108"/>
      <c r="Z83" s="108"/>
    </row>
    <row r="84" spans="1:26" ht="15.75" customHeight="1">
      <c r="A84" s="108"/>
      <c r="B84" s="108"/>
      <c r="C84" s="108"/>
      <c r="D84" s="108"/>
      <c r="E84" s="108"/>
      <c r="F84" s="108"/>
      <c r="G84" s="108"/>
      <c r="H84" s="108"/>
      <c r="I84" s="108"/>
      <c r="J84" s="108"/>
      <c r="K84" s="108"/>
      <c r="L84" s="108"/>
      <c r="M84" s="108"/>
      <c r="N84" s="108"/>
      <c r="O84" s="55"/>
      <c r="P84" s="55"/>
      <c r="Q84" s="108"/>
      <c r="R84" s="108"/>
      <c r="S84" s="108"/>
      <c r="T84" s="108"/>
      <c r="U84" s="108"/>
      <c r="V84" s="108"/>
      <c r="W84" s="108"/>
      <c r="X84" s="108"/>
      <c r="Y84" s="108"/>
      <c r="Z84" s="108"/>
    </row>
    <row r="85" spans="1:26" ht="15.75" customHeight="1">
      <c r="A85" s="108"/>
      <c r="B85" s="108"/>
      <c r="C85" s="108"/>
      <c r="D85" s="108"/>
      <c r="E85" s="108"/>
      <c r="F85" s="108"/>
      <c r="G85" s="108"/>
      <c r="H85" s="108"/>
      <c r="I85" s="108"/>
      <c r="J85" s="108"/>
      <c r="K85" s="108"/>
      <c r="L85" s="108"/>
      <c r="M85" s="108"/>
      <c r="N85" s="108"/>
      <c r="O85" s="55"/>
      <c r="P85" s="55"/>
      <c r="Q85" s="108"/>
      <c r="R85" s="108"/>
      <c r="S85" s="108"/>
      <c r="T85" s="108"/>
      <c r="U85" s="108"/>
      <c r="V85" s="108"/>
      <c r="W85" s="108"/>
      <c r="X85" s="108"/>
      <c r="Y85" s="108"/>
      <c r="Z85" s="108"/>
    </row>
    <row r="86" spans="1:26" ht="15.75" customHeight="1">
      <c r="A86" s="108"/>
      <c r="B86" s="108"/>
      <c r="C86" s="108"/>
      <c r="D86" s="108"/>
      <c r="E86" s="108"/>
      <c r="F86" s="108"/>
      <c r="G86" s="108"/>
      <c r="H86" s="108"/>
      <c r="I86" s="108"/>
      <c r="J86" s="108"/>
      <c r="K86" s="108"/>
      <c r="L86" s="108"/>
      <c r="M86" s="108"/>
      <c r="N86" s="108"/>
      <c r="O86" s="55"/>
      <c r="P86" s="55"/>
      <c r="Q86" s="108"/>
      <c r="R86" s="108"/>
      <c r="S86" s="108"/>
      <c r="T86" s="108"/>
      <c r="U86" s="108"/>
      <c r="V86" s="108"/>
      <c r="W86" s="108"/>
      <c r="X86" s="108"/>
      <c r="Y86" s="108"/>
      <c r="Z86" s="108"/>
    </row>
    <row r="87" spans="1:26" ht="15.75" customHeight="1">
      <c r="A87" s="108"/>
      <c r="B87" s="108"/>
      <c r="C87" s="108"/>
      <c r="D87" s="108"/>
      <c r="E87" s="108"/>
      <c r="F87" s="108"/>
      <c r="G87" s="108"/>
      <c r="H87" s="108"/>
      <c r="I87" s="108"/>
      <c r="J87" s="108"/>
      <c r="K87" s="108"/>
      <c r="L87" s="108"/>
      <c r="M87" s="108"/>
      <c r="N87" s="108"/>
      <c r="O87" s="55"/>
      <c r="P87" s="55"/>
      <c r="Q87" s="108"/>
      <c r="R87" s="108"/>
      <c r="S87" s="108"/>
      <c r="T87" s="108"/>
      <c r="U87" s="108"/>
      <c r="V87" s="108"/>
      <c r="W87" s="108"/>
      <c r="X87" s="108"/>
      <c r="Y87" s="108"/>
      <c r="Z87" s="108"/>
    </row>
    <row r="88" spans="1:26" ht="15.75" customHeight="1">
      <c r="A88" s="108"/>
      <c r="B88" s="108"/>
      <c r="C88" s="108"/>
      <c r="D88" s="108"/>
      <c r="E88" s="108"/>
      <c r="F88" s="108"/>
      <c r="G88" s="108"/>
      <c r="H88" s="108"/>
      <c r="I88" s="108"/>
      <c r="J88" s="108"/>
      <c r="K88" s="108"/>
      <c r="L88" s="108"/>
      <c r="M88" s="108"/>
      <c r="N88" s="108"/>
      <c r="O88" s="55"/>
      <c r="P88" s="55"/>
      <c r="Q88" s="108"/>
      <c r="R88" s="108"/>
      <c r="S88" s="108"/>
      <c r="T88" s="108"/>
      <c r="U88" s="108"/>
      <c r="V88" s="108"/>
      <c r="W88" s="108"/>
      <c r="X88" s="108"/>
      <c r="Y88" s="108"/>
      <c r="Z88" s="108"/>
    </row>
    <row r="89" spans="1:26" ht="15.75" customHeight="1">
      <c r="A89" s="108"/>
      <c r="B89" s="108"/>
      <c r="C89" s="108"/>
      <c r="D89" s="108"/>
      <c r="E89" s="108"/>
      <c r="F89" s="108"/>
      <c r="G89" s="108"/>
      <c r="H89" s="108"/>
      <c r="I89" s="108"/>
      <c r="J89" s="108"/>
      <c r="K89" s="108"/>
      <c r="L89" s="108"/>
      <c r="M89" s="108"/>
      <c r="N89" s="108"/>
      <c r="O89" s="55"/>
      <c r="P89" s="55"/>
      <c r="Q89" s="108"/>
      <c r="R89" s="108"/>
      <c r="S89" s="108"/>
      <c r="T89" s="108"/>
      <c r="U89" s="108"/>
      <c r="V89" s="108"/>
      <c r="W89" s="108"/>
      <c r="X89" s="108"/>
      <c r="Y89" s="108"/>
      <c r="Z89" s="108"/>
    </row>
    <row r="90" spans="1:26" ht="15.75" customHeight="1">
      <c r="A90" s="108"/>
      <c r="B90" s="108"/>
      <c r="C90" s="108"/>
      <c r="D90" s="108"/>
      <c r="E90" s="108"/>
      <c r="F90" s="108"/>
      <c r="G90" s="108"/>
      <c r="H90" s="108"/>
      <c r="I90" s="108"/>
      <c r="J90" s="108"/>
      <c r="K90" s="108"/>
      <c r="L90" s="108"/>
      <c r="M90" s="108"/>
      <c r="N90" s="108"/>
      <c r="O90" s="55"/>
      <c r="P90" s="55"/>
      <c r="Q90" s="108"/>
      <c r="R90" s="108"/>
      <c r="S90" s="108"/>
      <c r="T90" s="108"/>
      <c r="U90" s="108"/>
      <c r="V90" s="108"/>
      <c r="W90" s="108"/>
      <c r="X90" s="108"/>
      <c r="Y90" s="108"/>
      <c r="Z90" s="108"/>
    </row>
    <row r="91" spans="1:26" ht="15.75" customHeight="1">
      <c r="A91" s="108"/>
      <c r="B91" s="108"/>
      <c r="C91" s="108"/>
      <c r="D91" s="108"/>
      <c r="E91" s="108"/>
      <c r="F91" s="108"/>
      <c r="G91" s="108"/>
      <c r="H91" s="108"/>
      <c r="I91" s="108"/>
      <c r="J91" s="108"/>
      <c r="K91" s="108"/>
      <c r="L91" s="108"/>
      <c r="M91" s="108"/>
      <c r="N91" s="108"/>
      <c r="O91" s="55"/>
      <c r="P91" s="55"/>
      <c r="Q91" s="108"/>
      <c r="R91" s="108"/>
      <c r="S91" s="108"/>
      <c r="T91" s="108"/>
      <c r="U91" s="108"/>
      <c r="V91" s="108"/>
      <c r="W91" s="108"/>
      <c r="X91" s="108"/>
      <c r="Y91" s="108"/>
      <c r="Z91" s="108"/>
    </row>
    <row r="92" spans="1:26" ht="15.75" customHeight="1">
      <c r="A92" s="108"/>
      <c r="B92" s="108"/>
      <c r="C92" s="108"/>
      <c r="D92" s="108"/>
      <c r="E92" s="108"/>
      <c r="F92" s="108"/>
      <c r="G92" s="108"/>
      <c r="H92" s="108"/>
      <c r="I92" s="108"/>
      <c r="J92" s="108"/>
      <c r="K92" s="108"/>
      <c r="L92" s="108"/>
      <c r="M92" s="108"/>
      <c r="N92" s="108"/>
      <c r="O92" s="55"/>
      <c r="P92" s="55"/>
      <c r="Q92" s="108"/>
      <c r="R92" s="108"/>
      <c r="S92" s="108"/>
      <c r="T92" s="108"/>
      <c r="U92" s="108"/>
      <c r="V92" s="108"/>
      <c r="W92" s="108"/>
      <c r="X92" s="108"/>
      <c r="Y92" s="108"/>
      <c r="Z92" s="108"/>
    </row>
    <row r="93" spans="1:26" ht="15.75" customHeight="1">
      <c r="A93" s="108"/>
      <c r="B93" s="108"/>
      <c r="C93" s="108"/>
      <c r="D93" s="108"/>
      <c r="E93" s="108"/>
      <c r="F93" s="108"/>
      <c r="G93" s="108"/>
      <c r="H93" s="108"/>
      <c r="I93" s="108"/>
      <c r="J93" s="108"/>
      <c r="K93" s="108"/>
      <c r="L93" s="108"/>
      <c r="M93" s="108"/>
      <c r="N93" s="108"/>
      <c r="O93" s="55"/>
      <c r="P93" s="55"/>
      <c r="Q93" s="108"/>
      <c r="R93" s="108"/>
      <c r="S93" s="108"/>
      <c r="T93" s="108"/>
      <c r="U93" s="108"/>
      <c r="V93" s="108"/>
      <c r="W93" s="108"/>
      <c r="X93" s="108"/>
      <c r="Y93" s="108"/>
      <c r="Z93" s="108"/>
    </row>
    <row r="94" spans="1:26" ht="15.75" customHeight="1">
      <c r="A94" s="108"/>
      <c r="B94" s="108"/>
      <c r="C94" s="108"/>
      <c r="D94" s="108"/>
      <c r="E94" s="108"/>
      <c r="F94" s="108"/>
      <c r="G94" s="108"/>
      <c r="H94" s="108"/>
      <c r="I94" s="108"/>
      <c r="J94" s="108"/>
      <c r="K94" s="108"/>
      <c r="L94" s="108"/>
      <c r="M94" s="108"/>
      <c r="N94" s="108"/>
      <c r="O94" s="55"/>
      <c r="P94" s="55"/>
      <c r="Q94" s="108"/>
      <c r="R94" s="108"/>
      <c r="S94" s="108"/>
      <c r="T94" s="108"/>
      <c r="U94" s="108"/>
      <c r="V94" s="108"/>
      <c r="W94" s="108"/>
      <c r="X94" s="108"/>
      <c r="Y94" s="108"/>
      <c r="Z94" s="108"/>
    </row>
    <row r="95" spans="1:26" ht="15.75" customHeight="1">
      <c r="A95" s="108"/>
      <c r="B95" s="108"/>
      <c r="C95" s="108"/>
      <c r="D95" s="108"/>
      <c r="E95" s="108"/>
      <c r="F95" s="108"/>
      <c r="G95" s="108"/>
      <c r="H95" s="108"/>
      <c r="I95" s="108"/>
      <c r="J95" s="108"/>
      <c r="K95" s="108"/>
      <c r="L95" s="108"/>
      <c r="M95" s="108"/>
      <c r="N95" s="108"/>
      <c r="O95" s="55"/>
      <c r="P95" s="55"/>
      <c r="Q95" s="108"/>
      <c r="R95" s="108"/>
      <c r="S95" s="108"/>
      <c r="T95" s="108"/>
      <c r="U95" s="108"/>
      <c r="V95" s="108"/>
      <c r="W95" s="108"/>
      <c r="X95" s="108"/>
      <c r="Y95" s="108"/>
      <c r="Z95" s="108"/>
    </row>
    <row r="96" spans="1:26" ht="15.75" customHeight="1">
      <c r="A96" s="108"/>
      <c r="B96" s="108"/>
      <c r="C96" s="108"/>
      <c r="D96" s="108"/>
      <c r="E96" s="108"/>
      <c r="F96" s="108"/>
      <c r="G96" s="108"/>
      <c r="H96" s="108"/>
      <c r="I96" s="108"/>
      <c r="J96" s="108"/>
      <c r="K96" s="108"/>
      <c r="L96" s="108"/>
      <c r="M96" s="108"/>
      <c r="N96" s="108"/>
      <c r="O96" s="55"/>
      <c r="P96" s="55"/>
      <c r="Q96" s="108"/>
      <c r="R96" s="108"/>
      <c r="S96" s="108"/>
      <c r="T96" s="108"/>
      <c r="U96" s="108"/>
      <c r="V96" s="108"/>
      <c r="W96" s="108"/>
      <c r="X96" s="108"/>
      <c r="Y96" s="108"/>
      <c r="Z96" s="108"/>
    </row>
    <row r="97" spans="1:26" ht="15.75" customHeight="1">
      <c r="A97" s="108"/>
      <c r="B97" s="108"/>
      <c r="C97" s="108"/>
      <c r="D97" s="108"/>
      <c r="E97" s="108"/>
      <c r="F97" s="108"/>
      <c r="G97" s="108"/>
      <c r="H97" s="108"/>
      <c r="I97" s="108"/>
      <c r="J97" s="108"/>
      <c r="K97" s="108"/>
      <c r="L97" s="108"/>
      <c r="M97" s="108"/>
      <c r="N97" s="108"/>
      <c r="O97" s="55"/>
      <c r="P97" s="55"/>
      <c r="Q97" s="108"/>
      <c r="R97" s="108"/>
      <c r="S97" s="108"/>
      <c r="T97" s="108"/>
      <c r="U97" s="108"/>
      <c r="V97" s="108"/>
      <c r="W97" s="108"/>
      <c r="X97" s="108"/>
      <c r="Y97" s="108"/>
      <c r="Z97" s="108"/>
    </row>
    <row r="98" spans="1:26" ht="15.75" customHeight="1">
      <c r="A98" s="108"/>
      <c r="B98" s="108"/>
      <c r="C98" s="108"/>
      <c r="D98" s="108"/>
      <c r="E98" s="108"/>
      <c r="F98" s="108"/>
      <c r="G98" s="108"/>
      <c r="H98" s="108"/>
      <c r="I98" s="108"/>
      <c r="J98" s="108"/>
      <c r="K98" s="108"/>
      <c r="L98" s="108"/>
      <c r="M98" s="108"/>
      <c r="N98" s="108"/>
      <c r="O98" s="55"/>
      <c r="P98" s="55"/>
      <c r="Q98" s="108"/>
      <c r="R98" s="108"/>
      <c r="S98" s="108"/>
      <c r="T98" s="108"/>
      <c r="U98" s="108"/>
      <c r="V98" s="108"/>
      <c r="W98" s="108"/>
      <c r="X98" s="108"/>
      <c r="Y98" s="108"/>
      <c r="Z98" s="108"/>
    </row>
    <row r="99" spans="1:26" ht="15.75" customHeight="1">
      <c r="A99" s="108"/>
      <c r="B99" s="108"/>
      <c r="C99" s="108"/>
      <c r="D99" s="108"/>
      <c r="E99" s="108"/>
      <c r="F99" s="108"/>
      <c r="G99" s="108"/>
      <c r="H99" s="108"/>
      <c r="I99" s="108"/>
      <c r="J99" s="108"/>
      <c r="K99" s="108"/>
      <c r="L99" s="108"/>
      <c r="M99" s="108"/>
      <c r="N99" s="108"/>
      <c r="O99" s="55"/>
      <c r="P99" s="55"/>
      <c r="Q99" s="108"/>
      <c r="R99" s="108"/>
      <c r="S99" s="108"/>
      <c r="T99" s="108"/>
      <c r="U99" s="108"/>
      <c r="V99" s="108"/>
      <c r="W99" s="108"/>
      <c r="X99" s="108"/>
      <c r="Y99" s="108"/>
      <c r="Z99" s="108"/>
    </row>
    <row r="100" spans="1:26" ht="15.75" customHeight="1">
      <c r="A100" s="108"/>
      <c r="B100" s="108"/>
      <c r="C100" s="108"/>
      <c r="D100" s="108"/>
      <c r="E100" s="108"/>
      <c r="F100" s="108"/>
      <c r="G100" s="108"/>
      <c r="H100" s="108"/>
      <c r="I100" s="108"/>
      <c r="J100" s="108"/>
      <c r="K100" s="108"/>
      <c r="L100" s="108"/>
      <c r="M100" s="108"/>
      <c r="N100" s="108"/>
      <c r="O100" s="55"/>
      <c r="P100" s="55"/>
      <c r="Q100" s="108"/>
      <c r="R100" s="108"/>
      <c r="S100" s="108"/>
      <c r="T100" s="108"/>
      <c r="U100" s="108"/>
      <c r="V100" s="108"/>
      <c r="W100" s="108"/>
      <c r="X100" s="108"/>
      <c r="Y100" s="108"/>
      <c r="Z100" s="108"/>
    </row>
    <row r="101" spans="1:26" ht="15.75" customHeight="1">
      <c r="A101" s="108"/>
      <c r="B101" s="108"/>
      <c r="C101" s="108"/>
      <c r="D101" s="108"/>
      <c r="E101" s="108"/>
      <c r="F101" s="108"/>
      <c r="G101" s="108"/>
      <c r="H101" s="108"/>
      <c r="I101" s="108"/>
      <c r="J101" s="108"/>
      <c r="K101" s="108"/>
      <c r="L101" s="108"/>
      <c r="M101" s="108"/>
      <c r="N101" s="108"/>
      <c r="O101" s="55"/>
      <c r="P101" s="55"/>
      <c r="Q101" s="108"/>
      <c r="R101" s="108"/>
      <c r="S101" s="108"/>
      <c r="T101" s="108"/>
      <c r="U101" s="108"/>
      <c r="V101" s="108"/>
      <c r="W101" s="108"/>
      <c r="X101" s="108"/>
      <c r="Y101" s="108"/>
      <c r="Z101" s="108"/>
    </row>
    <row r="102" spans="1:26" ht="15.75" customHeight="1">
      <c r="A102" s="108"/>
      <c r="B102" s="108"/>
      <c r="C102" s="108"/>
      <c r="D102" s="108"/>
      <c r="E102" s="108"/>
      <c r="F102" s="108"/>
      <c r="G102" s="108"/>
      <c r="H102" s="108"/>
      <c r="I102" s="108"/>
      <c r="J102" s="108"/>
      <c r="K102" s="108"/>
      <c r="L102" s="108"/>
      <c r="M102" s="108"/>
      <c r="N102" s="108"/>
      <c r="O102" s="55"/>
      <c r="P102" s="55"/>
      <c r="Q102" s="108"/>
      <c r="R102" s="108"/>
      <c r="S102" s="108"/>
      <c r="T102" s="108"/>
      <c r="U102" s="108"/>
      <c r="V102" s="108"/>
      <c r="W102" s="108"/>
      <c r="X102" s="108"/>
      <c r="Y102" s="108"/>
      <c r="Z102" s="108"/>
    </row>
    <row r="103" spans="1:26" ht="15.75" customHeight="1">
      <c r="A103" s="108"/>
      <c r="B103" s="108"/>
      <c r="C103" s="108"/>
      <c r="D103" s="108"/>
      <c r="E103" s="108"/>
      <c r="F103" s="108"/>
      <c r="G103" s="108"/>
      <c r="H103" s="108"/>
      <c r="I103" s="108"/>
      <c r="J103" s="108"/>
      <c r="K103" s="108"/>
      <c r="L103" s="108"/>
      <c r="M103" s="108"/>
      <c r="N103" s="108"/>
      <c r="O103" s="55"/>
      <c r="P103" s="55"/>
      <c r="Q103" s="108"/>
      <c r="R103" s="108"/>
      <c r="S103" s="108"/>
      <c r="T103" s="108"/>
      <c r="U103" s="108"/>
      <c r="V103" s="108"/>
      <c r="W103" s="108"/>
      <c r="X103" s="108"/>
      <c r="Y103" s="108"/>
      <c r="Z103" s="108"/>
    </row>
    <row r="104" spans="1:26" ht="15.75" customHeight="1">
      <c r="A104" s="108"/>
      <c r="B104" s="108"/>
      <c r="C104" s="108"/>
      <c r="D104" s="108"/>
      <c r="E104" s="108"/>
      <c r="F104" s="108"/>
      <c r="G104" s="108"/>
      <c r="H104" s="108"/>
      <c r="I104" s="108"/>
      <c r="J104" s="108"/>
      <c r="K104" s="108"/>
      <c r="L104" s="108"/>
      <c r="M104" s="108"/>
      <c r="N104" s="108"/>
      <c r="O104" s="55"/>
      <c r="P104" s="55"/>
      <c r="Q104" s="108"/>
      <c r="R104" s="108"/>
      <c r="S104" s="108"/>
      <c r="T104" s="108"/>
      <c r="U104" s="108"/>
      <c r="V104" s="108"/>
      <c r="W104" s="108"/>
      <c r="X104" s="108"/>
      <c r="Y104" s="108"/>
      <c r="Z104" s="108"/>
    </row>
    <row r="105" spans="1:26" ht="15.75" customHeight="1">
      <c r="A105" s="108"/>
      <c r="B105" s="108"/>
      <c r="C105" s="108"/>
      <c r="D105" s="108"/>
      <c r="E105" s="108"/>
      <c r="F105" s="108"/>
      <c r="G105" s="108"/>
      <c r="H105" s="108"/>
      <c r="I105" s="108"/>
      <c r="J105" s="108"/>
      <c r="K105" s="108"/>
      <c r="L105" s="108"/>
      <c r="M105" s="108"/>
      <c r="N105" s="108"/>
      <c r="O105" s="55"/>
      <c r="P105" s="55"/>
      <c r="Q105" s="108"/>
      <c r="R105" s="108"/>
      <c r="S105" s="108"/>
      <c r="T105" s="108"/>
      <c r="U105" s="108"/>
      <c r="V105" s="108"/>
      <c r="W105" s="108"/>
      <c r="X105" s="108"/>
      <c r="Y105" s="108"/>
      <c r="Z105" s="108"/>
    </row>
    <row r="106" spans="1:26" ht="15.75" customHeight="1">
      <c r="A106" s="108"/>
      <c r="B106" s="108"/>
      <c r="C106" s="108"/>
      <c r="D106" s="108"/>
      <c r="E106" s="108"/>
      <c r="F106" s="108"/>
      <c r="G106" s="108"/>
      <c r="H106" s="108"/>
      <c r="I106" s="108"/>
      <c r="J106" s="108"/>
      <c r="K106" s="108"/>
      <c r="L106" s="108"/>
      <c r="M106" s="108"/>
      <c r="N106" s="108"/>
      <c r="O106" s="55"/>
      <c r="P106" s="55"/>
      <c r="Q106" s="108"/>
      <c r="R106" s="108"/>
      <c r="S106" s="108"/>
      <c r="T106" s="108"/>
      <c r="U106" s="108"/>
      <c r="V106" s="108"/>
      <c r="W106" s="108"/>
      <c r="X106" s="108"/>
      <c r="Y106" s="108"/>
      <c r="Z106" s="108"/>
    </row>
    <row r="107" spans="1:26" ht="15.75" customHeight="1">
      <c r="A107" s="108"/>
      <c r="B107" s="108"/>
      <c r="C107" s="108"/>
      <c r="D107" s="108"/>
      <c r="E107" s="108"/>
      <c r="F107" s="108"/>
      <c r="G107" s="108"/>
      <c r="H107" s="108"/>
      <c r="I107" s="108"/>
      <c r="J107" s="108"/>
      <c r="K107" s="108"/>
      <c r="L107" s="108"/>
      <c r="M107" s="108"/>
      <c r="N107" s="108"/>
      <c r="O107" s="55"/>
      <c r="P107" s="55"/>
      <c r="Q107" s="108"/>
      <c r="R107" s="108"/>
      <c r="S107" s="108"/>
      <c r="T107" s="108"/>
      <c r="U107" s="108"/>
      <c r="V107" s="108"/>
      <c r="W107" s="108"/>
      <c r="X107" s="108"/>
      <c r="Y107" s="108"/>
      <c r="Z107" s="108"/>
    </row>
    <row r="108" spans="1:26" ht="15.75" customHeight="1">
      <c r="A108" s="108"/>
      <c r="B108" s="108"/>
      <c r="C108" s="108"/>
      <c r="D108" s="108"/>
      <c r="E108" s="108"/>
      <c r="F108" s="108"/>
      <c r="G108" s="108"/>
      <c r="H108" s="108"/>
      <c r="I108" s="108"/>
      <c r="J108" s="108"/>
      <c r="K108" s="108"/>
      <c r="L108" s="108"/>
      <c r="M108" s="108"/>
      <c r="N108" s="108"/>
      <c r="O108" s="55"/>
      <c r="P108" s="55"/>
      <c r="Q108" s="108"/>
      <c r="R108" s="108"/>
      <c r="S108" s="108"/>
      <c r="T108" s="108"/>
      <c r="U108" s="108"/>
      <c r="V108" s="108"/>
      <c r="W108" s="108"/>
      <c r="X108" s="108"/>
      <c r="Y108" s="108"/>
      <c r="Z108" s="108"/>
    </row>
    <row r="109" spans="1:26" ht="15.75" customHeight="1">
      <c r="A109" s="108"/>
      <c r="B109" s="108"/>
      <c r="C109" s="108"/>
      <c r="D109" s="108"/>
      <c r="E109" s="108"/>
      <c r="F109" s="108"/>
      <c r="G109" s="108"/>
      <c r="H109" s="108"/>
      <c r="I109" s="108"/>
      <c r="J109" s="108"/>
      <c r="K109" s="108"/>
      <c r="L109" s="108"/>
      <c r="M109" s="108"/>
      <c r="N109" s="108"/>
      <c r="O109" s="55"/>
      <c r="P109" s="55"/>
      <c r="Q109" s="108"/>
      <c r="R109" s="108"/>
      <c r="S109" s="108"/>
      <c r="T109" s="108"/>
      <c r="U109" s="108"/>
      <c r="V109" s="108"/>
      <c r="W109" s="108"/>
      <c r="X109" s="108"/>
      <c r="Y109" s="108"/>
      <c r="Z109" s="108"/>
    </row>
    <row r="110" spans="1:26" ht="15.75" customHeight="1">
      <c r="A110" s="108"/>
      <c r="B110" s="108"/>
      <c r="C110" s="108"/>
      <c r="D110" s="108"/>
      <c r="E110" s="108"/>
      <c r="F110" s="108"/>
      <c r="G110" s="108"/>
      <c r="H110" s="108"/>
      <c r="I110" s="108"/>
      <c r="J110" s="108"/>
      <c r="K110" s="108"/>
      <c r="L110" s="108"/>
      <c r="M110" s="108"/>
      <c r="N110" s="108"/>
      <c r="O110" s="55"/>
      <c r="P110" s="55"/>
      <c r="Q110" s="108"/>
      <c r="R110" s="108"/>
      <c r="S110" s="108"/>
      <c r="T110" s="108"/>
      <c r="U110" s="108"/>
      <c r="V110" s="108"/>
      <c r="W110" s="108"/>
      <c r="X110" s="108"/>
      <c r="Y110" s="108"/>
      <c r="Z110" s="108"/>
    </row>
    <row r="111" spans="1:26" ht="15.75" customHeight="1">
      <c r="A111" s="108"/>
      <c r="B111" s="108"/>
      <c r="C111" s="108"/>
      <c r="D111" s="108"/>
      <c r="E111" s="108"/>
      <c r="F111" s="108"/>
      <c r="G111" s="108"/>
      <c r="H111" s="108"/>
      <c r="I111" s="108"/>
      <c r="J111" s="108"/>
      <c r="K111" s="108"/>
      <c r="L111" s="108"/>
      <c r="M111" s="108"/>
      <c r="N111" s="108"/>
      <c r="O111" s="55"/>
      <c r="P111" s="55"/>
      <c r="Q111" s="108"/>
      <c r="R111" s="108"/>
      <c r="S111" s="108"/>
      <c r="T111" s="108"/>
      <c r="U111" s="108"/>
      <c r="V111" s="108"/>
      <c r="W111" s="108"/>
      <c r="X111" s="108"/>
      <c r="Y111" s="108"/>
      <c r="Z111" s="108"/>
    </row>
    <row r="112" spans="1:26" ht="15.75" customHeight="1">
      <c r="A112" s="108"/>
      <c r="B112" s="108"/>
      <c r="C112" s="108"/>
      <c r="D112" s="108"/>
      <c r="E112" s="108"/>
      <c r="F112" s="108"/>
      <c r="G112" s="108"/>
      <c r="H112" s="108"/>
      <c r="I112" s="108"/>
      <c r="J112" s="108"/>
      <c r="K112" s="108"/>
      <c r="L112" s="108"/>
      <c r="M112" s="108"/>
      <c r="N112" s="108"/>
      <c r="O112" s="55"/>
      <c r="P112" s="55"/>
      <c r="Q112" s="108"/>
      <c r="R112" s="108"/>
      <c r="S112" s="108"/>
      <c r="T112" s="108"/>
      <c r="U112" s="108"/>
      <c r="V112" s="108"/>
      <c r="W112" s="108"/>
      <c r="X112" s="108"/>
      <c r="Y112" s="108"/>
      <c r="Z112" s="108"/>
    </row>
    <row r="113" spans="1:26" ht="15.75" customHeight="1">
      <c r="A113" s="108"/>
      <c r="B113" s="108"/>
      <c r="C113" s="108"/>
      <c r="D113" s="108"/>
      <c r="E113" s="108"/>
      <c r="F113" s="108"/>
      <c r="G113" s="108"/>
      <c r="H113" s="108"/>
      <c r="I113" s="108"/>
      <c r="J113" s="108"/>
      <c r="K113" s="108"/>
      <c r="L113" s="108"/>
      <c r="M113" s="108"/>
      <c r="N113" s="108"/>
      <c r="O113" s="55"/>
      <c r="P113" s="55"/>
      <c r="Q113" s="108"/>
      <c r="R113" s="108"/>
      <c r="S113" s="108"/>
      <c r="T113" s="108"/>
      <c r="U113" s="108"/>
      <c r="V113" s="108"/>
      <c r="W113" s="108"/>
      <c r="X113" s="108"/>
      <c r="Y113" s="108"/>
      <c r="Z113" s="108"/>
    </row>
    <row r="114" spans="1:26" ht="15.75" customHeight="1">
      <c r="A114" s="108"/>
      <c r="B114" s="108"/>
      <c r="C114" s="108"/>
      <c r="D114" s="108"/>
      <c r="E114" s="108"/>
      <c r="F114" s="108"/>
      <c r="G114" s="108"/>
      <c r="H114" s="108"/>
      <c r="I114" s="108"/>
      <c r="J114" s="108"/>
      <c r="K114" s="108"/>
      <c r="L114" s="108"/>
      <c r="M114" s="108"/>
      <c r="N114" s="108"/>
      <c r="O114" s="55"/>
      <c r="P114" s="55"/>
      <c r="Q114" s="108"/>
      <c r="R114" s="108"/>
      <c r="S114" s="108"/>
      <c r="T114" s="108"/>
      <c r="U114" s="108"/>
      <c r="V114" s="108"/>
      <c r="W114" s="108"/>
      <c r="X114" s="108"/>
      <c r="Y114" s="108"/>
      <c r="Z114" s="108"/>
    </row>
    <row r="115" spans="1:26" ht="15.75" customHeight="1">
      <c r="A115" s="108"/>
      <c r="B115" s="108"/>
      <c r="C115" s="108"/>
      <c r="D115" s="108"/>
      <c r="E115" s="108"/>
      <c r="F115" s="108"/>
      <c r="G115" s="108"/>
      <c r="H115" s="108"/>
      <c r="I115" s="108"/>
      <c r="J115" s="108"/>
      <c r="K115" s="108"/>
      <c r="L115" s="108"/>
      <c r="M115" s="108"/>
      <c r="N115" s="108"/>
      <c r="O115" s="55"/>
      <c r="P115" s="55"/>
      <c r="Q115" s="108"/>
      <c r="R115" s="108"/>
      <c r="S115" s="108"/>
      <c r="T115" s="108"/>
      <c r="U115" s="108"/>
      <c r="V115" s="108"/>
      <c r="W115" s="108"/>
      <c r="X115" s="108"/>
      <c r="Y115" s="108"/>
      <c r="Z115" s="108"/>
    </row>
    <row r="116" spans="1:26" ht="15.75" customHeight="1">
      <c r="A116" s="108"/>
      <c r="B116" s="108"/>
      <c r="C116" s="108"/>
      <c r="D116" s="108"/>
      <c r="E116" s="108"/>
      <c r="F116" s="108"/>
      <c r="G116" s="108"/>
      <c r="H116" s="108"/>
      <c r="I116" s="108"/>
      <c r="J116" s="108"/>
      <c r="K116" s="108"/>
      <c r="L116" s="108"/>
      <c r="M116" s="108"/>
      <c r="N116" s="108"/>
      <c r="O116" s="55"/>
      <c r="P116" s="55"/>
      <c r="Q116" s="108"/>
      <c r="R116" s="108"/>
      <c r="S116" s="108"/>
      <c r="T116" s="108"/>
      <c r="U116" s="108"/>
      <c r="V116" s="108"/>
      <c r="W116" s="108"/>
      <c r="X116" s="108"/>
      <c r="Y116" s="108"/>
      <c r="Z116" s="108"/>
    </row>
    <row r="117" spans="1:26" ht="15.75" customHeight="1">
      <c r="A117" s="108"/>
      <c r="B117" s="108"/>
      <c r="C117" s="108"/>
      <c r="D117" s="108"/>
      <c r="E117" s="108"/>
      <c r="F117" s="108"/>
      <c r="G117" s="108"/>
      <c r="H117" s="108"/>
      <c r="I117" s="108"/>
      <c r="J117" s="108"/>
      <c r="K117" s="108"/>
      <c r="L117" s="108"/>
      <c r="M117" s="108"/>
      <c r="N117" s="108"/>
      <c r="O117" s="55"/>
      <c r="P117" s="55"/>
      <c r="Q117" s="108"/>
      <c r="R117" s="108"/>
      <c r="S117" s="108"/>
      <c r="T117" s="108"/>
      <c r="U117" s="108"/>
      <c r="V117" s="108"/>
      <c r="W117" s="108"/>
      <c r="X117" s="108"/>
      <c r="Y117" s="108"/>
      <c r="Z117" s="108"/>
    </row>
    <row r="118" spans="1:26" ht="15.75" customHeight="1">
      <c r="A118" s="108"/>
      <c r="B118" s="108"/>
      <c r="C118" s="108"/>
      <c r="D118" s="108"/>
      <c r="E118" s="108"/>
      <c r="F118" s="108"/>
      <c r="G118" s="108"/>
      <c r="H118" s="108"/>
      <c r="I118" s="108"/>
      <c r="J118" s="108"/>
      <c r="K118" s="108"/>
      <c r="L118" s="108"/>
      <c r="M118" s="108"/>
      <c r="N118" s="108"/>
      <c r="O118" s="55"/>
      <c r="P118" s="55"/>
      <c r="Q118" s="108"/>
      <c r="R118" s="108"/>
      <c r="S118" s="108"/>
      <c r="T118" s="108"/>
      <c r="U118" s="108"/>
      <c r="V118" s="108"/>
      <c r="W118" s="108"/>
      <c r="X118" s="108"/>
      <c r="Y118" s="108"/>
      <c r="Z118" s="108"/>
    </row>
    <row r="119" spans="1:26" ht="15.75" customHeight="1">
      <c r="A119" s="108"/>
      <c r="B119" s="108"/>
      <c r="C119" s="108"/>
      <c r="D119" s="108"/>
      <c r="E119" s="108"/>
      <c r="F119" s="108"/>
      <c r="G119" s="108"/>
      <c r="H119" s="108"/>
      <c r="I119" s="108"/>
      <c r="J119" s="108"/>
      <c r="K119" s="108"/>
      <c r="L119" s="108"/>
      <c r="M119" s="108"/>
      <c r="N119" s="108"/>
      <c r="O119" s="55"/>
      <c r="P119" s="55"/>
      <c r="Q119" s="108"/>
      <c r="R119" s="108"/>
      <c r="S119" s="108"/>
      <c r="T119" s="108"/>
      <c r="U119" s="108"/>
      <c r="V119" s="108"/>
      <c r="W119" s="108"/>
      <c r="X119" s="108"/>
      <c r="Y119" s="108"/>
      <c r="Z119" s="108"/>
    </row>
    <row r="120" spans="1:26" ht="15.75" customHeight="1">
      <c r="A120" s="108"/>
      <c r="B120" s="108"/>
      <c r="C120" s="108"/>
      <c r="D120" s="108"/>
      <c r="E120" s="108"/>
      <c r="F120" s="108"/>
      <c r="G120" s="108"/>
      <c r="H120" s="108"/>
      <c r="I120" s="108"/>
      <c r="J120" s="108"/>
      <c r="K120" s="108"/>
      <c r="L120" s="108"/>
      <c r="M120" s="108"/>
      <c r="N120" s="108"/>
      <c r="O120" s="55"/>
      <c r="P120" s="55"/>
      <c r="Q120" s="108"/>
      <c r="R120" s="108"/>
      <c r="S120" s="108"/>
      <c r="T120" s="108"/>
      <c r="U120" s="108"/>
      <c r="V120" s="108"/>
      <c r="W120" s="108"/>
      <c r="X120" s="108"/>
      <c r="Y120" s="108"/>
      <c r="Z120" s="108"/>
    </row>
    <row r="121" spans="1:26" ht="15.75" customHeight="1">
      <c r="A121" s="108"/>
      <c r="B121" s="108"/>
      <c r="C121" s="108"/>
      <c r="D121" s="108"/>
      <c r="E121" s="108"/>
      <c r="F121" s="108"/>
      <c r="G121" s="108"/>
      <c r="H121" s="108"/>
      <c r="I121" s="108"/>
      <c r="J121" s="108"/>
      <c r="K121" s="108"/>
      <c r="L121" s="108"/>
      <c r="M121" s="108"/>
      <c r="N121" s="108"/>
      <c r="O121" s="55"/>
      <c r="P121" s="55"/>
      <c r="Q121" s="108"/>
      <c r="R121" s="108"/>
      <c r="S121" s="108"/>
      <c r="T121" s="108"/>
      <c r="U121" s="108"/>
      <c r="V121" s="108"/>
      <c r="W121" s="108"/>
      <c r="X121" s="108"/>
      <c r="Y121" s="108"/>
      <c r="Z121" s="108"/>
    </row>
    <row r="122" spans="1:26" ht="15.75" customHeight="1">
      <c r="A122" s="108"/>
      <c r="B122" s="108"/>
      <c r="C122" s="108"/>
      <c r="D122" s="108"/>
      <c r="E122" s="108"/>
      <c r="F122" s="108"/>
      <c r="G122" s="108"/>
      <c r="H122" s="108"/>
      <c r="I122" s="108"/>
      <c r="J122" s="108"/>
      <c r="K122" s="108"/>
      <c r="L122" s="108"/>
      <c r="M122" s="108"/>
      <c r="N122" s="108"/>
      <c r="O122" s="55"/>
      <c r="P122" s="55"/>
      <c r="Q122" s="108"/>
      <c r="R122" s="108"/>
      <c r="S122" s="108"/>
      <c r="T122" s="108"/>
      <c r="U122" s="108"/>
      <c r="V122" s="108"/>
      <c r="W122" s="108"/>
      <c r="X122" s="108"/>
      <c r="Y122" s="108"/>
      <c r="Z122" s="108"/>
    </row>
    <row r="123" spans="1:26" ht="15.75" customHeight="1">
      <c r="A123" s="108"/>
      <c r="B123" s="108"/>
      <c r="C123" s="108"/>
      <c r="D123" s="108"/>
      <c r="E123" s="108"/>
      <c r="F123" s="108"/>
      <c r="G123" s="108"/>
      <c r="H123" s="108"/>
      <c r="I123" s="108"/>
      <c r="J123" s="108"/>
      <c r="K123" s="108"/>
      <c r="L123" s="108"/>
      <c r="M123" s="108"/>
      <c r="N123" s="108"/>
      <c r="O123" s="55"/>
      <c r="P123" s="55"/>
      <c r="Q123" s="108"/>
      <c r="R123" s="108"/>
      <c r="S123" s="108"/>
      <c r="T123" s="108"/>
      <c r="U123" s="108"/>
      <c r="V123" s="108"/>
      <c r="W123" s="108"/>
      <c r="X123" s="108"/>
      <c r="Y123" s="108"/>
      <c r="Z123" s="108"/>
    </row>
    <row r="124" spans="1:26" ht="15.75" customHeight="1">
      <c r="A124" s="108"/>
      <c r="B124" s="108"/>
      <c r="C124" s="108"/>
      <c r="D124" s="108"/>
      <c r="E124" s="108"/>
      <c r="F124" s="108"/>
      <c r="G124" s="108"/>
      <c r="H124" s="108"/>
      <c r="I124" s="108"/>
      <c r="J124" s="108"/>
      <c r="K124" s="108"/>
      <c r="L124" s="108"/>
      <c r="M124" s="108"/>
      <c r="N124" s="108"/>
      <c r="O124" s="55"/>
      <c r="P124" s="55"/>
      <c r="Q124" s="108"/>
      <c r="R124" s="108"/>
      <c r="S124" s="108"/>
      <c r="T124" s="108"/>
      <c r="U124" s="108"/>
      <c r="V124" s="108"/>
      <c r="W124" s="108"/>
      <c r="X124" s="108"/>
      <c r="Y124" s="108"/>
      <c r="Z124" s="108"/>
    </row>
    <row r="125" spans="1:26" ht="15.75" customHeight="1">
      <c r="A125" s="108"/>
      <c r="B125" s="108"/>
      <c r="C125" s="108"/>
      <c r="D125" s="108"/>
      <c r="E125" s="108"/>
      <c r="F125" s="108"/>
      <c r="G125" s="108"/>
      <c r="H125" s="108"/>
      <c r="I125" s="108"/>
      <c r="J125" s="108"/>
      <c r="K125" s="108"/>
      <c r="L125" s="108"/>
      <c r="M125" s="108"/>
      <c r="N125" s="108"/>
      <c r="O125" s="55"/>
      <c r="P125" s="55"/>
      <c r="Q125" s="108"/>
      <c r="R125" s="108"/>
      <c r="S125" s="108"/>
      <c r="T125" s="108"/>
      <c r="U125" s="108"/>
      <c r="V125" s="108"/>
      <c r="W125" s="108"/>
      <c r="X125" s="108"/>
      <c r="Y125" s="108"/>
      <c r="Z125" s="108"/>
    </row>
    <row r="126" spans="1:26" ht="15.75" customHeight="1">
      <c r="A126" s="108"/>
      <c r="B126" s="108"/>
      <c r="C126" s="108"/>
      <c r="D126" s="108"/>
      <c r="E126" s="108"/>
      <c r="F126" s="108"/>
      <c r="G126" s="108"/>
      <c r="H126" s="108"/>
      <c r="I126" s="108"/>
      <c r="J126" s="108"/>
      <c r="K126" s="108"/>
      <c r="L126" s="108"/>
      <c r="M126" s="108"/>
      <c r="N126" s="108"/>
      <c r="O126" s="55"/>
      <c r="P126" s="55"/>
      <c r="Q126" s="108"/>
      <c r="R126" s="108"/>
      <c r="S126" s="108"/>
      <c r="T126" s="108"/>
      <c r="U126" s="108"/>
      <c r="V126" s="108"/>
      <c r="W126" s="108"/>
      <c r="X126" s="108"/>
      <c r="Y126" s="108"/>
      <c r="Z126" s="108"/>
    </row>
    <row r="127" spans="1:26" ht="15.75" customHeight="1">
      <c r="A127" s="108"/>
      <c r="B127" s="108"/>
      <c r="C127" s="108"/>
      <c r="D127" s="108"/>
      <c r="E127" s="108"/>
      <c r="F127" s="108"/>
      <c r="G127" s="108"/>
      <c r="H127" s="108"/>
      <c r="I127" s="108"/>
      <c r="J127" s="108"/>
      <c r="K127" s="108"/>
      <c r="L127" s="108"/>
      <c r="M127" s="108"/>
      <c r="N127" s="108"/>
      <c r="O127" s="55"/>
      <c r="P127" s="55"/>
      <c r="Q127" s="108"/>
      <c r="R127" s="108"/>
      <c r="S127" s="108"/>
      <c r="T127" s="108"/>
      <c r="U127" s="108"/>
      <c r="V127" s="108"/>
      <c r="W127" s="108"/>
      <c r="X127" s="108"/>
      <c r="Y127" s="108"/>
      <c r="Z127" s="108"/>
    </row>
    <row r="128" spans="1:26" ht="15.75" customHeight="1">
      <c r="A128" s="108"/>
      <c r="B128" s="108"/>
      <c r="C128" s="108"/>
      <c r="D128" s="108"/>
      <c r="E128" s="108"/>
      <c r="F128" s="108"/>
      <c r="G128" s="108"/>
      <c r="H128" s="108"/>
      <c r="I128" s="108"/>
      <c r="J128" s="108"/>
      <c r="K128" s="108"/>
      <c r="L128" s="108"/>
      <c r="M128" s="108"/>
      <c r="N128" s="108"/>
      <c r="O128" s="55"/>
      <c r="P128" s="55"/>
      <c r="Q128" s="108"/>
      <c r="R128" s="108"/>
      <c r="S128" s="108"/>
      <c r="T128" s="108"/>
      <c r="U128" s="108"/>
      <c r="V128" s="108"/>
      <c r="W128" s="108"/>
      <c r="X128" s="108"/>
      <c r="Y128" s="108"/>
      <c r="Z128" s="108"/>
    </row>
    <row r="129" spans="1:26" ht="15.75" customHeight="1">
      <c r="A129" s="108"/>
      <c r="B129" s="108"/>
      <c r="C129" s="108"/>
      <c r="D129" s="108"/>
      <c r="E129" s="108"/>
      <c r="F129" s="108"/>
      <c r="G129" s="108"/>
      <c r="H129" s="108"/>
      <c r="I129" s="108"/>
      <c r="J129" s="108"/>
      <c r="K129" s="108"/>
      <c r="L129" s="108"/>
      <c r="M129" s="108"/>
      <c r="N129" s="108"/>
      <c r="O129" s="55"/>
      <c r="P129" s="55"/>
      <c r="Q129" s="108"/>
      <c r="R129" s="108"/>
      <c r="S129" s="108"/>
      <c r="T129" s="108"/>
      <c r="U129" s="108"/>
      <c r="V129" s="108"/>
      <c r="W129" s="108"/>
      <c r="X129" s="108"/>
      <c r="Y129" s="108"/>
      <c r="Z129" s="108"/>
    </row>
    <row r="130" spans="1:26" ht="15.75" customHeight="1">
      <c r="A130" s="108"/>
      <c r="B130" s="108"/>
      <c r="C130" s="108"/>
      <c r="D130" s="108"/>
      <c r="E130" s="108"/>
      <c r="F130" s="108"/>
      <c r="G130" s="108"/>
      <c r="H130" s="108"/>
      <c r="I130" s="108"/>
      <c r="J130" s="108"/>
      <c r="K130" s="108"/>
      <c r="L130" s="108"/>
      <c r="M130" s="108"/>
      <c r="N130" s="108"/>
      <c r="O130" s="55"/>
      <c r="P130" s="55"/>
      <c r="Q130" s="108"/>
      <c r="R130" s="108"/>
      <c r="S130" s="108"/>
      <c r="T130" s="108"/>
      <c r="U130" s="108"/>
      <c r="V130" s="108"/>
      <c r="W130" s="108"/>
      <c r="X130" s="108"/>
      <c r="Y130" s="108"/>
      <c r="Z130" s="108"/>
    </row>
    <row r="131" spans="1:26" ht="15.75" customHeight="1">
      <c r="A131" s="108"/>
      <c r="B131" s="108"/>
      <c r="C131" s="108"/>
      <c r="D131" s="108"/>
      <c r="E131" s="108"/>
      <c r="F131" s="108"/>
      <c r="G131" s="108"/>
      <c r="H131" s="108"/>
      <c r="I131" s="108"/>
      <c r="J131" s="108"/>
      <c r="K131" s="108"/>
      <c r="L131" s="108"/>
      <c r="M131" s="108"/>
      <c r="N131" s="108"/>
      <c r="O131" s="55"/>
      <c r="P131" s="55"/>
      <c r="Q131" s="108"/>
      <c r="R131" s="108"/>
      <c r="S131" s="108"/>
      <c r="T131" s="108"/>
      <c r="U131" s="108"/>
      <c r="V131" s="108"/>
      <c r="W131" s="108"/>
      <c r="X131" s="108"/>
      <c r="Y131" s="108"/>
      <c r="Z131" s="108"/>
    </row>
    <row r="132" spans="1:26" ht="15.75" customHeight="1">
      <c r="A132" s="108"/>
      <c r="B132" s="108"/>
      <c r="C132" s="108"/>
      <c r="D132" s="108"/>
      <c r="E132" s="108"/>
      <c r="F132" s="108"/>
      <c r="G132" s="108"/>
      <c r="H132" s="108"/>
      <c r="I132" s="108"/>
      <c r="J132" s="108"/>
      <c r="K132" s="108"/>
      <c r="L132" s="108"/>
      <c r="M132" s="108"/>
      <c r="N132" s="108"/>
      <c r="O132" s="55"/>
      <c r="P132" s="55"/>
      <c r="Q132" s="108"/>
      <c r="R132" s="108"/>
      <c r="S132" s="108"/>
      <c r="T132" s="108"/>
      <c r="U132" s="108"/>
      <c r="V132" s="108"/>
      <c r="W132" s="108"/>
      <c r="X132" s="108"/>
      <c r="Y132" s="108"/>
      <c r="Z132" s="108"/>
    </row>
    <row r="133" spans="1:26" ht="15.75" customHeight="1">
      <c r="A133" s="108"/>
      <c r="B133" s="108"/>
      <c r="C133" s="108"/>
      <c r="D133" s="108"/>
      <c r="E133" s="108"/>
      <c r="F133" s="108"/>
      <c r="G133" s="108"/>
      <c r="H133" s="108"/>
      <c r="I133" s="108"/>
      <c r="J133" s="108"/>
      <c r="K133" s="108"/>
      <c r="L133" s="108"/>
      <c r="M133" s="108"/>
      <c r="N133" s="108"/>
      <c r="O133" s="55"/>
      <c r="P133" s="55"/>
      <c r="Q133" s="108"/>
      <c r="R133" s="108"/>
      <c r="S133" s="108"/>
      <c r="T133" s="108"/>
      <c r="U133" s="108"/>
      <c r="V133" s="108"/>
      <c r="W133" s="108"/>
      <c r="X133" s="108"/>
      <c r="Y133" s="108"/>
      <c r="Z133" s="108"/>
    </row>
    <row r="134" spans="1:26" ht="15.75" customHeight="1">
      <c r="A134" s="108"/>
      <c r="B134" s="108"/>
      <c r="C134" s="108"/>
      <c r="D134" s="108"/>
      <c r="E134" s="108"/>
      <c r="F134" s="108"/>
      <c r="G134" s="108"/>
      <c r="H134" s="108"/>
      <c r="I134" s="108"/>
      <c r="J134" s="108"/>
      <c r="K134" s="108"/>
      <c r="L134" s="108"/>
      <c r="M134" s="108"/>
      <c r="N134" s="108"/>
      <c r="O134" s="55"/>
      <c r="P134" s="55"/>
      <c r="Q134" s="108"/>
      <c r="R134" s="108"/>
      <c r="S134" s="108"/>
      <c r="T134" s="108"/>
      <c r="U134" s="108"/>
      <c r="V134" s="108"/>
      <c r="W134" s="108"/>
      <c r="X134" s="108"/>
      <c r="Y134" s="108"/>
      <c r="Z134" s="108"/>
    </row>
    <row r="135" spans="1:26" ht="15.75" customHeight="1">
      <c r="A135" s="108"/>
      <c r="B135" s="108"/>
      <c r="C135" s="108"/>
      <c r="D135" s="108"/>
      <c r="E135" s="108"/>
      <c r="F135" s="108"/>
      <c r="G135" s="108"/>
      <c r="H135" s="108"/>
      <c r="I135" s="108"/>
      <c r="J135" s="108"/>
      <c r="K135" s="108"/>
      <c r="L135" s="108"/>
      <c r="M135" s="108"/>
      <c r="N135" s="108"/>
      <c r="O135" s="55"/>
      <c r="P135" s="55"/>
      <c r="Q135" s="108"/>
      <c r="R135" s="108"/>
      <c r="S135" s="108"/>
      <c r="T135" s="108"/>
      <c r="U135" s="108"/>
      <c r="V135" s="108"/>
      <c r="W135" s="108"/>
      <c r="X135" s="108"/>
      <c r="Y135" s="108"/>
      <c r="Z135" s="108"/>
    </row>
    <row r="136" spans="1:26" ht="15.75" customHeight="1">
      <c r="A136" s="108"/>
      <c r="B136" s="108"/>
      <c r="C136" s="108"/>
      <c r="D136" s="108"/>
      <c r="E136" s="108"/>
      <c r="F136" s="108"/>
      <c r="G136" s="108"/>
      <c r="H136" s="108"/>
      <c r="I136" s="108"/>
      <c r="J136" s="108"/>
      <c r="K136" s="108"/>
      <c r="L136" s="108"/>
      <c r="M136" s="108"/>
      <c r="N136" s="108"/>
      <c r="O136" s="55"/>
      <c r="P136" s="55"/>
      <c r="Q136" s="108"/>
      <c r="R136" s="108"/>
      <c r="S136" s="108"/>
      <c r="T136" s="108"/>
      <c r="U136" s="108"/>
      <c r="V136" s="108"/>
      <c r="W136" s="108"/>
      <c r="X136" s="108"/>
      <c r="Y136" s="108"/>
      <c r="Z136" s="108"/>
    </row>
    <row r="137" spans="1:26" ht="15.75" customHeight="1">
      <c r="A137" s="108"/>
      <c r="B137" s="108"/>
      <c r="C137" s="108"/>
      <c r="D137" s="108"/>
      <c r="E137" s="108"/>
      <c r="F137" s="108"/>
      <c r="G137" s="108"/>
      <c r="H137" s="108"/>
      <c r="I137" s="108"/>
      <c r="J137" s="108"/>
      <c r="K137" s="108"/>
      <c r="L137" s="108"/>
      <c r="M137" s="108"/>
      <c r="N137" s="108"/>
      <c r="O137" s="55"/>
      <c r="P137" s="55"/>
      <c r="Q137" s="108"/>
      <c r="R137" s="108"/>
      <c r="S137" s="108"/>
      <c r="T137" s="108"/>
      <c r="U137" s="108"/>
      <c r="V137" s="108"/>
      <c r="W137" s="108"/>
      <c r="X137" s="108"/>
      <c r="Y137" s="108"/>
      <c r="Z137" s="108"/>
    </row>
    <row r="138" spans="1:26" ht="15.75" customHeight="1">
      <c r="A138" s="108"/>
      <c r="B138" s="108"/>
      <c r="C138" s="108"/>
      <c r="D138" s="108"/>
      <c r="E138" s="108"/>
      <c r="F138" s="108"/>
      <c r="G138" s="108"/>
      <c r="H138" s="108"/>
      <c r="I138" s="108"/>
      <c r="J138" s="108"/>
      <c r="K138" s="108"/>
      <c r="L138" s="108"/>
      <c r="M138" s="108"/>
      <c r="N138" s="108"/>
      <c r="O138" s="55"/>
      <c r="P138" s="55"/>
      <c r="Q138" s="108"/>
      <c r="R138" s="108"/>
      <c r="S138" s="108"/>
      <c r="T138" s="108"/>
      <c r="U138" s="108"/>
      <c r="V138" s="108"/>
      <c r="W138" s="108"/>
      <c r="X138" s="108"/>
      <c r="Y138" s="108"/>
      <c r="Z138" s="108"/>
    </row>
    <row r="139" spans="1:26" ht="15.75" customHeight="1">
      <c r="A139" s="108"/>
      <c r="B139" s="108"/>
      <c r="C139" s="108"/>
      <c r="D139" s="108"/>
      <c r="E139" s="108"/>
      <c r="F139" s="108"/>
      <c r="G139" s="108"/>
      <c r="H139" s="108"/>
      <c r="I139" s="108"/>
      <c r="J139" s="108"/>
      <c r="K139" s="108"/>
      <c r="L139" s="108"/>
      <c r="M139" s="108"/>
      <c r="N139" s="108"/>
      <c r="O139" s="55"/>
      <c r="P139" s="55"/>
      <c r="Q139" s="108"/>
      <c r="R139" s="108"/>
      <c r="S139" s="108"/>
      <c r="T139" s="108"/>
      <c r="U139" s="108"/>
      <c r="V139" s="108"/>
      <c r="W139" s="108"/>
      <c r="X139" s="108"/>
      <c r="Y139" s="108"/>
      <c r="Z139" s="108"/>
    </row>
    <row r="140" spans="1:26" ht="15.75" customHeight="1">
      <c r="A140" s="108"/>
      <c r="B140" s="108"/>
      <c r="C140" s="108"/>
      <c r="D140" s="108"/>
      <c r="E140" s="108"/>
      <c r="F140" s="108"/>
      <c r="G140" s="108"/>
      <c r="H140" s="108"/>
      <c r="I140" s="108"/>
      <c r="J140" s="108"/>
      <c r="K140" s="108"/>
      <c r="L140" s="108"/>
      <c r="M140" s="108"/>
      <c r="N140" s="108"/>
      <c r="O140" s="55"/>
      <c r="P140" s="55"/>
      <c r="Q140" s="108"/>
      <c r="R140" s="108"/>
      <c r="S140" s="108"/>
      <c r="T140" s="108"/>
      <c r="U140" s="108"/>
      <c r="V140" s="108"/>
      <c r="W140" s="108"/>
      <c r="X140" s="108"/>
      <c r="Y140" s="108"/>
      <c r="Z140" s="108"/>
    </row>
    <row r="141" spans="1:26" ht="15.75" customHeight="1">
      <c r="A141" s="108"/>
      <c r="B141" s="108"/>
      <c r="C141" s="108"/>
      <c r="D141" s="108"/>
      <c r="E141" s="108"/>
      <c r="F141" s="108"/>
      <c r="G141" s="108"/>
      <c r="H141" s="108"/>
      <c r="I141" s="108"/>
      <c r="J141" s="108"/>
      <c r="K141" s="108"/>
      <c r="L141" s="108"/>
      <c r="M141" s="108"/>
      <c r="N141" s="108"/>
      <c r="O141" s="55"/>
      <c r="P141" s="55"/>
      <c r="Q141" s="108"/>
      <c r="R141" s="108"/>
      <c r="S141" s="108"/>
      <c r="T141" s="108"/>
      <c r="U141" s="108"/>
      <c r="V141" s="108"/>
      <c r="W141" s="108"/>
      <c r="X141" s="108"/>
      <c r="Y141" s="108"/>
      <c r="Z141" s="108"/>
    </row>
    <row r="142" spans="1:26" ht="15.75" customHeight="1">
      <c r="A142" s="108"/>
      <c r="B142" s="108"/>
      <c r="C142" s="108"/>
      <c r="D142" s="108"/>
      <c r="E142" s="108"/>
      <c r="F142" s="108"/>
      <c r="G142" s="108"/>
      <c r="H142" s="108"/>
      <c r="I142" s="108"/>
      <c r="J142" s="108"/>
      <c r="K142" s="108"/>
      <c r="L142" s="108"/>
      <c r="M142" s="108"/>
      <c r="N142" s="108"/>
      <c r="O142" s="55"/>
      <c r="P142" s="55"/>
      <c r="Q142" s="108"/>
      <c r="R142" s="108"/>
      <c r="S142" s="108"/>
      <c r="T142" s="108"/>
      <c r="U142" s="108"/>
      <c r="V142" s="108"/>
      <c r="W142" s="108"/>
      <c r="X142" s="108"/>
      <c r="Y142" s="108"/>
      <c r="Z142" s="108"/>
    </row>
    <row r="143" spans="1:26" ht="15.75" customHeight="1">
      <c r="A143" s="108"/>
      <c r="B143" s="108"/>
      <c r="C143" s="108"/>
      <c r="D143" s="108"/>
      <c r="E143" s="108"/>
      <c r="F143" s="108"/>
      <c r="G143" s="108"/>
      <c r="H143" s="108"/>
      <c r="I143" s="108"/>
      <c r="J143" s="108"/>
      <c r="K143" s="108"/>
      <c r="L143" s="108"/>
      <c r="M143" s="108"/>
      <c r="N143" s="108"/>
      <c r="O143" s="55"/>
      <c r="P143" s="55"/>
      <c r="Q143" s="108"/>
      <c r="R143" s="108"/>
      <c r="S143" s="108"/>
      <c r="T143" s="108"/>
      <c r="U143" s="108"/>
      <c r="V143" s="108"/>
      <c r="W143" s="108"/>
      <c r="X143" s="108"/>
      <c r="Y143" s="108"/>
      <c r="Z143" s="108"/>
    </row>
    <row r="144" spans="1:26" ht="15.75" customHeight="1">
      <c r="A144" s="108"/>
      <c r="B144" s="108"/>
      <c r="C144" s="108"/>
      <c r="D144" s="108"/>
      <c r="E144" s="108"/>
      <c r="F144" s="108"/>
      <c r="G144" s="108"/>
      <c r="H144" s="108"/>
      <c r="I144" s="108"/>
      <c r="J144" s="108"/>
      <c r="K144" s="108"/>
      <c r="L144" s="108"/>
      <c r="M144" s="108"/>
      <c r="N144" s="108"/>
      <c r="O144" s="55"/>
      <c r="P144" s="55"/>
      <c r="Q144" s="108"/>
      <c r="R144" s="108"/>
      <c r="S144" s="108"/>
      <c r="T144" s="108"/>
      <c r="U144" s="108"/>
      <c r="V144" s="108"/>
      <c r="W144" s="108"/>
      <c r="X144" s="108"/>
      <c r="Y144" s="108"/>
      <c r="Z144" s="108"/>
    </row>
    <row r="145" spans="1:26" ht="15.75" customHeight="1">
      <c r="A145" s="108"/>
      <c r="B145" s="108"/>
      <c r="C145" s="108"/>
      <c r="D145" s="108"/>
      <c r="E145" s="108"/>
      <c r="F145" s="108"/>
      <c r="G145" s="108"/>
      <c r="H145" s="108"/>
      <c r="I145" s="108"/>
      <c r="J145" s="108"/>
      <c r="K145" s="108"/>
      <c r="L145" s="108"/>
      <c r="M145" s="108"/>
      <c r="N145" s="108"/>
      <c r="O145" s="55"/>
      <c r="P145" s="55"/>
      <c r="Q145" s="108"/>
      <c r="R145" s="108"/>
      <c r="S145" s="108"/>
      <c r="T145" s="108"/>
      <c r="U145" s="108"/>
      <c r="V145" s="108"/>
      <c r="W145" s="108"/>
      <c r="X145" s="108"/>
      <c r="Y145" s="108"/>
      <c r="Z145" s="108"/>
    </row>
    <row r="146" spans="1:26" ht="15.75" customHeight="1">
      <c r="A146" s="108"/>
      <c r="B146" s="108"/>
      <c r="C146" s="108"/>
      <c r="D146" s="108"/>
      <c r="E146" s="108"/>
      <c r="F146" s="108"/>
      <c r="G146" s="108"/>
      <c r="H146" s="108"/>
      <c r="I146" s="108"/>
      <c r="J146" s="108"/>
      <c r="K146" s="108"/>
      <c r="L146" s="108"/>
      <c r="M146" s="108"/>
      <c r="N146" s="108"/>
      <c r="O146" s="55"/>
      <c r="P146" s="55"/>
      <c r="Q146" s="108"/>
      <c r="R146" s="108"/>
      <c r="S146" s="108"/>
      <c r="T146" s="108"/>
      <c r="U146" s="108"/>
      <c r="V146" s="108"/>
      <c r="W146" s="108"/>
      <c r="X146" s="108"/>
      <c r="Y146" s="108"/>
      <c r="Z146" s="108"/>
    </row>
    <row r="147" spans="1:26" ht="15.75" customHeight="1">
      <c r="A147" s="108"/>
      <c r="B147" s="108"/>
      <c r="C147" s="108"/>
      <c r="D147" s="108"/>
      <c r="E147" s="108"/>
      <c r="F147" s="108"/>
      <c r="G147" s="108"/>
      <c r="H147" s="108"/>
      <c r="I147" s="108"/>
      <c r="J147" s="108"/>
      <c r="K147" s="108"/>
      <c r="L147" s="108"/>
      <c r="M147" s="108"/>
      <c r="N147" s="108"/>
      <c r="O147" s="55"/>
      <c r="P147" s="55"/>
      <c r="Q147" s="108"/>
      <c r="R147" s="108"/>
      <c r="S147" s="108"/>
      <c r="T147" s="108"/>
      <c r="U147" s="108"/>
      <c r="V147" s="108"/>
      <c r="W147" s="108"/>
      <c r="X147" s="108"/>
      <c r="Y147" s="108"/>
      <c r="Z147" s="108"/>
    </row>
    <row r="148" spans="1:26" ht="15.75" customHeight="1">
      <c r="A148" s="108"/>
      <c r="B148" s="108"/>
      <c r="C148" s="108"/>
      <c r="D148" s="108"/>
      <c r="E148" s="108"/>
      <c r="F148" s="108"/>
      <c r="G148" s="108"/>
      <c r="H148" s="108"/>
      <c r="I148" s="108"/>
      <c r="J148" s="108"/>
      <c r="K148" s="108"/>
      <c r="L148" s="108"/>
      <c r="M148" s="108"/>
      <c r="N148" s="108"/>
      <c r="O148" s="55"/>
      <c r="P148" s="55"/>
      <c r="Q148" s="108"/>
      <c r="R148" s="108"/>
      <c r="S148" s="108"/>
      <c r="T148" s="108"/>
      <c r="U148" s="108"/>
      <c r="V148" s="108"/>
      <c r="W148" s="108"/>
      <c r="X148" s="108"/>
      <c r="Y148" s="108"/>
      <c r="Z148" s="108"/>
    </row>
    <row r="149" spans="1:26" ht="15.75" customHeight="1">
      <c r="A149" s="108"/>
      <c r="B149" s="108"/>
      <c r="C149" s="108"/>
      <c r="D149" s="108"/>
      <c r="E149" s="108"/>
      <c r="F149" s="108"/>
      <c r="G149" s="108"/>
      <c r="H149" s="108"/>
      <c r="I149" s="108"/>
      <c r="J149" s="108"/>
      <c r="K149" s="108"/>
      <c r="L149" s="108"/>
      <c r="M149" s="108"/>
      <c r="N149" s="108"/>
      <c r="O149" s="55"/>
      <c r="P149" s="55"/>
      <c r="Q149" s="108"/>
      <c r="R149" s="108"/>
      <c r="S149" s="108"/>
      <c r="T149" s="108"/>
      <c r="U149" s="108"/>
      <c r="V149" s="108"/>
      <c r="W149" s="108"/>
      <c r="X149" s="108"/>
      <c r="Y149" s="108"/>
      <c r="Z149" s="108"/>
    </row>
    <row r="150" spans="1:26" ht="15.75" customHeight="1">
      <c r="A150" s="108"/>
      <c r="B150" s="108"/>
      <c r="C150" s="108"/>
      <c r="D150" s="108"/>
      <c r="E150" s="108"/>
      <c r="F150" s="108"/>
      <c r="G150" s="108"/>
      <c r="H150" s="108"/>
      <c r="I150" s="108"/>
      <c r="J150" s="108"/>
      <c r="K150" s="108"/>
      <c r="L150" s="108"/>
      <c r="M150" s="108"/>
      <c r="N150" s="108"/>
      <c r="O150" s="55"/>
      <c r="P150" s="55"/>
      <c r="Q150" s="108"/>
      <c r="R150" s="108"/>
      <c r="S150" s="108"/>
      <c r="T150" s="108"/>
      <c r="U150" s="108"/>
      <c r="V150" s="108"/>
      <c r="W150" s="108"/>
      <c r="X150" s="108"/>
      <c r="Y150" s="108"/>
      <c r="Z150" s="108"/>
    </row>
    <row r="151" spans="1:26" ht="15.75" customHeight="1">
      <c r="A151" s="108"/>
      <c r="B151" s="108"/>
      <c r="C151" s="108"/>
      <c r="D151" s="108"/>
      <c r="E151" s="108"/>
      <c r="F151" s="108"/>
      <c r="G151" s="108"/>
      <c r="H151" s="108"/>
      <c r="I151" s="108"/>
      <c r="J151" s="108"/>
      <c r="K151" s="108"/>
      <c r="L151" s="108"/>
      <c r="M151" s="108"/>
      <c r="N151" s="108"/>
      <c r="O151" s="55"/>
      <c r="P151" s="55"/>
      <c r="Q151" s="108"/>
      <c r="R151" s="108"/>
      <c r="S151" s="108"/>
      <c r="T151" s="108"/>
      <c r="U151" s="108"/>
      <c r="V151" s="108"/>
      <c r="W151" s="108"/>
      <c r="X151" s="108"/>
      <c r="Y151" s="108"/>
      <c r="Z151" s="108"/>
    </row>
    <row r="152" spans="1:26" ht="15.75" customHeight="1">
      <c r="A152" s="108"/>
      <c r="B152" s="108"/>
      <c r="C152" s="108"/>
      <c r="D152" s="108"/>
      <c r="E152" s="108"/>
      <c r="F152" s="108"/>
      <c r="G152" s="108"/>
      <c r="H152" s="108"/>
      <c r="I152" s="108"/>
      <c r="J152" s="108"/>
      <c r="K152" s="108"/>
      <c r="L152" s="108"/>
      <c r="M152" s="108"/>
      <c r="N152" s="108"/>
      <c r="O152" s="55"/>
      <c r="P152" s="55"/>
      <c r="Q152" s="108"/>
      <c r="R152" s="108"/>
      <c r="S152" s="108"/>
      <c r="T152" s="108"/>
      <c r="U152" s="108"/>
      <c r="V152" s="108"/>
      <c r="W152" s="108"/>
      <c r="X152" s="108"/>
      <c r="Y152" s="108"/>
      <c r="Z152" s="108"/>
    </row>
    <row r="153" spans="1:26" ht="15.75" customHeight="1">
      <c r="A153" s="108"/>
      <c r="B153" s="108"/>
      <c r="C153" s="108"/>
      <c r="D153" s="108"/>
      <c r="E153" s="108"/>
      <c r="F153" s="108"/>
      <c r="G153" s="108"/>
      <c r="H153" s="108"/>
      <c r="I153" s="108"/>
      <c r="J153" s="108"/>
      <c r="K153" s="108"/>
      <c r="L153" s="108"/>
      <c r="M153" s="108"/>
      <c r="N153" s="108"/>
      <c r="O153" s="55"/>
      <c r="P153" s="55"/>
      <c r="Q153" s="108"/>
      <c r="R153" s="108"/>
      <c r="S153" s="108"/>
      <c r="T153" s="108"/>
      <c r="U153" s="108"/>
      <c r="V153" s="108"/>
      <c r="W153" s="108"/>
      <c r="X153" s="108"/>
      <c r="Y153" s="108"/>
      <c r="Z153" s="108"/>
    </row>
    <row r="154" spans="1:26" ht="15.75" customHeight="1">
      <c r="A154" s="108"/>
      <c r="B154" s="108"/>
      <c r="C154" s="108"/>
      <c r="D154" s="108"/>
      <c r="E154" s="108"/>
      <c r="F154" s="108"/>
      <c r="G154" s="108"/>
      <c r="H154" s="108"/>
      <c r="I154" s="108"/>
      <c r="J154" s="108"/>
      <c r="K154" s="108"/>
      <c r="L154" s="108"/>
      <c r="M154" s="108"/>
      <c r="N154" s="108"/>
      <c r="O154" s="55"/>
      <c r="P154" s="55"/>
      <c r="Q154" s="108"/>
      <c r="R154" s="108"/>
      <c r="S154" s="108"/>
      <c r="T154" s="108"/>
      <c r="U154" s="108"/>
      <c r="V154" s="108"/>
      <c r="W154" s="108"/>
      <c r="X154" s="108"/>
      <c r="Y154" s="108"/>
      <c r="Z154" s="108"/>
    </row>
    <row r="155" spans="1:26" ht="15.75" customHeight="1">
      <c r="A155" s="108"/>
      <c r="B155" s="108"/>
      <c r="C155" s="108"/>
      <c r="D155" s="108"/>
      <c r="E155" s="108"/>
      <c r="F155" s="108"/>
      <c r="G155" s="108"/>
      <c r="H155" s="108"/>
      <c r="I155" s="108"/>
      <c r="J155" s="108"/>
      <c r="K155" s="108"/>
      <c r="L155" s="108"/>
      <c r="M155" s="108"/>
      <c r="N155" s="108"/>
      <c r="O155" s="55"/>
      <c r="P155" s="55"/>
      <c r="Q155" s="108"/>
      <c r="R155" s="108"/>
      <c r="S155" s="108"/>
      <c r="T155" s="108"/>
      <c r="U155" s="108"/>
      <c r="V155" s="108"/>
      <c r="W155" s="108"/>
      <c r="X155" s="108"/>
      <c r="Y155" s="108"/>
      <c r="Z155" s="108"/>
    </row>
    <row r="156" spans="1:26" ht="15.75" customHeight="1">
      <c r="A156" s="108"/>
      <c r="B156" s="108"/>
      <c r="C156" s="108"/>
      <c r="D156" s="108"/>
      <c r="E156" s="108"/>
      <c r="F156" s="108"/>
      <c r="G156" s="108"/>
      <c r="H156" s="108"/>
      <c r="I156" s="108"/>
      <c r="J156" s="108"/>
      <c r="K156" s="108"/>
      <c r="L156" s="108"/>
      <c r="M156" s="108"/>
      <c r="N156" s="108"/>
      <c r="O156" s="55"/>
      <c r="P156" s="55"/>
      <c r="Q156" s="108"/>
      <c r="R156" s="108"/>
      <c r="S156" s="108"/>
      <c r="T156" s="108"/>
      <c r="U156" s="108"/>
      <c r="V156" s="108"/>
      <c r="W156" s="108"/>
      <c r="X156" s="108"/>
      <c r="Y156" s="108"/>
      <c r="Z156" s="108"/>
    </row>
    <row r="157" spans="1:26" ht="15.75" customHeight="1">
      <c r="A157" s="108"/>
      <c r="B157" s="108"/>
      <c r="C157" s="108"/>
      <c r="D157" s="108"/>
      <c r="E157" s="108"/>
      <c r="F157" s="108"/>
      <c r="G157" s="108"/>
      <c r="H157" s="108"/>
      <c r="I157" s="108"/>
      <c r="J157" s="108"/>
      <c r="K157" s="108"/>
      <c r="L157" s="108"/>
      <c r="M157" s="108"/>
      <c r="N157" s="108"/>
      <c r="O157" s="55"/>
      <c r="P157" s="55"/>
      <c r="Q157" s="108"/>
      <c r="R157" s="108"/>
      <c r="S157" s="108"/>
      <c r="T157" s="108"/>
      <c r="U157" s="108"/>
      <c r="V157" s="108"/>
      <c r="W157" s="108"/>
      <c r="X157" s="108"/>
      <c r="Y157" s="108"/>
      <c r="Z157" s="108"/>
    </row>
    <row r="158" spans="1:26" ht="15.75" customHeight="1">
      <c r="A158" s="108"/>
      <c r="B158" s="108"/>
      <c r="C158" s="108"/>
      <c r="D158" s="108"/>
      <c r="E158" s="108"/>
      <c r="F158" s="108"/>
      <c r="G158" s="108"/>
      <c r="H158" s="108"/>
      <c r="I158" s="108"/>
      <c r="J158" s="108"/>
      <c r="K158" s="108"/>
      <c r="L158" s="108"/>
      <c r="M158" s="108"/>
      <c r="N158" s="108"/>
      <c r="O158" s="55"/>
      <c r="P158" s="55"/>
      <c r="Q158" s="108"/>
      <c r="R158" s="108"/>
      <c r="S158" s="108"/>
      <c r="T158" s="108"/>
      <c r="U158" s="108"/>
      <c r="V158" s="108"/>
      <c r="W158" s="108"/>
      <c r="X158" s="108"/>
      <c r="Y158" s="108"/>
      <c r="Z158" s="108"/>
    </row>
    <row r="159" spans="1:26" ht="15.75" customHeight="1">
      <c r="A159" s="108"/>
      <c r="B159" s="108"/>
      <c r="C159" s="108"/>
      <c r="D159" s="108"/>
      <c r="E159" s="108"/>
      <c r="F159" s="108"/>
      <c r="G159" s="108"/>
      <c r="H159" s="108"/>
      <c r="I159" s="108"/>
      <c r="J159" s="108"/>
      <c r="K159" s="108"/>
      <c r="L159" s="108"/>
      <c r="M159" s="108"/>
      <c r="N159" s="108"/>
      <c r="O159" s="55"/>
      <c r="P159" s="55"/>
      <c r="Q159" s="108"/>
      <c r="R159" s="108"/>
      <c r="S159" s="108"/>
      <c r="T159" s="108"/>
      <c r="U159" s="108"/>
      <c r="V159" s="108"/>
      <c r="W159" s="108"/>
      <c r="X159" s="108"/>
      <c r="Y159" s="108"/>
      <c r="Z159" s="108"/>
    </row>
    <row r="160" spans="1:26" ht="15.75" customHeight="1">
      <c r="A160" s="108"/>
      <c r="B160" s="108"/>
      <c r="C160" s="108"/>
      <c r="D160" s="108"/>
      <c r="E160" s="108"/>
      <c r="F160" s="108"/>
      <c r="G160" s="108"/>
      <c r="H160" s="108"/>
      <c r="I160" s="108"/>
      <c r="J160" s="108"/>
      <c r="K160" s="108"/>
      <c r="L160" s="108"/>
      <c r="M160" s="108"/>
      <c r="N160" s="108"/>
      <c r="O160" s="55"/>
      <c r="P160" s="55"/>
      <c r="Q160" s="108"/>
      <c r="R160" s="108"/>
      <c r="S160" s="108"/>
      <c r="T160" s="108"/>
      <c r="U160" s="108"/>
      <c r="V160" s="108"/>
      <c r="W160" s="108"/>
      <c r="X160" s="108"/>
      <c r="Y160" s="108"/>
      <c r="Z160" s="108"/>
    </row>
    <row r="161" spans="1:26" ht="15.75" customHeight="1">
      <c r="A161" s="108"/>
      <c r="B161" s="108"/>
      <c r="C161" s="108"/>
      <c r="D161" s="108"/>
      <c r="E161" s="108"/>
      <c r="F161" s="108"/>
      <c r="G161" s="108"/>
      <c r="H161" s="108"/>
      <c r="I161" s="108"/>
      <c r="J161" s="108"/>
      <c r="K161" s="108"/>
      <c r="L161" s="108"/>
      <c r="M161" s="108"/>
      <c r="N161" s="108"/>
      <c r="O161" s="55"/>
      <c r="P161" s="55"/>
      <c r="Q161" s="108"/>
      <c r="R161" s="108"/>
      <c r="S161" s="108"/>
      <c r="T161" s="108"/>
      <c r="U161" s="108"/>
      <c r="V161" s="108"/>
      <c r="W161" s="108"/>
      <c r="X161" s="108"/>
      <c r="Y161" s="108"/>
      <c r="Z161" s="108"/>
    </row>
    <row r="162" spans="1:26" ht="15.75" customHeight="1">
      <c r="A162" s="108"/>
      <c r="B162" s="108"/>
      <c r="C162" s="108"/>
      <c r="D162" s="108"/>
      <c r="E162" s="108"/>
      <c r="F162" s="108"/>
      <c r="G162" s="108"/>
      <c r="H162" s="108"/>
      <c r="I162" s="108"/>
      <c r="J162" s="108"/>
      <c r="K162" s="108"/>
      <c r="L162" s="108"/>
      <c r="M162" s="108"/>
      <c r="N162" s="108"/>
      <c r="O162" s="55"/>
      <c r="P162" s="55"/>
      <c r="Q162" s="108"/>
      <c r="R162" s="108"/>
      <c r="S162" s="108"/>
      <c r="T162" s="108"/>
      <c r="U162" s="108"/>
      <c r="V162" s="108"/>
      <c r="W162" s="108"/>
      <c r="X162" s="108"/>
      <c r="Y162" s="108"/>
      <c r="Z162" s="108"/>
    </row>
    <row r="163" spans="1:26" ht="15.75" customHeight="1">
      <c r="A163" s="108"/>
      <c r="B163" s="108"/>
      <c r="C163" s="108"/>
      <c r="D163" s="108"/>
      <c r="E163" s="108"/>
      <c r="F163" s="108"/>
      <c r="G163" s="108"/>
      <c r="H163" s="108"/>
      <c r="I163" s="108"/>
      <c r="J163" s="108"/>
      <c r="K163" s="108"/>
      <c r="L163" s="108"/>
      <c r="M163" s="108"/>
      <c r="N163" s="108"/>
      <c r="O163" s="55"/>
      <c r="P163" s="55"/>
      <c r="Q163" s="108"/>
      <c r="R163" s="108"/>
      <c r="S163" s="108"/>
      <c r="T163" s="108"/>
      <c r="U163" s="108"/>
      <c r="V163" s="108"/>
      <c r="W163" s="108"/>
      <c r="X163" s="108"/>
      <c r="Y163" s="108"/>
      <c r="Z163" s="108"/>
    </row>
    <row r="164" spans="1:26" ht="15.75" customHeight="1">
      <c r="A164" s="108"/>
      <c r="B164" s="108"/>
      <c r="C164" s="108"/>
      <c r="D164" s="108"/>
      <c r="E164" s="108"/>
      <c r="F164" s="108"/>
      <c r="G164" s="108"/>
      <c r="H164" s="108"/>
      <c r="I164" s="108"/>
      <c r="J164" s="108"/>
      <c r="K164" s="108"/>
      <c r="L164" s="108"/>
      <c r="M164" s="108"/>
      <c r="N164" s="108"/>
      <c r="O164" s="55"/>
      <c r="P164" s="55"/>
      <c r="Q164" s="108"/>
      <c r="R164" s="108"/>
      <c r="S164" s="108"/>
      <c r="T164" s="108"/>
      <c r="U164" s="108"/>
      <c r="V164" s="108"/>
      <c r="W164" s="108"/>
      <c r="X164" s="108"/>
      <c r="Y164" s="108"/>
      <c r="Z164" s="108"/>
    </row>
    <row r="165" spans="1:26" ht="15.75" customHeight="1">
      <c r="A165" s="108"/>
      <c r="B165" s="108"/>
      <c r="C165" s="108"/>
      <c r="D165" s="108"/>
      <c r="E165" s="108"/>
      <c r="F165" s="108"/>
      <c r="G165" s="108"/>
      <c r="H165" s="108"/>
      <c r="I165" s="108"/>
      <c r="J165" s="108"/>
      <c r="K165" s="108"/>
      <c r="L165" s="108"/>
      <c r="M165" s="108"/>
      <c r="N165" s="108"/>
      <c r="O165" s="55"/>
      <c r="P165" s="55"/>
      <c r="Q165" s="108"/>
      <c r="R165" s="108"/>
      <c r="S165" s="108"/>
      <c r="T165" s="108"/>
      <c r="U165" s="108"/>
      <c r="V165" s="108"/>
      <c r="W165" s="108"/>
      <c r="X165" s="108"/>
      <c r="Y165" s="108"/>
      <c r="Z165" s="108"/>
    </row>
    <row r="166" spans="1:26" ht="15.75" customHeight="1">
      <c r="A166" s="108"/>
      <c r="B166" s="108"/>
      <c r="C166" s="108"/>
      <c r="D166" s="108"/>
      <c r="E166" s="108"/>
      <c r="F166" s="108"/>
      <c r="G166" s="108"/>
      <c r="H166" s="108"/>
      <c r="I166" s="108"/>
      <c r="J166" s="108"/>
      <c r="K166" s="108"/>
      <c r="L166" s="108"/>
      <c r="M166" s="108"/>
      <c r="N166" s="108"/>
      <c r="O166" s="55"/>
      <c r="P166" s="55"/>
      <c r="Q166" s="108"/>
      <c r="R166" s="108"/>
      <c r="S166" s="108"/>
      <c r="T166" s="108"/>
      <c r="U166" s="108"/>
      <c r="V166" s="108"/>
      <c r="W166" s="108"/>
      <c r="X166" s="108"/>
      <c r="Y166" s="108"/>
      <c r="Z166" s="108"/>
    </row>
    <row r="167" spans="1:26" ht="15.75" customHeight="1">
      <c r="A167" s="108"/>
      <c r="B167" s="108"/>
      <c r="C167" s="108"/>
      <c r="D167" s="108"/>
      <c r="E167" s="108"/>
      <c r="F167" s="108"/>
      <c r="G167" s="108"/>
      <c r="H167" s="108"/>
      <c r="I167" s="108"/>
      <c r="J167" s="108"/>
      <c r="K167" s="108"/>
      <c r="L167" s="108"/>
      <c r="M167" s="108"/>
      <c r="N167" s="108"/>
      <c r="O167" s="55"/>
      <c r="P167" s="55"/>
      <c r="Q167" s="108"/>
      <c r="R167" s="108"/>
      <c r="S167" s="108"/>
      <c r="T167" s="108"/>
      <c r="U167" s="108"/>
      <c r="V167" s="108"/>
      <c r="W167" s="108"/>
      <c r="X167" s="108"/>
      <c r="Y167" s="108"/>
      <c r="Z167" s="108"/>
    </row>
    <row r="168" spans="1:26" ht="15.75" customHeight="1">
      <c r="A168" s="108"/>
      <c r="B168" s="108"/>
      <c r="C168" s="108"/>
      <c r="D168" s="108"/>
      <c r="E168" s="108"/>
      <c r="F168" s="108"/>
      <c r="G168" s="108"/>
      <c r="H168" s="108"/>
      <c r="I168" s="108"/>
      <c r="J168" s="108"/>
      <c r="K168" s="108"/>
      <c r="L168" s="108"/>
      <c r="M168" s="108"/>
      <c r="N168" s="108"/>
      <c r="O168" s="55"/>
      <c r="P168" s="55"/>
      <c r="Q168" s="108"/>
      <c r="R168" s="108"/>
      <c r="S168" s="108"/>
      <c r="T168" s="108"/>
      <c r="U168" s="108"/>
      <c r="V168" s="108"/>
      <c r="W168" s="108"/>
      <c r="X168" s="108"/>
      <c r="Y168" s="108"/>
      <c r="Z168" s="108"/>
    </row>
    <row r="169" spans="1:26" ht="15.75" customHeight="1">
      <c r="A169" s="108"/>
      <c r="B169" s="108"/>
      <c r="C169" s="108"/>
      <c r="D169" s="108"/>
      <c r="E169" s="108"/>
      <c r="F169" s="108"/>
      <c r="G169" s="108"/>
      <c r="H169" s="108"/>
      <c r="I169" s="108"/>
      <c r="J169" s="108"/>
      <c r="K169" s="108"/>
      <c r="L169" s="108"/>
      <c r="M169" s="108"/>
      <c r="N169" s="108"/>
      <c r="O169" s="55"/>
      <c r="P169" s="55"/>
      <c r="Q169" s="108"/>
      <c r="R169" s="108"/>
      <c r="S169" s="108"/>
      <c r="T169" s="108"/>
      <c r="U169" s="108"/>
      <c r="V169" s="108"/>
      <c r="W169" s="108"/>
      <c r="X169" s="108"/>
      <c r="Y169" s="108"/>
      <c r="Z169" s="108"/>
    </row>
    <row r="170" spans="1:26" ht="15.75" customHeight="1">
      <c r="A170" s="108"/>
      <c r="B170" s="108"/>
      <c r="C170" s="108"/>
      <c r="D170" s="108"/>
      <c r="E170" s="108"/>
      <c r="F170" s="108"/>
      <c r="G170" s="108"/>
      <c r="H170" s="108"/>
      <c r="I170" s="108"/>
      <c r="J170" s="108"/>
      <c r="K170" s="108"/>
      <c r="L170" s="108"/>
      <c r="M170" s="108"/>
      <c r="N170" s="108"/>
      <c r="O170" s="55"/>
      <c r="P170" s="55"/>
      <c r="Q170" s="108"/>
      <c r="R170" s="108"/>
      <c r="S170" s="108"/>
      <c r="T170" s="108"/>
      <c r="U170" s="108"/>
      <c r="V170" s="108"/>
      <c r="W170" s="108"/>
      <c r="X170" s="108"/>
      <c r="Y170" s="108"/>
      <c r="Z170" s="108"/>
    </row>
    <row r="171" spans="1:26" ht="15.75" customHeight="1">
      <c r="A171" s="108"/>
      <c r="B171" s="108"/>
      <c r="C171" s="108"/>
      <c r="D171" s="108"/>
      <c r="E171" s="108"/>
      <c r="F171" s="108"/>
      <c r="G171" s="108"/>
      <c r="H171" s="108"/>
      <c r="I171" s="108"/>
      <c r="J171" s="108"/>
      <c r="K171" s="108"/>
      <c r="L171" s="108"/>
      <c r="M171" s="108"/>
      <c r="N171" s="108"/>
      <c r="O171" s="55"/>
      <c r="P171" s="55"/>
      <c r="Q171" s="108"/>
      <c r="R171" s="108"/>
      <c r="S171" s="108"/>
      <c r="T171" s="108"/>
      <c r="U171" s="108"/>
      <c r="V171" s="108"/>
      <c r="W171" s="108"/>
      <c r="X171" s="108"/>
      <c r="Y171" s="108"/>
      <c r="Z171" s="108"/>
    </row>
    <row r="172" spans="1:26" ht="15.75" customHeight="1">
      <c r="A172" s="108"/>
      <c r="B172" s="108"/>
      <c r="C172" s="108"/>
      <c r="D172" s="108"/>
      <c r="E172" s="108"/>
      <c r="F172" s="108"/>
      <c r="G172" s="108"/>
      <c r="H172" s="108"/>
      <c r="I172" s="108"/>
      <c r="J172" s="108"/>
      <c r="K172" s="108"/>
      <c r="L172" s="108"/>
      <c r="M172" s="108"/>
      <c r="N172" s="108"/>
      <c r="O172" s="55"/>
      <c r="P172" s="55"/>
      <c r="Q172" s="108"/>
      <c r="R172" s="108"/>
      <c r="S172" s="108"/>
      <c r="T172" s="108"/>
      <c r="U172" s="108"/>
      <c r="V172" s="108"/>
      <c r="W172" s="108"/>
      <c r="X172" s="108"/>
      <c r="Y172" s="108"/>
      <c r="Z172" s="108"/>
    </row>
    <row r="173" spans="1:26" ht="15.75" customHeight="1">
      <c r="A173" s="108"/>
      <c r="B173" s="108"/>
      <c r="C173" s="108"/>
      <c r="D173" s="108"/>
      <c r="E173" s="108"/>
      <c r="F173" s="108"/>
      <c r="G173" s="108"/>
      <c r="H173" s="108"/>
      <c r="I173" s="108"/>
      <c r="J173" s="108"/>
      <c r="K173" s="108"/>
      <c r="L173" s="108"/>
      <c r="M173" s="108"/>
      <c r="N173" s="108"/>
      <c r="O173" s="55"/>
      <c r="P173" s="55"/>
      <c r="Q173" s="108"/>
      <c r="R173" s="108"/>
      <c r="S173" s="108"/>
      <c r="T173" s="108"/>
      <c r="U173" s="108"/>
      <c r="V173" s="108"/>
      <c r="W173" s="108"/>
      <c r="X173" s="108"/>
      <c r="Y173" s="108"/>
      <c r="Z173" s="108"/>
    </row>
    <row r="174" spans="1:26" ht="15.75" customHeight="1">
      <c r="A174" s="108"/>
      <c r="B174" s="108"/>
      <c r="C174" s="108"/>
      <c r="D174" s="108"/>
      <c r="E174" s="108"/>
      <c r="F174" s="108"/>
      <c r="G174" s="108"/>
      <c r="H174" s="108"/>
      <c r="I174" s="108"/>
      <c r="J174" s="108"/>
      <c r="K174" s="108"/>
      <c r="L174" s="108"/>
      <c r="M174" s="108"/>
      <c r="N174" s="108"/>
      <c r="O174" s="55"/>
      <c r="P174" s="55"/>
      <c r="Q174" s="108"/>
      <c r="R174" s="108"/>
      <c r="S174" s="108"/>
      <c r="T174" s="108"/>
      <c r="U174" s="108"/>
      <c r="V174" s="108"/>
      <c r="W174" s="108"/>
      <c r="X174" s="108"/>
      <c r="Y174" s="108"/>
      <c r="Z174" s="108"/>
    </row>
    <row r="175" spans="1:26" ht="15.75" customHeight="1">
      <c r="A175" s="108"/>
      <c r="B175" s="108"/>
      <c r="C175" s="108"/>
      <c r="D175" s="108"/>
      <c r="E175" s="108"/>
      <c r="F175" s="108"/>
      <c r="G175" s="108"/>
      <c r="H175" s="108"/>
      <c r="I175" s="108"/>
      <c r="J175" s="108"/>
      <c r="K175" s="108"/>
      <c r="L175" s="108"/>
      <c r="M175" s="108"/>
      <c r="N175" s="108"/>
      <c r="O175" s="55"/>
      <c r="P175" s="55"/>
      <c r="Q175" s="108"/>
      <c r="R175" s="108"/>
      <c r="S175" s="108"/>
      <c r="T175" s="108"/>
      <c r="U175" s="108"/>
      <c r="V175" s="108"/>
      <c r="W175" s="108"/>
      <c r="X175" s="108"/>
      <c r="Y175" s="108"/>
      <c r="Z175" s="108"/>
    </row>
    <row r="176" spans="1:26" ht="15.75" customHeight="1">
      <c r="A176" s="108"/>
      <c r="B176" s="108"/>
      <c r="C176" s="108"/>
      <c r="D176" s="108"/>
      <c r="E176" s="108"/>
      <c r="F176" s="108"/>
      <c r="G176" s="108"/>
      <c r="H176" s="108"/>
      <c r="I176" s="108"/>
      <c r="J176" s="108"/>
      <c r="K176" s="108"/>
      <c r="L176" s="108"/>
      <c r="M176" s="108"/>
      <c r="N176" s="108"/>
      <c r="O176" s="55"/>
      <c r="P176" s="55"/>
      <c r="Q176" s="108"/>
      <c r="R176" s="108"/>
      <c r="S176" s="108"/>
      <c r="T176" s="108"/>
      <c r="U176" s="108"/>
      <c r="V176" s="108"/>
      <c r="W176" s="108"/>
      <c r="X176" s="108"/>
      <c r="Y176" s="108"/>
      <c r="Z176" s="108"/>
    </row>
    <row r="177" spans="1:26" ht="15.75" customHeight="1">
      <c r="A177" s="108"/>
      <c r="B177" s="108"/>
      <c r="C177" s="108"/>
      <c r="D177" s="108"/>
      <c r="E177" s="108"/>
      <c r="F177" s="108"/>
      <c r="G177" s="108"/>
      <c r="H177" s="108"/>
      <c r="I177" s="108"/>
      <c r="J177" s="108"/>
      <c r="K177" s="108"/>
      <c r="L177" s="108"/>
      <c r="M177" s="108"/>
      <c r="N177" s="108"/>
      <c r="O177" s="55"/>
      <c r="P177" s="55"/>
      <c r="Q177" s="108"/>
      <c r="R177" s="108"/>
      <c r="S177" s="108"/>
      <c r="T177" s="108"/>
      <c r="U177" s="108"/>
      <c r="V177" s="108"/>
      <c r="W177" s="108"/>
      <c r="X177" s="108"/>
      <c r="Y177" s="108"/>
      <c r="Z177" s="108"/>
    </row>
    <row r="178" spans="1:26" ht="15.75" customHeight="1">
      <c r="A178" s="108"/>
      <c r="B178" s="108"/>
      <c r="C178" s="108"/>
      <c r="D178" s="108"/>
      <c r="E178" s="108"/>
      <c r="F178" s="108"/>
      <c r="G178" s="108"/>
      <c r="H178" s="108"/>
      <c r="I178" s="108"/>
      <c r="J178" s="108"/>
      <c r="K178" s="108"/>
      <c r="L178" s="108"/>
      <c r="M178" s="108"/>
      <c r="N178" s="108"/>
      <c r="O178" s="55"/>
      <c r="P178" s="55"/>
      <c r="Q178" s="108"/>
      <c r="R178" s="108"/>
      <c r="S178" s="108"/>
      <c r="T178" s="108"/>
      <c r="U178" s="108"/>
      <c r="V178" s="108"/>
      <c r="W178" s="108"/>
      <c r="X178" s="108"/>
      <c r="Y178" s="108"/>
      <c r="Z178" s="108"/>
    </row>
    <row r="179" spans="1:26" ht="15.75" customHeight="1">
      <c r="A179" s="108"/>
      <c r="B179" s="108"/>
      <c r="C179" s="108"/>
      <c r="D179" s="108"/>
      <c r="E179" s="108"/>
      <c r="F179" s="108"/>
      <c r="G179" s="108"/>
      <c r="H179" s="108"/>
      <c r="I179" s="108"/>
      <c r="J179" s="108"/>
      <c r="K179" s="108"/>
      <c r="L179" s="108"/>
      <c r="M179" s="108"/>
      <c r="N179" s="108"/>
      <c r="O179" s="55"/>
      <c r="P179" s="55"/>
      <c r="Q179" s="108"/>
      <c r="R179" s="108"/>
      <c r="S179" s="108"/>
      <c r="T179" s="108"/>
      <c r="U179" s="108"/>
      <c r="V179" s="108"/>
      <c r="W179" s="108"/>
      <c r="X179" s="108"/>
      <c r="Y179" s="108"/>
      <c r="Z179" s="108"/>
    </row>
    <row r="180" spans="1:26" ht="15.75" customHeight="1">
      <c r="A180" s="108"/>
      <c r="B180" s="108"/>
      <c r="C180" s="108"/>
      <c r="D180" s="108"/>
      <c r="E180" s="108"/>
      <c r="F180" s="108"/>
      <c r="G180" s="108"/>
      <c r="H180" s="108"/>
      <c r="I180" s="108"/>
      <c r="J180" s="108"/>
      <c r="K180" s="108"/>
      <c r="L180" s="108"/>
      <c r="M180" s="108"/>
      <c r="N180" s="108"/>
      <c r="O180" s="55"/>
      <c r="P180" s="55"/>
      <c r="Q180" s="108"/>
      <c r="R180" s="108"/>
      <c r="S180" s="108"/>
      <c r="T180" s="108"/>
      <c r="U180" s="108"/>
      <c r="V180" s="108"/>
      <c r="W180" s="108"/>
      <c r="X180" s="108"/>
      <c r="Y180" s="108"/>
      <c r="Z180" s="108"/>
    </row>
    <row r="181" spans="1:26" ht="15.75" customHeight="1">
      <c r="A181" s="108"/>
      <c r="B181" s="108"/>
      <c r="C181" s="108"/>
      <c r="D181" s="108"/>
      <c r="E181" s="108"/>
      <c r="F181" s="108"/>
      <c r="G181" s="108"/>
      <c r="H181" s="108"/>
      <c r="I181" s="108"/>
      <c r="J181" s="108"/>
      <c r="K181" s="108"/>
      <c r="L181" s="108"/>
      <c r="M181" s="108"/>
      <c r="N181" s="108"/>
      <c r="O181" s="55"/>
      <c r="P181" s="55"/>
      <c r="Q181" s="108"/>
      <c r="R181" s="108"/>
      <c r="S181" s="108"/>
      <c r="T181" s="108"/>
      <c r="U181" s="108"/>
      <c r="V181" s="108"/>
      <c r="W181" s="108"/>
      <c r="X181" s="108"/>
      <c r="Y181" s="108"/>
      <c r="Z181" s="108"/>
    </row>
    <row r="182" spans="1:26" ht="15.75" customHeight="1">
      <c r="A182" s="108"/>
      <c r="B182" s="108"/>
      <c r="C182" s="108"/>
      <c r="D182" s="108"/>
      <c r="E182" s="108"/>
      <c r="F182" s="108"/>
      <c r="G182" s="108"/>
      <c r="H182" s="108"/>
      <c r="I182" s="108"/>
      <c r="J182" s="108"/>
      <c r="K182" s="108"/>
      <c r="L182" s="108"/>
      <c r="M182" s="108"/>
      <c r="N182" s="108"/>
      <c r="O182" s="55"/>
      <c r="P182" s="55"/>
      <c r="Q182" s="108"/>
      <c r="R182" s="108"/>
      <c r="S182" s="108"/>
      <c r="T182" s="108"/>
      <c r="U182" s="108"/>
      <c r="V182" s="108"/>
      <c r="W182" s="108"/>
      <c r="X182" s="108"/>
      <c r="Y182" s="108"/>
      <c r="Z182" s="108"/>
    </row>
    <row r="183" spans="1:26" ht="15.75" customHeight="1">
      <c r="A183" s="108"/>
      <c r="B183" s="108"/>
      <c r="C183" s="108"/>
      <c r="D183" s="108"/>
      <c r="E183" s="108"/>
      <c r="F183" s="108"/>
      <c r="G183" s="108"/>
      <c r="H183" s="108"/>
      <c r="I183" s="108"/>
      <c r="J183" s="108"/>
      <c r="K183" s="108"/>
      <c r="L183" s="108"/>
      <c r="M183" s="108"/>
      <c r="N183" s="108"/>
      <c r="O183" s="55"/>
      <c r="P183" s="55"/>
      <c r="Q183" s="108"/>
      <c r="R183" s="108"/>
      <c r="S183" s="108"/>
      <c r="T183" s="108"/>
      <c r="U183" s="108"/>
      <c r="V183" s="108"/>
      <c r="W183" s="108"/>
      <c r="X183" s="108"/>
      <c r="Y183" s="108"/>
      <c r="Z183" s="108"/>
    </row>
    <row r="184" spans="1:26" ht="15.75" customHeight="1">
      <c r="A184" s="108"/>
      <c r="B184" s="108"/>
      <c r="C184" s="108"/>
      <c r="D184" s="108"/>
      <c r="E184" s="108"/>
      <c r="F184" s="108"/>
      <c r="G184" s="108"/>
      <c r="H184" s="108"/>
      <c r="I184" s="108"/>
      <c r="J184" s="108"/>
      <c r="K184" s="108"/>
      <c r="L184" s="108"/>
      <c r="M184" s="108"/>
      <c r="N184" s="108"/>
      <c r="O184" s="55"/>
      <c r="P184" s="55"/>
      <c r="Q184" s="108"/>
      <c r="R184" s="108"/>
      <c r="S184" s="108"/>
      <c r="T184" s="108"/>
      <c r="U184" s="108"/>
      <c r="V184" s="108"/>
      <c r="W184" s="108"/>
      <c r="X184" s="108"/>
      <c r="Y184" s="108"/>
      <c r="Z184" s="108"/>
    </row>
    <row r="185" spans="1:26" ht="15.75" customHeight="1">
      <c r="A185" s="108"/>
      <c r="B185" s="108"/>
      <c r="C185" s="108"/>
      <c r="D185" s="108"/>
      <c r="E185" s="108"/>
      <c r="F185" s="108"/>
      <c r="G185" s="108"/>
      <c r="H185" s="108"/>
      <c r="I185" s="108"/>
      <c r="J185" s="108"/>
      <c r="K185" s="108"/>
      <c r="L185" s="108"/>
      <c r="M185" s="108"/>
      <c r="N185" s="108"/>
      <c r="O185" s="55"/>
      <c r="P185" s="55"/>
      <c r="Q185" s="108"/>
      <c r="R185" s="108"/>
      <c r="S185" s="108"/>
      <c r="T185" s="108"/>
      <c r="U185" s="108"/>
      <c r="V185" s="108"/>
      <c r="W185" s="108"/>
      <c r="X185" s="108"/>
      <c r="Y185" s="108"/>
      <c r="Z185" s="108"/>
    </row>
    <row r="186" spans="1:26" ht="15.75" customHeight="1">
      <c r="A186" s="108"/>
      <c r="B186" s="108"/>
      <c r="C186" s="108"/>
      <c r="D186" s="108"/>
      <c r="E186" s="108"/>
      <c r="F186" s="108"/>
      <c r="G186" s="108"/>
      <c r="H186" s="108"/>
      <c r="I186" s="108"/>
      <c r="J186" s="108"/>
      <c r="K186" s="108"/>
      <c r="L186" s="108"/>
      <c r="M186" s="108"/>
      <c r="N186" s="108"/>
      <c r="O186" s="55"/>
      <c r="P186" s="55"/>
      <c r="Q186" s="108"/>
      <c r="R186" s="108"/>
      <c r="S186" s="108"/>
      <c r="T186" s="108"/>
      <c r="U186" s="108"/>
      <c r="V186" s="108"/>
      <c r="W186" s="108"/>
      <c r="X186" s="108"/>
      <c r="Y186" s="108"/>
      <c r="Z186" s="108"/>
    </row>
    <row r="187" spans="1:26" ht="15.75" customHeight="1">
      <c r="A187" s="108"/>
      <c r="B187" s="108"/>
      <c r="C187" s="108"/>
      <c r="D187" s="108"/>
      <c r="E187" s="108"/>
      <c r="F187" s="108"/>
      <c r="G187" s="108"/>
      <c r="H187" s="108"/>
      <c r="I187" s="108"/>
      <c r="J187" s="108"/>
      <c r="K187" s="108"/>
      <c r="L187" s="108"/>
      <c r="M187" s="108"/>
      <c r="N187" s="108"/>
      <c r="O187" s="55"/>
      <c r="P187" s="55"/>
      <c r="Q187" s="108"/>
      <c r="R187" s="108"/>
      <c r="S187" s="108"/>
      <c r="T187" s="108"/>
      <c r="U187" s="108"/>
      <c r="V187" s="108"/>
      <c r="W187" s="108"/>
      <c r="X187" s="108"/>
      <c r="Y187" s="108"/>
      <c r="Z187" s="108"/>
    </row>
    <row r="188" spans="1:26" ht="15.75" customHeight="1">
      <c r="A188" s="108"/>
      <c r="B188" s="108"/>
      <c r="C188" s="108"/>
      <c r="D188" s="108"/>
      <c r="E188" s="108"/>
      <c r="F188" s="108"/>
      <c r="G188" s="108"/>
      <c r="H188" s="108"/>
      <c r="I188" s="108"/>
      <c r="J188" s="108"/>
      <c r="K188" s="108"/>
      <c r="L188" s="108"/>
      <c r="M188" s="108"/>
      <c r="N188" s="108"/>
      <c r="O188" s="55"/>
      <c r="P188" s="55"/>
      <c r="Q188" s="108"/>
      <c r="R188" s="108"/>
      <c r="S188" s="108"/>
      <c r="T188" s="108"/>
      <c r="U188" s="108"/>
      <c r="V188" s="108"/>
      <c r="W188" s="108"/>
      <c r="X188" s="108"/>
      <c r="Y188" s="108"/>
      <c r="Z188" s="108"/>
    </row>
    <row r="189" spans="1:26" ht="15.75" customHeight="1">
      <c r="A189" s="108"/>
      <c r="B189" s="108"/>
      <c r="C189" s="108"/>
      <c r="D189" s="108"/>
      <c r="E189" s="108"/>
      <c r="F189" s="108"/>
      <c r="G189" s="108"/>
      <c r="H189" s="108"/>
      <c r="I189" s="108"/>
      <c r="J189" s="108"/>
      <c r="K189" s="108"/>
      <c r="L189" s="108"/>
      <c r="M189" s="108"/>
      <c r="N189" s="108"/>
      <c r="O189" s="55"/>
      <c r="P189" s="55"/>
      <c r="Q189" s="108"/>
      <c r="R189" s="108"/>
      <c r="S189" s="108"/>
      <c r="T189" s="108"/>
      <c r="U189" s="108"/>
      <c r="V189" s="108"/>
      <c r="W189" s="108"/>
      <c r="X189" s="108"/>
      <c r="Y189" s="108"/>
      <c r="Z189" s="108"/>
    </row>
    <row r="190" spans="1:26" ht="15.75" customHeight="1">
      <c r="A190" s="108"/>
      <c r="B190" s="108"/>
      <c r="C190" s="108"/>
      <c r="D190" s="108"/>
      <c r="E190" s="108"/>
      <c r="F190" s="108"/>
      <c r="G190" s="108"/>
      <c r="H190" s="108"/>
      <c r="I190" s="108"/>
      <c r="J190" s="108"/>
      <c r="K190" s="108"/>
      <c r="L190" s="108"/>
      <c r="M190" s="108"/>
      <c r="N190" s="108"/>
      <c r="O190" s="55"/>
      <c r="P190" s="55"/>
      <c r="Q190" s="108"/>
      <c r="R190" s="108"/>
      <c r="S190" s="108"/>
      <c r="T190" s="108"/>
      <c r="U190" s="108"/>
      <c r="V190" s="108"/>
      <c r="W190" s="108"/>
      <c r="X190" s="108"/>
      <c r="Y190" s="108"/>
      <c r="Z190" s="108"/>
    </row>
    <row r="191" spans="1:26" ht="15.75" customHeight="1">
      <c r="A191" s="108"/>
      <c r="B191" s="108"/>
      <c r="C191" s="108"/>
      <c r="D191" s="108"/>
      <c r="E191" s="108"/>
      <c r="F191" s="108"/>
      <c r="G191" s="108"/>
      <c r="H191" s="108"/>
      <c r="I191" s="108"/>
      <c r="J191" s="108"/>
      <c r="K191" s="108"/>
      <c r="L191" s="108"/>
      <c r="M191" s="108"/>
      <c r="N191" s="108"/>
      <c r="O191" s="55"/>
      <c r="P191" s="55"/>
      <c r="Q191" s="108"/>
      <c r="R191" s="108"/>
      <c r="S191" s="108"/>
      <c r="T191" s="108"/>
      <c r="U191" s="108"/>
      <c r="V191" s="108"/>
      <c r="W191" s="108"/>
      <c r="X191" s="108"/>
      <c r="Y191" s="108"/>
      <c r="Z191" s="108"/>
    </row>
    <row r="192" spans="1:26" ht="15.75" customHeight="1">
      <c r="A192" s="108"/>
      <c r="B192" s="108"/>
      <c r="C192" s="108"/>
      <c r="D192" s="108"/>
      <c r="E192" s="108"/>
      <c r="F192" s="108"/>
      <c r="G192" s="108"/>
      <c r="H192" s="108"/>
      <c r="I192" s="108"/>
      <c r="J192" s="108"/>
      <c r="K192" s="108"/>
      <c r="L192" s="108"/>
      <c r="M192" s="108"/>
      <c r="N192" s="108"/>
      <c r="O192" s="55"/>
      <c r="P192" s="55"/>
      <c r="Q192" s="108"/>
      <c r="R192" s="108"/>
      <c r="S192" s="108"/>
      <c r="T192" s="108"/>
      <c r="U192" s="108"/>
      <c r="V192" s="108"/>
      <c r="W192" s="108"/>
      <c r="X192" s="108"/>
      <c r="Y192" s="108"/>
      <c r="Z192" s="108"/>
    </row>
    <row r="193" spans="1:26" ht="15.75" customHeight="1">
      <c r="A193" s="108"/>
      <c r="B193" s="108"/>
      <c r="C193" s="108"/>
      <c r="D193" s="108"/>
      <c r="E193" s="108"/>
      <c r="F193" s="108"/>
      <c r="G193" s="108"/>
      <c r="H193" s="108"/>
      <c r="I193" s="108"/>
      <c r="J193" s="108"/>
      <c r="K193" s="108"/>
      <c r="L193" s="108"/>
      <c r="M193" s="108"/>
      <c r="N193" s="108"/>
      <c r="O193" s="55"/>
      <c r="P193" s="55"/>
      <c r="Q193" s="108"/>
      <c r="R193" s="108"/>
      <c r="S193" s="108"/>
      <c r="T193" s="108"/>
      <c r="U193" s="108"/>
      <c r="V193" s="108"/>
      <c r="W193" s="108"/>
      <c r="X193" s="108"/>
      <c r="Y193" s="108"/>
      <c r="Z193" s="108"/>
    </row>
    <row r="194" spans="1:26" ht="15.75" customHeight="1">
      <c r="A194" s="108"/>
      <c r="B194" s="108"/>
      <c r="C194" s="108"/>
      <c r="D194" s="108"/>
      <c r="E194" s="108"/>
      <c r="F194" s="108"/>
      <c r="G194" s="108"/>
      <c r="H194" s="108"/>
      <c r="I194" s="108"/>
      <c r="J194" s="108"/>
      <c r="K194" s="108"/>
      <c r="L194" s="108"/>
      <c r="M194" s="108"/>
      <c r="N194" s="108"/>
      <c r="O194" s="55"/>
      <c r="P194" s="55"/>
      <c r="Q194" s="108"/>
      <c r="R194" s="108"/>
      <c r="S194" s="108"/>
      <c r="T194" s="108"/>
      <c r="U194" s="108"/>
      <c r="V194" s="108"/>
      <c r="W194" s="108"/>
      <c r="X194" s="108"/>
      <c r="Y194" s="108"/>
      <c r="Z194" s="108"/>
    </row>
    <row r="195" spans="1:26" ht="15.75" customHeight="1">
      <c r="A195" s="108"/>
      <c r="B195" s="108"/>
      <c r="C195" s="108"/>
      <c r="D195" s="108"/>
      <c r="E195" s="108"/>
      <c r="F195" s="108"/>
      <c r="G195" s="108"/>
      <c r="H195" s="108"/>
      <c r="I195" s="108"/>
      <c r="J195" s="108"/>
      <c r="K195" s="108"/>
      <c r="L195" s="108"/>
      <c r="M195" s="108"/>
      <c r="N195" s="108"/>
      <c r="O195" s="55"/>
      <c r="P195" s="55"/>
      <c r="Q195" s="108"/>
      <c r="R195" s="108"/>
      <c r="S195" s="108"/>
      <c r="T195" s="108"/>
      <c r="U195" s="108"/>
      <c r="V195" s="108"/>
      <c r="W195" s="108"/>
      <c r="X195" s="108"/>
      <c r="Y195" s="108"/>
      <c r="Z195" s="108"/>
    </row>
    <row r="196" spans="1:26" ht="15.75" customHeight="1">
      <c r="A196" s="108"/>
      <c r="B196" s="108"/>
      <c r="C196" s="108"/>
      <c r="D196" s="108"/>
      <c r="E196" s="108"/>
      <c r="F196" s="108"/>
      <c r="G196" s="108"/>
      <c r="H196" s="108"/>
      <c r="I196" s="108"/>
      <c r="J196" s="108"/>
      <c r="K196" s="108"/>
      <c r="L196" s="108"/>
      <c r="M196" s="108"/>
      <c r="N196" s="108"/>
      <c r="O196" s="55"/>
      <c r="P196" s="55"/>
      <c r="Q196" s="108"/>
      <c r="R196" s="108"/>
      <c r="S196" s="108"/>
      <c r="T196" s="108"/>
      <c r="U196" s="108"/>
      <c r="V196" s="108"/>
      <c r="W196" s="108"/>
      <c r="X196" s="108"/>
      <c r="Y196" s="108"/>
      <c r="Z196" s="108"/>
    </row>
    <row r="197" spans="1:26" ht="15.75" customHeight="1">
      <c r="A197" s="108"/>
      <c r="B197" s="108"/>
      <c r="C197" s="108"/>
      <c r="D197" s="108"/>
      <c r="E197" s="108"/>
      <c r="F197" s="108"/>
      <c r="G197" s="108"/>
      <c r="H197" s="108"/>
      <c r="I197" s="108"/>
      <c r="J197" s="108"/>
      <c r="K197" s="108"/>
      <c r="L197" s="108"/>
      <c r="M197" s="108"/>
      <c r="N197" s="108"/>
      <c r="O197" s="55"/>
      <c r="P197" s="55"/>
      <c r="Q197" s="108"/>
      <c r="R197" s="108"/>
      <c r="S197" s="108"/>
      <c r="T197" s="108"/>
      <c r="U197" s="108"/>
      <c r="V197" s="108"/>
      <c r="W197" s="108"/>
      <c r="X197" s="108"/>
      <c r="Y197" s="108"/>
      <c r="Z197" s="108"/>
    </row>
    <row r="198" spans="1:26" ht="15.75" customHeight="1">
      <c r="A198" s="108"/>
      <c r="B198" s="108"/>
      <c r="C198" s="108"/>
      <c r="D198" s="108"/>
      <c r="E198" s="108"/>
      <c r="F198" s="108"/>
      <c r="G198" s="108"/>
      <c r="H198" s="108"/>
      <c r="I198" s="108"/>
      <c r="J198" s="108"/>
      <c r="K198" s="108"/>
      <c r="L198" s="108"/>
      <c r="M198" s="108"/>
      <c r="N198" s="108"/>
      <c r="O198" s="55"/>
      <c r="P198" s="55"/>
      <c r="Q198" s="108"/>
      <c r="R198" s="108"/>
      <c r="S198" s="108"/>
      <c r="T198" s="108"/>
      <c r="U198" s="108"/>
      <c r="V198" s="108"/>
      <c r="W198" s="108"/>
      <c r="X198" s="108"/>
      <c r="Y198" s="108"/>
      <c r="Z198" s="108"/>
    </row>
    <row r="199" spans="1:26" ht="15.75" customHeight="1">
      <c r="A199" s="108"/>
      <c r="B199" s="108"/>
      <c r="C199" s="108"/>
      <c r="D199" s="108"/>
      <c r="E199" s="108"/>
      <c r="F199" s="108"/>
      <c r="G199" s="108"/>
      <c r="H199" s="108"/>
      <c r="I199" s="108"/>
      <c r="J199" s="108"/>
      <c r="K199" s="108"/>
      <c r="L199" s="108"/>
      <c r="M199" s="108"/>
      <c r="N199" s="108"/>
      <c r="O199" s="55"/>
      <c r="P199" s="55"/>
      <c r="Q199" s="108"/>
      <c r="R199" s="108"/>
      <c r="S199" s="108"/>
      <c r="T199" s="108"/>
      <c r="U199" s="108"/>
      <c r="V199" s="108"/>
      <c r="W199" s="108"/>
      <c r="X199" s="108"/>
      <c r="Y199" s="108"/>
      <c r="Z199" s="108"/>
    </row>
    <row r="200" spans="1:26" ht="15.75" customHeight="1">
      <c r="A200" s="108"/>
      <c r="B200" s="108"/>
      <c r="C200" s="108"/>
      <c r="D200" s="108"/>
      <c r="E200" s="108"/>
      <c r="F200" s="108"/>
      <c r="G200" s="108"/>
      <c r="H200" s="108"/>
      <c r="I200" s="108"/>
      <c r="J200" s="108"/>
      <c r="K200" s="108"/>
      <c r="L200" s="108"/>
      <c r="M200" s="108"/>
      <c r="N200" s="108"/>
      <c r="O200" s="55"/>
      <c r="P200" s="55"/>
      <c r="Q200" s="108"/>
      <c r="R200" s="108"/>
      <c r="S200" s="108"/>
      <c r="T200" s="108"/>
      <c r="U200" s="108"/>
      <c r="V200" s="108"/>
      <c r="W200" s="108"/>
      <c r="X200" s="108"/>
      <c r="Y200" s="108"/>
      <c r="Z200" s="108"/>
    </row>
    <row r="201" spans="1:26" ht="15.75" customHeight="1">
      <c r="A201" s="108"/>
      <c r="B201" s="108"/>
      <c r="C201" s="108"/>
      <c r="D201" s="108"/>
      <c r="E201" s="108"/>
      <c r="F201" s="108"/>
      <c r="G201" s="108"/>
      <c r="H201" s="108"/>
      <c r="I201" s="108"/>
      <c r="J201" s="108"/>
      <c r="K201" s="108"/>
      <c r="L201" s="108"/>
      <c r="M201" s="108"/>
      <c r="N201" s="108"/>
      <c r="O201" s="55"/>
      <c r="P201" s="55"/>
      <c r="Q201" s="108"/>
      <c r="R201" s="108"/>
      <c r="S201" s="108"/>
      <c r="T201" s="108"/>
      <c r="U201" s="108"/>
      <c r="V201" s="108"/>
      <c r="W201" s="108"/>
      <c r="X201" s="108"/>
      <c r="Y201" s="108"/>
      <c r="Z201" s="108"/>
    </row>
    <row r="202" spans="1:26" ht="15.75" customHeight="1">
      <c r="A202" s="108"/>
      <c r="B202" s="108"/>
      <c r="C202" s="108"/>
      <c r="D202" s="108"/>
      <c r="E202" s="108"/>
      <c r="F202" s="108"/>
      <c r="G202" s="108"/>
      <c r="H202" s="108"/>
      <c r="I202" s="108"/>
      <c r="J202" s="108"/>
      <c r="K202" s="108"/>
      <c r="L202" s="108"/>
      <c r="M202" s="108"/>
      <c r="N202" s="108"/>
      <c r="O202" s="55"/>
      <c r="P202" s="55"/>
      <c r="Q202" s="108"/>
      <c r="R202" s="108"/>
      <c r="S202" s="108"/>
      <c r="T202" s="108"/>
      <c r="U202" s="108"/>
      <c r="V202" s="108"/>
      <c r="W202" s="108"/>
      <c r="X202" s="108"/>
      <c r="Y202" s="108"/>
      <c r="Z202" s="108"/>
    </row>
    <row r="203" spans="1:26" ht="15.75" customHeight="1">
      <c r="A203" s="108"/>
      <c r="B203" s="108"/>
      <c r="C203" s="108"/>
      <c r="D203" s="108"/>
      <c r="E203" s="108"/>
      <c r="F203" s="108"/>
      <c r="G203" s="108"/>
      <c r="H203" s="108"/>
      <c r="I203" s="108"/>
      <c r="J203" s="108"/>
      <c r="K203" s="108"/>
      <c r="L203" s="108"/>
      <c r="M203" s="108"/>
      <c r="N203" s="108"/>
      <c r="O203" s="55"/>
      <c r="P203" s="55"/>
      <c r="Q203" s="108"/>
      <c r="R203" s="108"/>
      <c r="S203" s="108"/>
      <c r="T203" s="108"/>
      <c r="U203" s="108"/>
      <c r="V203" s="108"/>
      <c r="W203" s="108"/>
      <c r="X203" s="108"/>
      <c r="Y203" s="108"/>
      <c r="Z203" s="108"/>
    </row>
    <row r="204" spans="1:26" ht="15.75" customHeight="1">
      <c r="A204" s="108"/>
      <c r="B204" s="108"/>
      <c r="C204" s="108"/>
      <c r="D204" s="108"/>
      <c r="E204" s="108"/>
      <c r="F204" s="108"/>
      <c r="G204" s="108"/>
      <c r="H204" s="108"/>
      <c r="I204" s="108"/>
      <c r="J204" s="108"/>
      <c r="K204" s="108"/>
      <c r="L204" s="108"/>
      <c r="M204" s="108"/>
      <c r="N204" s="108"/>
      <c r="O204" s="55"/>
      <c r="P204" s="55"/>
      <c r="Q204" s="108"/>
      <c r="R204" s="108"/>
      <c r="S204" s="108"/>
      <c r="T204" s="108"/>
      <c r="U204" s="108"/>
      <c r="V204" s="108"/>
      <c r="W204" s="108"/>
      <c r="X204" s="108"/>
      <c r="Y204" s="108"/>
      <c r="Z204" s="108"/>
    </row>
    <row r="205" spans="1:26" ht="15.75" customHeight="1">
      <c r="A205" s="108"/>
      <c r="B205" s="108"/>
      <c r="C205" s="108"/>
      <c r="D205" s="108"/>
      <c r="E205" s="108"/>
      <c r="F205" s="108"/>
      <c r="G205" s="108"/>
      <c r="H205" s="108"/>
      <c r="I205" s="108"/>
      <c r="J205" s="108"/>
      <c r="K205" s="108"/>
      <c r="L205" s="108"/>
      <c r="M205" s="108"/>
      <c r="N205" s="108"/>
      <c r="O205" s="55"/>
      <c r="P205" s="55"/>
      <c r="Q205" s="108"/>
      <c r="R205" s="108"/>
      <c r="S205" s="108"/>
      <c r="T205" s="108"/>
      <c r="U205" s="108"/>
      <c r="V205" s="108"/>
      <c r="W205" s="108"/>
      <c r="X205" s="108"/>
      <c r="Y205" s="108"/>
      <c r="Z205" s="108"/>
    </row>
    <row r="206" spans="1:26" ht="15.75" customHeight="1">
      <c r="A206" s="108"/>
      <c r="B206" s="108"/>
      <c r="C206" s="108"/>
      <c r="D206" s="108"/>
      <c r="E206" s="108"/>
      <c r="F206" s="108"/>
      <c r="G206" s="108"/>
      <c r="H206" s="108"/>
      <c r="I206" s="108"/>
      <c r="J206" s="108"/>
      <c r="K206" s="108"/>
      <c r="L206" s="108"/>
      <c r="M206" s="108"/>
      <c r="N206" s="108"/>
      <c r="O206" s="55"/>
      <c r="P206" s="55"/>
      <c r="Q206" s="108"/>
      <c r="R206" s="108"/>
      <c r="S206" s="108"/>
      <c r="T206" s="108"/>
      <c r="U206" s="108"/>
      <c r="V206" s="108"/>
      <c r="W206" s="108"/>
      <c r="X206" s="108"/>
      <c r="Y206" s="108"/>
      <c r="Z206" s="108"/>
    </row>
    <row r="207" spans="1:26" ht="15.75" customHeight="1">
      <c r="A207" s="108"/>
      <c r="B207" s="108"/>
      <c r="C207" s="108"/>
      <c r="D207" s="108"/>
      <c r="E207" s="108"/>
      <c r="F207" s="108"/>
      <c r="G207" s="108"/>
      <c r="H207" s="108"/>
      <c r="I207" s="108"/>
      <c r="J207" s="108"/>
      <c r="K207" s="108"/>
      <c r="L207" s="108"/>
      <c r="M207" s="108"/>
      <c r="N207" s="108"/>
      <c r="O207" s="55"/>
      <c r="P207" s="55"/>
      <c r="Q207" s="108"/>
      <c r="R207" s="108"/>
      <c r="S207" s="108"/>
      <c r="T207" s="108"/>
      <c r="U207" s="108"/>
      <c r="V207" s="108"/>
      <c r="W207" s="108"/>
      <c r="X207" s="108"/>
      <c r="Y207" s="108"/>
      <c r="Z207" s="108"/>
    </row>
    <row r="208" spans="1:26" ht="15.75" customHeight="1">
      <c r="A208" s="108"/>
      <c r="B208" s="108"/>
      <c r="C208" s="108"/>
      <c r="D208" s="108"/>
      <c r="E208" s="108"/>
      <c r="F208" s="108"/>
      <c r="G208" s="108"/>
      <c r="H208" s="108"/>
      <c r="I208" s="108"/>
      <c r="J208" s="108"/>
      <c r="K208" s="108"/>
      <c r="L208" s="108"/>
      <c r="M208" s="108"/>
      <c r="N208" s="108"/>
      <c r="O208" s="55"/>
      <c r="P208" s="55"/>
      <c r="Q208" s="108"/>
      <c r="R208" s="108"/>
      <c r="S208" s="108"/>
      <c r="T208" s="108"/>
      <c r="U208" s="108"/>
      <c r="V208" s="108"/>
      <c r="W208" s="108"/>
      <c r="X208" s="108"/>
      <c r="Y208" s="108"/>
      <c r="Z208" s="108"/>
    </row>
    <row r="209" spans="1:26" ht="15.75" customHeight="1">
      <c r="A209" s="108"/>
      <c r="B209" s="108"/>
      <c r="C209" s="108"/>
      <c r="D209" s="108"/>
      <c r="E209" s="108"/>
      <c r="F209" s="108"/>
      <c r="G209" s="108"/>
      <c r="H209" s="108"/>
      <c r="I209" s="108"/>
      <c r="J209" s="108"/>
      <c r="K209" s="108"/>
      <c r="L209" s="108"/>
      <c r="M209" s="108"/>
      <c r="N209" s="108"/>
      <c r="O209" s="55"/>
      <c r="P209" s="55"/>
      <c r="Q209" s="108"/>
      <c r="R209" s="108"/>
      <c r="S209" s="108"/>
      <c r="T209" s="108"/>
      <c r="U209" s="108"/>
      <c r="V209" s="108"/>
      <c r="W209" s="108"/>
      <c r="X209" s="108"/>
      <c r="Y209" s="108"/>
      <c r="Z209" s="108"/>
    </row>
    <row r="210" spans="1:26" ht="15.75" customHeight="1">
      <c r="A210" s="108"/>
      <c r="B210" s="108"/>
      <c r="C210" s="108"/>
      <c r="D210" s="108"/>
      <c r="E210" s="108"/>
      <c r="F210" s="108"/>
      <c r="G210" s="108"/>
      <c r="H210" s="108"/>
      <c r="I210" s="108"/>
      <c r="J210" s="108"/>
      <c r="K210" s="108"/>
      <c r="L210" s="108"/>
      <c r="M210" s="108"/>
      <c r="N210" s="108"/>
      <c r="O210" s="55"/>
      <c r="P210" s="55"/>
      <c r="Q210" s="108"/>
      <c r="R210" s="108"/>
      <c r="S210" s="108"/>
      <c r="T210" s="108"/>
      <c r="U210" s="108"/>
      <c r="V210" s="108"/>
      <c r="W210" s="108"/>
      <c r="X210" s="108"/>
      <c r="Y210" s="108"/>
      <c r="Z210" s="108"/>
    </row>
    <row r="211" spans="1:26" ht="15.75" customHeight="1">
      <c r="A211" s="108"/>
      <c r="B211" s="108"/>
      <c r="C211" s="108"/>
      <c r="D211" s="108"/>
      <c r="E211" s="108"/>
      <c r="F211" s="108"/>
      <c r="G211" s="108"/>
      <c r="H211" s="108"/>
      <c r="I211" s="108"/>
      <c r="J211" s="108"/>
      <c r="K211" s="108"/>
      <c r="L211" s="108"/>
      <c r="M211" s="108"/>
      <c r="N211" s="108"/>
      <c r="O211" s="55"/>
      <c r="P211" s="55"/>
      <c r="Q211" s="108"/>
      <c r="R211" s="108"/>
      <c r="S211" s="108"/>
      <c r="T211" s="108"/>
      <c r="U211" s="108"/>
      <c r="V211" s="108"/>
      <c r="W211" s="108"/>
      <c r="X211" s="108"/>
      <c r="Y211" s="108"/>
      <c r="Z211" s="108"/>
    </row>
    <row r="212" spans="1:26" ht="15.75" customHeight="1">
      <c r="A212" s="108"/>
      <c r="B212" s="108"/>
      <c r="C212" s="108"/>
      <c r="D212" s="108"/>
      <c r="E212" s="108"/>
      <c r="F212" s="108"/>
      <c r="G212" s="108"/>
      <c r="H212" s="108"/>
      <c r="I212" s="108"/>
      <c r="J212" s="108"/>
      <c r="K212" s="108"/>
      <c r="L212" s="108"/>
      <c r="M212" s="108"/>
      <c r="N212" s="108"/>
      <c r="O212" s="55"/>
      <c r="P212" s="55"/>
      <c r="Q212" s="108"/>
      <c r="R212" s="108"/>
      <c r="S212" s="108"/>
      <c r="T212" s="108"/>
      <c r="U212" s="108"/>
      <c r="V212" s="108"/>
      <c r="W212" s="108"/>
      <c r="X212" s="108"/>
      <c r="Y212" s="108"/>
      <c r="Z212" s="108"/>
    </row>
    <row r="213" spans="1:26" ht="15.75" customHeight="1">
      <c r="A213" s="108"/>
      <c r="B213" s="108"/>
      <c r="C213" s="108"/>
      <c r="D213" s="108"/>
      <c r="E213" s="108"/>
      <c r="F213" s="108"/>
      <c r="G213" s="108"/>
      <c r="H213" s="108"/>
      <c r="I213" s="108"/>
      <c r="J213" s="108"/>
      <c r="K213" s="108"/>
      <c r="L213" s="108"/>
      <c r="M213" s="108"/>
      <c r="N213" s="108"/>
      <c r="O213" s="55"/>
      <c r="P213" s="55"/>
      <c r="Q213" s="108"/>
      <c r="R213" s="108"/>
      <c r="S213" s="108"/>
      <c r="T213" s="108"/>
      <c r="U213" s="108"/>
      <c r="V213" s="108"/>
      <c r="W213" s="108"/>
      <c r="X213" s="108"/>
      <c r="Y213" s="108"/>
      <c r="Z213" s="108"/>
    </row>
    <row r="214" spans="1:26" ht="15.75" customHeight="1">
      <c r="A214" s="108"/>
      <c r="B214" s="108"/>
      <c r="C214" s="108"/>
      <c r="D214" s="108"/>
      <c r="E214" s="108"/>
      <c r="F214" s="108"/>
      <c r="G214" s="108"/>
      <c r="H214" s="108"/>
      <c r="I214" s="108"/>
      <c r="J214" s="108"/>
      <c r="K214" s="108"/>
      <c r="L214" s="108"/>
      <c r="M214" s="108"/>
      <c r="N214" s="108"/>
      <c r="O214" s="55"/>
      <c r="P214" s="55"/>
      <c r="Q214" s="108"/>
      <c r="R214" s="108"/>
      <c r="S214" s="108"/>
      <c r="T214" s="108"/>
      <c r="U214" s="108"/>
      <c r="V214" s="108"/>
      <c r="W214" s="108"/>
      <c r="X214" s="108"/>
      <c r="Y214" s="108"/>
      <c r="Z214" s="108"/>
    </row>
    <row r="215" spans="1:26" ht="15.75" customHeight="1">
      <c r="A215" s="108"/>
      <c r="B215" s="108"/>
      <c r="C215" s="108"/>
      <c r="D215" s="108"/>
      <c r="E215" s="108"/>
      <c r="F215" s="108"/>
      <c r="G215" s="108"/>
      <c r="H215" s="108"/>
      <c r="I215" s="108"/>
      <c r="J215" s="108"/>
      <c r="K215" s="108"/>
      <c r="L215" s="108"/>
      <c r="M215" s="108"/>
      <c r="N215" s="108"/>
      <c r="O215" s="55"/>
      <c r="P215" s="55"/>
      <c r="Q215" s="108"/>
      <c r="R215" s="108"/>
      <c r="S215" s="108"/>
      <c r="T215" s="108"/>
      <c r="U215" s="108"/>
      <c r="V215" s="108"/>
      <c r="W215" s="108"/>
      <c r="X215" s="108"/>
      <c r="Y215" s="108"/>
      <c r="Z215" s="108"/>
    </row>
    <row r="216" spans="1:26" ht="15.75" customHeight="1">
      <c r="A216" s="108"/>
      <c r="B216" s="108"/>
      <c r="C216" s="108"/>
      <c r="D216" s="108"/>
      <c r="E216" s="108"/>
      <c r="F216" s="108"/>
      <c r="G216" s="108"/>
      <c r="H216" s="108"/>
      <c r="I216" s="108"/>
      <c r="J216" s="108"/>
      <c r="K216" s="108"/>
      <c r="L216" s="108"/>
      <c r="M216" s="108"/>
      <c r="N216" s="108"/>
      <c r="O216" s="55"/>
      <c r="P216" s="55"/>
      <c r="Q216" s="108"/>
      <c r="R216" s="108"/>
      <c r="S216" s="108"/>
      <c r="T216" s="108"/>
      <c r="U216" s="108"/>
      <c r="V216" s="108"/>
      <c r="W216" s="108"/>
      <c r="X216" s="108"/>
      <c r="Y216" s="108"/>
      <c r="Z216" s="108"/>
    </row>
    <row r="217" spans="1:26" ht="15.75" customHeight="1">
      <c r="A217" s="108"/>
      <c r="B217" s="108"/>
      <c r="C217" s="108"/>
      <c r="D217" s="108"/>
      <c r="E217" s="108"/>
      <c r="F217" s="108"/>
      <c r="G217" s="108"/>
      <c r="H217" s="108"/>
      <c r="I217" s="108"/>
      <c r="J217" s="108"/>
      <c r="K217" s="108"/>
      <c r="L217" s="108"/>
      <c r="M217" s="108"/>
      <c r="N217" s="108"/>
      <c r="O217" s="55"/>
      <c r="P217" s="55"/>
      <c r="Q217" s="108"/>
      <c r="R217" s="108"/>
      <c r="S217" s="108"/>
      <c r="T217" s="108"/>
      <c r="U217" s="108"/>
      <c r="V217" s="108"/>
      <c r="W217" s="108"/>
      <c r="X217" s="108"/>
      <c r="Y217" s="108"/>
      <c r="Z217" s="108"/>
    </row>
    <row r="218" spans="1:26" ht="15.75" customHeight="1">
      <c r="A218" s="108"/>
      <c r="B218" s="108"/>
      <c r="C218" s="108"/>
      <c r="D218" s="108"/>
      <c r="E218" s="108"/>
      <c r="F218" s="108"/>
      <c r="G218" s="108"/>
      <c r="H218" s="108"/>
      <c r="I218" s="108"/>
      <c r="J218" s="108"/>
      <c r="K218" s="108"/>
      <c r="L218" s="108"/>
      <c r="M218" s="108"/>
      <c r="N218" s="108"/>
      <c r="O218" s="55"/>
      <c r="P218" s="55"/>
      <c r="Q218" s="108"/>
      <c r="R218" s="108"/>
      <c r="S218" s="108"/>
      <c r="T218" s="108"/>
      <c r="U218" s="108"/>
      <c r="V218" s="108"/>
      <c r="W218" s="108"/>
      <c r="X218" s="108"/>
      <c r="Y218" s="108"/>
      <c r="Z218" s="108"/>
    </row>
    <row r="219" spans="1:26" ht="15.75" customHeight="1">
      <c r="A219" s="108"/>
      <c r="B219" s="108"/>
      <c r="C219" s="108"/>
      <c r="D219" s="108"/>
      <c r="E219" s="108"/>
      <c r="F219" s="108"/>
      <c r="G219" s="108"/>
      <c r="H219" s="108"/>
      <c r="I219" s="108"/>
      <c r="J219" s="108"/>
      <c r="K219" s="108"/>
      <c r="L219" s="108"/>
      <c r="M219" s="108"/>
      <c r="N219" s="108"/>
      <c r="O219" s="55"/>
      <c r="P219" s="55"/>
      <c r="Q219" s="108"/>
      <c r="R219" s="108"/>
      <c r="S219" s="108"/>
      <c r="T219" s="108"/>
      <c r="U219" s="108"/>
      <c r="V219" s="108"/>
      <c r="W219" s="108"/>
      <c r="X219" s="108"/>
      <c r="Y219" s="108"/>
      <c r="Z219" s="108"/>
    </row>
    <row r="220" spans="1:26" ht="15.75" customHeight="1">
      <c r="A220" s="108"/>
      <c r="B220" s="108"/>
      <c r="C220" s="108"/>
      <c r="D220" s="108"/>
      <c r="E220" s="108"/>
      <c r="F220" s="108"/>
      <c r="G220" s="108"/>
      <c r="H220" s="108"/>
      <c r="I220" s="108"/>
      <c r="J220" s="108"/>
      <c r="K220" s="108"/>
      <c r="L220" s="108"/>
      <c r="M220" s="108"/>
      <c r="N220" s="108"/>
      <c r="O220" s="55"/>
      <c r="P220" s="55"/>
      <c r="Q220" s="108"/>
      <c r="R220" s="108"/>
      <c r="S220" s="108"/>
      <c r="T220" s="108"/>
      <c r="U220" s="108"/>
      <c r="V220" s="108"/>
      <c r="W220" s="108"/>
      <c r="X220" s="108"/>
      <c r="Y220" s="108"/>
      <c r="Z220" s="108"/>
    </row>
    <row r="221" spans="1:26" ht="15.75" customHeight="1">
      <c r="A221" s="108"/>
      <c r="B221" s="108"/>
      <c r="C221" s="108"/>
      <c r="D221" s="108"/>
      <c r="E221" s="108"/>
      <c r="F221" s="108"/>
      <c r="G221" s="108"/>
      <c r="H221" s="108"/>
      <c r="I221" s="108"/>
      <c r="J221" s="108"/>
      <c r="K221" s="108"/>
      <c r="L221" s="108"/>
      <c r="M221" s="108"/>
      <c r="N221" s="108"/>
      <c r="O221" s="55"/>
      <c r="P221" s="55"/>
      <c r="Q221" s="108"/>
      <c r="R221" s="108"/>
      <c r="S221" s="108"/>
      <c r="T221" s="108"/>
      <c r="U221" s="108"/>
      <c r="V221" s="108"/>
      <c r="W221" s="108"/>
      <c r="X221" s="108"/>
      <c r="Y221" s="108"/>
      <c r="Z221" s="108"/>
    </row>
    <row r="222" spans="1:26" ht="15.75" customHeight="1">
      <c r="A222" s="108"/>
      <c r="B222" s="108"/>
      <c r="C222" s="108"/>
      <c r="D222" s="108"/>
      <c r="E222" s="108"/>
      <c r="F222" s="108"/>
      <c r="G222" s="108"/>
      <c r="H222" s="108"/>
      <c r="I222" s="108"/>
      <c r="J222" s="108"/>
      <c r="K222" s="108"/>
      <c r="L222" s="108"/>
      <c r="M222" s="108"/>
      <c r="N222" s="108"/>
      <c r="O222" s="55"/>
      <c r="P222" s="55"/>
      <c r="Q222" s="108"/>
      <c r="R222" s="108"/>
      <c r="S222" s="108"/>
      <c r="T222" s="108"/>
      <c r="U222" s="108"/>
      <c r="V222" s="108"/>
      <c r="W222" s="108"/>
      <c r="X222" s="108"/>
      <c r="Y222" s="108"/>
      <c r="Z222" s="108"/>
    </row>
    <row r="223" spans="1:26" ht="15.75" customHeight="1">
      <c r="A223" s="108"/>
      <c r="B223" s="108"/>
      <c r="C223" s="108"/>
      <c r="D223" s="108"/>
      <c r="E223" s="108"/>
      <c r="F223" s="108"/>
      <c r="G223" s="108"/>
      <c r="H223" s="108"/>
      <c r="I223" s="108"/>
      <c r="J223" s="108"/>
      <c r="K223" s="108"/>
      <c r="L223" s="108"/>
      <c r="M223" s="108"/>
      <c r="N223" s="108"/>
      <c r="O223" s="55"/>
      <c r="P223" s="55"/>
      <c r="Q223" s="108"/>
      <c r="R223" s="108"/>
      <c r="S223" s="108"/>
      <c r="T223" s="108"/>
      <c r="U223" s="108"/>
      <c r="V223" s="108"/>
      <c r="W223" s="108"/>
      <c r="X223" s="108"/>
      <c r="Y223" s="108"/>
      <c r="Z223" s="108"/>
    </row>
    <row r="224" spans="1:26" ht="15.75" customHeight="1">
      <c r="A224" s="108"/>
      <c r="B224" s="108"/>
      <c r="C224" s="108"/>
      <c r="D224" s="108"/>
      <c r="E224" s="108"/>
      <c r="F224" s="108"/>
      <c r="G224" s="108"/>
      <c r="H224" s="108"/>
      <c r="I224" s="108"/>
      <c r="J224" s="108"/>
      <c r="K224" s="108"/>
      <c r="L224" s="108"/>
      <c r="M224" s="108"/>
      <c r="N224" s="108"/>
      <c r="O224" s="55"/>
      <c r="P224" s="55"/>
      <c r="Q224" s="108"/>
      <c r="R224" s="108"/>
      <c r="S224" s="108"/>
      <c r="T224" s="108"/>
      <c r="U224" s="108"/>
      <c r="V224" s="108"/>
      <c r="W224" s="108"/>
      <c r="X224" s="108"/>
      <c r="Y224" s="108"/>
      <c r="Z224" s="108"/>
    </row>
    <row r="225" spans="1:26" ht="15.75" customHeight="1">
      <c r="A225" s="108"/>
      <c r="B225" s="108"/>
      <c r="C225" s="108"/>
      <c r="D225" s="108"/>
      <c r="E225" s="108"/>
      <c r="F225" s="108"/>
      <c r="G225" s="108"/>
      <c r="H225" s="108"/>
      <c r="I225" s="108"/>
      <c r="J225" s="108"/>
      <c r="K225" s="108"/>
      <c r="L225" s="108"/>
      <c r="M225" s="108"/>
      <c r="N225" s="108"/>
      <c r="O225" s="55"/>
      <c r="P225" s="55"/>
      <c r="Q225" s="108"/>
      <c r="R225" s="108"/>
      <c r="S225" s="108"/>
      <c r="T225" s="108"/>
      <c r="U225" s="108"/>
      <c r="V225" s="108"/>
      <c r="W225" s="108"/>
      <c r="X225" s="108"/>
      <c r="Y225" s="108"/>
      <c r="Z225" s="108"/>
    </row>
    <row r="226" spans="1:26" ht="15.75" customHeight="1">
      <c r="A226" s="108"/>
      <c r="B226" s="108"/>
      <c r="C226" s="108"/>
      <c r="D226" s="108"/>
      <c r="E226" s="108"/>
      <c r="F226" s="108"/>
      <c r="G226" s="108"/>
      <c r="H226" s="108"/>
      <c r="I226" s="108"/>
      <c r="J226" s="108"/>
      <c r="K226" s="108"/>
      <c r="L226" s="108"/>
      <c r="M226" s="108"/>
      <c r="N226" s="108"/>
      <c r="O226" s="55"/>
      <c r="P226" s="55"/>
      <c r="Q226" s="108"/>
      <c r="R226" s="108"/>
      <c r="S226" s="108"/>
      <c r="T226" s="108"/>
      <c r="U226" s="108"/>
      <c r="V226" s="108"/>
      <c r="W226" s="108"/>
      <c r="X226" s="108"/>
      <c r="Y226" s="108"/>
      <c r="Z226" s="108"/>
    </row>
    <row r="227" spans="1:26" ht="15.75" customHeight="1">
      <c r="A227" s="108"/>
      <c r="B227" s="108"/>
      <c r="C227" s="108"/>
      <c r="D227" s="108"/>
      <c r="E227" s="108"/>
      <c r="F227" s="108"/>
      <c r="G227" s="108"/>
      <c r="H227" s="108"/>
      <c r="I227" s="108"/>
      <c r="J227" s="108"/>
      <c r="K227" s="108"/>
      <c r="L227" s="108"/>
      <c r="M227" s="108"/>
      <c r="N227" s="108"/>
      <c r="O227" s="55"/>
      <c r="P227" s="55"/>
      <c r="Q227" s="108"/>
      <c r="R227" s="108"/>
      <c r="S227" s="108"/>
      <c r="T227" s="108"/>
      <c r="U227" s="108"/>
      <c r="V227" s="108"/>
      <c r="W227" s="108"/>
      <c r="X227" s="108"/>
      <c r="Y227" s="108"/>
      <c r="Z227" s="108"/>
    </row>
    <row r="228" spans="1:26" ht="15.75" customHeight="1">
      <c r="A228" s="108"/>
      <c r="B228" s="108"/>
      <c r="C228" s="108"/>
      <c r="D228" s="108"/>
      <c r="E228" s="108"/>
      <c r="F228" s="108"/>
      <c r="G228" s="108"/>
      <c r="H228" s="108"/>
      <c r="I228" s="108"/>
      <c r="J228" s="108"/>
      <c r="K228" s="108"/>
      <c r="L228" s="108"/>
      <c r="M228" s="108"/>
      <c r="N228" s="108"/>
      <c r="O228" s="55"/>
      <c r="P228" s="55"/>
      <c r="Q228" s="108"/>
      <c r="R228" s="108"/>
      <c r="S228" s="108"/>
      <c r="T228" s="108"/>
      <c r="U228" s="108"/>
      <c r="V228" s="108"/>
      <c r="W228" s="108"/>
      <c r="X228" s="108"/>
      <c r="Y228" s="108"/>
      <c r="Z228" s="108"/>
    </row>
    <row r="229" spans="1:26" ht="15.75" customHeight="1">
      <c r="A229" s="108"/>
      <c r="B229" s="108"/>
      <c r="C229" s="108"/>
      <c r="D229" s="108"/>
      <c r="E229" s="108"/>
      <c r="F229" s="108"/>
      <c r="G229" s="108"/>
      <c r="H229" s="108"/>
      <c r="I229" s="108"/>
      <c r="J229" s="108"/>
      <c r="K229" s="108"/>
      <c r="L229" s="108"/>
      <c r="M229" s="108"/>
      <c r="N229" s="108"/>
      <c r="O229" s="55"/>
      <c r="P229" s="55"/>
      <c r="Q229" s="108"/>
      <c r="R229" s="108"/>
      <c r="S229" s="108"/>
      <c r="T229" s="108"/>
      <c r="U229" s="108"/>
      <c r="V229" s="108"/>
      <c r="W229" s="108"/>
      <c r="X229" s="108"/>
      <c r="Y229" s="108"/>
      <c r="Z229" s="108"/>
    </row>
    <row r="230" spans="1:26" ht="15.75" customHeight="1">
      <c r="A230" s="108"/>
      <c r="B230" s="108"/>
      <c r="C230" s="108"/>
      <c r="D230" s="108"/>
      <c r="E230" s="108"/>
      <c r="F230" s="108"/>
      <c r="G230" s="108"/>
      <c r="H230" s="108"/>
      <c r="I230" s="108"/>
      <c r="J230" s="108"/>
      <c r="K230" s="108"/>
      <c r="L230" s="108"/>
      <c r="M230" s="108"/>
      <c r="N230" s="108"/>
      <c r="O230" s="55"/>
      <c r="P230" s="55"/>
      <c r="Q230" s="108"/>
      <c r="R230" s="108"/>
      <c r="S230" s="108"/>
      <c r="T230" s="108"/>
      <c r="U230" s="108"/>
      <c r="V230" s="108"/>
      <c r="W230" s="108"/>
      <c r="X230" s="108"/>
      <c r="Y230" s="108"/>
      <c r="Z230" s="108"/>
    </row>
    <row r="231" spans="1:26" ht="15.75" customHeight="1">
      <c r="A231" s="108"/>
      <c r="B231" s="108"/>
      <c r="C231" s="108"/>
      <c r="D231" s="108"/>
      <c r="E231" s="108"/>
      <c r="F231" s="108"/>
      <c r="G231" s="108"/>
      <c r="H231" s="108"/>
      <c r="I231" s="108"/>
      <c r="J231" s="108"/>
      <c r="K231" s="108"/>
      <c r="L231" s="108"/>
      <c r="M231" s="108"/>
      <c r="N231" s="108"/>
      <c r="O231" s="55"/>
      <c r="P231" s="55"/>
      <c r="Q231" s="108"/>
      <c r="R231" s="108"/>
      <c r="S231" s="108"/>
      <c r="T231" s="108"/>
      <c r="U231" s="108"/>
      <c r="V231" s="108"/>
      <c r="W231" s="108"/>
      <c r="X231" s="108"/>
      <c r="Y231" s="108"/>
      <c r="Z231" s="108"/>
    </row>
    <row r="232" spans="1:26" ht="15.75" customHeight="1">
      <c r="A232" s="108"/>
      <c r="B232" s="108"/>
      <c r="C232" s="108"/>
      <c r="D232" s="108"/>
      <c r="E232" s="108"/>
      <c r="F232" s="108"/>
      <c r="G232" s="108"/>
      <c r="H232" s="108"/>
      <c r="I232" s="108"/>
      <c r="J232" s="108"/>
      <c r="K232" s="108"/>
      <c r="L232" s="108"/>
      <c r="M232" s="108"/>
      <c r="N232" s="108"/>
      <c r="O232" s="55"/>
      <c r="P232" s="55"/>
      <c r="Q232" s="108"/>
      <c r="R232" s="108"/>
      <c r="S232" s="108"/>
      <c r="T232" s="108"/>
      <c r="U232" s="108"/>
      <c r="V232" s="108"/>
      <c r="W232" s="108"/>
      <c r="X232" s="108"/>
      <c r="Y232" s="108"/>
      <c r="Z232" s="108"/>
    </row>
    <row r="233" spans="1:26" ht="15.75" customHeight="1">
      <c r="A233" s="108"/>
      <c r="B233" s="108"/>
      <c r="C233" s="108"/>
      <c r="D233" s="108"/>
      <c r="E233" s="108"/>
      <c r="F233" s="108"/>
      <c r="G233" s="108"/>
      <c r="H233" s="108"/>
      <c r="I233" s="108"/>
      <c r="J233" s="108"/>
      <c r="K233" s="108"/>
      <c r="L233" s="108"/>
      <c r="M233" s="108"/>
      <c r="N233" s="108"/>
      <c r="O233" s="55"/>
      <c r="P233" s="55"/>
      <c r="Q233" s="108"/>
      <c r="R233" s="108"/>
      <c r="S233" s="108"/>
      <c r="T233" s="108"/>
      <c r="U233" s="108"/>
      <c r="V233" s="108"/>
      <c r="W233" s="108"/>
      <c r="X233" s="108"/>
      <c r="Y233" s="108"/>
      <c r="Z233" s="108"/>
    </row>
    <row r="234" spans="1:26" ht="15.75" customHeight="1">
      <c r="A234" s="108"/>
      <c r="B234" s="108"/>
      <c r="C234" s="108"/>
      <c r="D234" s="108"/>
      <c r="E234" s="108"/>
      <c r="F234" s="108"/>
      <c r="G234" s="108"/>
      <c r="H234" s="108"/>
      <c r="I234" s="108"/>
      <c r="J234" s="108"/>
      <c r="K234" s="108"/>
      <c r="L234" s="108"/>
      <c r="M234" s="108"/>
      <c r="N234" s="108"/>
      <c r="O234" s="55"/>
      <c r="P234" s="55"/>
      <c r="Q234" s="108"/>
      <c r="R234" s="108"/>
      <c r="S234" s="108"/>
      <c r="T234" s="108"/>
      <c r="U234" s="108"/>
      <c r="V234" s="108"/>
      <c r="W234" s="108"/>
      <c r="X234" s="108"/>
      <c r="Y234" s="108"/>
      <c r="Z234" s="108"/>
    </row>
    <row r="235" spans="1:26" ht="15.75" customHeight="1">
      <c r="A235" s="108"/>
      <c r="B235" s="108"/>
      <c r="C235" s="108"/>
      <c r="D235" s="108"/>
      <c r="E235" s="108"/>
      <c r="F235" s="108"/>
      <c r="G235" s="108"/>
      <c r="H235" s="108"/>
      <c r="I235" s="108"/>
      <c r="J235" s="108"/>
      <c r="K235" s="108"/>
      <c r="L235" s="108"/>
      <c r="M235" s="108"/>
      <c r="N235" s="108"/>
      <c r="O235" s="55"/>
      <c r="P235" s="55"/>
      <c r="Q235" s="108"/>
      <c r="R235" s="108"/>
      <c r="S235" s="108"/>
      <c r="T235" s="108"/>
      <c r="U235" s="108"/>
      <c r="V235" s="108"/>
      <c r="W235" s="108"/>
      <c r="X235" s="108"/>
      <c r="Y235" s="108"/>
      <c r="Z235" s="108"/>
    </row>
    <row r="236" spans="1:26" ht="15.75" customHeight="1">
      <c r="A236" s="108"/>
      <c r="B236" s="108"/>
      <c r="C236" s="108"/>
      <c r="D236" s="108"/>
      <c r="E236" s="108"/>
      <c r="F236" s="108"/>
      <c r="G236" s="108"/>
      <c r="H236" s="108"/>
      <c r="I236" s="108"/>
      <c r="J236" s="108"/>
      <c r="K236" s="108"/>
      <c r="L236" s="108"/>
      <c r="M236" s="108"/>
      <c r="N236" s="108"/>
      <c r="O236" s="55"/>
      <c r="P236" s="55"/>
      <c r="Q236" s="108"/>
      <c r="R236" s="108"/>
      <c r="S236" s="108"/>
      <c r="T236" s="108"/>
      <c r="U236" s="108"/>
      <c r="V236" s="108"/>
      <c r="W236" s="108"/>
      <c r="X236" s="108"/>
      <c r="Y236" s="108"/>
      <c r="Z236" s="108"/>
    </row>
    <row r="237" spans="1:26" ht="15.75" customHeight="1">
      <c r="A237" s="108"/>
      <c r="B237" s="108"/>
      <c r="C237" s="108"/>
      <c r="D237" s="108"/>
      <c r="E237" s="108"/>
      <c r="F237" s="108"/>
      <c r="G237" s="108"/>
      <c r="H237" s="108"/>
      <c r="I237" s="108"/>
      <c r="J237" s="108"/>
      <c r="K237" s="108"/>
      <c r="L237" s="108"/>
      <c r="M237" s="108"/>
      <c r="N237" s="108"/>
      <c r="O237" s="55"/>
      <c r="P237" s="55"/>
      <c r="Q237" s="108"/>
      <c r="R237" s="108"/>
      <c r="S237" s="108"/>
      <c r="T237" s="108"/>
      <c r="U237" s="108"/>
      <c r="V237" s="108"/>
      <c r="W237" s="108"/>
      <c r="X237" s="108"/>
      <c r="Y237" s="108"/>
      <c r="Z237" s="108"/>
    </row>
    <row r="238" spans="1:26" ht="15.75" customHeight="1">
      <c r="A238" s="108"/>
      <c r="B238" s="108"/>
      <c r="C238" s="108"/>
      <c r="D238" s="108"/>
      <c r="E238" s="108"/>
      <c r="F238" s="108"/>
      <c r="G238" s="108"/>
      <c r="H238" s="108"/>
      <c r="I238" s="108"/>
      <c r="J238" s="108"/>
      <c r="K238" s="108"/>
      <c r="L238" s="108"/>
      <c r="M238" s="108"/>
      <c r="N238" s="108"/>
      <c r="O238" s="55"/>
      <c r="P238" s="55"/>
      <c r="Q238" s="108"/>
      <c r="R238" s="108"/>
      <c r="S238" s="108"/>
      <c r="T238" s="108"/>
      <c r="U238" s="108"/>
      <c r="V238" s="108"/>
      <c r="W238" s="108"/>
      <c r="X238" s="108"/>
      <c r="Y238" s="108"/>
      <c r="Z238" s="108"/>
    </row>
    <row r="239" spans="1:26" ht="15.75" customHeight="1">
      <c r="A239" s="108"/>
      <c r="B239" s="108"/>
      <c r="C239" s="108"/>
      <c r="D239" s="108"/>
      <c r="E239" s="108"/>
      <c r="F239" s="108"/>
      <c r="G239" s="108"/>
      <c r="H239" s="108"/>
      <c r="I239" s="108"/>
      <c r="J239" s="108"/>
      <c r="K239" s="108"/>
      <c r="L239" s="108"/>
      <c r="M239" s="108"/>
      <c r="N239" s="108"/>
      <c r="O239" s="55"/>
      <c r="P239" s="55"/>
      <c r="Q239" s="108"/>
      <c r="R239" s="108"/>
      <c r="S239" s="108"/>
      <c r="T239" s="108"/>
      <c r="U239" s="108"/>
      <c r="V239" s="108"/>
      <c r="W239" s="108"/>
      <c r="X239" s="108"/>
      <c r="Y239" s="108"/>
      <c r="Z239" s="108"/>
    </row>
    <row r="240" spans="1:26" ht="15.75" customHeight="1">
      <c r="A240" s="108"/>
      <c r="B240" s="108"/>
      <c r="C240" s="108"/>
      <c r="D240" s="108"/>
      <c r="E240" s="108"/>
      <c r="F240" s="108"/>
      <c r="G240" s="108"/>
      <c r="H240" s="108"/>
      <c r="I240" s="108"/>
      <c r="J240" s="108"/>
      <c r="K240" s="108"/>
      <c r="L240" s="108"/>
      <c r="M240" s="108"/>
      <c r="N240" s="108"/>
      <c r="O240" s="55"/>
      <c r="P240" s="55"/>
      <c r="Q240" s="108"/>
      <c r="R240" s="108"/>
      <c r="S240" s="108"/>
      <c r="T240" s="108"/>
      <c r="U240" s="108"/>
      <c r="V240" s="108"/>
      <c r="W240" s="108"/>
      <c r="X240" s="108"/>
      <c r="Y240" s="108"/>
      <c r="Z240" s="108"/>
    </row>
    <row r="241" spans="1:26" ht="15.75" customHeight="1">
      <c r="A241" s="108"/>
      <c r="B241" s="108"/>
      <c r="C241" s="108"/>
      <c r="D241" s="108"/>
      <c r="E241" s="108"/>
      <c r="F241" s="108"/>
      <c r="G241" s="108"/>
      <c r="H241" s="108"/>
      <c r="I241" s="108"/>
      <c r="J241" s="108"/>
      <c r="K241" s="108"/>
      <c r="L241" s="108"/>
      <c r="M241" s="108"/>
      <c r="N241" s="108"/>
      <c r="O241" s="55"/>
      <c r="P241" s="55"/>
      <c r="Q241" s="108"/>
      <c r="R241" s="108"/>
      <c r="S241" s="108"/>
      <c r="T241" s="108"/>
      <c r="U241" s="108"/>
      <c r="V241" s="108"/>
      <c r="W241" s="108"/>
      <c r="X241" s="108"/>
      <c r="Y241" s="108"/>
      <c r="Z241" s="108"/>
    </row>
    <row r="242" spans="1:26" ht="15.75" customHeight="1">
      <c r="A242" s="108"/>
      <c r="B242" s="108"/>
      <c r="C242" s="108"/>
      <c r="D242" s="108"/>
      <c r="E242" s="108"/>
      <c r="F242" s="108"/>
      <c r="G242" s="108"/>
      <c r="H242" s="108"/>
      <c r="I242" s="108"/>
      <c r="J242" s="108"/>
      <c r="K242" s="108"/>
      <c r="L242" s="108"/>
      <c r="M242" s="108"/>
      <c r="N242" s="108"/>
      <c r="O242" s="55"/>
      <c r="P242" s="55"/>
      <c r="Q242" s="108"/>
      <c r="R242" s="108"/>
      <c r="S242" s="108"/>
      <c r="T242" s="108"/>
      <c r="U242" s="108"/>
      <c r="V242" s="108"/>
      <c r="W242" s="108"/>
      <c r="X242" s="108"/>
      <c r="Y242" s="108"/>
      <c r="Z242" s="108"/>
    </row>
    <row r="243" spans="1:26" ht="15.75" customHeight="1">
      <c r="A243" s="108"/>
      <c r="B243" s="108"/>
      <c r="C243" s="108"/>
      <c r="D243" s="108"/>
      <c r="E243" s="108"/>
      <c r="F243" s="108"/>
      <c r="G243" s="108"/>
      <c r="H243" s="108"/>
      <c r="I243" s="108"/>
      <c r="J243" s="108"/>
      <c r="K243" s="108"/>
      <c r="L243" s="108"/>
      <c r="M243" s="108"/>
      <c r="N243" s="108"/>
      <c r="O243" s="55"/>
      <c r="P243" s="55"/>
      <c r="Q243" s="108"/>
      <c r="R243" s="108"/>
      <c r="S243" s="108"/>
      <c r="T243" s="108"/>
      <c r="U243" s="108"/>
      <c r="V243" s="108"/>
      <c r="W243" s="108"/>
      <c r="X243" s="108"/>
      <c r="Y243" s="108"/>
      <c r="Z243" s="108"/>
    </row>
    <row r="244" spans="1:26" ht="15.75" customHeight="1">
      <c r="A244" s="108"/>
      <c r="B244" s="108"/>
      <c r="C244" s="108"/>
      <c r="D244" s="108"/>
      <c r="E244" s="108"/>
      <c r="F244" s="108"/>
      <c r="G244" s="108"/>
      <c r="H244" s="108"/>
      <c r="I244" s="108"/>
      <c r="J244" s="108"/>
      <c r="K244" s="108"/>
      <c r="L244" s="108"/>
      <c r="M244" s="108"/>
      <c r="N244" s="108"/>
      <c r="O244" s="55"/>
      <c r="P244" s="55"/>
      <c r="Q244" s="108"/>
      <c r="R244" s="108"/>
      <c r="S244" s="108"/>
      <c r="T244" s="108"/>
      <c r="U244" s="108"/>
      <c r="V244" s="108"/>
      <c r="W244" s="108"/>
      <c r="X244" s="108"/>
      <c r="Y244" s="108"/>
      <c r="Z244" s="108"/>
    </row>
    <row r="245" spans="1:26" ht="15.75" customHeight="1">
      <c r="A245" s="108"/>
      <c r="B245" s="108"/>
      <c r="C245" s="108"/>
      <c r="D245" s="108"/>
      <c r="E245" s="108"/>
      <c r="F245" s="108"/>
      <c r="G245" s="108"/>
      <c r="H245" s="108"/>
      <c r="I245" s="108"/>
      <c r="J245" s="108"/>
      <c r="K245" s="108"/>
      <c r="L245" s="108"/>
      <c r="M245" s="108"/>
      <c r="N245" s="108"/>
      <c r="O245" s="55"/>
      <c r="P245" s="55"/>
      <c r="Q245" s="108"/>
      <c r="R245" s="108"/>
      <c r="S245" s="108"/>
      <c r="T245" s="108"/>
      <c r="U245" s="108"/>
      <c r="V245" s="108"/>
      <c r="W245" s="108"/>
      <c r="X245" s="108"/>
      <c r="Y245" s="108"/>
      <c r="Z245" s="108"/>
    </row>
    <row r="246" spans="1:26" ht="15.75" customHeight="1">
      <c r="A246" s="108"/>
      <c r="B246" s="108"/>
      <c r="C246" s="108"/>
      <c r="D246" s="108"/>
      <c r="E246" s="108"/>
      <c r="F246" s="108"/>
      <c r="G246" s="108"/>
      <c r="H246" s="108"/>
      <c r="I246" s="108"/>
      <c r="J246" s="108"/>
      <c r="K246" s="108"/>
      <c r="L246" s="108"/>
      <c r="M246" s="108"/>
      <c r="N246" s="108"/>
      <c r="O246" s="55"/>
      <c r="P246" s="55"/>
      <c r="Q246" s="108"/>
      <c r="R246" s="108"/>
      <c r="S246" s="108"/>
      <c r="T246" s="108"/>
      <c r="U246" s="108"/>
      <c r="V246" s="108"/>
      <c r="W246" s="108"/>
      <c r="X246" s="108"/>
      <c r="Y246" s="108"/>
      <c r="Z246" s="108"/>
    </row>
    <row r="247" spans="1:26" ht="15.75" customHeight="1">
      <c r="A247" s="108"/>
      <c r="B247" s="108"/>
      <c r="C247" s="108"/>
      <c r="D247" s="108"/>
      <c r="E247" s="108"/>
      <c r="F247" s="108"/>
      <c r="G247" s="108"/>
      <c r="H247" s="108"/>
      <c r="I247" s="108"/>
      <c r="J247" s="108"/>
      <c r="K247" s="108"/>
      <c r="L247" s="108"/>
      <c r="M247" s="108"/>
      <c r="N247" s="108"/>
      <c r="O247" s="55"/>
      <c r="P247" s="55"/>
      <c r="Q247" s="108"/>
      <c r="R247" s="108"/>
      <c r="S247" s="108"/>
      <c r="T247" s="108"/>
      <c r="U247" s="108"/>
      <c r="V247" s="108"/>
      <c r="W247" s="108"/>
      <c r="X247" s="108"/>
      <c r="Y247" s="108"/>
      <c r="Z247" s="108"/>
    </row>
    <row r="248" spans="1:26" ht="15.75" customHeight="1">
      <c r="A248" s="108"/>
      <c r="B248" s="108"/>
      <c r="C248" s="108"/>
      <c r="D248" s="108"/>
      <c r="E248" s="108"/>
      <c r="F248" s="108"/>
      <c r="G248" s="108"/>
      <c r="H248" s="108"/>
      <c r="I248" s="108"/>
      <c r="J248" s="108"/>
      <c r="K248" s="108"/>
      <c r="L248" s="108"/>
      <c r="M248" s="108"/>
      <c r="N248" s="108"/>
      <c r="O248" s="55"/>
      <c r="P248" s="55"/>
      <c r="Q248" s="108"/>
      <c r="R248" s="108"/>
      <c r="S248" s="108"/>
      <c r="T248" s="108"/>
      <c r="U248" s="108"/>
      <c r="V248" s="108"/>
      <c r="W248" s="108"/>
      <c r="X248" s="108"/>
      <c r="Y248" s="108"/>
      <c r="Z248" s="108"/>
    </row>
    <row r="249" spans="1:26" ht="15.75" customHeight="1">
      <c r="A249" s="108"/>
      <c r="B249" s="108"/>
      <c r="C249" s="108"/>
      <c r="D249" s="108"/>
      <c r="E249" s="108"/>
      <c r="F249" s="108"/>
      <c r="G249" s="108"/>
      <c r="H249" s="108"/>
      <c r="I249" s="108"/>
      <c r="J249" s="108"/>
      <c r="K249" s="108"/>
      <c r="L249" s="108"/>
      <c r="M249" s="108"/>
      <c r="N249" s="108"/>
      <c r="O249" s="55"/>
      <c r="P249" s="55"/>
      <c r="Q249" s="108"/>
      <c r="R249" s="108"/>
      <c r="S249" s="108"/>
      <c r="T249" s="108"/>
      <c r="U249" s="108"/>
      <c r="V249" s="108"/>
      <c r="W249" s="108"/>
      <c r="X249" s="108"/>
      <c r="Y249" s="108"/>
      <c r="Z249" s="108"/>
    </row>
    <row r="250" spans="1:26" ht="15.75" customHeight="1">
      <c r="A250" s="108"/>
      <c r="B250" s="108"/>
      <c r="C250" s="108"/>
      <c r="D250" s="108"/>
      <c r="E250" s="108"/>
      <c r="F250" s="108"/>
      <c r="G250" s="108"/>
      <c r="H250" s="108"/>
      <c r="I250" s="108"/>
      <c r="J250" s="108"/>
      <c r="K250" s="108"/>
      <c r="L250" s="108"/>
      <c r="M250" s="108"/>
      <c r="N250" s="108"/>
      <c r="O250" s="55"/>
      <c r="P250" s="55"/>
      <c r="Q250" s="108"/>
      <c r="R250" s="108"/>
      <c r="S250" s="108"/>
      <c r="T250" s="108"/>
      <c r="U250" s="108"/>
      <c r="V250" s="108"/>
      <c r="W250" s="108"/>
      <c r="X250" s="108"/>
      <c r="Y250" s="108"/>
      <c r="Z250" s="108"/>
    </row>
    <row r="251" spans="1:26" ht="15.75" customHeight="1">
      <c r="A251" s="108"/>
      <c r="B251" s="108"/>
      <c r="C251" s="108"/>
      <c r="D251" s="108"/>
      <c r="E251" s="108"/>
      <c r="F251" s="108"/>
      <c r="G251" s="108"/>
      <c r="H251" s="108"/>
      <c r="I251" s="108"/>
      <c r="J251" s="108"/>
      <c r="K251" s="108"/>
      <c r="L251" s="108"/>
      <c r="M251" s="108"/>
      <c r="N251" s="108"/>
      <c r="O251" s="55"/>
      <c r="P251" s="55"/>
      <c r="Q251" s="108"/>
      <c r="R251" s="108"/>
      <c r="S251" s="108"/>
      <c r="T251" s="108"/>
      <c r="U251" s="108"/>
      <c r="V251" s="108"/>
      <c r="W251" s="108"/>
      <c r="X251" s="108"/>
      <c r="Y251" s="108"/>
      <c r="Z251" s="108"/>
    </row>
    <row r="252" spans="1:26" ht="15.75" customHeight="1">
      <c r="A252" s="108"/>
      <c r="B252" s="108"/>
      <c r="C252" s="108"/>
      <c r="D252" s="108"/>
      <c r="E252" s="108"/>
      <c r="F252" s="108"/>
      <c r="G252" s="108"/>
      <c r="H252" s="108"/>
      <c r="I252" s="108"/>
      <c r="J252" s="108"/>
      <c r="K252" s="108"/>
      <c r="L252" s="108"/>
      <c r="M252" s="108"/>
      <c r="N252" s="108"/>
      <c r="O252" s="55"/>
      <c r="P252" s="55"/>
      <c r="Q252" s="108"/>
      <c r="R252" s="108"/>
      <c r="S252" s="108"/>
      <c r="T252" s="108"/>
      <c r="U252" s="108"/>
      <c r="V252" s="108"/>
      <c r="W252" s="108"/>
      <c r="X252" s="108"/>
      <c r="Y252" s="108"/>
      <c r="Z252" s="108"/>
    </row>
    <row r="253" spans="1:26" ht="15.75" customHeight="1">
      <c r="A253" s="108"/>
      <c r="B253" s="108"/>
      <c r="C253" s="108"/>
      <c r="D253" s="108"/>
      <c r="E253" s="108"/>
      <c r="F253" s="108"/>
      <c r="G253" s="108"/>
      <c r="H253" s="108"/>
      <c r="I253" s="108"/>
      <c r="J253" s="108"/>
      <c r="K253" s="108"/>
      <c r="L253" s="108"/>
      <c r="M253" s="108"/>
      <c r="N253" s="108"/>
      <c r="O253" s="55"/>
      <c r="P253" s="55"/>
      <c r="Q253" s="108"/>
      <c r="R253" s="108"/>
      <c r="S253" s="108"/>
      <c r="T253" s="108"/>
      <c r="U253" s="108"/>
      <c r="V253" s="108"/>
      <c r="W253" s="108"/>
      <c r="X253" s="108"/>
      <c r="Y253" s="108"/>
      <c r="Z253" s="108"/>
    </row>
    <row r="254" spans="1:26" ht="15.75" customHeight="1">
      <c r="A254" s="108"/>
      <c r="B254" s="108"/>
      <c r="C254" s="108"/>
      <c r="D254" s="108"/>
      <c r="E254" s="108"/>
      <c r="F254" s="108"/>
      <c r="G254" s="108"/>
      <c r="H254" s="108"/>
      <c r="I254" s="108"/>
      <c r="J254" s="108"/>
      <c r="K254" s="108"/>
      <c r="L254" s="108"/>
      <c r="M254" s="108"/>
      <c r="N254" s="108"/>
      <c r="O254" s="55"/>
      <c r="P254" s="55"/>
      <c r="Q254" s="108"/>
      <c r="R254" s="108"/>
      <c r="S254" s="108"/>
      <c r="T254" s="108"/>
      <c r="U254" s="108"/>
      <c r="V254" s="108"/>
      <c r="W254" s="108"/>
      <c r="X254" s="108"/>
      <c r="Y254" s="108"/>
      <c r="Z254" s="108"/>
    </row>
    <row r="255" spans="1:26" ht="15.75" customHeight="1">
      <c r="A255" s="108"/>
      <c r="B255" s="108"/>
      <c r="C255" s="108"/>
      <c r="D255" s="108"/>
      <c r="E255" s="108"/>
      <c r="F255" s="108"/>
      <c r="G255" s="108"/>
      <c r="H255" s="108"/>
      <c r="I255" s="108"/>
      <c r="J255" s="108"/>
      <c r="K255" s="108"/>
      <c r="L255" s="108"/>
      <c r="M255" s="108"/>
      <c r="N255" s="108"/>
      <c r="O255" s="55"/>
      <c r="P255" s="55"/>
      <c r="Q255" s="108"/>
      <c r="R255" s="108"/>
      <c r="S255" s="108"/>
      <c r="T255" s="108"/>
      <c r="U255" s="108"/>
      <c r="V255" s="108"/>
      <c r="W255" s="108"/>
      <c r="X255" s="108"/>
      <c r="Y255" s="108"/>
      <c r="Z255" s="108"/>
    </row>
    <row r="256" spans="1:26" ht="15.75" customHeight="1">
      <c r="A256" s="108"/>
      <c r="B256" s="108"/>
      <c r="C256" s="108"/>
      <c r="D256" s="108"/>
      <c r="E256" s="108"/>
      <c r="F256" s="108"/>
      <c r="G256" s="108"/>
      <c r="H256" s="108"/>
      <c r="I256" s="108"/>
      <c r="J256" s="108"/>
      <c r="K256" s="108"/>
      <c r="L256" s="108"/>
      <c r="M256" s="108"/>
      <c r="N256" s="108"/>
      <c r="O256" s="55"/>
      <c r="P256" s="55"/>
      <c r="Q256" s="108"/>
      <c r="R256" s="108"/>
      <c r="S256" s="108"/>
      <c r="T256" s="108"/>
      <c r="U256" s="108"/>
      <c r="V256" s="108"/>
      <c r="W256" s="108"/>
      <c r="X256" s="108"/>
      <c r="Y256" s="108"/>
      <c r="Z256" s="108"/>
    </row>
    <row r="257" spans="1:26" ht="15.75" customHeight="1">
      <c r="A257" s="108"/>
      <c r="B257" s="108"/>
      <c r="C257" s="108"/>
      <c r="D257" s="108"/>
      <c r="E257" s="108"/>
      <c r="F257" s="108"/>
      <c r="G257" s="108"/>
      <c r="H257" s="108"/>
      <c r="I257" s="108"/>
      <c r="J257" s="108"/>
      <c r="K257" s="108"/>
      <c r="L257" s="108"/>
      <c r="M257" s="108"/>
      <c r="N257" s="108"/>
      <c r="O257" s="55"/>
      <c r="P257" s="55"/>
      <c r="Q257" s="108"/>
      <c r="R257" s="108"/>
      <c r="S257" s="108"/>
      <c r="T257" s="108"/>
      <c r="U257" s="108"/>
      <c r="V257" s="108"/>
      <c r="W257" s="108"/>
      <c r="X257" s="108"/>
      <c r="Y257" s="108"/>
      <c r="Z257" s="108"/>
    </row>
    <row r="258" spans="1:26" ht="15.75" customHeight="1">
      <c r="A258" s="108"/>
      <c r="B258" s="108"/>
      <c r="C258" s="108"/>
      <c r="D258" s="108"/>
      <c r="E258" s="108"/>
      <c r="F258" s="108"/>
      <c r="G258" s="108"/>
      <c r="H258" s="108"/>
      <c r="I258" s="108"/>
      <c r="J258" s="108"/>
      <c r="K258" s="108"/>
      <c r="L258" s="108"/>
      <c r="M258" s="108"/>
      <c r="N258" s="108"/>
      <c r="O258" s="55"/>
      <c r="P258" s="55"/>
      <c r="Q258" s="108"/>
      <c r="R258" s="108"/>
      <c r="S258" s="108"/>
      <c r="T258" s="108"/>
      <c r="U258" s="108"/>
      <c r="V258" s="108"/>
      <c r="W258" s="108"/>
      <c r="X258" s="108"/>
      <c r="Y258" s="108"/>
      <c r="Z258" s="108"/>
    </row>
    <row r="259" spans="1:26" ht="15.75" customHeight="1">
      <c r="A259" s="108"/>
      <c r="B259" s="108"/>
      <c r="C259" s="108"/>
      <c r="D259" s="108"/>
      <c r="E259" s="108"/>
      <c r="F259" s="108"/>
      <c r="G259" s="108"/>
      <c r="H259" s="108"/>
      <c r="I259" s="108"/>
      <c r="J259" s="108"/>
      <c r="K259" s="108"/>
      <c r="L259" s="108"/>
      <c r="M259" s="108"/>
      <c r="N259" s="108"/>
      <c r="O259" s="55"/>
      <c r="P259" s="55"/>
      <c r="Q259" s="108"/>
      <c r="R259" s="108"/>
      <c r="S259" s="108"/>
      <c r="T259" s="108"/>
      <c r="U259" s="108"/>
      <c r="V259" s="108"/>
      <c r="W259" s="108"/>
      <c r="X259" s="108"/>
      <c r="Y259" s="108"/>
      <c r="Z259" s="108"/>
    </row>
    <row r="260" spans="1:26" ht="15.75" customHeight="1">
      <c r="A260" s="108"/>
      <c r="B260" s="108"/>
      <c r="C260" s="108"/>
      <c r="D260" s="108"/>
      <c r="E260" s="108"/>
      <c r="F260" s="108"/>
      <c r="G260" s="108"/>
      <c r="H260" s="108"/>
      <c r="I260" s="108"/>
      <c r="J260" s="108"/>
      <c r="K260" s="108"/>
      <c r="L260" s="108"/>
      <c r="M260" s="108"/>
      <c r="N260" s="108"/>
      <c r="O260" s="55"/>
      <c r="P260" s="55"/>
      <c r="Q260" s="108"/>
      <c r="R260" s="108"/>
      <c r="S260" s="108"/>
      <c r="T260" s="108"/>
      <c r="U260" s="108"/>
      <c r="V260" s="108"/>
      <c r="W260" s="108"/>
      <c r="X260" s="108"/>
      <c r="Y260" s="108"/>
      <c r="Z260" s="108"/>
    </row>
    <row r="261" spans="1:26" ht="15.75" customHeight="1">
      <c r="A261" s="108"/>
      <c r="B261" s="108"/>
      <c r="C261" s="108"/>
      <c r="D261" s="108"/>
      <c r="E261" s="108"/>
      <c r="F261" s="108"/>
      <c r="G261" s="108"/>
      <c r="H261" s="108"/>
      <c r="I261" s="108"/>
      <c r="J261" s="108"/>
      <c r="K261" s="108"/>
      <c r="L261" s="108"/>
      <c r="M261" s="108"/>
      <c r="N261" s="108"/>
      <c r="O261" s="55"/>
      <c r="P261" s="55"/>
      <c r="Q261" s="108"/>
      <c r="R261" s="108"/>
      <c r="S261" s="108"/>
      <c r="T261" s="108"/>
      <c r="U261" s="108"/>
      <c r="V261" s="108"/>
      <c r="W261" s="108"/>
      <c r="X261" s="108"/>
      <c r="Y261" s="108"/>
      <c r="Z261" s="108"/>
    </row>
    <row r="262" spans="1:26" ht="15.75" customHeight="1">
      <c r="A262" s="108"/>
      <c r="B262" s="108"/>
      <c r="C262" s="108"/>
      <c r="D262" s="108"/>
      <c r="E262" s="108"/>
      <c r="F262" s="108"/>
      <c r="G262" s="108"/>
      <c r="H262" s="108"/>
      <c r="I262" s="108"/>
      <c r="J262" s="108"/>
      <c r="K262" s="108"/>
      <c r="L262" s="108"/>
      <c r="M262" s="108"/>
      <c r="N262" s="108"/>
      <c r="O262" s="55"/>
      <c r="P262" s="55"/>
      <c r="Q262" s="108"/>
      <c r="R262" s="108"/>
      <c r="S262" s="108"/>
      <c r="T262" s="108"/>
      <c r="U262" s="108"/>
      <c r="V262" s="108"/>
      <c r="W262" s="108"/>
      <c r="X262" s="108"/>
      <c r="Y262" s="108"/>
      <c r="Z262" s="108"/>
    </row>
    <row r="263" spans="1:26" ht="15.75" customHeight="1">
      <c r="A263" s="108"/>
      <c r="B263" s="108"/>
      <c r="C263" s="108"/>
      <c r="D263" s="108"/>
      <c r="E263" s="108"/>
      <c r="F263" s="108"/>
      <c r="G263" s="108"/>
      <c r="H263" s="108"/>
      <c r="I263" s="108"/>
      <c r="J263" s="108"/>
      <c r="K263" s="108"/>
      <c r="L263" s="108"/>
      <c r="M263" s="108"/>
      <c r="N263" s="108"/>
      <c r="O263" s="55"/>
      <c r="P263" s="55"/>
      <c r="Q263" s="108"/>
      <c r="R263" s="108"/>
      <c r="S263" s="108"/>
      <c r="T263" s="108"/>
      <c r="U263" s="108"/>
      <c r="V263" s="108"/>
      <c r="W263" s="108"/>
      <c r="X263" s="108"/>
      <c r="Y263" s="108"/>
      <c r="Z263" s="108"/>
    </row>
    <row r="264" spans="1:26" ht="15.75" customHeight="1">
      <c r="A264" s="108"/>
      <c r="B264" s="108"/>
      <c r="C264" s="108"/>
      <c r="D264" s="108"/>
      <c r="E264" s="108"/>
      <c r="F264" s="108"/>
      <c r="G264" s="108"/>
      <c r="H264" s="108"/>
      <c r="I264" s="108"/>
      <c r="J264" s="108"/>
      <c r="K264" s="108"/>
      <c r="L264" s="108"/>
      <c r="M264" s="108"/>
      <c r="N264" s="108"/>
      <c r="O264" s="55"/>
      <c r="P264" s="55"/>
      <c r="Q264" s="108"/>
      <c r="R264" s="108"/>
      <c r="S264" s="108"/>
      <c r="T264" s="108"/>
      <c r="U264" s="108"/>
      <c r="V264" s="108"/>
      <c r="W264" s="108"/>
      <c r="X264" s="108"/>
      <c r="Y264" s="108"/>
      <c r="Z264" s="108"/>
    </row>
    <row r="265" spans="1:26" ht="15.75" customHeight="1">
      <c r="A265" s="108"/>
      <c r="B265" s="108"/>
      <c r="C265" s="108"/>
      <c r="D265" s="108"/>
      <c r="E265" s="108"/>
      <c r="F265" s="108"/>
      <c r="G265" s="108"/>
      <c r="H265" s="108"/>
      <c r="I265" s="108"/>
      <c r="J265" s="108"/>
      <c r="K265" s="108"/>
      <c r="L265" s="108"/>
      <c r="M265" s="108"/>
      <c r="N265" s="108"/>
      <c r="O265" s="55"/>
      <c r="P265" s="55"/>
      <c r="Q265" s="108"/>
      <c r="R265" s="108"/>
      <c r="S265" s="108"/>
      <c r="T265" s="108"/>
      <c r="U265" s="108"/>
      <c r="V265" s="108"/>
      <c r="W265" s="108"/>
      <c r="X265" s="108"/>
      <c r="Y265" s="108"/>
      <c r="Z265" s="108"/>
    </row>
    <row r="266" spans="1:26" ht="15.75" customHeight="1">
      <c r="A266" s="108"/>
      <c r="B266" s="108"/>
      <c r="C266" s="108"/>
      <c r="D266" s="108"/>
      <c r="E266" s="108"/>
      <c r="F266" s="108"/>
      <c r="G266" s="108"/>
      <c r="H266" s="108"/>
      <c r="I266" s="108"/>
      <c r="J266" s="108"/>
      <c r="K266" s="108"/>
      <c r="L266" s="108"/>
      <c r="M266" s="108"/>
      <c r="N266" s="108"/>
      <c r="O266" s="55"/>
      <c r="P266" s="55"/>
      <c r="Q266" s="108"/>
      <c r="R266" s="108"/>
      <c r="S266" s="108"/>
      <c r="T266" s="108"/>
      <c r="U266" s="108"/>
      <c r="V266" s="108"/>
      <c r="W266" s="108"/>
      <c r="X266" s="108"/>
      <c r="Y266" s="108"/>
      <c r="Z266" s="108"/>
    </row>
    <row r="267" spans="1:26" ht="15.75" customHeight="1">
      <c r="A267" s="108"/>
      <c r="B267" s="108"/>
      <c r="C267" s="108"/>
      <c r="D267" s="108"/>
      <c r="E267" s="108"/>
      <c r="F267" s="108"/>
      <c r="G267" s="108"/>
      <c r="H267" s="108"/>
      <c r="I267" s="108"/>
      <c r="J267" s="108"/>
      <c r="K267" s="108"/>
      <c r="L267" s="108"/>
      <c r="M267" s="108"/>
      <c r="N267" s="108"/>
      <c r="O267" s="55"/>
      <c r="P267" s="55"/>
      <c r="Q267" s="108"/>
      <c r="R267" s="108"/>
      <c r="S267" s="108"/>
      <c r="T267" s="108"/>
      <c r="U267" s="108"/>
      <c r="V267" s="108"/>
      <c r="W267" s="108"/>
      <c r="X267" s="108"/>
      <c r="Y267" s="108"/>
      <c r="Z267" s="108"/>
    </row>
    <row r="268" spans="1:26" ht="15.75" customHeight="1">
      <c r="A268" s="108"/>
      <c r="B268" s="108"/>
      <c r="C268" s="108"/>
      <c r="D268" s="108"/>
      <c r="E268" s="108"/>
      <c r="F268" s="108"/>
      <c r="G268" s="108"/>
      <c r="H268" s="108"/>
      <c r="I268" s="108"/>
      <c r="J268" s="108"/>
      <c r="K268" s="108"/>
      <c r="L268" s="108"/>
      <c r="M268" s="108"/>
      <c r="N268" s="108"/>
      <c r="O268" s="55"/>
      <c r="P268" s="55"/>
      <c r="Q268" s="108"/>
      <c r="R268" s="108"/>
      <c r="S268" s="108"/>
      <c r="T268" s="108"/>
      <c r="U268" s="108"/>
      <c r="V268" s="108"/>
      <c r="W268" s="108"/>
      <c r="X268" s="108"/>
      <c r="Y268" s="108"/>
      <c r="Z268" s="108"/>
    </row>
    <row r="269" spans="1:26" ht="15.75" customHeight="1">
      <c r="A269" s="108"/>
      <c r="B269" s="108"/>
      <c r="C269" s="108"/>
      <c r="D269" s="108"/>
      <c r="E269" s="108"/>
      <c r="F269" s="108"/>
      <c r="G269" s="108"/>
      <c r="H269" s="108"/>
      <c r="I269" s="108"/>
      <c r="J269" s="108"/>
      <c r="K269" s="108"/>
      <c r="L269" s="108"/>
      <c r="M269" s="108"/>
      <c r="N269" s="108"/>
      <c r="O269" s="55"/>
      <c r="P269" s="55"/>
      <c r="Q269" s="108"/>
      <c r="R269" s="108"/>
      <c r="S269" s="108"/>
      <c r="T269" s="108"/>
      <c r="U269" s="108"/>
      <c r="V269" s="108"/>
      <c r="W269" s="108"/>
      <c r="X269" s="108"/>
      <c r="Y269" s="108"/>
      <c r="Z269" s="108"/>
    </row>
    <row r="270" spans="1:26" ht="15.75" customHeight="1">
      <c r="A270" s="108"/>
      <c r="B270" s="108"/>
      <c r="C270" s="108"/>
      <c r="D270" s="108"/>
      <c r="E270" s="108"/>
      <c r="F270" s="108"/>
      <c r="G270" s="108"/>
      <c r="H270" s="108"/>
      <c r="I270" s="108"/>
      <c r="J270" s="108"/>
      <c r="K270" s="108"/>
      <c r="L270" s="108"/>
      <c r="M270" s="108"/>
      <c r="N270" s="108"/>
      <c r="O270" s="55"/>
      <c r="P270" s="55"/>
      <c r="Q270" s="108"/>
      <c r="R270" s="108"/>
      <c r="S270" s="108"/>
      <c r="T270" s="108"/>
      <c r="U270" s="108"/>
      <c r="V270" s="108"/>
      <c r="W270" s="108"/>
      <c r="X270" s="108"/>
      <c r="Y270" s="108"/>
      <c r="Z270" s="108"/>
    </row>
    <row r="271" spans="1:26" ht="15.75" customHeight="1">
      <c r="A271" s="108"/>
      <c r="B271" s="108"/>
      <c r="C271" s="108"/>
      <c r="D271" s="108"/>
      <c r="E271" s="108"/>
      <c r="F271" s="108"/>
      <c r="G271" s="108"/>
      <c r="H271" s="108"/>
      <c r="I271" s="108"/>
      <c r="J271" s="108"/>
      <c r="K271" s="108"/>
      <c r="L271" s="108"/>
      <c r="M271" s="108"/>
      <c r="N271" s="108"/>
      <c r="O271" s="55"/>
      <c r="P271" s="55"/>
      <c r="Q271" s="108"/>
      <c r="R271" s="108"/>
      <c r="S271" s="108"/>
      <c r="T271" s="108"/>
      <c r="U271" s="108"/>
      <c r="V271" s="108"/>
      <c r="W271" s="108"/>
      <c r="X271" s="108"/>
      <c r="Y271" s="108"/>
      <c r="Z271" s="108"/>
    </row>
    <row r="272" spans="1:26" ht="15.75" customHeight="1">
      <c r="A272" s="108"/>
      <c r="B272" s="108"/>
      <c r="C272" s="108"/>
      <c r="D272" s="108"/>
      <c r="E272" s="108"/>
      <c r="F272" s="108"/>
      <c r="G272" s="108"/>
      <c r="H272" s="108"/>
      <c r="I272" s="108"/>
      <c r="J272" s="108"/>
      <c r="K272" s="108"/>
      <c r="L272" s="108"/>
      <c r="M272" s="108"/>
      <c r="N272" s="108"/>
      <c r="O272" s="55"/>
      <c r="P272" s="55"/>
      <c r="Q272" s="108"/>
      <c r="R272" s="108"/>
      <c r="S272" s="108"/>
      <c r="T272" s="108"/>
      <c r="U272" s="108"/>
      <c r="V272" s="108"/>
      <c r="W272" s="108"/>
      <c r="X272" s="108"/>
      <c r="Y272" s="108"/>
      <c r="Z272" s="108"/>
    </row>
    <row r="273" spans="1:26" ht="15.75" customHeight="1">
      <c r="A273" s="108"/>
      <c r="B273" s="108"/>
      <c r="C273" s="108"/>
      <c r="D273" s="108"/>
      <c r="E273" s="108"/>
      <c r="F273" s="108"/>
      <c r="G273" s="108"/>
      <c r="H273" s="108"/>
      <c r="I273" s="108"/>
      <c r="J273" s="108"/>
      <c r="K273" s="108"/>
      <c r="L273" s="108"/>
      <c r="M273" s="108"/>
      <c r="N273" s="108"/>
      <c r="O273" s="55"/>
      <c r="P273" s="55"/>
      <c r="Q273" s="108"/>
      <c r="R273" s="108"/>
      <c r="S273" s="108"/>
      <c r="T273" s="108"/>
      <c r="U273" s="108"/>
      <c r="V273" s="108"/>
      <c r="W273" s="108"/>
      <c r="X273" s="108"/>
      <c r="Y273" s="108"/>
      <c r="Z273" s="108"/>
    </row>
    <row r="274" spans="1:26" ht="15.75" customHeight="1">
      <c r="A274" s="108"/>
      <c r="B274" s="108"/>
      <c r="C274" s="108"/>
      <c r="D274" s="108"/>
      <c r="E274" s="108"/>
      <c r="F274" s="108"/>
      <c r="G274" s="108"/>
      <c r="H274" s="108"/>
      <c r="I274" s="108"/>
      <c r="J274" s="108"/>
      <c r="K274" s="108"/>
      <c r="L274" s="108"/>
      <c r="M274" s="108"/>
      <c r="N274" s="108"/>
      <c r="O274" s="55"/>
      <c r="P274" s="55"/>
      <c r="Q274" s="108"/>
      <c r="R274" s="108"/>
      <c r="S274" s="108"/>
      <c r="T274" s="108"/>
      <c r="U274" s="108"/>
      <c r="V274" s="108"/>
      <c r="W274" s="108"/>
      <c r="X274" s="108"/>
      <c r="Y274" s="108"/>
      <c r="Z274" s="108"/>
    </row>
    <row r="275" spans="1:26" ht="15.75" customHeight="1">
      <c r="A275" s="108"/>
      <c r="B275" s="108"/>
      <c r="C275" s="108"/>
      <c r="D275" s="108"/>
      <c r="E275" s="108"/>
      <c r="F275" s="108"/>
      <c r="G275" s="108"/>
      <c r="H275" s="108"/>
      <c r="I275" s="108"/>
      <c r="J275" s="108"/>
      <c r="K275" s="108"/>
      <c r="L275" s="108"/>
      <c r="M275" s="108"/>
      <c r="N275" s="108"/>
      <c r="O275" s="55"/>
      <c r="P275" s="55"/>
      <c r="Q275" s="108"/>
      <c r="R275" s="108"/>
      <c r="S275" s="108"/>
      <c r="T275" s="108"/>
      <c r="U275" s="108"/>
      <c r="V275" s="108"/>
      <c r="W275" s="108"/>
      <c r="X275" s="108"/>
      <c r="Y275" s="108"/>
      <c r="Z275" s="108"/>
    </row>
    <row r="276" spans="1:26" ht="15.75" customHeight="1">
      <c r="A276" s="108"/>
      <c r="B276" s="108"/>
      <c r="C276" s="108"/>
      <c r="D276" s="108"/>
      <c r="E276" s="108"/>
      <c r="F276" s="108"/>
      <c r="G276" s="108"/>
      <c r="H276" s="108"/>
      <c r="I276" s="108"/>
      <c r="J276" s="108"/>
      <c r="K276" s="108"/>
      <c r="L276" s="108"/>
      <c r="M276" s="108"/>
      <c r="N276" s="108"/>
      <c r="O276" s="55"/>
      <c r="P276" s="55"/>
      <c r="Q276" s="108"/>
      <c r="R276" s="108"/>
      <c r="S276" s="108"/>
      <c r="T276" s="108"/>
      <c r="U276" s="108"/>
      <c r="V276" s="108"/>
      <c r="W276" s="108"/>
      <c r="X276" s="108"/>
      <c r="Y276" s="108"/>
      <c r="Z276" s="108"/>
    </row>
    <row r="277" spans="1:26" ht="15.75" customHeight="1">
      <c r="A277" s="108"/>
      <c r="B277" s="108"/>
      <c r="C277" s="108"/>
      <c r="D277" s="108"/>
      <c r="E277" s="108"/>
      <c r="F277" s="108"/>
      <c r="G277" s="108"/>
      <c r="H277" s="108"/>
      <c r="I277" s="108"/>
      <c r="J277" s="108"/>
      <c r="K277" s="108"/>
      <c r="L277" s="108"/>
      <c r="M277" s="108"/>
      <c r="N277" s="108"/>
      <c r="O277" s="55"/>
      <c r="P277" s="55"/>
      <c r="Q277" s="108"/>
      <c r="R277" s="108"/>
      <c r="S277" s="108"/>
      <c r="T277" s="108"/>
      <c r="U277" s="108"/>
      <c r="V277" s="108"/>
      <c r="W277" s="108"/>
      <c r="X277" s="108"/>
      <c r="Y277" s="108"/>
      <c r="Z277" s="108"/>
    </row>
    <row r="278" spans="1:26" ht="15.75" customHeight="1">
      <c r="A278" s="108"/>
      <c r="B278" s="108"/>
      <c r="C278" s="108"/>
      <c r="D278" s="108"/>
      <c r="E278" s="108"/>
      <c r="F278" s="108"/>
      <c r="G278" s="108"/>
      <c r="H278" s="108"/>
      <c r="I278" s="108"/>
      <c r="J278" s="108"/>
      <c r="K278" s="108"/>
      <c r="L278" s="108"/>
      <c r="M278" s="108"/>
      <c r="N278" s="108"/>
      <c r="O278" s="55"/>
      <c r="P278" s="55"/>
      <c r="Q278" s="108"/>
      <c r="R278" s="108"/>
      <c r="S278" s="108"/>
      <c r="T278" s="108"/>
      <c r="U278" s="108"/>
      <c r="V278" s="108"/>
      <c r="W278" s="108"/>
      <c r="X278" s="108"/>
      <c r="Y278" s="108"/>
      <c r="Z278" s="108"/>
    </row>
    <row r="279" spans="1:26" ht="15.75" customHeight="1">
      <c r="A279" s="108"/>
      <c r="B279" s="108"/>
      <c r="C279" s="108"/>
      <c r="D279" s="108"/>
      <c r="E279" s="108"/>
      <c r="F279" s="108"/>
      <c r="G279" s="108"/>
      <c r="H279" s="108"/>
      <c r="I279" s="108"/>
      <c r="J279" s="108"/>
      <c r="K279" s="108"/>
      <c r="L279" s="108"/>
      <c r="M279" s="108"/>
      <c r="N279" s="108"/>
      <c r="O279" s="55"/>
      <c r="P279" s="55"/>
      <c r="Q279" s="108"/>
      <c r="R279" s="108"/>
      <c r="S279" s="108"/>
      <c r="T279" s="108"/>
      <c r="U279" s="108"/>
      <c r="V279" s="108"/>
      <c r="W279" s="108"/>
      <c r="X279" s="108"/>
      <c r="Y279" s="108"/>
      <c r="Z279" s="108"/>
    </row>
    <row r="280" spans="1:26" ht="15.75" customHeight="1">
      <c r="A280" s="108"/>
      <c r="B280" s="108"/>
      <c r="C280" s="108"/>
      <c r="D280" s="108"/>
      <c r="E280" s="108"/>
      <c r="F280" s="108"/>
      <c r="G280" s="108"/>
      <c r="H280" s="108"/>
      <c r="I280" s="108"/>
      <c r="J280" s="108"/>
      <c r="K280" s="108"/>
      <c r="L280" s="108"/>
      <c r="M280" s="108"/>
      <c r="N280" s="108"/>
      <c r="O280" s="55"/>
      <c r="P280" s="55"/>
      <c r="Q280" s="108"/>
      <c r="R280" s="108"/>
      <c r="S280" s="108"/>
      <c r="T280" s="108"/>
      <c r="U280" s="108"/>
      <c r="V280" s="108"/>
      <c r="W280" s="108"/>
      <c r="X280" s="108"/>
      <c r="Y280" s="108"/>
      <c r="Z280" s="108"/>
    </row>
    <row r="281" spans="1:26" ht="15.75" customHeight="1">
      <c r="A281" s="108"/>
      <c r="B281" s="108"/>
      <c r="C281" s="108"/>
      <c r="D281" s="108"/>
      <c r="E281" s="108"/>
      <c r="F281" s="108"/>
      <c r="G281" s="108"/>
      <c r="H281" s="108"/>
      <c r="I281" s="108"/>
      <c r="J281" s="108"/>
      <c r="K281" s="108"/>
      <c r="L281" s="108"/>
      <c r="M281" s="108"/>
      <c r="N281" s="108"/>
      <c r="O281" s="55"/>
      <c r="P281" s="55"/>
      <c r="Q281" s="108"/>
      <c r="R281" s="108"/>
      <c r="S281" s="108"/>
      <c r="T281" s="108"/>
      <c r="U281" s="108"/>
      <c r="V281" s="108"/>
      <c r="W281" s="108"/>
      <c r="X281" s="108"/>
      <c r="Y281" s="108"/>
      <c r="Z281" s="108"/>
    </row>
    <row r="282" spans="1:26" ht="15.75" customHeight="1">
      <c r="A282" s="108"/>
      <c r="B282" s="108"/>
      <c r="C282" s="108"/>
      <c r="D282" s="108"/>
      <c r="E282" s="108"/>
      <c r="F282" s="108"/>
      <c r="G282" s="108"/>
      <c r="H282" s="108"/>
      <c r="I282" s="108"/>
      <c r="J282" s="108"/>
      <c r="K282" s="108"/>
      <c r="L282" s="108"/>
      <c r="M282" s="108"/>
      <c r="N282" s="108"/>
      <c r="O282" s="55"/>
      <c r="P282" s="55"/>
      <c r="Q282" s="108"/>
      <c r="R282" s="108"/>
      <c r="S282" s="108"/>
      <c r="T282" s="108"/>
      <c r="U282" s="108"/>
      <c r="V282" s="108"/>
      <c r="W282" s="108"/>
      <c r="X282" s="108"/>
      <c r="Y282" s="108"/>
      <c r="Z282" s="108"/>
    </row>
    <row r="283" spans="1:26" ht="15.75" customHeight="1">
      <c r="A283" s="108"/>
      <c r="B283" s="108"/>
      <c r="C283" s="108"/>
      <c r="D283" s="108"/>
      <c r="E283" s="108"/>
      <c r="F283" s="108"/>
      <c r="G283" s="108"/>
      <c r="H283" s="108"/>
      <c r="I283" s="108"/>
      <c r="J283" s="108"/>
      <c r="K283" s="108"/>
      <c r="L283" s="108"/>
      <c r="M283" s="108"/>
      <c r="N283" s="108"/>
      <c r="O283" s="55"/>
      <c r="P283" s="55"/>
      <c r="Q283" s="108"/>
      <c r="R283" s="108"/>
      <c r="S283" s="108"/>
      <c r="T283" s="108"/>
      <c r="U283" s="108"/>
      <c r="V283" s="108"/>
      <c r="W283" s="108"/>
      <c r="X283" s="108"/>
      <c r="Y283" s="108"/>
      <c r="Z283" s="108"/>
    </row>
    <row r="284" spans="1:26" ht="15.75" customHeight="1">
      <c r="A284" s="108"/>
      <c r="B284" s="108"/>
      <c r="C284" s="108"/>
      <c r="D284" s="108"/>
      <c r="E284" s="108"/>
      <c r="F284" s="108"/>
      <c r="G284" s="108"/>
      <c r="H284" s="108"/>
      <c r="I284" s="108"/>
      <c r="J284" s="108"/>
      <c r="K284" s="108"/>
      <c r="L284" s="108"/>
      <c r="M284" s="108"/>
      <c r="N284" s="108"/>
      <c r="O284" s="55"/>
      <c r="P284" s="55"/>
      <c r="Q284" s="108"/>
      <c r="R284" s="108"/>
      <c r="S284" s="108"/>
      <c r="T284" s="108"/>
      <c r="U284" s="108"/>
      <c r="V284" s="108"/>
      <c r="W284" s="108"/>
      <c r="X284" s="108"/>
      <c r="Y284" s="108"/>
      <c r="Z284" s="108"/>
    </row>
    <row r="285" spans="1:26" ht="15.75" customHeight="1">
      <c r="A285" s="108"/>
      <c r="B285" s="108"/>
      <c r="C285" s="108"/>
      <c r="D285" s="108"/>
      <c r="E285" s="108"/>
      <c r="F285" s="108"/>
      <c r="G285" s="108"/>
      <c r="H285" s="108"/>
      <c r="I285" s="108"/>
      <c r="J285" s="108"/>
      <c r="K285" s="108"/>
      <c r="L285" s="108"/>
      <c r="M285" s="108"/>
      <c r="N285" s="108"/>
      <c r="O285" s="55"/>
      <c r="P285" s="55"/>
      <c r="Q285" s="108"/>
      <c r="R285" s="108"/>
      <c r="S285" s="108"/>
      <c r="T285" s="108"/>
      <c r="U285" s="108"/>
      <c r="V285" s="108"/>
      <c r="W285" s="108"/>
      <c r="X285" s="108"/>
      <c r="Y285" s="108"/>
      <c r="Z285" s="108"/>
    </row>
    <row r="286" spans="1:26" ht="15.75" customHeight="1">
      <c r="A286" s="108"/>
      <c r="B286" s="108"/>
      <c r="C286" s="108"/>
      <c r="D286" s="108"/>
      <c r="E286" s="108"/>
      <c r="F286" s="108"/>
      <c r="G286" s="108"/>
      <c r="H286" s="108"/>
      <c r="I286" s="108"/>
      <c r="J286" s="108"/>
      <c r="K286" s="108"/>
      <c r="L286" s="108"/>
      <c r="M286" s="108"/>
      <c r="N286" s="108"/>
      <c r="O286" s="55"/>
      <c r="P286" s="55"/>
      <c r="Q286" s="108"/>
      <c r="R286" s="108"/>
      <c r="S286" s="108"/>
      <c r="T286" s="108"/>
      <c r="U286" s="108"/>
      <c r="V286" s="108"/>
      <c r="W286" s="108"/>
      <c r="X286" s="108"/>
      <c r="Y286" s="108"/>
      <c r="Z286" s="108"/>
    </row>
    <row r="287" spans="1:26" ht="15.75" customHeight="1">
      <c r="A287" s="108"/>
      <c r="B287" s="108"/>
      <c r="C287" s="108"/>
      <c r="D287" s="108"/>
      <c r="E287" s="108"/>
      <c r="F287" s="108"/>
      <c r="G287" s="108"/>
      <c r="H287" s="108"/>
      <c r="I287" s="108"/>
      <c r="J287" s="108"/>
      <c r="K287" s="108"/>
      <c r="L287" s="108"/>
      <c r="M287" s="108"/>
      <c r="N287" s="108"/>
      <c r="O287" s="55"/>
      <c r="P287" s="55"/>
      <c r="Q287" s="108"/>
      <c r="R287" s="108"/>
      <c r="S287" s="108"/>
      <c r="T287" s="108"/>
      <c r="U287" s="108"/>
      <c r="V287" s="108"/>
      <c r="W287" s="108"/>
      <c r="X287" s="108"/>
      <c r="Y287" s="108"/>
      <c r="Z287" s="108"/>
    </row>
    <row r="288" spans="1:26" ht="15.75" customHeight="1">
      <c r="A288" s="108"/>
      <c r="B288" s="108"/>
      <c r="C288" s="108"/>
      <c r="D288" s="108"/>
      <c r="E288" s="108"/>
      <c r="F288" s="108"/>
      <c r="G288" s="108"/>
      <c r="H288" s="108"/>
      <c r="I288" s="108"/>
      <c r="J288" s="108"/>
      <c r="K288" s="108"/>
      <c r="L288" s="108"/>
      <c r="M288" s="108"/>
      <c r="N288" s="108"/>
      <c r="O288" s="55"/>
      <c r="P288" s="55"/>
      <c r="Q288" s="108"/>
      <c r="R288" s="108"/>
      <c r="S288" s="108"/>
      <c r="T288" s="108"/>
      <c r="U288" s="108"/>
      <c r="V288" s="108"/>
      <c r="W288" s="108"/>
      <c r="X288" s="108"/>
      <c r="Y288" s="108"/>
      <c r="Z288" s="108"/>
    </row>
    <row r="289" spans="1:26" ht="15.75" customHeight="1">
      <c r="A289" s="108"/>
      <c r="B289" s="108"/>
      <c r="C289" s="108"/>
      <c r="D289" s="108"/>
      <c r="E289" s="108"/>
      <c r="F289" s="108"/>
      <c r="G289" s="108"/>
      <c r="H289" s="108"/>
      <c r="I289" s="108"/>
      <c r="J289" s="108"/>
      <c r="K289" s="108"/>
      <c r="L289" s="108"/>
      <c r="M289" s="108"/>
      <c r="N289" s="108"/>
      <c r="O289" s="55"/>
      <c r="P289" s="55"/>
      <c r="Q289" s="108"/>
      <c r="R289" s="108"/>
      <c r="S289" s="108"/>
      <c r="T289" s="108"/>
      <c r="U289" s="108"/>
      <c r="V289" s="108"/>
      <c r="W289" s="108"/>
      <c r="X289" s="108"/>
      <c r="Y289" s="108"/>
      <c r="Z289" s="108"/>
    </row>
    <row r="290" spans="1:26" ht="15.75" customHeight="1">
      <c r="A290" s="108"/>
      <c r="B290" s="108"/>
      <c r="C290" s="108"/>
      <c r="D290" s="108"/>
      <c r="E290" s="108"/>
      <c r="F290" s="108"/>
      <c r="G290" s="108"/>
      <c r="H290" s="108"/>
      <c r="I290" s="108"/>
      <c r="J290" s="108"/>
      <c r="K290" s="108"/>
      <c r="L290" s="108"/>
      <c r="M290" s="108"/>
      <c r="N290" s="108"/>
      <c r="O290" s="55"/>
      <c r="P290" s="55"/>
      <c r="Q290" s="108"/>
      <c r="R290" s="108"/>
      <c r="S290" s="108"/>
      <c r="T290" s="108"/>
      <c r="U290" s="108"/>
      <c r="V290" s="108"/>
      <c r="W290" s="108"/>
      <c r="X290" s="108"/>
      <c r="Y290" s="108"/>
      <c r="Z290" s="108"/>
    </row>
    <row r="291" spans="1:26" ht="15.75" customHeight="1">
      <c r="A291" s="108"/>
      <c r="B291" s="108"/>
      <c r="C291" s="108"/>
      <c r="D291" s="108"/>
      <c r="E291" s="108"/>
      <c r="F291" s="108"/>
      <c r="G291" s="108"/>
      <c r="H291" s="108"/>
      <c r="I291" s="108"/>
      <c r="J291" s="108"/>
      <c r="K291" s="108"/>
      <c r="L291" s="108"/>
      <c r="M291" s="108"/>
      <c r="N291" s="108"/>
      <c r="O291" s="55"/>
      <c r="P291" s="55"/>
      <c r="Q291" s="108"/>
      <c r="R291" s="108"/>
      <c r="S291" s="108"/>
      <c r="T291" s="108"/>
      <c r="U291" s="108"/>
      <c r="V291" s="108"/>
      <c r="W291" s="108"/>
      <c r="X291" s="108"/>
      <c r="Y291" s="108"/>
      <c r="Z291" s="108"/>
    </row>
    <row r="292" spans="1:26" ht="15.75" customHeight="1">
      <c r="A292" s="108"/>
      <c r="B292" s="108"/>
      <c r="C292" s="108"/>
      <c r="D292" s="108"/>
      <c r="E292" s="108"/>
      <c r="F292" s="108"/>
      <c r="G292" s="108"/>
      <c r="H292" s="108"/>
      <c r="I292" s="108"/>
      <c r="J292" s="108"/>
      <c r="K292" s="108"/>
      <c r="L292" s="108"/>
      <c r="M292" s="108"/>
      <c r="N292" s="108"/>
      <c r="O292" s="55"/>
      <c r="P292" s="55"/>
      <c r="Q292" s="108"/>
      <c r="R292" s="108"/>
      <c r="S292" s="108"/>
      <c r="T292" s="108"/>
      <c r="U292" s="108"/>
      <c r="V292" s="108"/>
      <c r="W292" s="108"/>
      <c r="X292" s="108"/>
      <c r="Y292" s="108"/>
      <c r="Z292" s="108"/>
    </row>
    <row r="293" spans="1:26" ht="15.75" customHeight="1">
      <c r="A293" s="108"/>
      <c r="B293" s="108"/>
      <c r="C293" s="108"/>
      <c r="D293" s="108"/>
      <c r="E293" s="108"/>
      <c r="F293" s="108"/>
      <c r="G293" s="108"/>
      <c r="H293" s="108"/>
      <c r="I293" s="108"/>
      <c r="J293" s="108"/>
      <c r="K293" s="108"/>
      <c r="L293" s="108"/>
      <c r="M293" s="108"/>
      <c r="N293" s="108"/>
      <c r="O293" s="55"/>
      <c r="P293" s="55"/>
      <c r="Q293" s="108"/>
      <c r="R293" s="108"/>
      <c r="S293" s="108"/>
      <c r="T293" s="108"/>
      <c r="U293" s="108"/>
      <c r="V293" s="108"/>
      <c r="W293" s="108"/>
      <c r="X293" s="108"/>
      <c r="Y293" s="108"/>
      <c r="Z293" s="108"/>
    </row>
    <row r="294" spans="1:26" ht="15.75" customHeight="1">
      <c r="A294" s="108"/>
      <c r="B294" s="108"/>
      <c r="C294" s="108"/>
      <c r="D294" s="108"/>
      <c r="E294" s="108"/>
      <c r="F294" s="108"/>
      <c r="G294" s="108"/>
      <c r="H294" s="108"/>
      <c r="I294" s="108"/>
      <c r="J294" s="108"/>
      <c r="K294" s="108"/>
      <c r="L294" s="108"/>
      <c r="M294" s="108"/>
      <c r="N294" s="108"/>
      <c r="O294" s="55"/>
      <c r="P294" s="55"/>
      <c r="Q294" s="108"/>
      <c r="R294" s="108"/>
      <c r="S294" s="108"/>
      <c r="T294" s="108"/>
      <c r="U294" s="108"/>
      <c r="V294" s="108"/>
      <c r="W294" s="108"/>
      <c r="X294" s="108"/>
      <c r="Y294" s="108"/>
      <c r="Z294" s="108"/>
    </row>
    <row r="295" spans="1:26" ht="15.75" customHeight="1">
      <c r="A295" s="108"/>
      <c r="B295" s="108"/>
      <c r="C295" s="108"/>
      <c r="D295" s="108"/>
      <c r="E295" s="108"/>
      <c r="F295" s="108"/>
      <c r="G295" s="108"/>
      <c r="H295" s="108"/>
      <c r="I295" s="108"/>
      <c r="J295" s="108"/>
      <c r="K295" s="108"/>
      <c r="L295" s="108"/>
      <c r="M295" s="108"/>
      <c r="N295" s="108"/>
      <c r="O295" s="55"/>
      <c r="P295" s="55"/>
      <c r="Q295" s="108"/>
      <c r="R295" s="108"/>
      <c r="S295" s="108"/>
      <c r="T295" s="108"/>
      <c r="U295" s="108"/>
      <c r="V295" s="108"/>
      <c r="W295" s="108"/>
      <c r="X295" s="108"/>
      <c r="Y295" s="108"/>
      <c r="Z295" s="108"/>
    </row>
    <row r="296" spans="1:26" ht="15.75" customHeight="1">
      <c r="A296" s="108"/>
      <c r="B296" s="108"/>
      <c r="C296" s="108"/>
      <c r="D296" s="108"/>
      <c r="E296" s="108"/>
      <c r="F296" s="108"/>
      <c r="G296" s="108"/>
      <c r="H296" s="108"/>
      <c r="I296" s="108"/>
      <c r="J296" s="108"/>
      <c r="K296" s="108"/>
      <c r="L296" s="108"/>
      <c r="M296" s="108"/>
      <c r="N296" s="108"/>
      <c r="O296" s="55"/>
      <c r="P296" s="55"/>
      <c r="Q296" s="108"/>
      <c r="R296" s="108"/>
      <c r="S296" s="108"/>
      <c r="T296" s="108"/>
      <c r="U296" s="108"/>
      <c r="V296" s="108"/>
      <c r="W296" s="108"/>
      <c r="X296" s="108"/>
      <c r="Y296" s="108"/>
      <c r="Z296" s="108"/>
    </row>
    <row r="297" spans="1:26" ht="15.75" customHeight="1">
      <c r="A297" s="108"/>
      <c r="B297" s="108"/>
      <c r="C297" s="108"/>
      <c r="D297" s="108"/>
      <c r="E297" s="108"/>
      <c r="F297" s="108"/>
      <c r="G297" s="108"/>
      <c r="H297" s="108"/>
      <c r="I297" s="108"/>
      <c r="J297" s="108"/>
      <c r="K297" s="108"/>
      <c r="L297" s="108"/>
      <c r="M297" s="108"/>
      <c r="N297" s="108"/>
      <c r="O297" s="55"/>
      <c r="P297" s="55"/>
      <c r="Q297" s="108"/>
      <c r="R297" s="108"/>
      <c r="S297" s="108"/>
      <c r="T297" s="108"/>
      <c r="U297" s="108"/>
      <c r="V297" s="108"/>
      <c r="W297" s="108"/>
      <c r="X297" s="108"/>
      <c r="Y297" s="108"/>
      <c r="Z297" s="108"/>
    </row>
    <row r="298" spans="1:26" ht="15.75" customHeight="1">
      <c r="A298" s="108"/>
      <c r="B298" s="108"/>
      <c r="C298" s="108"/>
      <c r="D298" s="108"/>
      <c r="E298" s="108"/>
      <c r="F298" s="108"/>
      <c r="G298" s="108"/>
      <c r="H298" s="108"/>
      <c r="I298" s="108"/>
      <c r="J298" s="108"/>
      <c r="K298" s="108"/>
      <c r="L298" s="108"/>
      <c r="M298" s="108"/>
      <c r="N298" s="108"/>
      <c r="O298" s="55"/>
      <c r="P298" s="55"/>
      <c r="Q298" s="108"/>
      <c r="R298" s="108"/>
      <c r="S298" s="108"/>
      <c r="T298" s="108"/>
      <c r="U298" s="108"/>
      <c r="V298" s="108"/>
      <c r="W298" s="108"/>
      <c r="X298" s="108"/>
      <c r="Y298" s="108"/>
      <c r="Z298" s="108"/>
    </row>
    <row r="299" spans="1:26" ht="15.75" customHeight="1">
      <c r="A299" s="108"/>
      <c r="B299" s="108"/>
      <c r="C299" s="108"/>
      <c r="D299" s="108"/>
      <c r="E299" s="108"/>
      <c r="F299" s="108"/>
      <c r="G299" s="108"/>
      <c r="H299" s="108"/>
      <c r="I299" s="108"/>
      <c r="J299" s="108"/>
      <c r="K299" s="108"/>
      <c r="L299" s="108"/>
      <c r="M299" s="108"/>
      <c r="N299" s="108"/>
      <c r="O299" s="55"/>
      <c r="P299" s="55"/>
      <c r="Q299" s="108"/>
      <c r="R299" s="108"/>
      <c r="S299" s="108"/>
      <c r="T299" s="108"/>
      <c r="U299" s="108"/>
      <c r="V299" s="108"/>
      <c r="W299" s="108"/>
      <c r="X299" s="108"/>
      <c r="Y299" s="108"/>
      <c r="Z299" s="108"/>
    </row>
    <row r="300" spans="1:26" ht="15.75" customHeight="1">
      <c r="A300" s="108"/>
      <c r="B300" s="108"/>
      <c r="C300" s="108"/>
      <c r="D300" s="108"/>
      <c r="E300" s="108"/>
      <c r="F300" s="108"/>
      <c r="G300" s="108"/>
      <c r="H300" s="108"/>
      <c r="I300" s="108"/>
      <c r="J300" s="108"/>
      <c r="K300" s="108"/>
      <c r="L300" s="108"/>
      <c r="M300" s="108"/>
      <c r="N300" s="108"/>
      <c r="O300" s="55"/>
      <c r="P300" s="55"/>
      <c r="Q300" s="108"/>
      <c r="R300" s="108"/>
      <c r="S300" s="108"/>
      <c r="T300" s="108"/>
      <c r="U300" s="108"/>
      <c r="V300" s="108"/>
      <c r="W300" s="108"/>
      <c r="X300" s="108"/>
      <c r="Y300" s="108"/>
      <c r="Z300" s="108"/>
    </row>
    <row r="301" spans="1:26" ht="15.75" customHeight="1">
      <c r="A301" s="108"/>
      <c r="B301" s="108"/>
      <c r="C301" s="108"/>
      <c r="D301" s="108"/>
      <c r="E301" s="108"/>
      <c r="F301" s="108"/>
      <c r="G301" s="108"/>
      <c r="H301" s="108"/>
      <c r="I301" s="108"/>
      <c r="J301" s="108"/>
      <c r="K301" s="108"/>
      <c r="L301" s="108"/>
      <c r="M301" s="108"/>
      <c r="N301" s="108"/>
      <c r="O301" s="55"/>
      <c r="P301" s="55"/>
      <c r="Q301" s="108"/>
      <c r="R301" s="108"/>
      <c r="S301" s="108"/>
      <c r="T301" s="108"/>
      <c r="U301" s="108"/>
      <c r="V301" s="108"/>
      <c r="W301" s="108"/>
      <c r="X301" s="108"/>
      <c r="Y301" s="108"/>
      <c r="Z301" s="108"/>
    </row>
    <row r="302" spans="1:26" ht="15.75" customHeight="1">
      <c r="A302" s="108"/>
      <c r="B302" s="108"/>
      <c r="C302" s="108"/>
      <c r="D302" s="108"/>
      <c r="E302" s="108"/>
      <c r="F302" s="108"/>
      <c r="G302" s="108"/>
      <c r="H302" s="108"/>
      <c r="I302" s="108"/>
      <c r="J302" s="108"/>
      <c r="K302" s="108"/>
      <c r="L302" s="108"/>
      <c r="M302" s="108"/>
      <c r="N302" s="108"/>
      <c r="O302" s="55"/>
      <c r="P302" s="55"/>
      <c r="Q302" s="108"/>
      <c r="R302" s="108"/>
      <c r="S302" s="108"/>
      <c r="T302" s="108"/>
      <c r="U302" s="108"/>
      <c r="V302" s="108"/>
      <c r="W302" s="108"/>
      <c r="X302" s="108"/>
      <c r="Y302" s="108"/>
      <c r="Z302" s="108"/>
    </row>
    <row r="303" spans="1:26" ht="15.75" customHeight="1">
      <c r="A303" s="108"/>
      <c r="B303" s="108"/>
      <c r="C303" s="108"/>
      <c r="D303" s="108"/>
      <c r="E303" s="108"/>
      <c r="F303" s="108"/>
      <c r="G303" s="108"/>
      <c r="H303" s="108"/>
      <c r="I303" s="108"/>
      <c r="J303" s="108"/>
      <c r="K303" s="108"/>
      <c r="L303" s="108"/>
      <c r="M303" s="108"/>
      <c r="N303" s="108"/>
      <c r="O303" s="55"/>
      <c r="P303" s="55"/>
      <c r="Q303" s="108"/>
      <c r="R303" s="108"/>
      <c r="S303" s="108"/>
      <c r="T303" s="108"/>
      <c r="U303" s="108"/>
      <c r="V303" s="108"/>
      <c r="W303" s="108"/>
      <c r="X303" s="108"/>
      <c r="Y303" s="108"/>
      <c r="Z303" s="108"/>
    </row>
    <row r="304" spans="1:26" ht="15.75" customHeight="1">
      <c r="A304" s="108"/>
      <c r="B304" s="108"/>
      <c r="C304" s="108"/>
      <c r="D304" s="108"/>
      <c r="E304" s="108"/>
      <c r="F304" s="108"/>
      <c r="G304" s="108"/>
      <c r="H304" s="108"/>
      <c r="I304" s="108"/>
      <c r="J304" s="108"/>
      <c r="K304" s="108"/>
      <c r="L304" s="108"/>
      <c r="M304" s="108"/>
      <c r="N304" s="108"/>
      <c r="O304" s="55"/>
      <c r="P304" s="55"/>
      <c r="Q304" s="108"/>
      <c r="R304" s="108"/>
      <c r="S304" s="108"/>
      <c r="T304" s="108"/>
      <c r="U304" s="108"/>
      <c r="V304" s="108"/>
      <c r="W304" s="108"/>
      <c r="X304" s="108"/>
      <c r="Y304" s="108"/>
      <c r="Z304" s="108"/>
    </row>
    <row r="305" spans="1:26" ht="15.75" customHeight="1">
      <c r="A305" s="108"/>
      <c r="B305" s="108"/>
      <c r="C305" s="108"/>
      <c r="D305" s="108"/>
      <c r="E305" s="108"/>
      <c r="F305" s="108"/>
      <c r="G305" s="108"/>
      <c r="H305" s="108"/>
      <c r="I305" s="108"/>
      <c r="J305" s="108"/>
      <c r="K305" s="108"/>
      <c r="L305" s="108"/>
      <c r="M305" s="108"/>
      <c r="N305" s="108"/>
      <c r="O305" s="55"/>
      <c r="P305" s="55"/>
      <c r="Q305" s="108"/>
      <c r="R305" s="108"/>
      <c r="S305" s="108"/>
      <c r="T305" s="108"/>
      <c r="U305" s="108"/>
      <c r="V305" s="108"/>
      <c r="W305" s="108"/>
      <c r="X305" s="108"/>
      <c r="Y305" s="108"/>
      <c r="Z305" s="108"/>
    </row>
    <row r="306" spans="1:26" ht="15.75" customHeight="1">
      <c r="A306" s="108"/>
      <c r="B306" s="108"/>
      <c r="C306" s="108"/>
      <c r="D306" s="108"/>
      <c r="E306" s="108"/>
      <c r="F306" s="108"/>
      <c r="G306" s="108"/>
      <c r="H306" s="108"/>
      <c r="I306" s="108"/>
      <c r="J306" s="108"/>
      <c r="K306" s="108"/>
      <c r="L306" s="108"/>
      <c r="M306" s="108"/>
      <c r="N306" s="108"/>
      <c r="O306" s="55"/>
      <c r="P306" s="55"/>
      <c r="Q306" s="108"/>
      <c r="R306" s="108"/>
      <c r="S306" s="108"/>
      <c r="T306" s="108"/>
      <c r="U306" s="108"/>
      <c r="V306" s="108"/>
      <c r="W306" s="108"/>
      <c r="X306" s="108"/>
      <c r="Y306" s="108"/>
      <c r="Z306" s="108"/>
    </row>
    <row r="307" spans="1:26" ht="15.75" customHeight="1">
      <c r="A307" s="108"/>
      <c r="B307" s="108"/>
      <c r="C307" s="108"/>
      <c r="D307" s="108"/>
      <c r="E307" s="108"/>
      <c r="F307" s="108"/>
      <c r="G307" s="108"/>
      <c r="H307" s="108"/>
      <c r="I307" s="108"/>
      <c r="J307" s="108"/>
      <c r="K307" s="108"/>
      <c r="L307" s="108"/>
      <c r="M307" s="108"/>
      <c r="N307" s="108"/>
      <c r="O307" s="55"/>
      <c r="P307" s="55"/>
      <c r="Q307" s="108"/>
      <c r="R307" s="108"/>
      <c r="S307" s="108"/>
      <c r="T307" s="108"/>
      <c r="U307" s="108"/>
      <c r="V307" s="108"/>
      <c r="W307" s="108"/>
      <c r="X307" s="108"/>
      <c r="Y307" s="108"/>
      <c r="Z307" s="108"/>
    </row>
    <row r="308" spans="1:26" ht="15.75" customHeight="1">
      <c r="A308" s="108"/>
      <c r="B308" s="108"/>
      <c r="C308" s="108"/>
      <c r="D308" s="108"/>
      <c r="E308" s="108"/>
      <c r="F308" s="108"/>
      <c r="G308" s="108"/>
      <c r="H308" s="108"/>
      <c r="I308" s="108"/>
      <c r="J308" s="108"/>
      <c r="K308" s="108"/>
      <c r="L308" s="108"/>
      <c r="M308" s="108"/>
      <c r="N308" s="108"/>
      <c r="O308" s="55"/>
      <c r="P308" s="55"/>
      <c r="Q308" s="108"/>
      <c r="R308" s="108"/>
      <c r="S308" s="108"/>
      <c r="T308" s="108"/>
      <c r="U308" s="108"/>
      <c r="V308" s="108"/>
      <c r="W308" s="108"/>
      <c r="X308" s="108"/>
      <c r="Y308" s="108"/>
      <c r="Z308" s="108"/>
    </row>
    <row r="309" spans="1:26" ht="15.75" customHeight="1">
      <c r="A309" s="108"/>
      <c r="B309" s="108"/>
      <c r="C309" s="108"/>
      <c r="D309" s="108"/>
      <c r="E309" s="108"/>
      <c r="F309" s="108"/>
      <c r="G309" s="108"/>
      <c r="H309" s="108"/>
      <c r="I309" s="108"/>
      <c r="J309" s="108"/>
      <c r="K309" s="108"/>
      <c r="L309" s="108"/>
      <c r="M309" s="108"/>
      <c r="N309" s="108"/>
      <c r="O309" s="55"/>
      <c r="P309" s="55"/>
      <c r="Q309" s="108"/>
      <c r="R309" s="108"/>
      <c r="S309" s="108"/>
      <c r="T309" s="108"/>
      <c r="U309" s="108"/>
      <c r="V309" s="108"/>
      <c r="W309" s="108"/>
      <c r="X309" s="108"/>
      <c r="Y309" s="108"/>
      <c r="Z309" s="108"/>
    </row>
    <row r="310" spans="1:26" ht="15.75" customHeight="1">
      <c r="A310" s="108"/>
      <c r="B310" s="108"/>
      <c r="C310" s="108"/>
      <c r="D310" s="108"/>
      <c r="E310" s="108"/>
      <c r="F310" s="108"/>
      <c r="G310" s="108"/>
      <c r="H310" s="108"/>
      <c r="I310" s="108"/>
      <c r="J310" s="108"/>
      <c r="K310" s="108"/>
      <c r="L310" s="108"/>
      <c r="M310" s="108"/>
      <c r="N310" s="108"/>
      <c r="O310" s="55"/>
      <c r="P310" s="55"/>
      <c r="Q310" s="108"/>
      <c r="R310" s="108"/>
      <c r="S310" s="108"/>
      <c r="T310" s="108"/>
      <c r="U310" s="108"/>
      <c r="V310" s="108"/>
      <c r="W310" s="108"/>
      <c r="X310" s="108"/>
      <c r="Y310" s="108"/>
      <c r="Z310" s="108"/>
    </row>
    <row r="311" spans="1:26" ht="15.75" customHeight="1">
      <c r="A311" s="108"/>
      <c r="B311" s="108"/>
      <c r="C311" s="108"/>
      <c r="D311" s="108"/>
      <c r="E311" s="108"/>
      <c r="F311" s="108"/>
      <c r="G311" s="108"/>
      <c r="H311" s="108"/>
      <c r="I311" s="108"/>
      <c r="J311" s="108"/>
      <c r="K311" s="108"/>
      <c r="L311" s="108"/>
      <c r="M311" s="108"/>
      <c r="N311" s="108"/>
      <c r="O311" s="55"/>
      <c r="P311" s="55"/>
      <c r="Q311" s="108"/>
      <c r="R311" s="108"/>
      <c r="S311" s="108"/>
      <c r="T311" s="108"/>
      <c r="U311" s="108"/>
      <c r="V311" s="108"/>
      <c r="W311" s="108"/>
      <c r="X311" s="108"/>
      <c r="Y311" s="108"/>
      <c r="Z311" s="108"/>
    </row>
    <row r="312" spans="1:26" ht="15.75" customHeight="1">
      <c r="A312" s="108"/>
      <c r="B312" s="108"/>
      <c r="C312" s="108"/>
      <c r="D312" s="108"/>
      <c r="E312" s="108"/>
      <c r="F312" s="108"/>
      <c r="G312" s="108"/>
      <c r="H312" s="108"/>
      <c r="I312" s="108"/>
      <c r="J312" s="108"/>
      <c r="K312" s="108"/>
      <c r="L312" s="108"/>
      <c r="M312" s="108"/>
      <c r="N312" s="108"/>
      <c r="O312" s="55"/>
      <c r="P312" s="55"/>
      <c r="Q312" s="108"/>
      <c r="R312" s="108"/>
      <c r="S312" s="108"/>
      <c r="T312" s="108"/>
      <c r="U312" s="108"/>
      <c r="V312" s="108"/>
      <c r="W312" s="108"/>
      <c r="X312" s="108"/>
      <c r="Y312" s="108"/>
      <c r="Z312" s="108"/>
    </row>
    <row r="313" spans="1:26" ht="15.75" customHeight="1">
      <c r="A313" s="108"/>
      <c r="B313" s="108"/>
      <c r="C313" s="108"/>
      <c r="D313" s="108"/>
      <c r="E313" s="108"/>
      <c r="F313" s="108"/>
      <c r="G313" s="108"/>
      <c r="H313" s="108"/>
      <c r="I313" s="108"/>
      <c r="J313" s="108"/>
      <c r="K313" s="108"/>
      <c r="L313" s="108"/>
      <c r="M313" s="108"/>
      <c r="N313" s="108"/>
      <c r="O313" s="55"/>
      <c r="P313" s="55"/>
      <c r="Q313" s="108"/>
      <c r="R313" s="108"/>
      <c r="S313" s="108"/>
      <c r="T313" s="108"/>
      <c r="U313" s="108"/>
      <c r="V313" s="108"/>
      <c r="W313" s="108"/>
      <c r="X313" s="108"/>
      <c r="Y313" s="108"/>
      <c r="Z313" s="108"/>
    </row>
    <row r="314" spans="1:26" ht="15.75" customHeight="1">
      <c r="A314" s="108"/>
      <c r="B314" s="108"/>
      <c r="C314" s="108"/>
      <c r="D314" s="108"/>
      <c r="E314" s="108"/>
      <c r="F314" s="108"/>
      <c r="G314" s="108"/>
      <c r="H314" s="108"/>
      <c r="I314" s="108"/>
      <c r="J314" s="108"/>
      <c r="K314" s="108"/>
      <c r="L314" s="108"/>
      <c r="M314" s="108"/>
      <c r="N314" s="108"/>
      <c r="O314" s="55"/>
      <c r="P314" s="55"/>
      <c r="Q314" s="108"/>
      <c r="R314" s="108"/>
      <c r="S314" s="108"/>
      <c r="T314" s="108"/>
      <c r="U314" s="108"/>
      <c r="V314" s="108"/>
      <c r="W314" s="108"/>
      <c r="X314" s="108"/>
      <c r="Y314" s="108"/>
      <c r="Z314" s="108"/>
    </row>
    <row r="315" spans="1:26" ht="15.75" customHeight="1">
      <c r="A315" s="108"/>
      <c r="B315" s="108"/>
      <c r="C315" s="108"/>
      <c r="D315" s="108"/>
      <c r="E315" s="108"/>
      <c r="F315" s="108"/>
      <c r="G315" s="108"/>
      <c r="H315" s="108"/>
      <c r="I315" s="108"/>
      <c r="J315" s="108"/>
      <c r="K315" s="108"/>
      <c r="L315" s="108"/>
      <c r="M315" s="108"/>
      <c r="N315" s="108"/>
      <c r="O315" s="55"/>
      <c r="P315" s="55"/>
      <c r="Q315" s="108"/>
      <c r="R315" s="108"/>
      <c r="S315" s="108"/>
      <c r="T315" s="108"/>
      <c r="U315" s="108"/>
      <c r="V315" s="108"/>
      <c r="W315" s="108"/>
      <c r="X315" s="108"/>
      <c r="Y315" s="108"/>
      <c r="Z315" s="108"/>
    </row>
    <row r="316" spans="1:26" ht="15.75" customHeight="1">
      <c r="A316" s="108"/>
      <c r="B316" s="108"/>
      <c r="C316" s="108"/>
      <c r="D316" s="108"/>
      <c r="E316" s="108"/>
      <c r="F316" s="108"/>
      <c r="G316" s="108"/>
      <c r="H316" s="108"/>
      <c r="I316" s="108"/>
      <c r="J316" s="108"/>
      <c r="K316" s="108"/>
      <c r="L316" s="108"/>
      <c r="M316" s="108"/>
      <c r="N316" s="108"/>
      <c r="O316" s="55"/>
      <c r="P316" s="55"/>
      <c r="Q316" s="108"/>
      <c r="R316" s="108"/>
      <c r="S316" s="108"/>
      <c r="T316" s="108"/>
      <c r="U316" s="108"/>
      <c r="V316" s="108"/>
      <c r="W316" s="108"/>
      <c r="X316" s="108"/>
      <c r="Y316" s="108"/>
      <c r="Z316" s="108"/>
    </row>
    <row r="317" spans="1:26" ht="15.75" customHeight="1">
      <c r="A317" s="108"/>
      <c r="B317" s="108"/>
      <c r="C317" s="108"/>
      <c r="D317" s="108"/>
      <c r="E317" s="108"/>
      <c r="F317" s="108"/>
      <c r="G317" s="108"/>
      <c r="H317" s="108"/>
      <c r="I317" s="108"/>
      <c r="J317" s="108"/>
      <c r="K317" s="108"/>
      <c r="L317" s="108"/>
      <c r="M317" s="108"/>
      <c r="N317" s="108"/>
      <c r="O317" s="55"/>
      <c r="P317" s="55"/>
      <c r="Q317" s="108"/>
      <c r="R317" s="108"/>
      <c r="S317" s="108"/>
      <c r="T317" s="108"/>
      <c r="U317" s="108"/>
      <c r="V317" s="108"/>
      <c r="W317" s="108"/>
      <c r="X317" s="108"/>
      <c r="Y317" s="108"/>
      <c r="Z317" s="108"/>
    </row>
    <row r="318" spans="1:26" ht="15.75" customHeight="1">
      <c r="A318" s="108"/>
      <c r="B318" s="108"/>
      <c r="C318" s="108"/>
      <c r="D318" s="108"/>
      <c r="E318" s="108"/>
      <c r="F318" s="108"/>
      <c r="G318" s="108"/>
      <c r="H318" s="108"/>
      <c r="I318" s="108"/>
      <c r="J318" s="108"/>
      <c r="K318" s="108"/>
      <c r="L318" s="108"/>
      <c r="M318" s="108"/>
      <c r="N318" s="108"/>
      <c r="O318" s="55"/>
      <c r="P318" s="55"/>
      <c r="Q318" s="108"/>
      <c r="R318" s="108"/>
      <c r="S318" s="108"/>
      <c r="T318" s="108"/>
      <c r="U318" s="108"/>
      <c r="V318" s="108"/>
      <c r="W318" s="108"/>
      <c r="X318" s="108"/>
      <c r="Y318" s="108"/>
      <c r="Z318" s="108"/>
    </row>
    <row r="319" spans="1:26" ht="15.75" customHeight="1">
      <c r="A319" s="108"/>
      <c r="B319" s="108"/>
      <c r="C319" s="108"/>
      <c r="D319" s="108"/>
      <c r="E319" s="108"/>
      <c r="F319" s="108"/>
      <c r="G319" s="108"/>
      <c r="H319" s="108"/>
      <c r="I319" s="108"/>
      <c r="J319" s="108"/>
      <c r="K319" s="108"/>
      <c r="L319" s="108"/>
      <c r="M319" s="108"/>
      <c r="N319" s="108"/>
      <c r="O319" s="55"/>
      <c r="P319" s="55"/>
      <c r="Q319" s="108"/>
      <c r="R319" s="108"/>
      <c r="S319" s="108"/>
      <c r="T319" s="108"/>
      <c r="U319" s="108"/>
      <c r="V319" s="108"/>
      <c r="W319" s="108"/>
      <c r="X319" s="108"/>
      <c r="Y319" s="108"/>
      <c r="Z319" s="108"/>
    </row>
    <row r="320" spans="1:26" ht="15.75" customHeight="1">
      <c r="A320" s="108"/>
      <c r="B320" s="108"/>
      <c r="C320" s="108"/>
      <c r="D320" s="108"/>
      <c r="E320" s="108"/>
      <c r="F320" s="108"/>
      <c r="G320" s="108"/>
      <c r="H320" s="108"/>
      <c r="I320" s="108"/>
      <c r="J320" s="108"/>
      <c r="K320" s="108"/>
      <c r="L320" s="108"/>
      <c r="M320" s="108"/>
      <c r="N320" s="108"/>
      <c r="O320" s="55"/>
      <c r="P320" s="55"/>
      <c r="Q320" s="108"/>
      <c r="R320" s="108"/>
      <c r="S320" s="108"/>
      <c r="T320" s="108"/>
      <c r="U320" s="108"/>
      <c r="V320" s="108"/>
      <c r="W320" s="108"/>
      <c r="X320" s="108"/>
      <c r="Y320" s="108"/>
      <c r="Z320" s="108"/>
    </row>
    <row r="321" spans="1:26" ht="15.75" customHeight="1">
      <c r="A321" s="108"/>
      <c r="B321" s="108"/>
      <c r="C321" s="108"/>
      <c r="D321" s="108"/>
      <c r="E321" s="108"/>
      <c r="F321" s="108"/>
      <c r="G321" s="108"/>
      <c r="H321" s="108"/>
      <c r="I321" s="108"/>
      <c r="J321" s="108"/>
      <c r="K321" s="108"/>
      <c r="L321" s="108"/>
      <c r="M321" s="108"/>
      <c r="N321" s="108"/>
      <c r="O321" s="55"/>
      <c r="P321" s="55"/>
      <c r="Q321" s="108"/>
      <c r="R321" s="108"/>
      <c r="S321" s="108"/>
      <c r="T321" s="108"/>
      <c r="U321" s="108"/>
      <c r="V321" s="108"/>
      <c r="W321" s="108"/>
      <c r="X321" s="108"/>
      <c r="Y321" s="108"/>
      <c r="Z321" s="108"/>
    </row>
    <row r="322" spans="1:26" ht="15.75" customHeight="1">
      <c r="A322" s="108"/>
      <c r="B322" s="108"/>
      <c r="C322" s="108"/>
      <c r="D322" s="108"/>
      <c r="E322" s="108"/>
      <c r="F322" s="108"/>
      <c r="G322" s="108"/>
      <c r="H322" s="108"/>
      <c r="I322" s="108"/>
      <c r="J322" s="108"/>
      <c r="K322" s="108"/>
      <c r="L322" s="108"/>
      <c r="M322" s="108"/>
      <c r="N322" s="108"/>
      <c r="O322" s="55"/>
      <c r="P322" s="55"/>
      <c r="Q322" s="108"/>
      <c r="R322" s="108"/>
      <c r="S322" s="108"/>
      <c r="T322" s="108"/>
      <c r="U322" s="108"/>
      <c r="V322" s="108"/>
      <c r="W322" s="108"/>
      <c r="X322" s="108"/>
      <c r="Y322" s="108"/>
      <c r="Z322" s="108"/>
    </row>
    <row r="323" spans="1:26" ht="15.75" customHeight="1">
      <c r="A323" s="108"/>
      <c r="B323" s="108"/>
      <c r="C323" s="108"/>
      <c r="D323" s="108"/>
      <c r="E323" s="108"/>
      <c r="F323" s="108"/>
      <c r="G323" s="108"/>
      <c r="H323" s="108"/>
      <c r="I323" s="108"/>
      <c r="J323" s="108"/>
      <c r="K323" s="108"/>
      <c r="L323" s="108"/>
      <c r="M323" s="108"/>
      <c r="N323" s="108"/>
      <c r="O323" s="55"/>
      <c r="P323" s="55"/>
      <c r="Q323" s="108"/>
      <c r="R323" s="108"/>
      <c r="S323" s="108"/>
      <c r="T323" s="108"/>
      <c r="U323" s="108"/>
      <c r="V323" s="108"/>
      <c r="W323" s="108"/>
      <c r="X323" s="108"/>
      <c r="Y323" s="108"/>
      <c r="Z323" s="108"/>
    </row>
    <row r="324" spans="1:26" ht="15.75" customHeight="1">
      <c r="A324" s="108"/>
      <c r="B324" s="108"/>
      <c r="C324" s="108"/>
      <c r="D324" s="108"/>
      <c r="E324" s="108"/>
      <c r="F324" s="108"/>
      <c r="G324" s="108"/>
      <c r="H324" s="108"/>
      <c r="I324" s="108"/>
      <c r="J324" s="108"/>
      <c r="K324" s="108"/>
      <c r="L324" s="108"/>
      <c r="M324" s="108"/>
      <c r="N324" s="108"/>
      <c r="O324" s="55"/>
      <c r="P324" s="55"/>
      <c r="Q324" s="108"/>
      <c r="R324" s="108"/>
      <c r="S324" s="108"/>
      <c r="T324" s="108"/>
      <c r="U324" s="108"/>
      <c r="V324" s="108"/>
      <c r="W324" s="108"/>
      <c r="X324" s="108"/>
      <c r="Y324" s="108"/>
      <c r="Z324" s="108"/>
    </row>
    <row r="325" spans="1:26" ht="15.75" customHeight="1">
      <c r="A325" s="108"/>
      <c r="B325" s="108"/>
      <c r="C325" s="108"/>
      <c r="D325" s="108"/>
      <c r="E325" s="108"/>
      <c r="F325" s="108"/>
      <c r="G325" s="108"/>
      <c r="H325" s="108"/>
      <c r="I325" s="108"/>
      <c r="J325" s="108"/>
      <c r="K325" s="108"/>
      <c r="L325" s="108"/>
      <c r="M325" s="108"/>
      <c r="N325" s="108"/>
      <c r="O325" s="55"/>
      <c r="P325" s="55"/>
      <c r="Q325" s="108"/>
      <c r="R325" s="108"/>
      <c r="S325" s="108"/>
      <c r="T325" s="108"/>
      <c r="U325" s="108"/>
      <c r="V325" s="108"/>
      <c r="W325" s="108"/>
      <c r="X325" s="108"/>
      <c r="Y325" s="108"/>
      <c r="Z325" s="108"/>
    </row>
    <row r="326" spans="1:26" ht="15.75" customHeight="1">
      <c r="A326" s="108"/>
      <c r="B326" s="108"/>
      <c r="C326" s="108"/>
      <c r="D326" s="108"/>
      <c r="E326" s="108"/>
      <c r="F326" s="108"/>
      <c r="G326" s="108"/>
      <c r="H326" s="108"/>
      <c r="I326" s="108"/>
      <c r="J326" s="108"/>
      <c r="K326" s="108"/>
      <c r="L326" s="108"/>
      <c r="M326" s="108"/>
      <c r="N326" s="108"/>
      <c r="O326" s="55"/>
      <c r="P326" s="55"/>
      <c r="Q326" s="108"/>
      <c r="R326" s="108"/>
      <c r="S326" s="108"/>
      <c r="T326" s="108"/>
      <c r="U326" s="108"/>
      <c r="V326" s="108"/>
      <c r="W326" s="108"/>
      <c r="X326" s="108"/>
      <c r="Y326" s="108"/>
      <c r="Z326" s="108"/>
    </row>
    <row r="327" spans="1:26" ht="15.75" customHeight="1">
      <c r="A327" s="108"/>
      <c r="B327" s="108"/>
      <c r="C327" s="108"/>
      <c r="D327" s="108"/>
      <c r="E327" s="108"/>
      <c r="F327" s="108"/>
      <c r="G327" s="108"/>
      <c r="H327" s="108"/>
      <c r="I327" s="108"/>
      <c r="J327" s="108"/>
      <c r="K327" s="108"/>
      <c r="L327" s="108"/>
      <c r="M327" s="108"/>
      <c r="N327" s="108"/>
      <c r="O327" s="55"/>
      <c r="P327" s="55"/>
      <c r="Q327" s="108"/>
      <c r="R327" s="108"/>
      <c r="S327" s="108"/>
      <c r="T327" s="108"/>
      <c r="U327" s="108"/>
      <c r="V327" s="108"/>
      <c r="W327" s="108"/>
      <c r="X327" s="108"/>
      <c r="Y327" s="108"/>
      <c r="Z327" s="108"/>
    </row>
    <row r="328" spans="1:26" ht="15.75" customHeight="1">
      <c r="A328" s="108"/>
      <c r="B328" s="108"/>
      <c r="C328" s="108"/>
      <c r="D328" s="108"/>
      <c r="E328" s="108"/>
      <c r="F328" s="108"/>
      <c r="G328" s="108"/>
      <c r="H328" s="108"/>
      <c r="I328" s="108"/>
      <c r="J328" s="108"/>
      <c r="K328" s="108"/>
      <c r="L328" s="108"/>
      <c r="M328" s="108"/>
      <c r="N328" s="108"/>
      <c r="O328" s="55"/>
      <c r="P328" s="55"/>
      <c r="Q328" s="108"/>
      <c r="R328" s="108"/>
      <c r="S328" s="108"/>
      <c r="T328" s="108"/>
      <c r="U328" s="108"/>
      <c r="V328" s="108"/>
      <c r="W328" s="108"/>
      <c r="X328" s="108"/>
      <c r="Y328" s="108"/>
      <c r="Z328" s="108"/>
    </row>
    <row r="329" spans="1:26" ht="15.75" customHeight="1">
      <c r="A329" s="108"/>
      <c r="B329" s="108"/>
      <c r="C329" s="108"/>
      <c r="D329" s="108"/>
      <c r="E329" s="108"/>
      <c r="F329" s="108"/>
      <c r="G329" s="108"/>
      <c r="H329" s="108"/>
      <c r="I329" s="108"/>
      <c r="J329" s="108"/>
      <c r="K329" s="108"/>
      <c r="L329" s="108"/>
      <c r="M329" s="108"/>
      <c r="N329" s="108"/>
      <c r="O329" s="55"/>
      <c r="P329" s="55"/>
      <c r="Q329" s="108"/>
      <c r="R329" s="108"/>
      <c r="S329" s="108"/>
      <c r="T329" s="108"/>
      <c r="U329" s="108"/>
      <c r="V329" s="108"/>
      <c r="W329" s="108"/>
      <c r="X329" s="108"/>
      <c r="Y329" s="108"/>
      <c r="Z329" s="108"/>
    </row>
    <row r="330" spans="1:26" ht="15.75" customHeight="1">
      <c r="A330" s="108"/>
      <c r="B330" s="108"/>
      <c r="C330" s="108"/>
      <c r="D330" s="108"/>
      <c r="E330" s="108"/>
      <c r="F330" s="108"/>
      <c r="G330" s="108"/>
      <c r="H330" s="108"/>
      <c r="I330" s="108"/>
      <c r="J330" s="108"/>
      <c r="K330" s="108"/>
      <c r="L330" s="108"/>
      <c r="M330" s="108"/>
      <c r="N330" s="108"/>
      <c r="O330" s="55"/>
      <c r="P330" s="55"/>
      <c r="Q330" s="108"/>
      <c r="R330" s="108"/>
      <c r="S330" s="108"/>
      <c r="T330" s="108"/>
      <c r="U330" s="108"/>
      <c r="V330" s="108"/>
      <c r="W330" s="108"/>
      <c r="X330" s="108"/>
      <c r="Y330" s="108"/>
      <c r="Z330" s="108"/>
    </row>
    <row r="331" spans="1:26" ht="15.75" customHeight="1">
      <c r="A331" s="108"/>
      <c r="B331" s="108"/>
      <c r="C331" s="108"/>
      <c r="D331" s="108"/>
      <c r="E331" s="108"/>
      <c r="F331" s="108"/>
      <c r="G331" s="108"/>
      <c r="H331" s="108"/>
      <c r="I331" s="108"/>
      <c r="J331" s="108"/>
      <c r="K331" s="108"/>
      <c r="L331" s="108"/>
      <c r="M331" s="108"/>
      <c r="N331" s="108"/>
      <c r="O331" s="55"/>
      <c r="P331" s="55"/>
      <c r="Q331" s="108"/>
      <c r="R331" s="108"/>
      <c r="S331" s="108"/>
      <c r="T331" s="108"/>
      <c r="U331" s="108"/>
      <c r="V331" s="108"/>
      <c r="W331" s="108"/>
      <c r="X331" s="108"/>
      <c r="Y331" s="108"/>
      <c r="Z331" s="108"/>
    </row>
    <row r="332" spans="1:26" ht="15.75" customHeight="1">
      <c r="A332" s="108"/>
      <c r="B332" s="108"/>
      <c r="C332" s="108"/>
      <c r="D332" s="108"/>
      <c r="E332" s="108"/>
      <c r="F332" s="108"/>
      <c r="G332" s="108"/>
      <c r="H332" s="108"/>
      <c r="I332" s="108"/>
      <c r="J332" s="108"/>
      <c r="K332" s="108"/>
      <c r="L332" s="108"/>
      <c r="M332" s="108"/>
      <c r="N332" s="108"/>
      <c r="O332" s="55"/>
      <c r="P332" s="55"/>
      <c r="Q332" s="108"/>
      <c r="R332" s="108"/>
      <c r="S332" s="108"/>
      <c r="T332" s="108"/>
      <c r="U332" s="108"/>
      <c r="V332" s="108"/>
      <c r="W332" s="108"/>
      <c r="X332" s="108"/>
      <c r="Y332" s="108"/>
      <c r="Z332" s="108"/>
    </row>
    <row r="333" spans="1:26" ht="15.75" customHeight="1">
      <c r="A333" s="108"/>
      <c r="B333" s="108"/>
      <c r="C333" s="108"/>
      <c r="D333" s="108"/>
      <c r="E333" s="108"/>
      <c r="F333" s="108"/>
      <c r="G333" s="108"/>
      <c r="H333" s="108"/>
      <c r="I333" s="108"/>
      <c r="J333" s="108"/>
      <c r="K333" s="108"/>
      <c r="L333" s="108"/>
      <c r="M333" s="108"/>
      <c r="N333" s="108"/>
      <c r="O333" s="55"/>
      <c r="P333" s="55"/>
      <c r="Q333" s="108"/>
      <c r="R333" s="108"/>
      <c r="S333" s="108"/>
      <c r="T333" s="108"/>
      <c r="U333" s="108"/>
      <c r="V333" s="108"/>
      <c r="W333" s="108"/>
      <c r="X333" s="108"/>
      <c r="Y333" s="108"/>
      <c r="Z333" s="108"/>
    </row>
    <row r="334" spans="1:26" ht="15.75" customHeight="1">
      <c r="A334" s="108"/>
      <c r="B334" s="108"/>
      <c r="C334" s="108"/>
      <c r="D334" s="108"/>
      <c r="E334" s="108"/>
      <c r="F334" s="108"/>
      <c r="G334" s="108"/>
      <c r="H334" s="108"/>
      <c r="I334" s="108"/>
      <c r="J334" s="108"/>
      <c r="K334" s="108"/>
      <c r="L334" s="108"/>
      <c r="M334" s="108"/>
      <c r="N334" s="108"/>
      <c r="O334" s="55"/>
      <c r="P334" s="55"/>
      <c r="Q334" s="108"/>
      <c r="R334" s="108"/>
      <c r="S334" s="108"/>
      <c r="T334" s="108"/>
      <c r="U334" s="108"/>
      <c r="V334" s="108"/>
      <c r="W334" s="108"/>
      <c r="X334" s="108"/>
      <c r="Y334" s="108"/>
      <c r="Z334" s="108"/>
    </row>
    <row r="335" spans="1:26" ht="15.75" customHeight="1">
      <c r="A335" s="108"/>
      <c r="B335" s="108"/>
      <c r="C335" s="108"/>
      <c r="D335" s="108"/>
      <c r="E335" s="108"/>
      <c r="F335" s="108"/>
      <c r="G335" s="108"/>
      <c r="H335" s="108"/>
      <c r="I335" s="108"/>
      <c r="J335" s="108"/>
      <c r="K335" s="108"/>
      <c r="L335" s="108"/>
      <c r="M335" s="108"/>
      <c r="N335" s="108"/>
      <c r="O335" s="55"/>
      <c r="P335" s="55"/>
      <c r="Q335" s="108"/>
      <c r="R335" s="108"/>
      <c r="S335" s="108"/>
      <c r="T335" s="108"/>
      <c r="U335" s="108"/>
      <c r="V335" s="108"/>
      <c r="W335" s="108"/>
      <c r="X335" s="108"/>
      <c r="Y335" s="108"/>
      <c r="Z335" s="108"/>
    </row>
    <row r="336" spans="1:26" ht="15.75" customHeight="1">
      <c r="A336" s="108"/>
      <c r="B336" s="108"/>
      <c r="C336" s="108"/>
      <c r="D336" s="108"/>
      <c r="E336" s="108"/>
      <c r="F336" s="108"/>
      <c r="G336" s="108"/>
      <c r="H336" s="108"/>
      <c r="I336" s="108"/>
      <c r="J336" s="108"/>
      <c r="K336" s="108"/>
      <c r="L336" s="108"/>
      <c r="M336" s="108"/>
      <c r="N336" s="108"/>
      <c r="O336" s="55"/>
      <c r="P336" s="55"/>
      <c r="Q336" s="108"/>
      <c r="R336" s="108"/>
      <c r="S336" s="108"/>
      <c r="T336" s="108"/>
      <c r="U336" s="108"/>
      <c r="V336" s="108"/>
      <c r="W336" s="108"/>
      <c r="X336" s="108"/>
      <c r="Y336" s="108"/>
      <c r="Z336" s="108"/>
    </row>
    <row r="337" spans="1:26" ht="15.75" customHeight="1">
      <c r="A337" s="108"/>
      <c r="B337" s="108"/>
      <c r="C337" s="108"/>
      <c r="D337" s="108"/>
      <c r="E337" s="108"/>
      <c r="F337" s="108"/>
      <c r="G337" s="108"/>
      <c r="H337" s="108"/>
      <c r="I337" s="108"/>
      <c r="J337" s="108"/>
      <c r="K337" s="108"/>
      <c r="L337" s="108"/>
      <c r="M337" s="108"/>
      <c r="N337" s="108"/>
      <c r="O337" s="55"/>
      <c r="P337" s="55"/>
      <c r="Q337" s="108"/>
      <c r="R337" s="108"/>
      <c r="S337" s="108"/>
      <c r="T337" s="108"/>
      <c r="U337" s="108"/>
      <c r="V337" s="108"/>
      <c r="W337" s="108"/>
      <c r="X337" s="108"/>
      <c r="Y337" s="108"/>
      <c r="Z337" s="108"/>
    </row>
    <row r="338" spans="1:26" ht="15.75" customHeight="1">
      <c r="A338" s="108"/>
      <c r="B338" s="108"/>
      <c r="C338" s="108"/>
      <c r="D338" s="108"/>
      <c r="E338" s="108"/>
      <c r="F338" s="108"/>
      <c r="G338" s="108"/>
      <c r="H338" s="108"/>
      <c r="I338" s="108"/>
      <c r="J338" s="108"/>
      <c r="K338" s="108"/>
      <c r="L338" s="108"/>
      <c r="M338" s="108"/>
      <c r="N338" s="108"/>
      <c r="O338" s="55"/>
      <c r="P338" s="55"/>
      <c r="Q338" s="108"/>
      <c r="R338" s="108"/>
      <c r="S338" s="108"/>
      <c r="T338" s="108"/>
      <c r="U338" s="108"/>
      <c r="V338" s="108"/>
      <c r="W338" s="108"/>
      <c r="X338" s="108"/>
      <c r="Y338" s="108"/>
      <c r="Z338" s="108"/>
    </row>
    <row r="339" spans="1:26" ht="15.75" customHeight="1">
      <c r="A339" s="108"/>
      <c r="B339" s="108"/>
      <c r="C339" s="108"/>
      <c r="D339" s="108"/>
      <c r="E339" s="108"/>
      <c r="F339" s="108"/>
      <c r="G339" s="108"/>
      <c r="H339" s="108"/>
      <c r="I339" s="108"/>
      <c r="J339" s="108"/>
      <c r="K339" s="108"/>
      <c r="L339" s="108"/>
      <c r="M339" s="108"/>
      <c r="N339" s="108"/>
      <c r="O339" s="55"/>
      <c r="P339" s="55"/>
      <c r="Q339" s="108"/>
      <c r="R339" s="108"/>
      <c r="S339" s="108"/>
      <c r="T339" s="108"/>
      <c r="U339" s="108"/>
      <c r="V339" s="108"/>
      <c r="W339" s="108"/>
      <c r="X339" s="108"/>
      <c r="Y339" s="108"/>
      <c r="Z339" s="108"/>
    </row>
    <row r="340" spans="1:26" ht="15.75" customHeight="1">
      <c r="A340" s="108"/>
      <c r="B340" s="108"/>
      <c r="C340" s="108"/>
      <c r="D340" s="108"/>
      <c r="E340" s="108"/>
      <c r="F340" s="108"/>
      <c r="G340" s="108"/>
      <c r="H340" s="108"/>
      <c r="I340" s="108"/>
      <c r="J340" s="108"/>
      <c r="K340" s="108"/>
      <c r="L340" s="108"/>
      <c r="M340" s="108"/>
      <c r="N340" s="108"/>
      <c r="O340" s="55"/>
      <c r="P340" s="55"/>
      <c r="Q340" s="108"/>
      <c r="R340" s="108"/>
      <c r="S340" s="108"/>
      <c r="T340" s="108"/>
      <c r="U340" s="108"/>
      <c r="V340" s="108"/>
      <c r="W340" s="108"/>
      <c r="X340" s="108"/>
      <c r="Y340" s="108"/>
      <c r="Z340" s="108"/>
    </row>
    <row r="341" spans="1:26" ht="15.75" customHeight="1">
      <c r="A341" s="108"/>
      <c r="B341" s="108"/>
      <c r="C341" s="108"/>
      <c r="D341" s="108"/>
      <c r="E341" s="108"/>
      <c r="F341" s="108"/>
      <c r="G341" s="108"/>
      <c r="H341" s="108"/>
      <c r="I341" s="108"/>
      <c r="J341" s="108"/>
      <c r="K341" s="108"/>
      <c r="L341" s="108"/>
      <c r="M341" s="108"/>
      <c r="N341" s="108"/>
      <c r="O341" s="55"/>
      <c r="P341" s="55"/>
      <c r="Q341" s="108"/>
      <c r="R341" s="108"/>
      <c r="S341" s="108"/>
      <c r="T341" s="108"/>
      <c r="U341" s="108"/>
      <c r="V341" s="108"/>
      <c r="W341" s="108"/>
      <c r="X341" s="108"/>
      <c r="Y341" s="108"/>
      <c r="Z341" s="108"/>
    </row>
    <row r="342" spans="1:26" ht="15.75" customHeight="1">
      <c r="A342" s="108"/>
      <c r="B342" s="108"/>
      <c r="C342" s="108"/>
      <c r="D342" s="108"/>
      <c r="E342" s="108"/>
      <c r="F342" s="108"/>
      <c r="G342" s="108"/>
      <c r="H342" s="108"/>
      <c r="I342" s="108"/>
      <c r="J342" s="108"/>
      <c r="K342" s="108"/>
      <c r="L342" s="108"/>
      <c r="M342" s="108"/>
      <c r="N342" s="108"/>
      <c r="O342" s="55"/>
      <c r="P342" s="55"/>
      <c r="Q342" s="108"/>
      <c r="R342" s="108"/>
      <c r="S342" s="108"/>
      <c r="T342" s="108"/>
      <c r="U342" s="108"/>
      <c r="V342" s="108"/>
      <c r="W342" s="108"/>
      <c r="X342" s="108"/>
      <c r="Y342" s="108"/>
      <c r="Z342" s="108"/>
    </row>
    <row r="343" spans="1:26" ht="15.75" customHeight="1">
      <c r="A343" s="108"/>
      <c r="B343" s="108"/>
      <c r="C343" s="108"/>
      <c r="D343" s="108"/>
      <c r="E343" s="108"/>
      <c r="F343" s="108"/>
      <c r="G343" s="108"/>
      <c r="H343" s="108"/>
      <c r="I343" s="108"/>
      <c r="J343" s="108"/>
      <c r="K343" s="108"/>
      <c r="L343" s="108"/>
      <c r="M343" s="108"/>
      <c r="N343" s="108"/>
      <c r="O343" s="55"/>
      <c r="P343" s="55"/>
      <c r="Q343" s="108"/>
      <c r="R343" s="108"/>
      <c r="S343" s="108"/>
      <c r="T343" s="108"/>
      <c r="U343" s="108"/>
      <c r="V343" s="108"/>
      <c r="W343" s="108"/>
      <c r="X343" s="108"/>
      <c r="Y343" s="108"/>
      <c r="Z343" s="108"/>
    </row>
    <row r="344" spans="1:26" ht="15.75" customHeight="1">
      <c r="A344" s="108"/>
      <c r="B344" s="108"/>
      <c r="C344" s="108"/>
      <c r="D344" s="108"/>
      <c r="E344" s="108"/>
      <c r="F344" s="108"/>
      <c r="G344" s="108"/>
      <c r="H344" s="108"/>
      <c r="I344" s="108"/>
      <c r="J344" s="108"/>
      <c r="K344" s="108"/>
      <c r="L344" s="108"/>
      <c r="M344" s="108"/>
      <c r="N344" s="108"/>
      <c r="O344" s="55"/>
      <c r="P344" s="55"/>
      <c r="Q344" s="108"/>
      <c r="R344" s="108"/>
      <c r="S344" s="108"/>
      <c r="T344" s="108"/>
      <c r="U344" s="108"/>
      <c r="V344" s="108"/>
      <c r="W344" s="108"/>
      <c r="X344" s="108"/>
      <c r="Y344" s="108"/>
      <c r="Z344" s="108"/>
    </row>
    <row r="345" spans="1:26" ht="15.75" customHeight="1">
      <c r="A345" s="108"/>
      <c r="B345" s="108"/>
      <c r="C345" s="108"/>
      <c r="D345" s="108"/>
      <c r="E345" s="108"/>
      <c r="F345" s="108"/>
      <c r="G345" s="108"/>
      <c r="H345" s="108"/>
      <c r="I345" s="108"/>
      <c r="J345" s="108"/>
      <c r="K345" s="108"/>
      <c r="L345" s="108"/>
      <c r="M345" s="108"/>
      <c r="N345" s="108"/>
      <c r="O345" s="55"/>
      <c r="P345" s="55"/>
      <c r="Q345" s="108"/>
      <c r="R345" s="108"/>
      <c r="S345" s="108"/>
      <c r="T345" s="108"/>
      <c r="U345" s="108"/>
      <c r="V345" s="108"/>
      <c r="W345" s="108"/>
      <c r="X345" s="108"/>
      <c r="Y345" s="108"/>
      <c r="Z345" s="108"/>
    </row>
    <row r="346" spans="1:26" ht="15.75" customHeight="1">
      <c r="A346" s="108"/>
      <c r="B346" s="108"/>
      <c r="C346" s="108"/>
      <c r="D346" s="108"/>
      <c r="E346" s="108"/>
      <c r="F346" s="108"/>
      <c r="G346" s="108"/>
      <c r="H346" s="108"/>
      <c r="I346" s="108"/>
      <c r="J346" s="108"/>
      <c r="K346" s="108"/>
      <c r="L346" s="108"/>
      <c r="M346" s="108"/>
      <c r="N346" s="108"/>
      <c r="O346" s="55"/>
      <c r="P346" s="55"/>
      <c r="Q346" s="108"/>
      <c r="R346" s="108"/>
      <c r="S346" s="108"/>
      <c r="T346" s="108"/>
      <c r="U346" s="108"/>
      <c r="V346" s="108"/>
      <c r="W346" s="108"/>
      <c r="X346" s="108"/>
      <c r="Y346" s="108"/>
      <c r="Z346" s="108"/>
    </row>
    <row r="347" spans="1:26" ht="15.75" customHeight="1">
      <c r="A347" s="108"/>
      <c r="B347" s="108"/>
      <c r="C347" s="108"/>
      <c r="D347" s="108"/>
      <c r="E347" s="108"/>
      <c r="F347" s="108"/>
      <c r="G347" s="108"/>
      <c r="H347" s="108"/>
      <c r="I347" s="108"/>
      <c r="J347" s="108"/>
      <c r="K347" s="108"/>
      <c r="L347" s="108"/>
      <c r="M347" s="108"/>
      <c r="N347" s="108"/>
      <c r="O347" s="55"/>
      <c r="P347" s="55"/>
      <c r="Q347" s="108"/>
      <c r="R347" s="108"/>
      <c r="S347" s="108"/>
      <c r="T347" s="108"/>
      <c r="U347" s="108"/>
      <c r="V347" s="108"/>
      <c r="W347" s="108"/>
      <c r="X347" s="108"/>
      <c r="Y347" s="108"/>
      <c r="Z347" s="108"/>
    </row>
    <row r="348" spans="1:26" ht="15.75" customHeight="1">
      <c r="A348" s="108"/>
      <c r="B348" s="108"/>
      <c r="C348" s="108"/>
      <c r="D348" s="108"/>
      <c r="E348" s="108"/>
      <c r="F348" s="108"/>
      <c r="G348" s="108"/>
      <c r="H348" s="108"/>
      <c r="I348" s="108"/>
      <c r="J348" s="108"/>
      <c r="K348" s="108"/>
      <c r="L348" s="108"/>
      <c r="M348" s="108"/>
      <c r="N348" s="108"/>
      <c r="O348" s="55"/>
      <c r="P348" s="55"/>
      <c r="Q348" s="108"/>
      <c r="R348" s="108"/>
      <c r="S348" s="108"/>
      <c r="T348" s="108"/>
      <c r="U348" s="108"/>
      <c r="V348" s="108"/>
      <c r="W348" s="108"/>
      <c r="X348" s="108"/>
      <c r="Y348" s="108"/>
      <c r="Z348" s="108"/>
    </row>
    <row r="349" spans="1:26" ht="15.75" customHeight="1">
      <c r="A349" s="108"/>
      <c r="B349" s="108"/>
      <c r="C349" s="108"/>
      <c r="D349" s="108"/>
      <c r="E349" s="108"/>
      <c r="F349" s="108"/>
      <c r="G349" s="108"/>
      <c r="H349" s="108"/>
      <c r="I349" s="108"/>
      <c r="J349" s="108"/>
      <c r="K349" s="108"/>
      <c r="L349" s="108"/>
      <c r="M349" s="108"/>
      <c r="N349" s="108"/>
      <c r="O349" s="55"/>
      <c r="P349" s="55"/>
      <c r="Q349" s="108"/>
      <c r="R349" s="108"/>
      <c r="S349" s="108"/>
      <c r="T349" s="108"/>
      <c r="U349" s="108"/>
      <c r="V349" s="108"/>
      <c r="W349" s="108"/>
      <c r="X349" s="108"/>
      <c r="Y349" s="108"/>
      <c r="Z349" s="108"/>
    </row>
    <row r="350" spans="1:26" ht="15.75" customHeight="1">
      <c r="A350" s="108"/>
      <c r="B350" s="108"/>
      <c r="C350" s="108"/>
      <c r="D350" s="108"/>
      <c r="E350" s="108"/>
      <c r="F350" s="108"/>
      <c r="G350" s="108"/>
      <c r="H350" s="108"/>
      <c r="I350" s="108"/>
      <c r="J350" s="108"/>
      <c r="K350" s="108"/>
      <c r="L350" s="108"/>
      <c r="M350" s="108"/>
      <c r="N350" s="108"/>
      <c r="O350" s="55"/>
      <c r="P350" s="55"/>
      <c r="Q350" s="108"/>
      <c r="R350" s="108"/>
      <c r="S350" s="108"/>
      <c r="T350" s="108"/>
      <c r="U350" s="108"/>
      <c r="V350" s="108"/>
      <c r="W350" s="108"/>
      <c r="X350" s="108"/>
      <c r="Y350" s="108"/>
      <c r="Z350" s="108"/>
    </row>
    <row r="351" spans="1:26" ht="15.75" customHeight="1">
      <c r="A351" s="108"/>
      <c r="B351" s="108"/>
      <c r="C351" s="108"/>
      <c r="D351" s="108"/>
      <c r="E351" s="108"/>
      <c r="F351" s="108"/>
      <c r="G351" s="108"/>
      <c r="H351" s="108"/>
      <c r="I351" s="108"/>
      <c r="J351" s="108"/>
      <c r="K351" s="108"/>
      <c r="L351" s="108"/>
      <c r="M351" s="108"/>
      <c r="N351" s="108"/>
      <c r="O351" s="55"/>
      <c r="P351" s="55"/>
      <c r="Q351" s="108"/>
      <c r="R351" s="108"/>
      <c r="S351" s="108"/>
      <c r="T351" s="108"/>
      <c r="U351" s="108"/>
      <c r="V351" s="108"/>
      <c r="W351" s="108"/>
      <c r="X351" s="108"/>
      <c r="Y351" s="108"/>
      <c r="Z351" s="108"/>
    </row>
    <row r="352" spans="1:26" ht="15.75" customHeight="1">
      <c r="A352" s="108"/>
      <c r="B352" s="108"/>
      <c r="C352" s="108"/>
      <c r="D352" s="108"/>
      <c r="E352" s="108"/>
      <c r="F352" s="108"/>
      <c r="G352" s="108"/>
      <c r="H352" s="108"/>
      <c r="I352" s="108"/>
      <c r="J352" s="108"/>
      <c r="K352" s="108"/>
      <c r="L352" s="108"/>
      <c r="M352" s="108"/>
      <c r="N352" s="108"/>
      <c r="O352" s="55"/>
      <c r="P352" s="55"/>
      <c r="Q352" s="108"/>
      <c r="R352" s="108"/>
      <c r="S352" s="108"/>
      <c r="T352" s="108"/>
      <c r="U352" s="108"/>
      <c r="V352" s="108"/>
      <c r="W352" s="108"/>
      <c r="X352" s="108"/>
      <c r="Y352" s="108"/>
      <c r="Z352" s="108"/>
    </row>
    <row r="353" spans="1:26" ht="15.75" customHeight="1">
      <c r="A353" s="108"/>
      <c r="B353" s="108"/>
      <c r="C353" s="108"/>
      <c r="D353" s="108"/>
      <c r="E353" s="108"/>
      <c r="F353" s="108"/>
      <c r="G353" s="108"/>
      <c r="H353" s="108"/>
      <c r="I353" s="108"/>
      <c r="J353" s="108"/>
      <c r="K353" s="108"/>
      <c r="L353" s="108"/>
      <c r="M353" s="108"/>
      <c r="N353" s="108"/>
      <c r="O353" s="55"/>
      <c r="P353" s="55"/>
      <c r="Q353" s="108"/>
      <c r="R353" s="108"/>
      <c r="S353" s="108"/>
      <c r="T353" s="108"/>
      <c r="U353" s="108"/>
      <c r="V353" s="108"/>
      <c r="W353" s="108"/>
      <c r="X353" s="108"/>
      <c r="Y353" s="108"/>
      <c r="Z353" s="108"/>
    </row>
    <row r="354" spans="1:26" ht="15.75" customHeight="1">
      <c r="A354" s="108"/>
      <c r="B354" s="108"/>
      <c r="C354" s="108"/>
      <c r="D354" s="108"/>
      <c r="E354" s="108"/>
      <c r="F354" s="108"/>
      <c r="G354" s="108"/>
      <c r="H354" s="108"/>
      <c r="I354" s="108"/>
      <c r="J354" s="108"/>
      <c r="K354" s="108"/>
      <c r="L354" s="108"/>
      <c r="M354" s="108"/>
      <c r="N354" s="108"/>
      <c r="O354" s="55"/>
      <c r="P354" s="55"/>
      <c r="Q354" s="108"/>
      <c r="R354" s="108"/>
      <c r="S354" s="108"/>
      <c r="T354" s="108"/>
      <c r="U354" s="108"/>
      <c r="V354" s="108"/>
      <c r="W354" s="108"/>
      <c r="X354" s="108"/>
      <c r="Y354" s="108"/>
      <c r="Z354" s="108"/>
    </row>
    <row r="355" spans="1:26" ht="15.75" customHeight="1">
      <c r="A355" s="108"/>
      <c r="B355" s="108"/>
      <c r="C355" s="108"/>
      <c r="D355" s="108"/>
      <c r="E355" s="108"/>
      <c r="F355" s="108"/>
      <c r="G355" s="108"/>
      <c r="H355" s="108"/>
      <c r="I355" s="108"/>
      <c r="J355" s="108"/>
      <c r="K355" s="108"/>
      <c r="L355" s="108"/>
      <c r="M355" s="108"/>
      <c r="N355" s="108"/>
      <c r="O355" s="55"/>
      <c r="P355" s="55"/>
      <c r="Q355" s="108"/>
      <c r="R355" s="108"/>
      <c r="S355" s="108"/>
      <c r="T355" s="108"/>
      <c r="U355" s="108"/>
      <c r="V355" s="108"/>
      <c r="W355" s="108"/>
      <c r="X355" s="108"/>
      <c r="Y355" s="108"/>
      <c r="Z355" s="108"/>
    </row>
    <row r="356" spans="1:26" ht="15.75" customHeight="1">
      <c r="A356" s="108"/>
      <c r="B356" s="108"/>
      <c r="C356" s="108"/>
      <c r="D356" s="108"/>
      <c r="E356" s="108"/>
      <c r="F356" s="108"/>
      <c r="G356" s="108"/>
      <c r="H356" s="108"/>
      <c r="I356" s="108"/>
      <c r="J356" s="108"/>
      <c r="K356" s="108"/>
      <c r="L356" s="108"/>
      <c r="M356" s="108"/>
      <c r="N356" s="108"/>
      <c r="O356" s="55"/>
      <c r="P356" s="55"/>
      <c r="Q356" s="108"/>
      <c r="R356" s="108"/>
      <c r="S356" s="108"/>
      <c r="T356" s="108"/>
      <c r="U356" s="108"/>
      <c r="V356" s="108"/>
      <c r="W356" s="108"/>
      <c r="X356" s="108"/>
      <c r="Y356" s="108"/>
      <c r="Z356" s="108"/>
    </row>
    <row r="357" spans="1:26" ht="15.75" customHeight="1">
      <c r="A357" s="108"/>
      <c r="B357" s="108"/>
      <c r="C357" s="108"/>
      <c r="D357" s="108"/>
      <c r="E357" s="108"/>
      <c r="F357" s="108"/>
      <c r="G357" s="108"/>
      <c r="H357" s="108"/>
      <c r="I357" s="108"/>
      <c r="J357" s="108"/>
      <c r="K357" s="108"/>
      <c r="L357" s="108"/>
      <c r="M357" s="108"/>
      <c r="N357" s="108"/>
      <c r="O357" s="55"/>
      <c r="P357" s="55"/>
      <c r="Q357" s="108"/>
      <c r="R357" s="108"/>
      <c r="S357" s="108"/>
      <c r="T357" s="108"/>
      <c r="U357" s="108"/>
      <c r="V357" s="108"/>
      <c r="W357" s="108"/>
      <c r="X357" s="108"/>
      <c r="Y357" s="108"/>
      <c r="Z357" s="108"/>
    </row>
    <row r="358" spans="1:26" ht="15.75" customHeight="1">
      <c r="A358" s="108"/>
      <c r="B358" s="108"/>
      <c r="C358" s="108"/>
      <c r="D358" s="108"/>
      <c r="E358" s="108"/>
      <c r="F358" s="108"/>
      <c r="G358" s="108"/>
      <c r="H358" s="108"/>
      <c r="I358" s="108"/>
      <c r="J358" s="108"/>
      <c r="K358" s="108"/>
      <c r="L358" s="108"/>
      <c r="M358" s="108"/>
      <c r="N358" s="108"/>
      <c r="O358" s="55"/>
      <c r="P358" s="55"/>
      <c r="Q358" s="108"/>
      <c r="R358" s="108"/>
      <c r="S358" s="108"/>
      <c r="T358" s="108"/>
      <c r="U358" s="108"/>
      <c r="V358" s="108"/>
      <c r="W358" s="108"/>
      <c r="X358" s="108"/>
      <c r="Y358" s="108"/>
      <c r="Z358" s="108"/>
    </row>
    <row r="359" spans="1:26" ht="15.75" customHeight="1">
      <c r="A359" s="108"/>
      <c r="B359" s="108"/>
      <c r="C359" s="108"/>
      <c r="D359" s="108"/>
      <c r="E359" s="108"/>
      <c r="F359" s="108"/>
      <c r="G359" s="108"/>
      <c r="H359" s="108"/>
      <c r="I359" s="108"/>
      <c r="J359" s="108"/>
      <c r="K359" s="108"/>
      <c r="L359" s="108"/>
      <c r="M359" s="108"/>
      <c r="N359" s="108"/>
      <c r="O359" s="55"/>
      <c r="P359" s="55"/>
      <c r="Q359" s="108"/>
      <c r="R359" s="108"/>
      <c r="S359" s="108"/>
      <c r="T359" s="108"/>
      <c r="U359" s="108"/>
      <c r="V359" s="108"/>
      <c r="W359" s="108"/>
      <c r="X359" s="108"/>
      <c r="Y359" s="108"/>
      <c r="Z359" s="108"/>
    </row>
    <row r="360" spans="1:26" ht="15.75" customHeight="1">
      <c r="A360" s="108"/>
      <c r="B360" s="108"/>
      <c r="C360" s="108"/>
      <c r="D360" s="108"/>
      <c r="E360" s="108"/>
      <c r="F360" s="108"/>
      <c r="G360" s="108"/>
      <c r="H360" s="108"/>
      <c r="I360" s="108"/>
      <c r="J360" s="108"/>
      <c r="K360" s="108"/>
      <c r="L360" s="108"/>
      <c r="M360" s="108"/>
      <c r="N360" s="108"/>
      <c r="O360" s="55"/>
      <c r="P360" s="55"/>
      <c r="Q360" s="108"/>
      <c r="R360" s="108"/>
      <c r="S360" s="108"/>
      <c r="T360" s="108"/>
      <c r="U360" s="108"/>
      <c r="V360" s="108"/>
      <c r="W360" s="108"/>
      <c r="X360" s="108"/>
      <c r="Y360" s="108"/>
      <c r="Z360" s="108"/>
    </row>
    <row r="361" spans="1:26" ht="15.75" customHeight="1">
      <c r="A361" s="108"/>
      <c r="B361" s="108"/>
      <c r="C361" s="108"/>
      <c r="D361" s="108"/>
      <c r="E361" s="108"/>
      <c r="F361" s="108"/>
      <c r="G361" s="108"/>
      <c r="H361" s="108"/>
      <c r="I361" s="108"/>
      <c r="J361" s="108"/>
      <c r="K361" s="108"/>
      <c r="L361" s="108"/>
      <c r="M361" s="108"/>
      <c r="N361" s="108"/>
      <c r="O361" s="55"/>
      <c r="P361" s="55"/>
      <c r="Q361" s="108"/>
      <c r="R361" s="108"/>
      <c r="S361" s="108"/>
      <c r="T361" s="108"/>
      <c r="U361" s="108"/>
      <c r="V361" s="108"/>
      <c r="W361" s="108"/>
      <c r="X361" s="108"/>
      <c r="Y361" s="108"/>
      <c r="Z361" s="108"/>
    </row>
    <row r="362" spans="1:26" ht="15.75" customHeight="1">
      <c r="A362" s="108"/>
      <c r="B362" s="108"/>
      <c r="C362" s="108"/>
      <c r="D362" s="108"/>
      <c r="E362" s="108"/>
      <c r="F362" s="108"/>
      <c r="G362" s="108"/>
      <c r="H362" s="108"/>
      <c r="I362" s="108"/>
      <c r="J362" s="108"/>
      <c r="K362" s="108"/>
      <c r="L362" s="108"/>
      <c r="M362" s="108"/>
      <c r="N362" s="108"/>
      <c r="O362" s="55"/>
      <c r="P362" s="55"/>
      <c r="Q362" s="108"/>
      <c r="R362" s="108"/>
      <c r="S362" s="108"/>
      <c r="T362" s="108"/>
      <c r="U362" s="108"/>
      <c r="V362" s="108"/>
      <c r="W362" s="108"/>
      <c r="X362" s="108"/>
      <c r="Y362" s="108"/>
      <c r="Z362" s="108"/>
    </row>
    <row r="363" spans="1:26" ht="15.75" customHeight="1">
      <c r="A363" s="108"/>
      <c r="B363" s="108"/>
      <c r="C363" s="108"/>
      <c r="D363" s="108"/>
      <c r="E363" s="108"/>
      <c r="F363" s="108"/>
      <c r="G363" s="108"/>
      <c r="H363" s="108"/>
      <c r="I363" s="108"/>
      <c r="J363" s="108"/>
      <c r="K363" s="108"/>
      <c r="L363" s="108"/>
      <c r="M363" s="108"/>
      <c r="N363" s="108"/>
      <c r="O363" s="55"/>
      <c r="P363" s="55"/>
      <c r="Q363" s="108"/>
      <c r="R363" s="108"/>
      <c r="S363" s="108"/>
      <c r="T363" s="108"/>
      <c r="U363" s="108"/>
      <c r="V363" s="108"/>
      <c r="W363" s="108"/>
      <c r="X363" s="108"/>
      <c r="Y363" s="108"/>
      <c r="Z363" s="108"/>
    </row>
    <row r="364" spans="1:26" ht="15.75" customHeight="1">
      <c r="A364" s="108"/>
      <c r="B364" s="108"/>
      <c r="C364" s="108"/>
      <c r="D364" s="108"/>
      <c r="E364" s="108"/>
      <c r="F364" s="108"/>
      <c r="G364" s="108"/>
      <c r="H364" s="108"/>
      <c r="I364" s="108"/>
      <c r="J364" s="108"/>
      <c r="K364" s="108"/>
      <c r="L364" s="108"/>
      <c r="M364" s="108"/>
      <c r="N364" s="108"/>
      <c r="O364" s="55"/>
      <c r="P364" s="55"/>
      <c r="Q364" s="108"/>
      <c r="R364" s="108"/>
      <c r="S364" s="108"/>
      <c r="T364" s="108"/>
      <c r="U364" s="108"/>
      <c r="V364" s="108"/>
      <c r="W364" s="108"/>
      <c r="X364" s="108"/>
      <c r="Y364" s="108"/>
      <c r="Z364" s="108"/>
    </row>
    <row r="365" spans="1:26" ht="15.75" customHeight="1">
      <c r="A365" s="108"/>
      <c r="B365" s="108"/>
      <c r="C365" s="108"/>
      <c r="D365" s="108"/>
      <c r="E365" s="108"/>
      <c r="F365" s="108"/>
      <c r="G365" s="108"/>
      <c r="H365" s="108"/>
      <c r="I365" s="108"/>
      <c r="J365" s="108"/>
      <c r="K365" s="108"/>
      <c r="L365" s="108"/>
      <c r="M365" s="108"/>
      <c r="N365" s="108"/>
      <c r="O365" s="55"/>
      <c r="P365" s="55"/>
      <c r="Q365" s="108"/>
      <c r="R365" s="108"/>
      <c r="S365" s="108"/>
      <c r="T365" s="108"/>
      <c r="U365" s="108"/>
      <c r="V365" s="108"/>
      <c r="W365" s="108"/>
      <c r="X365" s="108"/>
      <c r="Y365" s="108"/>
      <c r="Z365" s="108"/>
    </row>
    <row r="366" spans="1:26" ht="15.75" customHeight="1">
      <c r="A366" s="108"/>
      <c r="B366" s="108"/>
      <c r="C366" s="108"/>
      <c r="D366" s="108"/>
      <c r="E366" s="108"/>
      <c r="F366" s="108"/>
      <c r="G366" s="108"/>
      <c r="H366" s="108"/>
      <c r="I366" s="108"/>
      <c r="J366" s="108"/>
      <c r="K366" s="108"/>
      <c r="L366" s="108"/>
      <c r="M366" s="108"/>
      <c r="N366" s="108"/>
      <c r="O366" s="55"/>
      <c r="P366" s="55"/>
      <c r="Q366" s="108"/>
      <c r="R366" s="108"/>
      <c r="S366" s="108"/>
      <c r="T366" s="108"/>
      <c r="U366" s="108"/>
      <c r="V366" s="108"/>
      <c r="W366" s="108"/>
      <c r="X366" s="108"/>
      <c r="Y366" s="108"/>
      <c r="Z366" s="108"/>
    </row>
    <row r="367" spans="1:26" ht="15.75" customHeight="1">
      <c r="A367" s="108"/>
      <c r="B367" s="108"/>
      <c r="C367" s="108"/>
      <c r="D367" s="108"/>
      <c r="E367" s="108"/>
      <c r="F367" s="108"/>
      <c r="G367" s="108"/>
      <c r="H367" s="108"/>
      <c r="I367" s="108"/>
      <c r="J367" s="108"/>
      <c r="K367" s="108"/>
      <c r="L367" s="108"/>
      <c r="M367" s="108"/>
      <c r="N367" s="108"/>
      <c r="O367" s="55"/>
      <c r="P367" s="55"/>
      <c r="Q367" s="108"/>
      <c r="R367" s="108"/>
      <c r="S367" s="108"/>
      <c r="T367" s="108"/>
      <c r="U367" s="108"/>
      <c r="V367" s="108"/>
      <c r="W367" s="108"/>
      <c r="X367" s="108"/>
      <c r="Y367" s="108"/>
      <c r="Z367" s="108"/>
    </row>
    <row r="368" spans="1:26" ht="15.75" customHeight="1">
      <c r="A368" s="108"/>
      <c r="B368" s="108"/>
      <c r="C368" s="108"/>
      <c r="D368" s="108"/>
      <c r="E368" s="108"/>
      <c r="F368" s="108"/>
      <c r="G368" s="108"/>
      <c r="H368" s="108"/>
      <c r="I368" s="108"/>
      <c r="J368" s="108"/>
      <c r="K368" s="108"/>
      <c r="L368" s="108"/>
      <c r="M368" s="108"/>
      <c r="N368" s="108"/>
      <c r="O368" s="55"/>
      <c r="P368" s="55"/>
      <c r="Q368" s="108"/>
      <c r="R368" s="108"/>
      <c r="S368" s="108"/>
      <c r="T368" s="108"/>
      <c r="U368" s="108"/>
      <c r="V368" s="108"/>
      <c r="W368" s="108"/>
      <c r="X368" s="108"/>
      <c r="Y368" s="108"/>
      <c r="Z368" s="108"/>
    </row>
    <row r="369" spans="1:26" ht="15.75" customHeight="1">
      <c r="A369" s="108"/>
      <c r="B369" s="108"/>
      <c r="C369" s="108"/>
      <c r="D369" s="108"/>
      <c r="E369" s="108"/>
      <c r="F369" s="108"/>
      <c r="G369" s="108"/>
      <c r="H369" s="108"/>
      <c r="I369" s="108"/>
      <c r="J369" s="108"/>
      <c r="K369" s="108"/>
      <c r="L369" s="108"/>
      <c r="M369" s="108"/>
      <c r="N369" s="108"/>
      <c r="O369" s="55"/>
      <c r="P369" s="55"/>
      <c r="Q369" s="108"/>
      <c r="R369" s="108"/>
      <c r="S369" s="108"/>
      <c r="T369" s="108"/>
      <c r="U369" s="108"/>
      <c r="V369" s="108"/>
      <c r="W369" s="108"/>
      <c r="X369" s="108"/>
      <c r="Y369" s="108"/>
      <c r="Z369" s="108"/>
    </row>
    <row r="370" spans="1:26" ht="15.75" customHeight="1">
      <c r="A370" s="108"/>
      <c r="B370" s="108"/>
      <c r="C370" s="108"/>
      <c r="D370" s="108"/>
      <c r="E370" s="108"/>
      <c r="F370" s="108"/>
      <c r="G370" s="108"/>
      <c r="H370" s="108"/>
      <c r="I370" s="108"/>
      <c r="J370" s="108"/>
      <c r="K370" s="108"/>
      <c r="L370" s="108"/>
      <c r="M370" s="108"/>
      <c r="N370" s="108"/>
      <c r="O370" s="55"/>
      <c r="P370" s="55"/>
      <c r="Q370" s="108"/>
      <c r="R370" s="108"/>
      <c r="S370" s="108"/>
      <c r="T370" s="108"/>
      <c r="U370" s="108"/>
      <c r="V370" s="108"/>
      <c r="W370" s="108"/>
      <c r="X370" s="108"/>
      <c r="Y370" s="108"/>
      <c r="Z370" s="108"/>
    </row>
    <row r="371" spans="1:26" ht="15.75" customHeight="1">
      <c r="A371" s="108"/>
      <c r="B371" s="108"/>
      <c r="C371" s="108"/>
      <c r="D371" s="108"/>
      <c r="E371" s="108"/>
      <c r="F371" s="108"/>
      <c r="G371" s="108"/>
      <c r="H371" s="108"/>
      <c r="I371" s="108"/>
      <c r="J371" s="108"/>
      <c r="K371" s="108"/>
      <c r="L371" s="108"/>
      <c r="M371" s="108"/>
      <c r="N371" s="108"/>
      <c r="O371" s="55"/>
      <c r="P371" s="55"/>
      <c r="Q371" s="108"/>
      <c r="R371" s="108"/>
      <c r="S371" s="108"/>
      <c r="T371" s="108"/>
      <c r="U371" s="108"/>
      <c r="V371" s="108"/>
      <c r="W371" s="108"/>
      <c r="X371" s="108"/>
      <c r="Y371" s="108"/>
      <c r="Z371" s="108"/>
    </row>
    <row r="372" spans="1:26" ht="15.75" customHeight="1">
      <c r="A372" s="108"/>
      <c r="B372" s="108"/>
      <c r="C372" s="108"/>
      <c r="D372" s="108"/>
      <c r="E372" s="108"/>
      <c r="F372" s="108"/>
      <c r="G372" s="108"/>
      <c r="H372" s="108"/>
      <c r="I372" s="108"/>
      <c r="J372" s="108"/>
      <c r="K372" s="108"/>
      <c r="L372" s="108"/>
      <c r="M372" s="108"/>
      <c r="N372" s="108"/>
      <c r="O372" s="55"/>
      <c r="P372" s="55"/>
      <c r="Q372" s="108"/>
      <c r="R372" s="108"/>
      <c r="S372" s="108"/>
      <c r="T372" s="108"/>
      <c r="U372" s="108"/>
      <c r="V372" s="108"/>
      <c r="W372" s="108"/>
      <c r="X372" s="108"/>
      <c r="Y372" s="108"/>
      <c r="Z372" s="108"/>
    </row>
    <row r="373" spans="1:26" ht="15.75" customHeight="1">
      <c r="A373" s="108"/>
      <c r="B373" s="108"/>
      <c r="C373" s="108"/>
      <c r="D373" s="108"/>
      <c r="E373" s="108"/>
      <c r="F373" s="108"/>
      <c r="G373" s="108"/>
      <c r="H373" s="108"/>
      <c r="I373" s="108"/>
      <c r="J373" s="108"/>
      <c r="K373" s="108"/>
      <c r="L373" s="108"/>
      <c r="M373" s="108"/>
      <c r="N373" s="108"/>
      <c r="O373" s="55"/>
      <c r="P373" s="55"/>
      <c r="Q373" s="108"/>
      <c r="R373" s="108"/>
      <c r="S373" s="108"/>
      <c r="T373" s="108"/>
      <c r="U373" s="108"/>
      <c r="V373" s="108"/>
      <c r="W373" s="108"/>
      <c r="X373" s="108"/>
      <c r="Y373" s="108"/>
      <c r="Z373" s="108"/>
    </row>
    <row r="374" spans="1:26" ht="15.75" customHeight="1">
      <c r="A374" s="108"/>
      <c r="B374" s="108"/>
      <c r="C374" s="108"/>
      <c r="D374" s="108"/>
      <c r="E374" s="108"/>
      <c r="F374" s="108"/>
      <c r="G374" s="108"/>
      <c r="H374" s="108"/>
      <c r="I374" s="108"/>
      <c r="J374" s="108"/>
      <c r="K374" s="108"/>
      <c r="L374" s="108"/>
      <c r="M374" s="108"/>
      <c r="N374" s="108"/>
      <c r="O374" s="55"/>
      <c r="P374" s="55"/>
      <c r="Q374" s="108"/>
      <c r="R374" s="108"/>
      <c r="S374" s="108"/>
      <c r="T374" s="108"/>
      <c r="U374" s="108"/>
      <c r="V374" s="108"/>
      <c r="W374" s="108"/>
      <c r="X374" s="108"/>
      <c r="Y374" s="108"/>
      <c r="Z374" s="108"/>
    </row>
    <row r="375" spans="1:26" ht="15.75" customHeight="1">
      <c r="A375" s="108"/>
      <c r="B375" s="108"/>
      <c r="C375" s="108"/>
      <c r="D375" s="108"/>
      <c r="E375" s="108"/>
      <c r="F375" s="108"/>
      <c r="G375" s="108"/>
      <c r="H375" s="108"/>
      <c r="I375" s="108"/>
      <c r="J375" s="108"/>
      <c r="K375" s="108"/>
      <c r="L375" s="108"/>
      <c r="M375" s="108"/>
      <c r="N375" s="108"/>
      <c r="O375" s="55"/>
      <c r="P375" s="55"/>
      <c r="Q375" s="108"/>
      <c r="R375" s="108"/>
      <c r="S375" s="108"/>
      <c r="T375" s="108"/>
      <c r="U375" s="108"/>
      <c r="V375" s="108"/>
      <c r="W375" s="108"/>
      <c r="X375" s="108"/>
      <c r="Y375" s="108"/>
      <c r="Z375" s="108"/>
    </row>
    <row r="376" spans="1:26" ht="15.75" customHeight="1">
      <c r="A376" s="108"/>
      <c r="B376" s="108"/>
      <c r="C376" s="108"/>
      <c r="D376" s="108"/>
      <c r="E376" s="108"/>
      <c r="F376" s="108"/>
      <c r="G376" s="108"/>
      <c r="H376" s="108"/>
      <c r="I376" s="108"/>
      <c r="J376" s="108"/>
      <c r="K376" s="108"/>
      <c r="L376" s="108"/>
      <c r="M376" s="108"/>
      <c r="N376" s="108"/>
      <c r="O376" s="55"/>
      <c r="P376" s="55"/>
      <c r="Q376" s="108"/>
      <c r="R376" s="108"/>
      <c r="S376" s="108"/>
      <c r="T376" s="108"/>
      <c r="U376" s="108"/>
      <c r="V376" s="108"/>
      <c r="W376" s="108"/>
      <c r="X376" s="108"/>
      <c r="Y376" s="108"/>
      <c r="Z376" s="108"/>
    </row>
    <row r="377" spans="1:26" ht="15.75" customHeight="1">
      <c r="A377" s="108"/>
      <c r="B377" s="108"/>
      <c r="C377" s="108"/>
      <c r="D377" s="108"/>
      <c r="E377" s="108"/>
      <c r="F377" s="108"/>
      <c r="G377" s="108"/>
      <c r="H377" s="108"/>
      <c r="I377" s="108"/>
      <c r="J377" s="108"/>
      <c r="K377" s="108"/>
      <c r="L377" s="108"/>
      <c r="M377" s="108"/>
      <c r="N377" s="108"/>
      <c r="O377" s="55"/>
      <c r="P377" s="55"/>
      <c r="Q377" s="108"/>
      <c r="R377" s="108"/>
      <c r="S377" s="108"/>
      <c r="T377" s="108"/>
      <c r="U377" s="108"/>
      <c r="V377" s="108"/>
      <c r="W377" s="108"/>
      <c r="X377" s="108"/>
      <c r="Y377" s="108"/>
      <c r="Z377" s="108"/>
    </row>
    <row r="378" spans="1:26" ht="15.75" customHeight="1">
      <c r="A378" s="108"/>
      <c r="B378" s="108"/>
      <c r="C378" s="108"/>
      <c r="D378" s="108"/>
      <c r="E378" s="108"/>
      <c r="F378" s="108"/>
      <c r="G378" s="108"/>
      <c r="H378" s="108"/>
      <c r="I378" s="108"/>
      <c r="J378" s="108"/>
      <c r="K378" s="108"/>
      <c r="L378" s="108"/>
      <c r="M378" s="108"/>
      <c r="N378" s="108"/>
      <c r="O378" s="55"/>
      <c r="P378" s="55"/>
      <c r="Q378" s="108"/>
      <c r="R378" s="108"/>
      <c r="S378" s="108"/>
      <c r="T378" s="108"/>
      <c r="U378" s="108"/>
      <c r="V378" s="108"/>
      <c r="W378" s="108"/>
      <c r="X378" s="108"/>
      <c r="Y378" s="108"/>
      <c r="Z378" s="108"/>
    </row>
    <row r="379" spans="1:26" ht="15.75" customHeight="1">
      <c r="A379" s="108"/>
      <c r="B379" s="108"/>
      <c r="C379" s="108"/>
      <c r="D379" s="108"/>
      <c r="E379" s="108"/>
      <c r="F379" s="108"/>
      <c r="G379" s="108"/>
      <c r="H379" s="108"/>
      <c r="I379" s="108"/>
      <c r="J379" s="108"/>
      <c r="K379" s="108"/>
      <c r="L379" s="108"/>
      <c r="M379" s="108"/>
      <c r="N379" s="108"/>
      <c r="O379" s="55"/>
      <c r="P379" s="55"/>
      <c r="Q379" s="108"/>
      <c r="R379" s="108"/>
      <c r="S379" s="108"/>
      <c r="T379" s="108"/>
      <c r="U379" s="108"/>
      <c r="V379" s="108"/>
      <c r="W379" s="108"/>
      <c r="X379" s="108"/>
      <c r="Y379" s="108"/>
      <c r="Z379" s="108"/>
    </row>
    <row r="380" spans="1:26" ht="15.75" customHeight="1">
      <c r="A380" s="108"/>
      <c r="B380" s="108"/>
      <c r="C380" s="108"/>
      <c r="D380" s="108"/>
      <c r="E380" s="108"/>
      <c r="F380" s="108"/>
      <c r="G380" s="108"/>
      <c r="H380" s="108"/>
      <c r="I380" s="108"/>
      <c r="J380" s="108"/>
      <c r="K380" s="108"/>
      <c r="L380" s="108"/>
      <c r="M380" s="108"/>
      <c r="N380" s="108"/>
      <c r="O380" s="55"/>
      <c r="P380" s="55"/>
      <c r="Q380" s="108"/>
      <c r="R380" s="108"/>
      <c r="S380" s="108"/>
      <c r="T380" s="108"/>
      <c r="U380" s="108"/>
      <c r="V380" s="108"/>
      <c r="W380" s="108"/>
      <c r="X380" s="108"/>
      <c r="Y380" s="108"/>
      <c r="Z380" s="108"/>
    </row>
    <row r="381" spans="1:26" ht="15.75" customHeight="1">
      <c r="A381" s="108"/>
      <c r="B381" s="108"/>
      <c r="C381" s="108"/>
      <c r="D381" s="108"/>
      <c r="E381" s="108"/>
      <c r="F381" s="108"/>
      <c r="G381" s="108"/>
      <c r="H381" s="108"/>
      <c r="I381" s="108"/>
      <c r="J381" s="108"/>
      <c r="K381" s="108"/>
      <c r="L381" s="108"/>
      <c r="M381" s="108"/>
      <c r="N381" s="108"/>
      <c r="O381" s="55"/>
      <c r="P381" s="55"/>
      <c r="Q381" s="108"/>
      <c r="R381" s="108"/>
      <c r="S381" s="108"/>
      <c r="T381" s="108"/>
      <c r="U381" s="108"/>
      <c r="V381" s="108"/>
      <c r="W381" s="108"/>
      <c r="X381" s="108"/>
      <c r="Y381" s="108"/>
      <c r="Z381" s="108"/>
    </row>
    <row r="382" spans="1:26" ht="15.75" customHeight="1">
      <c r="A382" s="108"/>
      <c r="B382" s="108"/>
      <c r="C382" s="108"/>
      <c r="D382" s="108"/>
      <c r="E382" s="108"/>
      <c r="F382" s="108"/>
      <c r="G382" s="108"/>
      <c r="H382" s="108"/>
      <c r="I382" s="108"/>
      <c r="J382" s="108"/>
      <c r="K382" s="108"/>
      <c r="L382" s="108"/>
      <c r="M382" s="108"/>
      <c r="N382" s="108"/>
      <c r="O382" s="55"/>
      <c r="P382" s="55"/>
      <c r="Q382" s="108"/>
      <c r="R382" s="108"/>
      <c r="S382" s="108"/>
      <c r="T382" s="108"/>
      <c r="U382" s="108"/>
      <c r="V382" s="108"/>
      <c r="W382" s="108"/>
      <c r="X382" s="108"/>
      <c r="Y382" s="108"/>
      <c r="Z382" s="108"/>
    </row>
    <row r="383" spans="1:26" ht="15.75" customHeight="1">
      <c r="A383" s="108"/>
      <c r="B383" s="108"/>
      <c r="C383" s="108"/>
      <c r="D383" s="108"/>
      <c r="E383" s="108"/>
      <c r="F383" s="108"/>
      <c r="G383" s="108"/>
      <c r="H383" s="108"/>
      <c r="I383" s="108"/>
      <c r="J383" s="108"/>
      <c r="K383" s="108"/>
      <c r="L383" s="108"/>
      <c r="M383" s="108"/>
      <c r="N383" s="108"/>
      <c r="O383" s="55"/>
      <c r="P383" s="55"/>
      <c r="Q383" s="108"/>
      <c r="R383" s="108"/>
      <c r="S383" s="108"/>
      <c r="T383" s="108"/>
      <c r="U383" s="108"/>
      <c r="V383" s="108"/>
      <c r="W383" s="108"/>
      <c r="X383" s="108"/>
      <c r="Y383" s="108"/>
      <c r="Z383" s="108"/>
    </row>
    <row r="384" spans="1:26" ht="15.75" customHeight="1">
      <c r="A384" s="108"/>
      <c r="B384" s="108"/>
      <c r="C384" s="108"/>
      <c r="D384" s="108"/>
      <c r="E384" s="108"/>
      <c r="F384" s="108"/>
      <c r="G384" s="108"/>
      <c r="H384" s="108"/>
      <c r="I384" s="108"/>
      <c r="J384" s="108"/>
      <c r="K384" s="108"/>
      <c r="L384" s="108"/>
      <c r="M384" s="108"/>
      <c r="N384" s="108"/>
      <c r="O384" s="55"/>
      <c r="P384" s="55"/>
      <c r="Q384" s="108"/>
      <c r="R384" s="108"/>
      <c r="S384" s="108"/>
      <c r="T384" s="108"/>
      <c r="U384" s="108"/>
      <c r="V384" s="108"/>
      <c r="W384" s="108"/>
      <c r="X384" s="108"/>
      <c r="Y384" s="108"/>
      <c r="Z384" s="108"/>
    </row>
    <row r="385" spans="1:26" ht="15.75" customHeight="1">
      <c r="A385" s="108"/>
      <c r="B385" s="108"/>
      <c r="C385" s="108"/>
      <c r="D385" s="108"/>
      <c r="E385" s="108"/>
      <c r="F385" s="108"/>
      <c r="G385" s="108"/>
      <c r="H385" s="108"/>
      <c r="I385" s="108"/>
      <c r="J385" s="108"/>
      <c r="K385" s="108"/>
      <c r="L385" s="108"/>
      <c r="M385" s="108"/>
      <c r="N385" s="108"/>
      <c r="O385" s="55"/>
      <c r="P385" s="55"/>
      <c r="Q385" s="108"/>
      <c r="R385" s="108"/>
      <c r="S385" s="108"/>
      <c r="T385" s="108"/>
      <c r="U385" s="108"/>
      <c r="V385" s="108"/>
      <c r="W385" s="108"/>
      <c r="X385" s="108"/>
      <c r="Y385" s="108"/>
      <c r="Z385" s="108"/>
    </row>
    <row r="386" spans="1:26" ht="15.75" customHeight="1">
      <c r="A386" s="108"/>
      <c r="B386" s="108"/>
      <c r="C386" s="108"/>
      <c r="D386" s="108"/>
      <c r="E386" s="108"/>
      <c r="F386" s="108"/>
      <c r="G386" s="108"/>
      <c r="H386" s="108"/>
      <c r="I386" s="108"/>
      <c r="J386" s="108"/>
      <c r="K386" s="108"/>
      <c r="L386" s="108"/>
      <c r="M386" s="108"/>
      <c r="N386" s="108"/>
      <c r="O386" s="55"/>
      <c r="P386" s="55"/>
      <c r="Q386" s="108"/>
      <c r="R386" s="108"/>
      <c r="S386" s="108"/>
      <c r="T386" s="108"/>
      <c r="U386" s="108"/>
      <c r="V386" s="108"/>
      <c r="W386" s="108"/>
      <c r="X386" s="108"/>
      <c r="Y386" s="108"/>
      <c r="Z386" s="108"/>
    </row>
    <row r="387" spans="1:26" ht="15.75" customHeight="1">
      <c r="A387" s="108"/>
      <c r="B387" s="108"/>
      <c r="C387" s="108"/>
      <c r="D387" s="108"/>
      <c r="E387" s="108"/>
      <c r="F387" s="108"/>
      <c r="G387" s="108"/>
      <c r="H387" s="108"/>
      <c r="I387" s="108"/>
      <c r="J387" s="108"/>
      <c r="K387" s="108"/>
      <c r="L387" s="108"/>
      <c r="M387" s="108"/>
      <c r="N387" s="108"/>
      <c r="O387" s="55"/>
      <c r="P387" s="55"/>
      <c r="Q387" s="108"/>
      <c r="R387" s="108"/>
      <c r="S387" s="108"/>
      <c r="T387" s="108"/>
      <c r="U387" s="108"/>
      <c r="V387" s="108"/>
      <c r="W387" s="108"/>
      <c r="X387" s="108"/>
      <c r="Y387" s="108"/>
      <c r="Z387" s="108"/>
    </row>
    <row r="388" spans="1:26" ht="15.75" customHeight="1">
      <c r="A388" s="108"/>
      <c r="B388" s="108"/>
      <c r="C388" s="108"/>
      <c r="D388" s="108"/>
      <c r="E388" s="108"/>
      <c r="F388" s="108"/>
      <c r="G388" s="108"/>
      <c r="H388" s="108"/>
      <c r="I388" s="108"/>
      <c r="J388" s="108"/>
      <c r="K388" s="108"/>
      <c r="L388" s="108"/>
      <c r="M388" s="108"/>
      <c r="N388" s="108"/>
      <c r="O388" s="55"/>
      <c r="P388" s="55"/>
      <c r="Q388" s="108"/>
      <c r="R388" s="108"/>
      <c r="S388" s="108"/>
      <c r="T388" s="108"/>
      <c r="U388" s="108"/>
      <c r="V388" s="108"/>
      <c r="W388" s="108"/>
      <c r="X388" s="108"/>
      <c r="Y388" s="108"/>
      <c r="Z388" s="108"/>
    </row>
    <row r="389" spans="1:26" ht="15.75" customHeight="1">
      <c r="A389" s="108"/>
      <c r="B389" s="108"/>
      <c r="C389" s="108"/>
      <c r="D389" s="108"/>
      <c r="E389" s="108"/>
      <c r="F389" s="108"/>
      <c r="G389" s="108"/>
      <c r="H389" s="108"/>
      <c r="I389" s="108"/>
      <c r="J389" s="108"/>
      <c r="K389" s="108"/>
      <c r="L389" s="108"/>
      <c r="M389" s="108"/>
      <c r="N389" s="108"/>
      <c r="O389" s="55"/>
      <c r="P389" s="55"/>
      <c r="Q389" s="108"/>
      <c r="R389" s="108"/>
      <c r="S389" s="108"/>
      <c r="T389" s="108"/>
      <c r="U389" s="108"/>
      <c r="V389" s="108"/>
      <c r="W389" s="108"/>
      <c r="X389" s="108"/>
      <c r="Y389" s="108"/>
      <c r="Z389" s="108"/>
    </row>
    <row r="390" spans="1:26" ht="15.75" customHeight="1">
      <c r="A390" s="108"/>
      <c r="B390" s="108"/>
      <c r="C390" s="108"/>
      <c r="D390" s="108"/>
      <c r="E390" s="108"/>
      <c r="F390" s="108"/>
      <c r="G390" s="108"/>
      <c r="H390" s="108"/>
      <c r="I390" s="108"/>
      <c r="J390" s="108"/>
      <c r="K390" s="108"/>
      <c r="L390" s="108"/>
      <c r="M390" s="108"/>
      <c r="N390" s="108"/>
      <c r="O390" s="55"/>
      <c r="P390" s="55"/>
      <c r="Q390" s="108"/>
      <c r="R390" s="108"/>
      <c r="S390" s="108"/>
      <c r="T390" s="108"/>
      <c r="U390" s="108"/>
      <c r="V390" s="108"/>
      <c r="W390" s="108"/>
      <c r="X390" s="108"/>
      <c r="Y390" s="108"/>
      <c r="Z390" s="108"/>
    </row>
    <row r="391" spans="1:26" ht="15.75" customHeight="1">
      <c r="A391" s="108"/>
      <c r="B391" s="108"/>
      <c r="C391" s="108"/>
      <c r="D391" s="108"/>
      <c r="E391" s="108"/>
      <c r="F391" s="108"/>
      <c r="G391" s="108"/>
      <c r="H391" s="108"/>
      <c r="I391" s="108"/>
      <c r="J391" s="108"/>
      <c r="K391" s="108"/>
      <c r="L391" s="108"/>
      <c r="M391" s="108"/>
      <c r="N391" s="108"/>
      <c r="O391" s="55"/>
      <c r="P391" s="55"/>
      <c r="Q391" s="108"/>
      <c r="R391" s="108"/>
      <c r="S391" s="108"/>
      <c r="T391" s="108"/>
      <c r="U391" s="108"/>
      <c r="V391" s="108"/>
      <c r="W391" s="108"/>
      <c r="X391" s="108"/>
      <c r="Y391" s="108"/>
      <c r="Z391" s="108"/>
    </row>
    <row r="392" spans="1:26" ht="15.75" customHeight="1">
      <c r="A392" s="108"/>
      <c r="B392" s="108"/>
      <c r="C392" s="108"/>
      <c r="D392" s="108"/>
      <c r="E392" s="108"/>
      <c r="F392" s="108"/>
      <c r="G392" s="108"/>
      <c r="H392" s="108"/>
      <c r="I392" s="108"/>
      <c r="J392" s="108"/>
      <c r="K392" s="108"/>
      <c r="L392" s="108"/>
      <c r="M392" s="108"/>
      <c r="N392" s="108"/>
      <c r="O392" s="55"/>
      <c r="P392" s="55"/>
      <c r="Q392" s="108"/>
      <c r="R392" s="108"/>
      <c r="S392" s="108"/>
      <c r="T392" s="108"/>
      <c r="U392" s="108"/>
      <c r="V392" s="108"/>
      <c r="W392" s="108"/>
      <c r="X392" s="108"/>
      <c r="Y392" s="108"/>
      <c r="Z392" s="108"/>
    </row>
    <row r="393" spans="1:26" ht="15.75" customHeight="1">
      <c r="A393" s="108"/>
      <c r="B393" s="108"/>
      <c r="C393" s="108"/>
      <c r="D393" s="108"/>
      <c r="E393" s="108"/>
      <c r="F393" s="108"/>
      <c r="G393" s="108"/>
      <c r="H393" s="108"/>
      <c r="I393" s="108"/>
      <c r="J393" s="108"/>
      <c r="K393" s="108"/>
      <c r="L393" s="108"/>
      <c r="M393" s="108"/>
      <c r="N393" s="108"/>
      <c r="O393" s="55"/>
      <c r="P393" s="55"/>
      <c r="Q393" s="108"/>
      <c r="R393" s="108"/>
      <c r="S393" s="108"/>
      <c r="T393" s="108"/>
      <c r="U393" s="108"/>
      <c r="V393" s="108"/>
      <c r="W393" s="108"/>
      <c r="X393" s="108"/>
      <c r="Y393" s="108"/>
      <c r="Z393" s="108"/>
    </row>
    <row r="394" spans="1:26" ht="15.75" customHeight="1">
      <c r="A394" s="108"/>
      <c r="B394" s="108"/>
      <c r="C394" s="108"/>
      <c r="D394" s="108"/>
      <c r="E394" s="108"/>
      <c r="F394" s="108"/>
      <c r="G394" s="108"/>
      <c r="H394" s="108"/>
      <c r="I394" s="108"/>
      <c r="J394" s="108"/>
      <c r="K394" s="108"/>
      <c r="L394" s="108"/>
      <c r="M394" s="108"/>
      <c r="N394" s="108"/>
      <c r="O394" s="55"/>
      <c r="P394" s="55"/>
      <c r="Q394" s="108"/>
      <c r="R394" s="108"/>
      <c r="S394" s="108"/>
      <c r="T394" s="108"/>
      <c r="U394" s="108"/>
      <c r="V394" s="108"/>
      <c r="W394" s="108"/>
      <c r="X394" s="108"/>
      <c r="Y394" s="108"/>
      <c r="Z394" s="108"/>
    </row>
    <row r="395" spans="1:26" ht="15.75" customHeight="1">
      <c r="A395" s="108"/>
      <c r="B395" s="108"/>
      <c r="C395" s="108"/>
      <c r="D395" s="108"/>
      <c r="E395" s="108"/>
      <c r="F395" s="108"/>
      <c r="G395" s="108"/>
      <c r="H395" s="108"/>
      <c r="I395" s="108"/>
      <c r="J395" s="108"/>
      <c r="K395" s="108"/>
      <c r="L395" s="108"/>
      <c r="M395" s="108"/>
      <c r="N395" s="108"/>
      <c r="O395" s="55"/>
      <c r="P395" s="55"/>
      <c r="Q395" s="108"/>
      <c r="R395" s="108"/>
      <c r="S395" s="108"/>
      <c r="T395" s="108"/>
      <c r="U395" s="108"/>
      <c r="V395" s="108"/>
      <c r="W395" s="108"/>
      <c r="X395" s="108"/>
      <c r="Y395" s="108"/>
      <c r="Z395" s="108"/>
    </row>
    <row r="396" spans="1:26" ht="15.75" customHeight="1">
      <c r="A396" s="108"/>
      <c r="B396" s="108"/>
      <c r="C396" s="108"/>
      <c r="D396" s="108"/>
      <c r="E396" s="108"/>
      <c r="F396" s="108"/>
      <c r="G396" s="108"/>
      <c r="H396" s="108"/>
      <c r="I396" s="108"/>
      <c r="J396" s="108"/>
      <c r="K396" s="108"/>
      <c r="L396" s="108"/>
      <c r="M396" s="108"/>
      <c r="N396" s="108"/>
      <c r="O396" s="55"/>
      <c r="P396" s="55"/>
      <c r="Q396" s="108"/>
      <c r="R396" s="108"/>
      <c r="S396" s="108"/>
      <c r="T396" s="108"/>
      <c r="U396" s="108"/>
      <c r="V396" s="108"/>
      <c r="W396" s="108"/>
      <c r="X396" s="108"/>
      <c r="Y396" s="108"/>
      <c r="Z396" s="108"/>
    </row>
    <row r="397" spans="1:26" ht="15.75" customHeight="1">
      <c r="A397" s="108"/>
      <c r="B397" s="108"/>
      <c r="C397" s="108"/>
      <c r="D397" s="108"/>
      <c r="E397" s="108"/>
      <c r="F397" s="108"/>
      <c r="G397" s="108"/>
      <c r="H397" s="108"/>
      <c r="I397" s="108"/>
      <c r="J397" s="108"/>
      <c r="K397" s="108"/>
      <c r="L397" s="108"/>
      <c r="M397" s="108"/>
      <c r="N397" s="108"/>
      <c r="O397" s="55"/>
      <c r="P397" s="55"/>
      <c r="Q397" s="108"/>
      <c r="R397" s="108"/>
      <c r="S397" s="108"/>
      <c r="T397" s="108"/>
      <c r="U397" s="108"/>
      <c r="V397" s="108"/>
      <c r="W397" s="108"/>
      <c r="X397" s="108"/>
      <c r="Y397" s="108"/>
      <c r="Z397" s="108"/>
    </row>
    <row r="398" spans="1:26" ht="15.75" customHeight="1">
      <c r="A398" s="108"/>
      <c r="B398" s="108"/>
      <c r="C398" s="108"/>
      <c r="D398" s="108"/>
      <c r="E398" s="108"/>
      <c r="F398" s="108"/>
      <c r="G398" s="108"/>
      <c r="H398" s="108"/>
      <c r="I398" s="108"/>
      <c r="J398" s="108"/>
      <c r="K398" s="108"/>
      <c r="L398" s="108"/>
      <c r="M398" s="108"/>
      <c r="N398" s="108"/>
      <c r="O398" s="55"/>
      <c r="P398" s="55"/>
      <c r="Q398" s="108"/>
      <c r="R398" s="108"/>
      <c r="S398" s="108"/>
      <c r="T398" s="108"/>
      <c r="U398" s="108"/>
      <c r="V398" s="108"/>
      <c r="W398" s="108"/>
      <c r="X398" s="108"/>
      <c r="Y398" s="108"/>
      <c r="Z398" s="108"/>
    </row>
    <row r="399" spans="1:26" ht="15.75" customHeight="1">
      <c r="A399" s="108"/>
      <c r="B399" s="108"/>
      <c r="C399" s="108"/>
      <c r="D399" s="108"/>
      <c r="E399" s="108"/>
      <c r="F399" s="108"/>
      <c r="G399" s="108"/>
      <c r="H399" s="108"/>
      <c r="I399" s="108"/>
      <c r="J399" s="108"/>
      <c r="K399" s="108"/>
      <c r="L399" s="108"/>
      <c r="M399" s="108"/>
      <c r="N399" s="108"/>
      <c r="O399" s="55"/>
      <c r="P399" s="55"/>
      <c r="Q399" s="108"/>
      <c r="R399" s="108"/>
      <c r="S399" s="108"/>
      <c r="T399" s="108"/>
      <c r="U399" s="108"/>
      <c r="V399" s="108"/>
      <c r="W399" s="108"/>
      <c r="X399" s="108"/>
      <c r="Y399" s="108"/>
      <c r="Z399" s="108"/>
    </row>
    <row r="400" spans="1:26" ht="15.75" customHeight="1">
      <c r="A400" s="108"/>
      <c r="B400" s="108"/>
      <c r="C400" s="108"/>
      <c r="D400" s="108"/>
      <c r="E400" s="108"/>
      <c r="F400" s="108"/>
      <c r="G400" s="108"/>
      <c r="H400" s="108"/>
      <c r="I400" s="108"/>
      <c r="J400" s="108"/>
      <c r="K400" s="108"/>
      <c r="L400" s="108"/>
      <c r="M400" s="108"/>
      <c r="N400" s="108"/>
      <c r="O400" s="55"/>
      <c r="P400" s="55"/>
      <c r="Q400" s="108"/>
      <c r="R400" s="108"/>
      <c r="S400" s="108"/>
      <c r="T400" s="108"/>
      <c r="U400" s="108"/>
      <c r="V400" s="108"/>
      <c r="W400" s="108"/>
      <c r="X400" s="108"/>
      <c r="Y400" s="108"/>
      <c r="Z400" s="108"/>
    </row>
    <row r="401" spans="1:26" ht="15.75" customHeight="1">
      <c r="A401" s="108"/>
      <c r="B401" s="108"/>
      <c r="C401" s="108"/>
      <c r="D401" s="108"/>
      <c r="E401" s="108"/>
      <c r="F401" s="108"/>
      <c r="G401" s="108"/>
      <c r="H401" s="108"/>
      <c r="I401" s="108"/>
      <c r="J401" s="108"/>
      <c r="K401" s="108"/>
      <c r="L401" s="108"/>
      <c r="M401" s="108"/>
      <c r="N401" s="108"/>
      <c r="O401" s="55"/>
      <c r="P401" s="55"/>
      <c r="Q401" s="108"/>
      <c r="R401" s="108"/>
      <c r="S401" s="108"/>
      <c r="T401" s="108"/>
      <c r="U401" s="108"/>
      <c r="V401" s="108"/>
      <c r="W401" s="108"/>
      <c r="X401" s="108"/>
      <c r="Y401" s="108"/>
      <c r="Z401" s="108"/>
    </row>
    <row r="402" spans="1:26" ht="15.75" customHeight="1">
      <c r="A402" s="108"/>
      <c r="B402" s="108"/>
      <c r="C402" s="108"/>
      <c r="D402" s="108"/>
      <c r="E402" s="108"/>
      <c r="F402" s="108"/>
      <c r="G402" s="108"/>
      <c r="H402" s="108"/>
      <c r="I402" s="108"/>
      <c r="J402" s="108"/>
      <c r="K402" s="108"/>
      <c r="L402" s="108"/>
      <c r="M402" s="108"/>
      <c r="N402" s="108"/>
      <c r="O402" s="55"/>
      <c r="P402" s="55"/>
      <c r="Q402" s="108"/>
      <c r="R402" s="108"/>
      <c r="S402" s="108"/>
      <c r="T402" s="108"/>
      <c r="U402" s="108"/>
      <c r="V402" s="108"/>
      <c r="W402" s="108"/>
      <c r="X402" s="108"/>
      <c r="Y402" s="108"/>
      <c r="Z402" s="108"/>
    </row>
    <row r="403" spans="1:26" ht="15.75" customHeight="1">
      <c r="A403" s="108"/>
      <c r="B403" s="108"/>
      <c r="C403" s="108"/>
      <c r="D403" s="108"/>
      <c r="E403" s="108"/>
      <c r="F403" s="108"/>
      <c r="G403" s="108"/>
      <c r="H403" s="108"/>
      <c r="I403" s="108"/>
      <c r="J403" s="108"/>
      <c r="K403" s="108"/>
      <c r="L403" s="108"/>
      <c r="M403" s="108"/>
      <c r="N403" s="108"/>
      <c r="O403" s="55"/>
      <c r="P403" s="55"/>
      <c r="Q403" s="108"/>
      <c r="R403" s="108"/>
      <c r="S403" s="108"/>
      <c r="T403" s="108"/>
      <c r="U403" s="108"/>
      <c r="V403" s="108"/>
      <c r="W403" s="108"/>
      <c r="X403" s="108"/>
      <c r="Y403" s="108"/>
      <c r="Z403" s="108"/>
    </row>
    <row r="404" spans="1:26" ht="15.75" customHeight="1">
      <c r="A404" s="108"/>
      <c r="B404" s="108"/>
      <c r="C404" s="108"/>
      <c r="D404" s="108"/>
      <c r="E404" s="108"/>
      <c r="F404" s="108"/>
      <c r="G404" s="108"/>
      <c r="H404" s="108"/>
      <c r="I404" s="108"/>
      <c r="J404" s="108"/>
      <c r="K404" s="108"/>
      <c r="L404" s="108"/>
      <c r="M404" s="108"/>
      <c r="N404" s="108"/>
      <c r="O404" s="55"/>
      <c r="P404" s="55"/>
      <c r="Q404" s="108"/>
      <c r="R404" s="108"/>
      <c r="S404" s="108"/>
      <c r="T404" s="108"/>
      <c r="U404" s="108"/>
      <c r="V404" s="108"/>
      <c r="W404" s="108"/>
      <c r="X404" s="108"/>
      <c r="Y404" s="108"/>
      <c r="Z404" s="108"/>
    </row>
    <row r="405" spans="1:26" ht="15.75" customHeight="1">
      <c r="A405" s="108"/>
      <c r="B405" s="108"/>
      <c r="C405" s="108"/>
      <c r="D405" s="108"/>
      <c r="E405" s="108"/>
      <c r="F405" s="108"/>
      <c r="G405" s="108"/>
      <c r="H405" s="108"/>
      <c r="I405" s="108"/>
      <c r="J405" s="108"/>
      <c r="K405" s="108"/>
      <c r="L405" s="108"/>
      <c r="M405" s="108"/>
      <c r="N405" s="108"/>
      <c r="O405" s="55"/>
      <c r="P405" s="55"/>
      <c r="Q405" s="108"/>
      <c r="R405" s="108"/>
      <c r="S405" s="108"/>
      <c r="T405" s="108"/>
      <c r="U405" s="108"/>
      <c r="V405" s="108"/>
      <c r="W405" s="108"/>
      <c r="X405" s="108"/>
      <c r="Y405" s="108"/>
      <c r="Z405" s="108"/>
    </row>
    <row r="406" spans="1:26" ht="15.75" customHeight="1">
      <c r="A406" s="108"/>
      <c r="B406" s="108"/>
      <c r="C406" s="108"/>
      <c r="D406" s="108"/>
      <c r="E406" s="108"/>
      <c r="F406" s="108"/>
      <c r="G406" s="108"/>
      <c r="H406" s="108"/>
      <c r="I406" s="108"/>
      <c r="J406" s="108"/>
      <c r="K406" s="108"/>
      <c r="L406" s="108"/>
      <c r="M406" s="108"/>
      <c r="N406" s="108"/>
      <c r="O406" s="55"/>
      <c r="P406" s="55"/>
      <c r="Q406" s="108"/>
      <c r="R406" s="108"/>
      <c r="S406" s="108"/>
      <c r="T406" s="108"/>
      <c r="U406" s="108"/>
      <c r="V406" s="108"/>
      <c r="W406" s="108"/>
      <c r="X406" s="108"/>
      <c r="Y406" s="108"/>
      <c r="Z406" s="108"/>
    </row>
    <row r="407" spans="1:26" ht="15.75" customHeight="1">
      <c r="A407" s="108"/>
      <c r="B407" s="108"/>
      <c r="C407" s="108"/>
      <c r="D407" s="108"/>
      <c r="E407" s="108"/>
      <c r="F407" s="108"/>
      <c r="G407" s="108"/>
      <c r="H407" s="108"/>
      <c r="I407" s="108"/>
      <c r="J407" s="108"/>
      <c r="K407" s="108"/>
      <c r="L407" s="108"/>
      <c r="M407" s="108"/>
      <c r="N407" s="108"/>
      <c r="O407" s="55"/>
      <c r="P407" s="55"/>
      <c r="Q407" s="108"/>
      <c r="R407" s="108"/>
      <c r="S407" s="108"/>
      <c r="T407" s="108"/>
      <c r="U407" s="108"/>
      <c r="V407" s="108"/>
      <c r="W407" s="108"/>
      <c r="X407" s="108"/>
      <c r="Y407" s="108"/>
      <c r="Z407" s="108"/>
    </row>
    <row r="408" spans="1:26" ht="15.75" customHeight="1">
      <c r="A408" s="108"/>
      <c r="B408" s="108"/>
      <c r="C408" s="108"/>
      <c r="D408" s="108"/>
      <c r="E408" s="108"/>
      <c r="F408" s="108"/>
      <c r="G408" s="108"/>
      <c r="H408" s="108"/>
      <c r="I408" s="108"/>
      <c r="J408" s="108"/>
      <c r="K408" s="108"/>
      <c r="L408" s="108"/>
      <c r="M408" s="108"/>
      <c r="N408" s="108"/>
      <c r="O408" s="55"/>
      <c r="P408" s="55"/>
      <c r="Q408" s="108"/>
      <c r="R408" s="108"/>
      <c r="S408" s="108"/>
      <c r="T408" s="108"/>
      <c r="U408" s="108"/>
      <c r="V408" s="108"/>
      <c r="W408" s="108"/>
      <c r="X408" s="108"/>
      <c r="Y408" s="108"/>
      <c r="Z408" s="108"/>
    </row>
    <row r="409" spans="1:26" ht="15.75" customHeight="1">
      <c r="A409" s="108"/>
      <c r="B409" s="108"/>
      <c r="C409" s="108"/>
      <c r="D409" s="108"/>
      <c r="E409" s="108"/>
      <c r="F409" s="108"/>
      <c r="G409" s="108"/>
      <c r="H409" s="108"/>
      <c r="I409" s="108"/>
      <c r="J409" s="108"/>
      <c r="K409" s="108"/>
      <c r="L409" s="108"/>
      <c r="M409" s="108"/>
      <c r="N409" s="108"/>
      <c r="O409" s="55"/>
      <c r="P409" s="55"/>
      <c r="Q409" s="108"/>
      <c r="R409" s="108"/>
      <c r="S409" s="108"/>
      <c r="T409" s="108"/>
      <c r="U409" s="108"/>
      <c r="V409" s="108"/>
      <c r="W409" s="108"/>
      <c r="X409" s="108"/>
      <c r="Y409" s="108"/>
      <c r="Z409" s="108"/>
    </row>
    <row r="410" spans="1:26" ht="15.75" customHeight="1">
      <c r="A410" s="108"/>
      <c r="B410" s="108"/>
      <c r="C410" s="108"/>
      <c r="D410" s="108"/>
      <c r="E410" s="108"/>
      <c r="F410" s="108"/>
      <c r="G410" s="108"/>
      <c r="H410" s="108"/>
      <c r="I410" s="108"/>
      <c r="J410" s="108"/>
      <c r="K410" s="108"/>
      <c r="L410" s="108"/>
      <c r="M410" s="108"/>
      <c r="N410" s="108"/>
      <c r="O410" s="55"/>
      <c r="P410" s="55"/>
      <c r="Q410" s="108"/>
      <c r="R410" s="108"/>
      <c r="S410" s="108"/>
      <c r="T410" s="108"/>
      <c r="U410" s="108"/>
      <c r="V410" s="108"/>
      <c r="W410" s="108"/>
      <c r="X410" s="108"/>
      <c r="Y410" s="108"/>
      <c r="Z410" s="108"/>
    </row>
    <row r="411" spans="1:26" ht="15.75" customHeight="1">
      <c r="A411" s="108"/>
      <c r="B411" s="108"/>
      <c r="C411" s="108"/>
      <c r="D411" s="108"/>
      <c r="E411" s="108"/>
      <c r="F411" s="108"/>
      <c r="G411" s="108"/>
      <c r="H411" s="108"/>
      <c r="I411" s="108"/>
      <c r="J411" s="108"/>
      <c r="K411" s="108"/>
      <c r="L411" s="108"/>
      <c r="M411" s="108"/>
      <c r="N411" s="108"/>
      <c r="O411" s="55"/>
      <c r="P411" s="55"/>
      <c r="Q411" s="108"/>
      <c r="R411" s="108"/>
      <c r="S411" s="108"/>
      <c r="T411" s="108"/>
      <c r="U411" s="108"/>
      <c r="V411" s="108"/>
      <c r="W411" s="108"/>
      <c r="X411" s="108"/>
      <c r="Y411" s="108"/>
      <c r="Z411" s="108"/>
    </row>
    <row r="412" spans="1:26" ht="15.75" customHeight="1">
      <c r="A412" s="108"/>
      <c r="B412" s="108"/>
      <c r="C412" s="108"/>
      <c r="D412" s="108"/>
      <c r="E412" s="108"/>
      <c r="F412" s="108"/>
      <c r="G412" s="108"/>
      <c r="H412" s="108"/>
      <c r="I412" s="108"/>
      <c r="J412" s="108"/>
      <c r="K412" s="108"/>
      <c r="L412" s="108"/>
      <c r="M412" s="108"/>
      <c r="N412" s="108"/>
      <c r="O412" s="55"/>
      <c r="P412" s="55"/>
      <c r="Q412" s="108"/>
      <c r="R412" s="108"/>
      <c r="S412" s="108"/>
      <c r="T412" s="108"/>
      <c r="U412" s="108"/>
      <c r="V412" s="108"/>
      <c r="W412" s="108"/>
      <c r="X412" s="108"/>
      <c r="Y412" s="108"/>
      <c r="Z412" s="108"/>
    </row>
    <row r="413" spans="1:26" ht="15.75" customHeight="1">
      <c r="A413" s="108"/>
      <c r="B413" s="108"/>
      <c r="C413" s="108"/>
      <c r="D413" s="108"/>
      <c r="E413" s="108"/>
      <c r="F413" s="108"/>
      <c r="G413" s="108"/>
      <c r="H413" s="108"/>
      <c r="I413" s="108"/>
      <c r="J413" s="108"/>
      <c r="K413" s="108"/>
      <c r="L413" s="108"/>
      <c r="M413" s="108"/>
      <c r="N413" s="108"/>
      <c r="O413" s="55"/>
      <c r="P413" s="55"/>
      <c r="Q413" s="108"/>
      <c r="R413" s="108"/>
      <c r="S413" s="108"/>
      <c r="T413" s="108"/>
      <c r="U413" s="108"/>
      <c r="V413" s="108"/>
      <c r="W413" s="108"/>
      <c r="X413" s="108"/>
      <c r="Y413" s="108"/>
      <c r="Z413" s="108"/>
    </row>
    <row r="414" spans="1:26" ht="15.75" customHeight="1">
      <c r="A414" s="108"/>
      <c r="B414" s="108"/>
      <c r="C414" s="108"/>
      <c r="D414" s="108"/>
      <c r="E414" s="108"/>
      <c r="F414" s="108"/>
      <c r="G414" s="108"/>
      <c r="H414" s="108"/>
      <c r="I414" s="108"/>
      <c r="J414" s="108"/>
      <c r="K414" s="108"/>
      <c r="L414" s="108"/>
      <c r="M414" s="108"/>
      <c r="N414" s="108"/>
      <c r="O414" s="55"/>
      <c r="P414" s="55"/>
      <c r="Q414" s="108"/>
      <c r="R414" s="108"/>
      <c r="S414" s="108"/>
      <c r="T414" s="108"/>
      <c r="U414" s="108"/>
      <c r="V414" s="108"/>
      <c r="W414" s="108"/>
      <c r="X414" s="108"/>
      <c r="Y414" s="108"/>
      <c r="Z414" s="108"/>
    </row>
    <row r="415" spans="1:26" ht="15.75" customHeight="1">
      <c r="A415" s="108"/>
      <c r="B415" s="108"/>
      <c r="C415" s="108"/>
      <c r="D415" s="108"/>
      <c r="E415" s="108"/>
      <c r="F415" s="108"/>
      <c r="G415" s="108"/>
      <c r="H415" s="108"/>
      <c r="I415" s="108"/>
      <c r="J415" s="108"/>
      <c r="K415" s="108"/>
      <c r="L415" s="108"/>
      <c r="M415" s="108"/>
      <c r="N415" s="108"/>
      <c r="O415" s="55"/>
      <c r="P415" s="55"/>
      <c r="Q415" s="108"/>
      <c r="R415" s="108"/>
      <c r="S415" s="108"/>
      <c r="T415" s="108"/>
      <c r="U415" s="108"/>
      <c r="V415" s="108"/>
      <c r="W415" s="108"/>
      <c r="X415" s="108"/>
      <c r="Y415" s="108"/>
      <c r="Z415" s="108"/>
    </row>
    <row r="416" spans="1:26" ht="15.75" customHeight="1">
      <c r="A416" s="108"/>
      <c r="B416" s="108"/>
      <c r="C416" s="108"/>
      <c r="D416" s="108"/>
      <c r="E416" s="108"/>
      <c r="F416" s="108"/>
      <c r="G416" s="108"/>
      <c r="H416" s="108"/>
      <c r="I416" s="108"/>
      <c r="J416" s="108"/>
      <c r="K416" s="108"/>
      <c r="L416" s="108"/>
      <c r="M416" s="108"/>
      <c r="N416" s="108"/>
      <c r="O416" s="55"/>
      <c r="P416" s="55"/>
      <c r="Q416" s="108"/>
      <c r="R416" s="108"/>
      <c r="S416" s="108"/>
      <c r="T416" s="108"/>
      <c r="U416" s="108"/>
      <c r="V416" s="108"/>
      <c r="W416" s="108"/>
      <c r="X416" s="108"/>
      <c r="Y416" s="108"/>
      <c r="Z416" s="108"/>
    </row>
    <row r="417" spans="1:26" ht="15.75" customHeight="1">
      <c r="A417" s="108"/>
      <c r="B417" s="108"/>
      <c r="C417" s="108"/>
      <c r="D417" s="108"/>
      <c r="E417" s="108"/>
      <c r="F417" s="108"/>
      <c r="G417" s="108"/>
      <c r="H417" s="108"/>
      <c r="I417" s="108"/>
      <c r="J417" s="108"/>
      <c r="K417" s="108"/>
      <c r="L417" s="108"/>
      <c r="M417" s="108"/>
      <c r="N417" s="108"/>
      <c r="O417" s="55"/>
      <c r="P417" s="55"/>
      <c r="Q417" s="108"/>
      <c r="R417" s="108"/>
      <c r="S417" s="108"/>
      <c r="T417" s="108"/>
      <c r="U417" s="108"/>
      <c r="V417" s="108"/>
      <c r="W417" s="108"/>
      <c r="X417" s="108"/>
      <c r="Y417" s="108"/>
      <c r="Z417" s="108"/>
    </row>
    <row r="418" spans="1:26" ht="15.75" customHeight="1">
      <c r="A418" s="108"/>
      <c r="B418" s="108"/>
      <c r="C418" s="108"/>
      <c r="D418" s="108"/>
      <c r="E418" s="108"/>
      <c r="F418" s="108"/>
      <c r="G418" s="108"/>
      <c r="H418" s="108"/>
      <c r="I418" s="108"/>
      <c r="J418" s="108"/>
      <c r="K418" s="108"/>
      <c r="L418" s="108"/>
      <c r="M418" s="108"/>
      <c r="N418" s="108"/>
      <c r="O418" s="55"/>
      <c r="P418" s="55"/>
      <c r="Q418" s="108"/>
      <c r="R418" s="108"/>
      <c r="S418" s="108"/>
      <c r="T418" s="108"/>
      <c r="U418" s="108"/>
      <c r="V418" s="108"/>
      <c r="W418" s="108"/>
      <c r="X418" s="108"/>
      <c r="Y418" s="108"/>
      <c r="Z418" s="108"/>
    </row>
    <row r="419" spans="1:26" ht="15.75" customHeight="1">
      <c r="A419" s="108"/>
      <c r="B419" s="108"/>
      <c r="C419" s="108"/>
      <c r="D419" s="108"/>
      <c r="E419" s="108"/>
      <c r="F419" s="108"/>
      <c r="G419" s="108"/>
      <c r="H419" s="108"/>
      <c r="I419" s="108"/>
      <c r="J419" s="108"/>
      <c r="K419" s="108"/>
      <c r="L419" s="108"/>
      <c r="M419" s="108"/>
      <c r="N419" s="108"/>
      <c r="O419" s="55"/>
      <c r="P419" s="55"/>
      <c r="Q419" s="108"/>
      <c r="R419" s="108"/>
      <c r="S419" s="108"/>
      <c r="T419" s="108"/>
      <c r="U419" s="108"/>
      <c r="V419" s="108"/>
      <c r="W419" s="108"/>
      <c r="X419" s="108"/>
      <c r="Y419" s="108"/>
      <c r="Z419" s="108"/>
    </row>
    <row r="420" spans="1:26" ht="15.75" customHeight="1">
      <c r="A420" s="108"/>
      <c r="B420" s="108"/>
      <c r="C420" s="108"/>
      <c r="D420" s="108"/>
      <c r="E420" s="108"/>
      <c r="F420" s="108"/>
      <c r="G420" s="108"/>
      <c r="H420" s="108"/>
      <c r="I420" s="108"/>
      <c r="J420" s="108"/>
      <c r="K420" s="108"/>
      <c r="L420" s="108"/>
      <c r="M420" s="108"/>
      <c r="N420" s="108"/>
      <c r="O420" s="55"/>
      <c r="P420" s="55"/>
      <c r="Q420" s="108"/>
      <c r="R420" s="108"/>
      <c r="S420" s="108"/>
      <c r="T420" s="108"/>
      <c r="U420" s="108"/>
      <c r="V420" s="108"/>
      <c r="W420" s="108"/>
      <c r="X420" s="108"/>
      <c r="Y420" s="108"/>
      <c r="Z420" s="108"/>
    </row>
    <row r="421" spans="1:26" ht="15.75" customHeight="1">
      <c r="A421" s="108"/>
      <c r="B421" s="108"/>
      <c r="C421" s="108"/>
      <c r="D421" s="108"/>
      <c r="E421" s="108"/>
      <c r="F421" s="108"/>
      <c r="G421" s="108"/>
      <c r="H421" s="108"/>
      <c r="I421" s="108"/>
      <c r="J421" s="108"/>
      <c r="K421" s="108"/>
      <c r="L421" s="108"/>
      <c r="M421" s="108"/>
      <c r="N421" s="108"/>
      <c r="O421" s="55"/>
      <c r="P421" s="55"/>
      <c r="Q421" s="108"/>
      <c r="R421" s="108"/>
      <c r="S421" s="108"/>
      <c r="T421" s="108"/>
      <c r="U421" s="108"/>
      <c r="V421" s="108"/>
      <c r="W421" s="108"/>
      <c r="X421" s="108"/>
      <c r="Y421" s="108"/>
      <c r="Z421" s="108"/>
    </row>
    <row r="422" spans="1:26" ht="15.75" customHeight="1">
      <c r="A422" s="108"/>
      <c r="B422" s="108"/>
      <c r="C422" s="108"/>
      <c r="D422" s="108"/>
      <c r="E422" s="108"/>
      <c r="F422" s="108"/>
      <c r="G422" s="108"/>
      <c r="H422" s="108"/>
      <c r="I422" s="108"/>
      <c r="J422" s="108"/>
      <c r="K422" s="108"/>
      <c r="L422" s="108"/>
      <c r="M422" s="108"/>
      <c r="N422" s="108"/>
      <c r="O422" s="55"/>
      <c r="P422" s="55"/>
      <c r="Q422" s="108"/>
      <c r="R422" s="108"/>
      <c r="S422" s="108"/>
      <c r="T422" s="108"/>
      <c r="U422" s="108"/>
      <c r="V422" s="108"/>
      <c r="W422" s="108"/>
      <c r="X422" s="108"/>
      <c r="Y422" s="108"/>
      <c r="Z422" s="108"/>
    </row>
    <row r="423" spans="1:26" ht="15.75" customHeight="1">
      <c r="A423" s="108"/>
      <c r="B423" s="108"/>
      <c r="C423" s="108"/>
      <c r="D423" s="108"/>
      <c r="E423" s="108"/>
      <c r="F423" s="108"/>
      <c r="G423" s="108"/>
      <c r="H423" s="108"/>
      <c r="I423" s="108"/>
      <c r="J423" s="108"/>
      <c r="K423" s="108"/>
      <c r="L423" s="108"/>
      <c r="M423" s="108"/>
      <c r="N423" s="108"/>
      <c r="O423" s="55"/>
      <c r="P423" s="55"/>
      <c r="Q423" s="108"/>
      <c r="R423" s="108"/>
      <c r="S423" s="108"/>
      <c r="T423" s="108"/>
      <c r="U423" s="108"/>
      <c r="V423" s="108"/>
      <c r="W423" s="108"/>
      <c r="X423" s="108"/>
      <c r="Y423" s="108"/>
      <c r="Z423" s="108"/>
    </row>
    <row r="424" spans="1:26" ht="15.75" customHeight="1">
      <c r="A424" s="108"/>
      <c r="B424" s="108"/>
      <c r="C424" s="108"/>
      <c r="D424" s="108"/>
      <c r="E424" s="108"/>
      <c r="F424" s="108"/>
      <c r="G424" s="108"/>
      <c r="H424" s="108"/>
      <c r="I424" s="108"/>
      <c r="J424" s="108"/>
      <c r="K424" s="108"/>
      <c r="L424" s="108"/>
      <c r="M424" s="108"/>
      <c r="N424" s="108"/>
      <c r="O424" s="55"/>
      <c r="P424" s="55"/>
      <c r="Q424" s="108"/>
      <c r="R424" s="108"/>
      <c r="S424" s="108"/>
      <c r="T424" s="108"/>
      <c r="U424" s="108"/>
      <c r="V424" s="108"/>
      <c r="W424" s="108"/>
      <c r="X424" s="108"/>
      <c r="Y424" s="108"/>
      <c r="Z424" s="108"/>
    </row>
    <row r="425" spans="1:26" ht="15.75" customHeight="1">
      <c r="A425" s="108"/>
      <c r="B425" s="108"/>
      <c r="C425" s="108"/>
      <c r="D425" s="108"/>
      <c r="E425" s="108"/>
      <c r="F425" s="108"/>
      <c r="G425" s="108"/>
      <c r="H425" s="108"/>
      <c r="I425" s="108"/>
      <c r="J425" s="108"/>
      <c r="K425" s="108"/>
      <c r="L425" s="108"/>
      <c r="M425" s="108"/>
      <c r="N425" s="108"/>
      <c r="O425" s="55"/>
      <c r="P425" s="55"/>
      <c r="Q425" s="108"/>
      <c r="R425" s="108"/>
      <c r="S425" s="108"/>
      <c r="T425" s="108"/>
      <c r="U425" s="108"/>
      <c r="V425" s="108"/>
      <c r="W425" s="108"/>
      <c r="X425" s="108"/>
      <c r="Y425" s="108"/>
      <c r="Z425" s="108"/>
    </row>
    <row r="426" spans="1:26" ht="15.75" customHeight="1">
      <c r="A426" s="108"/>
      <c r="B426" s="108"/>
      <c r="C426" s="108"/>
      <c r="D426" s="108"/>
      <c r="E426" s="108"/>
      <c r="F426" s="108"/>
      <c r="G426" s="108"/>
      <c r="H426" s="108"/>
      <c r="I426" s="108"/>
      <c r="J426" s="108"/>
      <c r="K426" s="108"/>
      <c r="L426" s="108"/>
      <c r="M426" s="108"/>
      <c r="N426" s="108"/>
      <c r="O426" s="55"/>
      <c r="P426" s="55"/>
      <c r="Q426" s="108"/>
      <c r="R426" s="108"/>
      <c r="S426" s="108"/>
      <c r="T426" s="108"/>
      <c r="U426" s="108"/>
      <c r="V426" s="108"/>
      <c r="W426" s="108"/>
      <c r="X426" s="108"/>
      <c r="Y426" s="108"/>
      <c r="Z426" s="108"/>
    </row>
    <row r="427" spans="1:26" ht="15.75" customHeight="1">
      <c r="A427" s="108"/>
      <c r="B427" s="108"/>
      <c r="C427" s="108"/>
      <c r="D427" s="108"/>
      <c r="E427" s="108"/>
      <c r="F427" s="108"/>
      <c r="G427" s="108"/>
      <c r="H427" s="108"/>
      <c r="I427" s="108"/>
      <c r="J427" s="108"/>
      <c r="K427" s="108"/>
      <c r="L427" s="108"/>
      <c r="M427" s="108"/>
      <c r="N427" s="108"/>
      <c r="O427" s="55"/>
      <c r="P427" s="55"/>
      <c r="Q427" s="108"/>
      <c r="R427" s="108"/>
      <c r="S427" s="108"/>
      <c r="T427" s="108"/>
      <c r="U427" s="108"/>
      <c r="V427" s="108"/>
      <c r="W427" s="108"/>
      <c r="X427" s="108"/>
      <c r="Y427" s="108"/>
      <c r="Z427" s="108"/>
    </row>
    <row r="428" spans="1:26" ht="15.75" customHeight="1">
      <c r="A428" s="108"/>
      <c r="B428" s="108"/>
      <c r="C428" s="108"/>
      <c r="D428" s="108"/>
      <c r="E428" s="108"/>
      <c r="F428" s="108"/>
      <c r="G428" s="108"/>
      <c r="H428" s="108"/>
      <c r="I428" s="108"/>
      <c r="J428" s="108"/>
      <c r="K428" s="108"/>
      <c r="L428" s="108"/>
      <c r="M428" s="108"/>
      <c r="N428" s="108"/>
      <c r="O428" s="55"/>
      <c r="P428" s="55"/>
      <c r="Q428" s="108"/>
      <c r="R428" s="108"/>
      <c r="S428" s="108"/>
      <c r="T428" s="108"/>
      <c r="U428" s="108"/>
      <c r="V428" s="108"/>
      <c r="W428" s="108"/>
      <c r="X428" s="108"/>
      <c r="Y428" s="108"/>
      <c r="Z428" s="108"/>
    </row>
    <row r="429" spans="1:26" ht="15.75" customHeight="1">
      <c r="A429" s="108"/>
      <c r="B429" s="108"/>
      <c r="C429" s="108"/>
      <c r="D429" s="108"/>
      <c r="E429" s="108"/>
      <c r="F429" s="108"/>
      <c r="G429" s="108"/>
      <c r="H429" s="108"/>
      <c r="I429" s="108"/>
      <c r="J429" s="108"/>
      <c r="K429" s="108"/>
      <c r="L429" s="108"/>
      <c r="M429" s="108"/>
      <c r="N429" s="108"/>
      <c r="O429" s="55"/>
      <c r="P429" s="55"/>
      <c r="Q429" s="108"/>
      <c r="R429" s="108"/>
      <c r="S429" s="108"/>
      <c r="T429" s="108"/>
      <c r="U429" s="108"/>
      <c r="V429" s="108"/>
      <c r="W429" s="108"/>
      <c r="X429" s="108"/>
      <c r="Y429" s="108"/>
      <c r="Z429" s="108"/>
    </row>
    <row r="430" spans="1:26" ht="15.75" customHeight="1">
      <c r="A430" s="108"/>
      <c r="B430" s="108"/>
      <c r="C430" s="108"/>
      <c r="D430" s="108"/>
      <c r="E430" s="108"/>
      <c r="F430" s="108"/>
      <c r="G430" s="108"/>
      <c r="H430" s="108"/>
      <c r="I430" s="108"/>
      <c r="J430" s="108"/>
      <c r="K430" s="108"/>
      <c r="L430" s="108"/>
      <c r="M430" s="108"/>
      <c r="N430" s="108"/>
      <c r="O430" s="55"/>
      <c r="P430" s="55"/>
      <c r="Q430" s="108"/>
      <c r="R430" s="108"/>
      <c r="S430" s="108"/>
      <c r="T430" s="108"/>
      <c r="U430" s="108"/>
      <c r="V430" s="108"/>
      <c r="W430" s="108"/>
      <c r="X430" s="108"/>
      <c r="Y430" s="108"/>
      <c r="Z430" s="108"/>
    </row>
    <row r="431" spans="1:26" ht="15.75" customHeight="1">
      <c r="A431" s="108"/>
      <c r="B431" s="108"/>
      <c r="C431" s="108"/>
      <c r="D431" s="108"/>
      <c r="E431" s="108"/>
      <c r="F431" s="108"/>
      <c r="G431" s="108"/>
      <c r="H431" s="108"/>
      <c r="I431" s="108"/>
      <c r="J431" s="108"/>
      <c r="K431" s="108"/>
      <c r="L431" s="108"/>
      <c r="M431" s="108"/>
      <c r="N431" s="108"/>
      <c r="O431" s="55"/>
      <c r="P431" s="55"/>
      <c r="Q431" s="108"/>
      <c r="R431" s="108"/>
      <c r="S431" s="108"/>
      <c r="T431" s="108"/>
      <c r="U431" s="108"/>
      <c r="V431" s="108"/>
      <c r="W431" s="108"/>
      <c r="X431" s="108"/>
      <c r="Y431" s="108"/>
      <c r="Z431" s="108"/>
    </row>
    <row r="432" spans="1:26" ht="15.75" customHeight="1">
      <c r="A432" s="108"/>
      <c r="B432" s="108"/>
      <c r="C432" s="108"/>
      <c r="D432" s="108"/>
      <c r="E432" s="108"/>
      <c r="F432" s="108"/>
      <c r="G432" s="108"/>
      <c r="H432" s="108"/>
      <c r="I432" s="108"/>
      <c r="J432" s="108"/>
      <c r="K432" s="108"/>
      <c r="L432" s="108"/>
      <c r="M432" s="108"/>
      <c r="N432" s="108"/>
      <c r="O432" s="55"/>
      <c r="P432" s="55"/>
      <c r="Q432" s="108"/>
      <c r="R432" s="108"/>
      <c r="S432" s="108"/>
      <c r="T432" s="108"/>
      <c r="U432" s="108"/>
      <c r="V432" s="108"/>
      <c r="W432" s="108"/>
      <c r="X432" s="108"/>
      <c r="Y432" s="108"/>
      <c r="Z432" s="108"/>
    </row>
    <row r="433" spans="1:26" ht="15.75" customHeight="1">
      <c r="A433" s="108"/>
      <c r="B433" s="108"/>
      <c r="C433" s="108"/>
      <c r="D433" s="108"/>
      <c r="E433" s="108"/>
      <c r="F433" s="108"/>
      <c r="G433" s="108"/>
      <c r="H433" s="108"/>
      <c r="I433" s="108"/>
      <c r="J433" s="108"/>
      <c r="K433" s="108"/>
      <c r="L433" s="108"/>
      <c r="M433" s="108"/>
      <c r="N433" s="108"/>
      <c r="O433" s="55"/>
      <c r="P433" s="55"/>
      <c r="Q433" s="108"/>
      <c r="R433" s="108"/>
      <c r="S433" s="108"/>
      <c r="T433" s="108"/>
      <c r="U433" s="108"/>
      <c r="V433" s="108"/>
      <c r="W433" s="108"/>
      <c r="X433" s="108"/>
      <c r="Y433" s="108"/>
      <c r="Z433" s="108"/>
    </row>
    <row r="434" spans="1:26" ht="15.75" customHeight="1">
      <c r="A434" s="108"/>
      <c r="B434" s="108"/>
      <c r="C434" s="108"/>
      <c r="D434" s="108"/>
      <c r="E434" s="108"/>
      <c r="F434" s="108"/>
      <c r="G434" s="108"/>
      <c r="H434" s="108"/>
      <c r="I434" s="108"/>
      <c r="J434" s="108"/>
      <c r="K434" s="108"/>
      <c r="L434" s="108"/>
      <c r="M434" s="108"/>
      <c r="N434" s="108"/>
      <c r="O434" s="55"/>
      <c r="P434" s="55"/>
      <c r="Q434" s="108"/>
      <c r="R434" s="108"/>
      <c r="S434" s="108"/>
      <c r="T434" s="108"/>
      <c r="U434" s="108"/>
      <c r="V434" s="108"/>
      <c r="W434" s="108"/>
      <c r="X434" s="108"/>
      <c r="Y434" s="108"/>
      <c r="Z434" s="108"/>
    </row>
    <row r="435" spans="1:26" ht="15.75" customHeight="1">
      <c r="A435" s="108"/>
      <c r="B435" s="108"/>
      <c r="C435" s="108"/>
      <c r="D435" s="108"/>
      <c r="E435" s="108"/>
      <c r="F435" s="108"/>
      <c r="G435" s="108"/>
      <c r="H435" s="108"/>
      <c r="I435" s="108"/>
      <c r="J435" s="108"/>
      <c r="K435" s="108"/>
      <c r="L435" s="108"/>
      <c r="M435" s="108"/>
      <c r="N435" s="108"/>
      <c r="O435" s="55"/>
      <c r="P435" s="55"/>
      <c r="Q435" s="108"/>
      <c r="R435" s="108"/>
      <c r="S435" s="108"/>
      <c r="T435" s="108"/>
      <c r="U435" s="108"/>
      <c r="V435" s="108"/>
      <c r="W435" s="108"/>
      <c r="X435" s="108"/>
      <c r="Y435" s="108"/>
      <c r="Z435" s="108"/>
    </row>
    <row r="436" spans="1:26" ht="15.75" customHeight="1">
      <c r="A436" s="108"/>
      <c r="B436" s="108"/>
      <c r="C436" s="108"/>
      <c r="D436" s="108"/>
      <c r="E436" s="108"/>
      <c r="F436" s="108"/>
      <c r="G436" s="108"/>
      <c r="H436" s="108"/>
      <c r="I436" s="108"/>
      <c r="J436" s="108"/>
      <c r="K436" s="108"/>
      <c r="L436" s="108"/>
      <c r="M436" s="108"/>
      <c r="N436" s="108"/>
      <c r="O436" s="55"/>
      <c r="P436" s="55"/>
      <c r="Q436" s="108"/>
      <c r="R436" s="108"/>
      <c r="S436" s="108"/>
      <c r="T436" s="108"/>
      <c r="U436" s="108"/>
      <c r="V436" s="108"/>
      <c r="W436" s="108"/>
      <c r="X436" s="108"/>
      <c r="Y436" s="108"/>
      <c r="Z436" s="108"/>
    </row>
    <row r="437" spans="1:26" ht="15.75" customHeight="1">
      <c r="A437" s="108"/>
      <c r="B437" s="108"/>
      <c r="C437" s="108"/>
      <c r="D437" s="108"/>
      <c r="E437" s="108"/>
      <c r="F437" s="108"/>
      <c r="G437" s="108"/>
      <c r="H437" s="108"/>
      <c r="I437" s="108"/>
      <c r="J437" s="108"/>
      <c r="K437" s="108"/>
      <c r="L437" s="108"/>
      <c r="M437" s="108"/>
      <c r="N437" s="108"/>
      <c r="O437" s="55"/>
      <c r="P437" s="55"/>
      <c r="Q437" s="108"/>
      <c r="R437" s="108"/>
      <c r="S437" s="108"/>
      <c r="T437" s="108"/>
      <c r="U437" s="108"/>
      <c r="V437" s="108"/>
      <c r="W437" s="108"/>
      <c r="X437" s="108"/>
      <c r="Y437" s="108"/>
      <c r="Z437" s="108"/>
    </row>
    <row r="438" spans="1:26" ht="15.75" customHeight="1">
      <c r="A438" s="108"/>
      <c r="B438" s="108"/>
      <c r="C438" s="108"/>
      <c r="D438" s="108"/>
      <c r="E438" s="108"/>
      <c r="F438" s="108"/>
      <c r="G438" s="108"/>
      <c r="H438" s="108"/>
      <c r="I438" s="108"/>
      <c r="J438" s="108"/>
      <c r="K438" s="108"/>
      <c r="L438" s="108"/>
      <c r="M438" s="108"/>
      <c r="N438" s="108"/>
      <c r="O438" s="55"/>
      <c r="P438" s="55"/>
      <c r="Q438" s="108"/>
      <c r="R438" s="108"/>
      <c r="S438" s="108"/>
      <c r="T438" s="108"/>
      <c r="U438" s="108"/>
      <c r="V438" s="108"/>
      <c r="W438" s="108"/>
      <c r="X438" s="108"/>
      <c r="Y438" s="108"/>
      <c r="Z438" s="108"/>
    </row>
    <row r="439" spans="1:26" ht="15.75" customHeight="1">
      <c r="A439" s="108"/>
      <c r="B439" s="108"/>
      <c r="C439" s="108"/>
      <c r="D439" s="108"/>
      <c r="E439" s="108"/>
      <c r="F439" s="108"/>
      <c r="G439" s="108"/>
      <c r="H439" s="108"/>
      <c r="I439" s="108"/>
      <c r="J439" s="108"/>
      <c r="K439" s="108"/>
      <c r="L439" s="108"/>
      <c r="M439" s="108"/>
      <c r="N439" s="108"/>
      <c r="O439" s="55"/>
      <c r="P439" s="55"/>
      <c r="Q439" s="108"/>
      <c r="R439" s="108"/>
      <c r="S439" s="108"/>
      <c r="T439" s="108"/>
      <c r="U439" s="108"/>
      <c r="V439" s="108"/>
      <c r="W439" s="108"/>
      <c r="X439" s="108"/>
      <c r="Y439" s="108"/>
      <c r="Z439" s="108"/>
    </row>
    <row r="440" spans="1:26" ht="15.75" customHeight="1">
      <c r="A440" s="108"/>
      <c r="B440" s="108"/>
      <c r="C440" s="108"/>
      <c r="D440" s="108"/>
      <c r="E440" s="108"/>
      <c r="F440" s="108"/>
      <c r="G440" s="108"/>
      <c r="H440" s="108"/>
      <c r="I440" s="108"/>
      <c r="J440" s="108"/>
      <c r="K440" s="108"/>
      <c r="L440" s="108"/>
      <c r="M440" s="108"/>
      <c r="N440" s="108"/>
      <c r="O440" s="55"/>
      <c r="P440" s="55"/>
      <c r="Q440" s="108"/>
      <c r="R440" s="108"/>
      <c r="S440" s="108"/>
      <c r="T440" s="108"/>
      <c r="U440" s="108"/>
      <c r="V440" s="108"/>
      <c r="W440" s="108"/>
      <c r="X440" s="108"/>
      <c r="Y440" s="108"/>
      <c r="Z440" s="108"/>
    </row>
    <row r="441" spans="1:26" ht="15.75" customHeight="1">
      <c r="A441" s="108"/>
      <c r="B441" s="108"/>
      <c r="C441" s="108"/>
      <c r="D441" s="108"/>
      <c r="E441" s="108"/>
      <c r="F441" s="108"/>
      <c r="G441" s="108"/>
      <c r="H441" s="108"/>
      <c r="I441" s="108"/>
      <c r="J441" s="108"/>
      <c r="K441" s="108"/>
      <c r="L441" s="108"/>
      <c r="M441" s="108"/>
      <c r="N441" s="108"/>
      <c r="O441" s="55"/>
      <c r="P441" s="55"/>
      <c r="Q441" s="108"/>
      <c r="R441" s="108"/>
      <c r="S441" s="108"/>
      <c r="T441" s="108"/>
      <c r="U441" s="108"/>
      <c r="V441" s="108"/>
      <c r="W441" s="108"/>
      <c r="X441" s="108"/>
      <c r="Y441" s="108"/>
      <c r="Z441" s="108"/>
    </row>
    <row r="442" spans="1:26" ht="15.75" customHeight="1">
      <c r="A442" s="108"/>
      <c r="B442" s="108"/>
      <c r="C442" s="108"/>
      <c r="D442" s="108"/>
      <c r="E442" s="108"/>
      <c r="F442" s="108"/>
      <c r="G442" s="108"/>
      <c r="H442" s="108"/>
      <c r="I442" s="108"/>
      <c r="J442" s="108"/>
      <c r="K442" s="108"/>
      <c r="L442" s="108"/>
      <c r="M442" s="108"/>
      <c r="N442" s="108"/>
      <c r="O442" s="55"/>
      <c r="P442" s="55"/>
      <c r="Q442" s="108"/>
      <c r="R442" s="108"/>
      <c r="S442" s="108"/>
      <c r="T442" s="108"/>
      <c r="U442" s="108"/>
      <c r="V442" s="108"/>
      <c r="W442" s="108"/>
      <c r="X442" s="108"/>
      <c r="Y442" s="108"/>
      <c r="Z442" s="108"/>
    </row>
    <row r="443" spans="1:26" ht="15.75" customHeight="1">
      <c r="A443" s="108"/>
      <c r="B443" s="108"/>
      <c r="C443" s="108"/>
      <c r="D443" s="108"/>
      <c r="E443" s="108"/>
      <c r="F443" s="108"/>
      <c r="G443" s="108"/>
      <c r="H443" s="108"/>
      <c r="I443" s="108"/>
      <c r="J443" s="108"/>
      <c r="K443" s="108"/>
      <c r="L443" s="108"/>
      <c r="M443" s="108"/>
      <c r="N443" s="108"/>
      <c r="O443" s="55"/>
      <c r="P443" s="55"/>
      <c r="Q443" s="108"/>
      <c r="R443" s="108"/>
      <c r="S443" s="108"/>
      <c r="T443" s="108"/>
      <c r="U443" s="108"/>
      <c r="V443" s="108"/>
      <c r="W443" s="108"/>
      <c r="X443" s="108"/>
      <c r="Y443" s="108"/>
      <c r="Z443" s="108"/>
    </row>
    <row r="444" spans="1:26" ht="15.75" customHeight="1">
      <c r="A444" s="108"/>
      <c r="B444" s="108"/>
      <c r="C444" s="108"/>
      <c r="D444" s="108"/>
      <c r="E444" s="108"/>
      <c r="F444" s="108"/>
      <c r="G444" s="108"/>
      <c r="H444" s="108"/>
      <c r="I444" s="108"/>
      <c r="J444" s="108"/>
      <c r="K444" s="108"/>
      <c r="L444" s="108"/>
      <c r="M444" s="108"/>
      <c r="N444" s="108"/>
      <c r="O444" s="55"/>
      <c r="P444" s="55"/>
      <c r="Q444" s="108"/>
      <c r="R444" s="108"/>
      <c r="S444" s="108"/>
      <c r="T444" s="108"/>
      <c r="U444" s="108"/>
      <c r="V444" s="108"/>
      <c r="W444" s="108"/>
      <c r="X444" s="108"/>
      <c r="Y444" s="108"/>
      <c r="Z444" s="108"/>
    </row>
    <row r="445" spans="1:26" ht="15.75" customHeight="1">
      <c r="A445" s="108"/>
      <c r="B445" s="108"/>
      <c r="C445" s="108"/>
      <c r="D445" s="108"/>
      <c r="E445" s="108"/>
      <c r="F445" s="108"/>
      <c r="G445" s="108"/>
      <c r="H445" s="108"/>
      <c r="I445" s="108"/>
      <c r="J445" s="108"/>
      <c r="K445" s="108"/>
      <c r="L445" s="108"/>
      <c r="M445" s="108"/>
      <c r="N445" s="108"/>
      <c r="O445" s="55"/>
      <c r="P445" s="55"/>
      <c r="Q445" s="108"/>
      <c r="R445" s="108"/>
      <c r="S445" s="108"/>
      <c r="T445" s="108"/>
      <c r="U445" s="108"/>
      <c r="V445" s="108"/>
      <c r="W445" s="108"/>
      <c r="X445" s="108"/>
      <c r="Y445" s="108"/>
      <c r="Z445" s="108"/>
    </row>
    <row r="446" spans="1:26" ht="15.75" customHeight="1">
      <c r="A446" s="108"/>
      <c r="B446" s="108"/>
      <c r="C446" s="108"/>
      <c r="D446" s="108"/>
      <c r="E446" s="108"/>
      <c r="F446" s="108"/>
      <c r="G446" s="108"/>
      <c r="H446" s="108"/>
      <c r="I446" s="108"/>
      <c r="J446" s="108"/>
      <c r="K446" s="108"/>
      <c r="L446" s="108"/>
      <c r="M446" s="108"/>
      <c r="N446" s="108"/>
      <c r="O446" s="55"/>
      <c r="P446" s="55"/>
      <c r="Q446" s="108"/>
      <c r="R446" s="108"/>
      <c r="S446" s="108"/>
      <c r="T446" s="108"/>
      <c r="U446" s="108"/>
      <c r="V446" s="108"/>
      <c r="W446" s="108"/>
      <c r="X446" s="108"/>
      <c r="Y446" s="108"/>
      <c r="Z446" s="108"/>
    </row>
    <row r="447" spans="1:26" ht="15.75" customHeight="1">
      <c r="A447" s="108"/>
      <c r="B447" s="108"/>
      <c r="C447" s="108"/>
      <c r="D447" s="108"/>
      <c r="E447" s="108"/>
      <c r="F447" s="108"/>
      <c r="G447" s="108"/>
      <c r="H447" s="108"/>
      <c r="I447" s="108"/>
      <c r="J447" s="108"/>
      <c r="K447" s="108"/>
      <c r="L447" s="108"/>
      <c r="M447" s="108"/>
      <c r="N447" s="108"/>
      <c r="O447" s="55"/>
      <c r="P447" s="55"/>
      <c r="Q447" s="108"/>
      <c r="R447" s="108"/>
      <c r="S447" s="108"/>
      <c r="T447" s="108"/>
      <c r="U447" s="108"/>
      <c r="V447" s="108"/>
      <c r="W447" s="108"/>
      <c r="X447" s="108"/>
      <c r="Y447" s="108"/>
      <c r="Z447" s="108"/>
    </row>
    <row r="448" spans="1:26" ht="15.75" customHeight="1">
      <c r="A448" s="108"/>
      <c r="B448" s="108"/>
      <c r="C448" s="108"/>
      <c r="D448" s="108"/>
      <c r="E448" s="108"/>
      <c r="F448" s="108"/>
      <c r="G448" s="108"/>
      <c r="H448" s="108"/>
      <c r="I448" s="108"/>
      <c r="J448" s="108"/>
      <c r="K448" s="108"/>
      <c r="L448" s="108"/>
      <c r="M448" s="108"/>
      <c r="N448" s="108"/>
      <c r="O448" s="55"/>
      <c r="P448" s="55"/>
      <c r="Q448" s="108"/>
      <c r="R448" s="108"/>
      <c r="S448" s="108"/>
      <c r="T448" s="108"/>
      <c r="U448" s="108"/>
      <c r="V448" s="108"/>
      <c r="W448" s="108"/>
      <c r="X448" s="108"/>
      <c r="Y448" s="108"/>
      <c r="Z448" s="108"/>
    </row>
    <row r="449" spans="1:26" ht="15.75" customHeight="1">
      <c r="A449" s="108"/>
      <c r="B449" s="108"/>
      <c r="C449" s="108"/>
      <c r="D449" s="108"/>
      <c r="E449" s="108"/>
      <c r="F449" s="108"/>
      <c r="G449" s="108"/>
      <c r="H449" s="108"/>
      <c r="I449" s="108"/>
      <c r="J449" s="108"/>
      <c r="K449" s="108"/>
      <c r="L449" s="108"/>
      <c r="M449" s="108"/>
      <c r="N449" s="108"/>
      <c r="O449" s="55"/>
      <c r="P449" s="55"/>
      <c r="Q449" s="108"/>
      <c r="R449" s="108"/>
      <c r="S449" s="108"/>
      <c r="T449" s="108"/>
      <c r="U449" s="108"/>
      <c r="V449" s="108"/>
      <c r="W449" s="108"/>
      <c r="X449" s="108"/>
      <c r="Y449" s="108"/>
      <c r="Z449" s="108"/>
    </row>
    <row r="450" spans="1:26" ht="15.75" customHeight="1">
      <c r="A450" s="108"/>
      <c r="B450" s="108"/>
      <c r="C450" s="108"/>
      <c r="D450" s="108"/>
      <c r="E450" s="108"/>
      <c r="F450" s="108"/>
      <c r="G450" s="108"/>
      <c r="H450" s="108"/>
      <c r="I450" s="108"/>
      <c r="J450" s="108"/>
      <c r="K450" s="108"/>
      <c r="L450" s="108"/>
      <c r="M450" s="108"/>
      <c r="N450" s="108"/>
      <c r="O450" s="55"/>
      <c r="P450" s="55"/>
      <c r="Q450" s="108"/>
      <c r="R450" s="108"/>
      <c r="S450" s="108"/>
      <c r="T450" s="108"/>
      <c r="U450" s="108"/>
      <c r="V450" s="108"/>
      <c r="W450" s="108"/>
      <c r="X450" s="108"/>
      <c r="Y450" s="108"/>
      <c r="Z450" s="108"/>
    </row>
    <row r="451" spans="1:26" ht="15.75" customHeight="1">
      <c r="A451" s="108"/>
      <c r="B451" s="108"/>
      <c r="C451" s="108"/>
      <c r="D451" s="108"/>
      <c r="E451" s="108"/>
      <c r="F451" s="108"/>
      <c r="G451" s="108"/>
      <c r="H451" s="108"/>
      <c r="I451" s="108"/>
      <c r="J451" s="108"/>
      <c r="K451" s="108"/>
      <c r="L451" s="108"/>
      <c r="M451" s="108"/>
      <c r="N451" s="108"/>
      <c r="O451" s="55"/>
      <c r="P451" s="55"/>
      <c r="Q451" s="108"/>
      <c r="R451" s="108"/>
      <c r="S451" s="108"/>
      <c r="T451" s="108"/>
      <c r="U451" s="108"/>
      <c r="V451" s="108"/>
      <c r="W451" s="108"/>
      <c r="X451" s="108"/>
      <c r="Y451" s="108"/>
      <c r="Z451" s="108"/>
    </row>
    <row r="452" spans="1:26" ht="15.75" customHeight="1">
      <c r="A452" s="108"/>
      <c r="B452" s="108"/>
      <c r="C452" s="108"/>
      <c r="D452" s="108"/>
      <c r="E452" s="108"/>
      <c r="F452" s="108"/>
      <c r="G452" s="108"/>
      <c r="H452" s="108"/>
      <c r="I452" s="108"/>
      <c r="J452" s="108"/>
      <c r="K452" s="108"/>
      <c r="L452" s="108"/>
      <c r="M452" s="108"/>
      <c r="N452" s="108"/>
      <c r="O452" s="55"/>
      <c r="P452" s="55"/>
      <c r="Q452" s="108"/>
      <c r="R452" s="108"/>
      <c r="S452" s="108"/>
      <c r="T452" s="108"/>
      <c r="U452" s="108"/>
      <c r="V452" s="108"/>
      <c r="W452" s="108"/>
      <c r="X452" s="108"/>
      <c r="Y452" s="108"/>
      <c r="Z452" s="108"/>
    </row>
    <row r="453" spans="1:26" ht="15.75" customHeight="1">
      <c r="A453" s="108"/>
      <c r="B453" s="108"/>
      <c r="C453" s="108"/>
      <c r="D453" s="108"/>
      <c r="E453" s="108"/>
      <c r="F453" s="108"/>
      <c r="G453" s="108"/>
      <c r="H453" s="108"/>
      <c r="I453" s="108"/>
      <c r="J453" s="108"/>
      <c r="K453" s="108"/>
      <c r="L453" s="108"/>
      <c r="M453" s="108"/>
      <c r="N453" s="108"/>
      <c r="O453" s="55"/>
      <c r="P453" s="55"/>
      <c r="Q453" s="108"/>
      <c r="R453" s="108"/>
      <c r="S453" s="108"/>
      <c r="T453" s="108"/>
      <c r="U453" s="108"/>
      <c r="V453" s="108"/>
      <c r="W453" s="108"/>
      <c r="X453" s="108"/>
      <c r="Y453" s="108"/>
      <c r="Z453" s="108"/>
    </row>
    <row r="454" spans="1:26" ht="15.75" customHeight="1">
      <c r="A454" s="108"/>
      <c r="B454" s="108"/>
      <c r="C454" s="108"/>
      <c r="D454" s="108"/>
      <c r="E454" s="108"/>
      <c r="F454" s="108"/>
      <c r="G454" s="108"/>
      <c r="H454" s="108"/>
      <c r="I454" s="108"/>
      <c r="J454" s="108"/>
      <c r="K454" s="108"/>
      <c r="L454" s="108"/>
      <c r="M454" s="108"/>
      <c r="N454" s="108"/>
      <c r="O454" s="55"/>
      <c r="P454" s="55"/>
      <c r="Q454" s="108"/>
      <c r="R454" s="108"/>
      <c r="S454" s="108"/>
      <c r="T454" s="108"/>
      <c r="U454" s="108"/>
      <c r="V454" s="108"/>
      <c r="W454" s="108"/>
      <c r="X454" s="108"/>
      <c r="Y454" s="108"/>
      <c r="Z454" s="108"/>
    </row>
    <row r="455" spans="1:26" ht="15.75" customHeight="1">
      <c r="A455" s="108"/>
      <c r="B455" s="108"/>
      <c r="C455" s="108"/>
      <c r="D455" s="108"/>
      <c r="E455" s="108"/>
      <c r="F455" s="108"/>
      <c r="G455" s="108"/>
      <c r="H455" s="108"/>
      <c r="I455" s="108"/>
      <c r="J455" s="108"/>
      <c r="K455" s="108"/>
      <c r="L455" s="108"/>
      <c r="M455" s="108"/>
      <c r="N455" s="108"/>
      <c r="O455" s="55"/>
      <c r="P455" s="55"/>
      <c r="Q455" s="108"/>
      <c r="R455" s="108"/>
      <c r="S455" s="108"/>
      <c r="T455" s="108"/>
      <c r="U455" s="108"/>
      <c r="V455" s="108"/>
      <c r="W455" s="108"/>
      <c r="X455" s="108"/>
      <c r="Y455" s="108"/>
      <c r="Z455" s="108"/>
    </row>
    <row r="456" spans="1:26" ht="15.75" customHeight="1">
      <c r="A456" s="108"/>
      <c r="B456" s="108"/>
      <c r="C456" s="108"/>
      <c r="D456" s="108"/>
      <c r="E456" s="108"/>
      <c r="F456" s="108"/>
      <c r="G456" s="108"/>
      <c r="H456" s="108"/>
      <c r="I456" s="108"/>
      <c r="J456" s="108"/>
      <c r="K456" s="108"/>
      <c r="L456" s="108"/>
      <c r="M456" s="108"/>
      <c r="N456" s="108"/>
      <c r="O456" s="55"/>
      <c r="P456" s="55"/>
      <c r="Q456" s="108"/>
      <c r="R456" s="108"/>
      <c r="S456" s="108"/>
      <c r="T456" s="108"/>
      <c r="U456" s="108"/>
      <c r="V456" s="108"/>
      <c r="W456" s="108"/>
      <c r="X456" s="108"/>
      <c r="Y456" s="108"/>
      <c r="Z456" s="108"/>
    </row>
    <row r="457" spans="1:26" ht="15.75" customHeight="1">
      <c r="A457" s="108"/>
      <c r="B457" s="108"/>
      <c r="C457" s="108"/>
      <c r="D457" s="108"/>
      <c r="E457" s="108"/>
      <c r="F457" s="108"/>
      <c r="G457" s="108"/>
      <c r="H457" s="108"/>
      <c r="I457" s="108"/>
      <c r="J457" s="108"/>
      <c r="K457" s="108"/>
      <c r="L457" s="108"/>
      <c r="M457" s="108"/>
      <c r="N457" s="108"/>
      <c r="O457" s="55"/>
      <c r="P457" s="55"/>
      <c r="Q457" s="108"/>
      <c r="R457" s="108"/>
      <c r="S457" s="108"/>
      <c r="T457" s="108"/>
      <c r="U457" s="108"/>
      <c r="V457" s="108"/>
      <c r="W457" s="108"/>
      <c r="X457" s="108"/>
      <c r="Y457" s="108"/>
      <c r="Z457" s="108"/>
    </row>
    <row r="458" spans="1:26" ht="15.75" customHeight="1">
      <c r="A458" s="108"/>
      <c r="B458" s="108"/>
      <c r="C458" s="108"/>
      <c r="D458" s="108"/>
      <c r="E458" s="108"/>
      <c r="F458" s="108"/>
      <c r="G458" s="108"/>
      <c r="H458" s="108"/>
      <c r="I458" s="108"/>
      <c r="J458" s="108"/>
      <c r="K458" s="108"/>
      <c r="L458" s="108"/>
      <c r="M458" s="108"/>
      <c r="N458" s="108"/>
      <c r="O458" s="55"/>
      <c r="P458" s="55"/>
      <c r="Q458" s="108"/>
      <c r="R458" s="108"/>
      <c r="S458" s="108"/>
      <c r="T458" s="108"/>
      <c r="U458" s="108"/>
      <c r="V458" s="108"/>
      <c r="W458" s="108"/>
      <c r="X458" s="108"/>
      <c r="Y458" s="108"/>
      <c r="Z458" s="108"/>
    </row>
    <row r="459" spans="1:26" ht="15.75" customHeight="1">
      <c r="A459" s="108"/>
      <c r="B459" s="108"/>
      <c r="C459" s="108"/>
      <c r="D459" s="108"/>
      <c r="E459" s="108"/>
      <c r="F459" s="108"/>
      <c r="G459" s="108"/>
      <c r="H459" s="108"/>
      <c r="I459" s="108"/>
      <c r="J459" s="108"/>
      <c r="K459" s="108"/>
      <c r="L459" s="108"/>
      <c r="M459" s="108"/>
      <c r="N459" s="108"/>
      <c r="O459" s="55"/>
      <c r="P459" s="55"/>
      <c r="Q459" s="108"/>
      <c r="R459" s="108"/>
      <c r="S459" s="108"/>
      <c r="T459" s="108"/>
      <c r="U459" s="108"/>
      <c r="V459" s="108"/>
      <c r="W459" s="108"/>
      <c r="X459" s="108"/>
      <c r="Y459" s="108"/>
      <c r="Z459" s="108"/>
    </row>
    <row r="460" spans="1:26" ht="15.75" customHeight="1">
      <c r="A460" s="108"/>
      <c r="B460" s="108"/>
      <c r="C460" s="108"/>
      <c r="D460" s="108"/>
      <c r="E460" s="108"/>
      <c r="F460" s="108"/>
      <c r="G460" s="108"/>
      <c r="H460" s="108"/>
      <c r="I460" s="108"/>
      <c r="J460" s="108"/>
      <c r="K460" s="108"/>
      <c r="L460" s="108"/>
      <c r="M460" s="108"/>
      <c r="N460" s="108"/>
      <c r="O460" s="55"/>
      <c r="P460" s="55"/>
      <c r="Q460" s="108"/>
      <c r="R460" s="108"/>
      <c r="S460" s="108"/>
      <c r="T460" s="108"/>
      <c r="U460" s="108"/>
      <c r="V460" s="108"/>
      <c r="W460" s="108"/>
      <c r="X460" s="108"/>
      <c r="Y460" s="108"/>
      <c r="Z460" s="108"/>
    </row>
    <row r="461" spans="1:26" ht="15.75" customHeight="1">
      <c r="A461" s="108"/>
      <c r="B461" s="108"/>
      <c r="C461" s="108"/>
      <c r="D461" s="108"/>
      <c r="E461" s="108"/>
      <c r="F461" s="108"/>
      <c r="G461" s="108"/>
      <c r="H461" s="108"/>
      <c r="I461" s="108"/>
      <c r="J461" s="108"/>
      <c r="K461" s="108"/>
      <c r="L461" s="108"/>
      <c r="M461" s="108"/>
      <c r="N461" s="108"/>
      <c r="O461" s="55"/>
      <c r="P461" s="55"/>
      <c r="Q461" s="108"/>
      <c r="R461" s="108"/>
      <c r="S461" s="108"/>
      <c r="T461" s="108"/>
      <c r="U461" s="108"/>
      <c r="V461" s="108"/>
      <c r="W461" s="108"/>
      <c r="X461" s="108"/>
      <c r="Y461" s="108"/>
      <c r="Z461" s="108"/>
    </row>
    <row r="462" spans="1:26" ht="15.75" customHeight="1">
      <c r="A462" s="108"/>
      <c r="B462" s="108"/>
      <c r="C462" s="108"/>
      <c r="D462" s="108"/>
      <c r="E462" s="108"/>
      <c r="F462" s="108"/>
      <c r="G462" s="108"/>
      <c r="H462" s="108"/>
      <c r="I462" s="108"/>
      <c r="J462" s="108"/>
      <c r="K462" s="108"/>
      <c r="L462" s="108"/>
      <c r="M462" s="108"/>
      <c r="N462" s="108"/>
      <c r="O462" s="55"/>
      <c r="P462" s="55"/>
      <c r="Q462" s="108"/>
      <c r="R462" s="108"/>
      <c r="S462" s="108"/>
      <c r="T462" s="108"/>
      <c r="U462" s="108"/>
      <c r="V462" s="108"/>
      <c r="W462" s="108"/>
      <c r="X462" s="108"/>
      <c r="Y462" s="108"/>
      <c r="Z462" s="108"/>
    </row>
    <row r="463" spans="1:26" ht="15.75" customHeight="1">
      <c r="A463" s="108"/>
      <c r="B463" s="108"/>
      <c r="C463" s="108"/>
      <c r="D463" s="108"/>
      <c r="E463" s="108"/>
      <c r="F463" s="108"/>
      <c r="G463" s="108"/>
      <c r="H463" s="108"/>
      <c r="I463" s="108"/>
      <c r="J463" s="108"/>
      <c r="K463" s="108"/>
      <c r="L463" s="108"/>
      <c r="M463" s="108"/>
      <c r="N463" s="108"/>
      <c r="O463" s="55"/>
      <c r="P463" s="55"/>
      <c r="Q463" s="108"/>
      <c r="R463" s="108"/>
      <c r="S463" s="108"/>
      <c r="T463" s="108"/>
      <c r="U463" s="108"/>
      <c r="V463" s="108"/>
      <c r="W463" s="108"/>
      <c r="X463" s="108"/>
      <c r="Y463" s="108"/>
      <c r="Z463" s="108"/>
    </row>
    <row r="464" spans="1:26" ht="15.75" customHeight="1">
      <c r="A464" s="108"/>
      <c r="B464" s="108"/>
      <c r="C464" s="108"/>
      <c r="D464" s="108"/>
      <c r="E464" s="108"/>
      <c r="F464" s="108"/>
      <c r="G464" s="108"/>
      <c r="H464" s="108"/>
      <c r="I464" s="108"/>
      <c r="J464" s="108"/>
      <c r="K464" s="108"/>
      <c r="L464" s="108"/>
      <c r="M464" s="108"/>
      <c r="N464" s="108"/>
      <c r="O464" s="55"/>
      <c r="P464" s="55"/>
      <c r="Q464" s="108"/>
      <c r="R464" s="108"/>
      <c r="S464" s="108"/>
      <c r="T464" s="108"/>
      <c r="U464" s="108"/>
      <c r="V464" s="108"/>
      <c r="W464" s="108"/>
      <c r="X464" s="108"/>
      <c r="Y464" s="108"/>
      <c r="Z464" s="108"/>
    </row>
    <row r="465" spans="1:26" ht="15.75" customHeight="1">
      <c r="A465" s="108"/>
      <c r="B465" s="108"/>
      <c r="C465" s="108"/>
      <c r="D465" s="108"/>
      <c r="E465" s="108"/>
      <c r="F465" s="108"/>
      <c r="G465" s="108"/>
      <c r="H465" s="108"/>
      <c r="I465" s="108"/>
      <c r="J465" s="108"/>
      <c r="K465" s="108"/>
      <c r="L465" s="108"/>
      <c r="M465" s="108"/>
      <c r="N465" s="108"/>
      <c r="O465" s="55"/>
      <c r="P465" s="55"/>
      <c r="Q465" s="108"/>
      <c r="R465" s="108"/>
      <c r="S465" s="108"/>
      <c r="T465" s="108"/>
      <c r="U465" s="108"/>
      <c r="V465" s="108"/>
      <c r="W465" s="108"/>
      <c r="X465" s="108"/>
      <c r="Y465" s="108"/>
      <c r="Z465" s="108"/>
    </row>
    <row r="466" spans="1:26" ht="15.75" customHeight="1">
      <c r="A466" s="108"/>
      <c r="B466" s="108"/>
      <c r="C466" s="108"/>
      <c r="D466" s="108"/>
      <c r="E466" s="108"/>
      <c r="F466" s="108"/>
      <c r="G466" s="108"/>
      <c r="H466" s="108"/>
      <c r="I466" s="108"/>
      <c r="J466" s="108"/>
      <c r="K466" s="108"/>
      <c r="L466" s="108"/>
      <c r="M466" s="108"/>
      <c r="N466" s="108"/>
      <c r="O466" s="55"/>
      <c r="P466" s="55"/>
      <c r="Q466" s="108"/>
      <c r="R466" s="108"/>
      <c r="S466" s="108"/>
      <c r="T466" s="108"/>
      <c r="U466" s="108"/>
      <c r="V466" s="108"/>
      <c r="W466" s="108"/>
      <c r="X466" s="108"/>
      <c r="Y466" s="108"/>
      <c r="Z466" s="108"/>
    </row>
    <row r="467" spans="1:26" ht="15.75" customHeight="1">
      <c r="A467" s="108"/>
      <c r="B467" s="108"/>
      <c r="C467" s="108"/>
      <c r="D467" s="108"/>
      <c r="E467" s="108"/>
      <c r="F467" s="108"/>
      <c r="G467" s="108"/>
      <c r="H467" s="108"/>
      <c r="I467" s="108"/>
      <c r="J467" s="108"/>
      <c r="K467" s="108"/>
      <c r="L467" s="108"/>
      <c r="M467" s="108"/>
      <c r="N467" s="108"/>
      <c r="O467" s="55"/>
      <c r="P467" s="55"/>
      <c r="Q467" s="108"/>
      <c r="R467" s="108"/>
      <c r="S467" s="108"/>
      <c r="T467" s="108"/>
      <c r="U467" s="108"/>
      <c r="V467" s="108"/>
      <c r="W467" s="108"/>
      <c r="X467" s="108"/>
      <c r="Y467" s="108"/>
      <c r="Z467" s="108"/>
    </row>
    <row r="468" spans="1:26" ht="15.75" customHeight="1">
      <c r="A468" s="108"/>
      <c r="B468" s="108"/>
      <c r="C468" s="108"/>
      <c r="D468" s="108"/>
      <c r="E468" s="108"/>
      <c r="F468" s="108"/>
      <c r="G468" s="108"/>
      <c r="H468" s="108"/>
      <c r="I468" s="108"/>
      <c r="J468" s="108"/>
      <c r="K468" s="108"/>
      <c r="L468" s="108"/>
      <c r="M468" s="108"/>
      <c r="N468" s="108"/>
      <c r="O468" s="55"/>
      <c r="P468" s="55"/>
      <c r="Q468" s="108"/>
      <c r="R468" s="108"/>
      <c r="S468" s="108"/>
      <c r="T468" s="108"/>
      <c r="U468" s="108"/>
      <c r="V468" s="108"/>
      <c r="W468" s="108"/>
      <c r="X468" s="108"/>
      <c r="Y468" s="108"/>
      <c r="Z468" s="108"/>
    </row>
    <row r="469" spans="1:26" ht="15.75" customHeight="1">
      <c r="A469" s="108"/>
      <c r="B469" s="108"/>
      <c r="C469" s="108"/>
      <c r="D469" s="108"/>
      <c r="E469" s="108"/>
      <c r="F469" s="108"/>
      <c r="G469" s="108"/>
      <c r="H469" s="108"/>
      <c r="I469" s="108"/>
      <c r="J469" s="108"/>
      <c r="K469" s="108"/>
      <c r="L469" s="108"/>
      <c r="M469" s="108"/>
      <c r="N469" s="108"/>
      <c r="O469" s="55"/>
      <c r="P469" s="55"/>
      <c r="Q469" s="108"/>
      <c r="R469" s="108"/>
      <c r="S469" s="108"/>
      <c r="T469" s="108"/>
      <c r="U469" s="108"/>
      <c r="V469" s="108"/>
      <c r="W469" s="108"/>
      <c r="X469" s="108"/>
      <c r="Y469" s="108"/>
      <c r="Z469" s="108"/>
    </row>
    <row r="470" spans="1:26" ht="15.75" customHeight="1">
      <c r="A470" s="108"/>
      <c r="B470" s="108"/>
      <c r="C470" s="108"/>
      <c r="D470" s="108"/>
      <c r="E470" s="108"/>
      <c r="F470" s="108"/>
      <c r="G470" s="108"/>
      <c r="H470" s="108"/>
      <c r="I470" s="108"/>
      <c r="J470" s="108"/>
      <c r="K470" s="108"/>
      <c r="L470" s="108"/>
      <c r="M470" s="108"/>
      <c r="N470" s="108"/>
      <c r="O470" s="55"/>
      <c r="P470" s="55"/>
      <c r="Q470" s="108"/>
      <c r="R470" s="108"/>
      <c r="S470" s="108"/>
      <c r="T470" s="108"/>
      <c r="U470" s="108"/>
      <c r="V470" s="108"/>
      <c r="W470" s="108"/>
      <c r="X470" s="108"/>
      <c r="Y470" s="108"/>
      <c r="Z470" s="108"/>
    </row>
    <row r="471" spans="1:26" ht="15.75" customHeight="1">
      <c r="A471" s="108"/>
      <c r="B471" s="108"/>
      <c r="C471" s="108"/>
      <c r="D471" s="108"/>
      <c r="E471" s="108"/>
      <c r="F471" s="108"/>
      <c r="G471" s="108"/>
      <c r="H471" s="108"/>
      <c r="I471" s="108"/>
      <c r="J471" s="108"/>
      <c r="K471" s="108"/>
      <c r="L471" s="108"/>
      <c r="M471" s="108"/>
      <c r="N471" s="108"/>
      <c r="O471" s="55"/>
      <c r="P471" s="55"/>
      <c r="Q471" s="108"/>
      <c r="R471" s="108"/>
      <c r="S471" s="108"/>
      <c r="T471" s="108"/>
      <c r="U471" s="108"/>
      <c r="V471" s="108"/>
      <c r="W471" s="108"/>
      <c r="X471" s="108"/>
      <c r="Y471" s="108"/>
      <c r="Z471" s="108"/>
    </row>
    <row r="472" spans="1:26" ht="15.75" customHeight="1">
      <c r="A472" s="108"/>
      <c r="B472" s="108"/>
      <c r="C472" s="108"/>
      <c r="D472" s="108"/>
      <c r="E472" s="108"/>
      <c r="F472" s="108"/>
      <c r="G472" s="108"/>
      <c r="H472" s="108"/>
      <c r="I472" s="108"/>
      <c r="J472" s="108"/>
      <c r="K472" s="108"/>
      <c r="L472" s="108"/>
      <c r="M472" s="108"/>
      <c r="N472" s="108"/>
      <c r="O472" s="55"/>
      <c r="P472" s="55"/>
      <c r="Q472" s="108"/>
      <c r="R472" s="108"/>
      <c r="S472" s="108"/>
      <c r="T472" s="108"/>
      <c r="U472" s="108"/>
      <c r="V472" s="108"/>
      <c r="W472" s="108"/>
      <c r="X472" s="108"/>
      <c r="Y472" s="108"/>
      <c r="Z472" s="108"/>
    </row>
    <row r="473" spans="1:26" ht="15.75" customHeight="1">
      <c r="A473" s="108"/>
      <c r="B473" s="108"/>
      <c r="C473" s="108"/>
      <c r="D473" s="108"/>
      <c r="E473" s="108"/>
      <c r="F473" s="108"/>
      <c r="G473" s="108"/>
      <c r="H473" s="108"/>
      <c r="I473" s="108"/>
      <c r="J473" s="108"/>
      <c r="K473" s="108"/>
      <c r="L473" s="108"/>
      <c r="M473" s="108"/>
      <c r="N473" s="108"/>
      <c r="O473" s="55"/>
      <c r="P473" s="55"/>
      <c r="Q473" s="108"/>
      <c r="R473" s="108"/>
      <c r="S473" s="108"/>
      <c r="T473" s="108"/>
      <c r="U473" s="108"/>
      <c r="V473" s="108"/>
      <c r="W473" s="108"/>
      <c r="X473" s="108"/>
      <c r="Y473" s="108"/>
      <c r="Z473" s="108"/>
    </row>
    <row r="474" spans="1:26" ht="15.75" customHeight="1">
      <c r="A474" s="108"/>
      <c r="B474" s="108"/>
      <c r="C474" s="108"/>
      <c r="D474" s="108"/>
      <c r="E474" s="108"/>
      <c r="F474" s="108"/>
      <c r="G474" s="108"/>
      <c r="H474" s="108"/>
      <c r="I474" s="108"/>
      <c r="J474" s="108"/>
      <c r="K474" s="108"/>
      <c r="L474" s="108"/>
      <c r="M474" s="108"/>
      <c r="N474" s="108"/>
      <c r="O474" s="55"/>
      <c r="P474" s="55"/>
      <c r="Q474" s="108"/>
      <c r="R474" s="108"/>
      <c r="S474" s="108"/>
      <c r="T474" s="108"/>
      <c r="U474" s="108"/>
      <c r="V474" s="108"/>
      <c r="W474" s="108"/>
      <c r="X474" s="108"/>
      <c r="Y474" s="108"/>
      <c r="Z474" s="108"/>
    </row>
    <row r="475" spans="1:26" ht="15.75" customHeight="1">
      <c r="A475" s="108"/>
      <c r="B475" s="108"/>
      <c r="C475" s="108"/>
      <c r="D475" s="108"/>
      <c r="E475" s="108"/>
      <c r="F475" s="108"/>
      <c r="G475" s="108"/>
      <c r="H475" s="108"/>
      <c r="I475" s="108"/>
      <c r="J475" s="108"/>
      <c r="K475" s="108"/>
      <c r="L475" s="108"/>
      <c r="M475" s="108"/>
      <c r="N475" s="108"/>
      <c r="O475" s="55"/>
      <c r="P475" s="55"/>
      <c r="Q475" s="108"/>
      <c r="R475" s="108"/>
      <c r="S475" s="108"/>
      <c r="T475" s="108"/>
      <c r="U475" s="108"/>
      <c r="V475" s="108"/>
      <c r="W475" s="108"/>
      <c r="X475" s="108"/>
      <c r="Y475" s="108"/>
      <c r="Z475" s="108"/>
    </row>
    <row r="476" spans="1:26" ht="15.75" customHeight="1">
      <c r="A476" s="108"/>
      <c r="B476" s="108"/>
      <c r="C476" s="108"/>
      <c r="D476" s="108"/>
      <c r="E476" s="108"/>
      <c r="F476" s="108"/>
      <c r="G476" s="108"/>
      <c r="H476" s="108"/>
      <c r="I476" s="108"/>
      <c r="J476" s="108"/>
      <c r="K476" s="108"/>
      <c r="L476" s="108"/>
      <c r="M476" s="108"/>
      <c r="N476" s="108"/>
      <c r="O476" s="55"/>
      <c r="P476" s="55"/>
      <c r="Q476" s="108"/>
      <c r="R476" s="108"/>
      <c r="S476" s="108"/>
      <c r="T476" s="108"/>
      <c r="U476" s="108"/>
      <c r="V476" s="108"/>
      <c r="W476" s="108"/>
      <c r="X476" s="108"/>
      <c r="Y476" s="108"/>
      <c r="Z476" s="108"/>
    </row>
    <row r="477" spans="1:26" ht="15.75" customHeight="1">
      <c r="A477" s="108"/>
      <c r="B477" s="108"/>
      <c r="C477" s="108"/>
      <c r="D477" s="108"/>
      <c r="E477" s="108"/>
      <c r="F477" s="108"/>
      <c r="G477" s="108"/>
      <c r="H477" s="108"/>
      <c r="I477" s="108"/>
      <c r="J477" s="108"/>
      <c r="K477" s="108"/>
      <c r="L477" s="108"/>
      <c r="M477" s="108"/>
      <c r="N477" s="108"/>
      <c r="O477" s="55"/>
      <c r="P477" s="55"/>
      <c r="Q477" s="108"/>
      <c r="R477" s="108"/>
      <c r="S477" s="108"/>
      <c r="T477" s="108"/>
      <c r="U477" s="108"/>
      <c r="V477" s="108"/>
      <c r="W477" s="108"/>
      <c r="X477" s="108"/>
      <c r="Y477" s="108"/>
      <c r="Z477" s="108"/>
    </row>
    <row r="478" spans="1:26" ht="15.75" customHeight="1">
      <c r="A478" s="108"/>
      <c r="B478" s="108"/>
      <c r="C478" s="108"/>
      <c r="D478" s="108"/>
      <c r="E478" s="108"/>
      <c r="F478" s="108"/>
      <c r="G478" s="108"/>
      <c r="H478" s="108"/>
      <c r="I478" s="108"/>
      <c r="J478" s="108"/>
      <c r="K478" s="108"/>
      <c r="L478" s="108"/>
      <c r="M478" s="108"/>
      <c r="N478" s="108"/>
      <c r="O478" s="55"/>
      <c r="P478" s="55"/>
      <c r="Q478" s="108"/>
      <c r="R478" s="108"/>
      <c r="S478" s="108"/>
      <c r="T478" s="108"/>
      <c r="U478" s="108"/>
      <c r="V478" s="108"/>
      <c r="W478" s="108"/>
      <c r="X478" s="108"/>
      <c r="Y478" s="108"/>
      <c r="Z478" s="108"/>
    </row>
    <row r="479" spans="1:26" ht="15.75" customHeight="1">
      <c r="A479" s="108"/>
      <c r="B479" s="108"/>
      <c r="C479" s="108"/>
      <c r="D479" s="108"/>
      <c r="E479" s="108"/>
      <c r="F479" s="108"/>
      <c r="G479" s="108"/>
      <c r="H479" s="108"/>
      <c r="I479" s="108"/>
      <c r="J479" s="108"/>
      <c r="K479" s="108"/>
      <c r="L479" s="108"/>
      <c r="M479" s="108"/>
      <c r="N479" s="108"/>
      <c r="O479" s="55"/>
      <c r="P479" s="55"/>
      <c r="Q479" s="108"/>
      <c r="R479" s="108"/>
      <c r="S479" s="108"/>
      <c r="T479" s="108"/>
      <c r="U479" s="108"/>
      <c r="V479" s="108"/>
      <c r="W479" s="108"/>
      <c r="X479" s="108"/>
      <c r="Y479" s="108"/>
      <c r="Z479" s="108"/>
    </row>
    <row r="480" spans="1:26" ht="15.75" customHeight="1">
      <c r="A480" s="108"/>
      <c r="B480" s="108"/>
      <c r="C480" s="108"/>
      <c r="D480" s="108"/>
      <c r="E480" s="108"/>
      <c r="F480" s="108"/>
      <c r="G480" s="108"/>
      <c r="H480" s="108"/>
      <c r="I480" s="108"/>
      <c r="J480" s="108"/>
      <c r="K480" s="108"/>
      <c r="L480" s="108"/>
      <c r="M480" s="108"/>
      <c r="N480" s="108"/>
      <c r="O480" s="55"/>
      <c r="P480" s="55"/>
      <c r="Q480" s="108"/>
      <c r="R480" s="108"/>
      <c r="S480" s="108"/>
      <c r="T480" s="108"/>
      <c r="U480" s="108"/>
      <c r="V480" s="108"/>
      <c r="W480" s="108"/>
      <c r="X480" s="108"/>
      <c r="Y480" s="108"/>
      <c r="Z480" s="108"/>
    </row>
    <row r="481" spans="1:26" ht="15.75" customHeight="1">
      <c r="A481" s="108"/>
      <c r="B481" s="108"/>
      <c r="C481" s="108"/>
      <c r="D481" s="108"/>
      <c r="E481" s="108"/>
      <c r="F481" s="108"/>
      <c r="G481" s="108"/>
      <c r="H481" s="108"/>
      <c r="I481" s="108"/>
      <c r="J481" s="108"/>
      <c r="K481" s="108"/>
      <c r="L481" s="108"/>
      <c r="M481" s="108"/>
      <c r="N481" s="108"/>
      <c r="O481" s="55"/>
      <c r="P481" s="55"/>
      <c r="Q481" s="108"/>
      <c r="R481" s="108"/>
      <c r="S481" s="108"/>
      <c r="T481" s="108"/>
      <c r="U481" s="108"/>
      <c r="V481" s="108"/>
      <c r="W481" s="108"/>
      <c r="X481" s="108"/>
      <c r="Y481" s="108"/>
      <c r="Z481" s="108"/>
    </row>
    <row r="482" spans="1:26" ht="15.75" customHeight="1">
      <c r="A482" s="108"/>
      <c r="B482" s="108"/>
      <c r="C482" s="108"/>
      <c r="D482" s="108"/>
      <c r="E482" s="108"/>
      <c r="F482" s="108"/>
      <c r="G482" s="108"/>
      <c r="H482" s="108"/>
      <c r="I482" s="108"/>
      <c r="J482" s="108"/>
      <c r="K482" s="108"/>
      <c r="L482" s="108"/>
      <c r="M482" s="108"/>
      <c r="N482" s="108"/>
      <c r="O482" s="55"/>
      <c r="P482" s="55"/>
      <c r="Q482" s="108"/>
      <c r="R482" s="108"/>
      <c r="S482" s="108"/>
      <c r="T482" s="108"/>
      <c r="U482" s="108"/>
      <c r="V482" s="108"/>
      <c r="W482" s="108"/>
      <c r="X482" s="108"/>
      <c r="Y482" s="108"/>
      <c r="Z482" s="108"/>
    </row>
    <row r="483" spans="1:26" ht="15.75" customHeight="1">
      <c r="A483" s="108"/>
      <c r="B483" s="108"/>
      <c r="C483" s="108"/>
      <c r="D483" s="108"/>
      <c r="E483" s="108"/>
      <c r="F483" s="108"/>
      <c r="G483" s="108"/>
      <c r="H483" s="108"/>
      <c r="I483" s="108"/>
      <c r="J483" s="108"/>
      <c r="K483" s="108"/>
      <c r="L483" s="108"/>
      <c r="M483" s="108"/>
      <c r="N483" s="108"/>
      <c r="O483" s="55"/>
      <c r="P483" s="55"/>
      <c r="Q483" s="108"/>
      <c r="R483" s="108"/>
      <c r="S483" s="108"/>
      <c r="T483" s="108"/>
      <c r="U483" s="108"/>
      <c r="V483" s="108"/>
      <c r="W483" s="108"/>
      <c r="X483" s="108"/>
      <c r="Y483" s="108"/>
      <c r="Z483" s="108"/>
    </row>
    <row r="484" spans="1:26" ht="15.75" customHeight="1">
      <c r="A484" s="108"/>
      <c r="B484" s="108"/>
      <c r="C484" s="108"/>
      <c r="D484" s="108"/>
      <c r="E484" s="108"/>
      <c r="F484" s="108"/>
      <c r="G484" s="108"/>
      <c r="H484" s="108"/>
      <c r="I484" s="108"/>
      <c r="J484" s="108"/>
      <c r="K484" s="108"/>
      <c r="L484" s="108"/>
      <c r="M484" s="108"/>
      <c r="N484" s="108"/>
      <c r="O484" s="55"/>
      <c r="P484" s="55"/>
      <c r="Q484" s="108"/>
      <c r="R484" s="108"/>
      <c r="S484" s="108"/>
      <c r="T484" s="108"/>
      <c r="U484" s="108"/>
      <c r="V484" s="108"/>
      <c r="W484" s="108"/>
      <c r="X484" s="108"/>
      <c r="Y484" s="108"/>
      <c r="Z484" s="108"/>
    </row>
    <row r="485" spans="1:26" ht="15.75" customHeight="1">
      <c r="A485" s="108"/>
      <c r="B485" s="108"/>
      <c r="C485" s="108"/>
      <c r="D485" s="108"/>
      <c r="E485" s="108"/>
      <c r="F485" s="108"/>
      <c r="G485" s="108"/>
      <c r="H485" s="108"/>
      <c r="I485" s="108"/>
      <c r="J485" s="108"/>
      <c r="K485" s="108"/>
      <c r="L485" s="108"/>
      <c r="M485" s="108"/>
      <c r="N485" s="108"/>
      <c r="O485" s="55"/>
      <c r="P485" s="55"/>
      <c r="Q485" s="108"/>
      <c r="R485" s="108"/>
      <c r="S485" s="108"/>
      <c r="T485" s="108"/>
      <c r="U485" s="108"/>
      <c r="V485" s="108"/>
      <c r="W485" s="108"/>
      <c r="X485" s="108"/>
      <c r="Y485" s="108"/>
      <c r="Z485" s="108"/>
    </row>
    <row r="486" spans="1:26" ht="15.75" customHeight="1">
      <c r="A486" s="108"/>
      <c r="B486" s="108"/>
      <c r="C486" s="108"/>
      <c r="D486" s="108"/>
      <c r="E486" s="108"/>
      <c r="F486" s="108"/>
      <c r="G486" s="108"/>
      <c r="H486" s="108"/>
      <c r="I486" s="108"/>
      <c r="J486" s="108"/>
      <c r="K486" s="108"/>
      <c r="L486" s="108"/>
      <c r="M486" s="108"/>
      <c r="N486" s="108"/>
      <c r="O486" s="55"/>
      <c r="P486" s="55"/>
      <c r="Q486" s="108"/>
      <c r="R486" s="108"/>
      <c r="S486" s="108"/>
      <c r="T486" s="108"/>
      <c r="U486" s="108"/>
      <c r="V486" s="108"/>
      <c r="W486" s="108"/>
      <c r="X486" s="108"/>
      <c r="Y486" s="108"/>
      <c r="Z486" s="108"/>
    </row>
    <row r="487" spans="1:26" ht="15.75" customHeight="1">
      <c r="A487" s="108"/>
      <c r="B487" s="108"/>
      <c r="C487" s="108"/>
      <c r="D487" s="108"/>
      <c r="E487" s="108"/>
      <c r="F487" s="108"/>
      <c r="G487" s="108"/>
      <c r="H487" s="108"/>
      <c r="I487" s="108"/>
      <c r="J487" s="108"/>
      <c r="K487" s="108"/>
      <c r="L487" s="108"/>
      <c r="M487" s="108"/>
      <c r="N487" s="108"/>
      <c r="O487" s="55"/>
      <c r="P487" s="55"/>
      <c r="Q487" s="108"/>
      <c r="R487" s="108"/>
      <c r="S487" s="108"/>
      <c r="T487" s="108"/>
      <c r="U487" s="108"/>
      <c r="V487" s="108"/>
      <c r="W487" s="108"/>
      <c r="X487" s="108"/>
      <c r="Y487" s="108"/>
      <c r="Z487" s="108"/>
    </row>
    <row r="488" spans="1:26" ht="15.75" customHeight="1">
      <c r="A488" s="108"/>
      <c r="B488" s="108"/>
      <c r="C488" s="108"/>
      <c r="D488" s="108"/>
      <c r="E488" s="108"/>
      <c r="F488" s="108"/>
      <c r="G488" s="108"/>
      <c r="H488" s="108"/>
      <c r="I488" s="108"/>
      <c r="J488" s="108"/>
      <c r="K488" s="108"/>
      <c r="L488" s="108"/>
      <c r="M488" s="108"/>
      <c r="N488" s="108"/>
      <c r="O488" s="55"/>
      <c r="P488" s="55"/>
      <c r="Q488" s="108"/>
      <c r="R488" s="108"/>
      <c r="S488" s="108"/>
      <c r="T488" s="108"/>
      <c r="U488" s="108"/>
      <c r="V488" s="108"/>
      <c r="W488" s="108"/>
      <c r="X488" s="108"/>
      <c r="Y488" s="108"/>
      <c r="Z488" s="108"/>
    </row>
    <row r="489" spans="1:26" ht="15.75" customHeight="1">
      <c r="A489" s="108"/>
      <c r="B489" s="108"/>
      <c r="C489" s="108"/>
      <c r="D489" s="108"/>
      <c r="E489" s="108"/>
      <c r="F489" s="108"/>
      <c r="G489" s="108"/>
      <c r="H489" s="108"/>
      <c r="I489" s="108"/>
      <c r="J489" s="108"/>
      <c r="K489" s="108"/>
      <c r="L489" s="108"/>
      <c r="M489" s="108"/>
      <c r="N489" s="108"/>
      <c r="O489" s="55"/>
      <c r="P489" s="55"/>
      <c r="Q489" s="108"/>
      <c r="R489" s="108"/>
      <c r="S489" s="108"/>
      <c r="T489" s="108"/>
      <c r="U489" s="108"/>
      <c r="V489" s="108"/>
      <c r="W489" s="108"/>
      <c r="X489" s="108"/>
      <c r="Y489" s="108"/>
      <c r="Z489" s="108"/>
    </row>
    <row r="490" spans="1:26" ht="15.75" customHeight="1">
      <c r="A490" s="108"/>
      <c r="B490" s="108"/>
      <c r="C490" s="108"/>
      <c r="D490" s="108"/>
      <c r="E490" s="108"/>
      <c r="F490" s="108"/>
      <c r="G490" s="108"/>
      <c r="H490" s="108"/>
      <c r="I490" s="108"/>
      <c r="J490" s="108"/>
      <c r="K490" s="108"/>
      <c r="L490" s="108"/>
      <c r="M490" s="108"/>
      <c r="N490" s="108"/>
      <c r="O490" s="55"/>
      <c r="P490" s="55"/>
      <c r="Q490" s="108"/>
      <c r="R490" s="108"/>
      <c r="S490" s="108"/>
      <c r="T490" s="108"/>
      <c r="U490" s="108"/>
      <c r="V490" s="108"/>
      <c r="W490" s="108"/>
      <c r="X490" s="108"/>
      <c r="Y490" s="108"/>
      <c r="Z490" s="108"/>
    </row>
    <row r="491" spans="1:26" ht="15.75" customHeight="1">
      <c r="A491" s="108"/>
      <c r="B491" s="108"/>
      <c r="C491" s="108"/>
      <c r="D491" s="108"/>
      <c r="E491" s="108"/>
      <c r="F491" s="108"/>
      <c r="G491" s="108"/>
      <c r="H491" s="108"/>
      <c r="I491" s="108"/>
      <c r="J491" s="108"/>
      <c r="K491" s="108"/>
      <c r="L491" s="108"/>
      <c r="M491" s="108"/>
      <c r="N491" s="108"/>
      <c r="O491" s="55"/>
      <c r="P491" s="55"/>
      <c r="Q491" s="108"/>
      <c r="R491" s="108"/>
      <c r="S491" s="108"/>
      <c r="T491" s="108"/>
      <c r="U491" s="108"/>
      <c r="V491" s="108"/>
      <c r="W491" s="108"/>
      <c r="X491" s="108"/>
      <c r="Y491" s="108"/>
      <c r="Z491" s="108"/>
    </row>
    <row r="492" spans="1:26" ht="15.75" customHeight="1">
      <c r="A492" s="108"/>
      <c r="B492" s="108"/>
      <c r="C492" s="108"/>
      <c r="D492" s="108"/>
      <c r="E492" s="108"/>
      <c r="F492" s="108"/>
      <c r="G492" s="108"/>
      <c r="H492" s="108"/>
      <c r="I492" s="108"/>
      <c r="J492" s="108"/>
      <c r="K492" s="108"/>
      <c r="L492" s="108"/>
      <c r="M492" s="108"/>
      <c r="N492" s="108"/>
      <c r="O492" s="55"/>
      <c r="P492" s="55"/>
      <c r="Q492" s="108"/>
      <c r="R492" s="108"/>
      <c r="S492" s="108"/>
      <c r="T492" s="108"/>
      <c r="U492" s="108"/>
      <c r="V492" s="108"/>
      <c r="W492" s="108"/>
      <c r="X492" s="108"/>
      <c r="Y492" s="108"/>
      <c r="Z492" s="108"/>
    </row>
    <row r="493" spans="1:26" ht="15.75" customHeight="1">
      <c r="A493" s="108"/>
      <c r="B493" s="108"/>
      <c r="C493" s="108"/>
      <c r="D493" s="108"/>
      <c r="E493" s="108"/>
      <c r="F493" s="108"/>
      <c r="G493" s="108"/>
      <c r="H493" s="108"/>
      <c r="I493" s="108"/>
      <c r="J493" s="108"/>
      <c r="K493" s="108"/>
      <c r="L493" s="108"/>
      <c r="M493" s="108"/>
      <c r="N493" s="108"/>
      <c r="O493" s="55"/>
      <c r="P493" s="55"/>
      <c r="Q493" s="108"/>
      <c r="R493" s="108"/>
      <c r="S493" s="108"/>
      <c r="T493" s="108"/>
      <c r="U493" s="108"/>
      <c r="V493" s="108"/>
      <c r="W493" s="108"/>
      <c r="X493" s="108"/>
      <c r="Y493" s="108"/>
      <c r="Z493" s="108"/>
    </row>
    <row r="494" spans="1:26" ht="15.75" customHeight="1">
      <c r="A494" s="108"/>
      <c r="B494" s="108"/>
      <c r="C494" s="108"/>
      <c r="D494" s="108"/>
      <c r="E494" s="108"/>
      <c r="F494" s="108"/>
      <c r="G494" s="108"/>
      <c r="H494" s="108"/>
      <c r="I494" s="108"/>
      <c r="J494" s="108"/>
      <c r="K494" s="108"/>
      <c r="L494" s="108"/>
      <c r="M494" s="108"/>
      <c r="N494" s="108"/>
      <c r="O494" s="55"/>
      <c r="P494" s="55"/>
      <c r="Q494" s="108"/>
      <c r="R494" s="108"/>
      <c r="S494" s="108"/>
      <c r="T494" s="108"/>
      <c r="U494" s="108"/>
      <c r="V494" s="108"/>
      <c r="W494" s="108"/>
      <c r="X494" s="108"/>
      <c r="Y494" s="108"/>
      <c r="Z494" s="108"/>
    </row>
    <row r="495" spans="1:26" ht="15.75" customHeight="1">
      <c r="A495" s="108"/>
      <c r="B495" s="108"/>
      <c r="C495" s="108"/>
      <c r="D495" s="108"/>
      <c r="E495" s="108"/>
      <c r="F495" s="108"/>
      <c r="G495" s="108"/>
      <c r="H495" s="108"/>
      <c r="I495" s="108"/>
      <c r="J495" s="108"/>
      <c r="K495" s="108"/>
      <c r="L495" s="108"/>
      <c r="M495" s="108"/>
      <c r="N495" s="108"/>
      <c r="O495" s="55"/>
      <c r="P495" s="55"/>
      <c r="Q495" s="108"/>
      <c r="R495" s="108"/>
      <c r="S495" s="108"/>
      <c r="T495" s="108"/>
      <c r="U495" s="108"/>
      <c r="V495" s="108"/>
      <c r="W495" s="108"/>
      <c r="X495" s="108"/>
      <c r="Y495" s="108"/>
      <c r="Z495" s="108"/>
    </row>
    <row r="496" spans="1:26" ht="15.75" customHeight="1">
      <c r="A496" s="108"/>
      <c r="B496" s="108"/>
      <c r="C496" s="108"/>
      <c r="D496" s="108"/>
      <c r="E496" s="108"/>
      <c r="F496" s="108"/>
      <c r="G496" s="108"/>
      <c r="H496" s="108"/>
      <c r="I496" s="108"/>
      <c r="J496" s="108"/>
      <c r="K496" s="108"/>
      <c r="L496" s="108"/>
      <c r="M496" s="108"/>
      <c r="N496" s="108"/>
      <c r="O496" s="55"/>
      <c r="P496" s="55"/>
      <c r="Q496" s="108"/>
      <c r="R496" s="108"/>
      <c r="S496" s="108"/>
      <c r="T496" s="108"/>
      <c r="U496" s="108"/>
      <c r="V496" s="108"/>
      <c r="W496" s="108"/>
      <c r="X496" s="108"/>
      <c r="Y496" s="108"/>
      <c r="Z496" s="108"/>
    </row>
    <row r="497" spans="1:26" ht="15.75" customHeight="1">
      <c r="A497" s="108"/>
      <c r="B497" s="108"/>
      <c r="C497" s="108"/>
      <c r="D497" s="108"/>
      <c r="E497" s="108"/>
      <c r="F497" s="108"/>
      <c r="G497" s="108"/>
      <c r="H497" s="108"/>
      <c r="I497" s="108"/>
      <c r="J497" s="108"/>
      <c r="K497" s="108"/>
      <c r="L497" s="108"/>
      <c r="M497" s="108"/>
      <c r="N497" s="108"/>
      <c r="O497" s="55"/>
      <c r="P497" s="55"/>
      <c r="Q497" s="108"/>
      <c r="R497" s="108"/>
      <c r="S497" s="108"/>
      <c r="T497" s="108"/>
      <c r="U497" s="108"/>
      <c r="V497" s="108"/>
      <c r="W497" s="108"/>
      <c r="X497" s="108"/>
      <c r="Y497" s="108"/>
      <c r="Z497" s="108"/>
    </row>
    <row r="498" spans="1:26" ht="15.75" customHeight="1">
      <c r="A498" s="108"/>
      <c r="B498" s="108"/>
      <c r="C498" s="108"/>
      <c r="D498" s="108"/>
      <c r="E498" s="108"/>
      <c r="F498" s="108"/>
      <c r="G498" s="108"/>
      <c r="H498" s="108"/>
      <c r="I498" s="108"/>
      <c r="J498" s="108"/>
      <c r="K498" s="108"/>
      <c r="L498" s="108"/>
      <c r="M498" s="108"/>
      <c r="N498" s="108"/>
      <c r="O498" s="55"/>
      <c r="P498" s="55"/>
      <c r="Q498" s="108"/>
      <c r="R498" s="108"/>
      <c r="S498" s="108"/>
      <c r="T498" s="108"/>
      <c r="U498" s="108"/>
      <c r="V498" s="108"/>
      <c r="W498" s="108"/>
      <c r="X498" s="108"/>
      <c r="Y498" s="108"/>
      <c r="Z498" s="108"/>
    </row>
    <row r="499" spans="1:26" ht="15.75" customHeight="1">
      <c r="A499" s="108"/>
      <c r="B499" s="108"/>
      <c r="C499" s="108"/>
      <c r="D499" s="108"/>
      <c r="E499" s="108"/>
      <c r="F499" s="108"/>
      <c r="G499" s="108"/>
      <c r="H499" s="108"/>
      <c r="I499" s="108"/>
      <c r="J499" s="108"/>
      <c r="K499" s="108"/>
      <c r="L499" s="108"/>
      <c r="M499" s="108"/>
      <c r="N499" s="108"/>
      <c r="O499" s="55"/>
      <c r="P499" s="55"/>
      <c r="Q499" s="108"/>
      <c r="R499" s="108"/>
      <c r="S499" s="108"/>
      <c r="T499" s="108"/>
      <c r="U499" s="108"/>
      <c r="V499" s="108"/>
      <c r="W499" s="108"/>
      <c r="X499" s="108"/>
      <c r="Y499" s="108"/>
      <c r="Z499" s="108"/>
    </row>
    <row r="500" spans="1:26" ht="15.75" customHeight="1">
      <c r="A500" s="108"/>
      <c r="B500" s="108"/>
      <c r="C500" s="108"/>
      <c r="D500" s="108"/>
      <c r="E500" s="108"/>
      <c r="F500" s="108"/>
      <c r="G500" s="108"/>
      <c r="H500" s="108"/>
      <c r="I500" s="108"/>
      <c r="J500" s="108"/>
      <c r="K500" s="108"/>
      <c r="L500" s="108"/>
      <c r="M500" s="108"/>
      <c r="N500" s="108"/>
      <c r="O500" s="55"/>
      <c r="P500" s="55"/>
      <c r="Q500" s="108"/>
      <c r="R500" s="108"/>
      <c r="S500" s="108"/>
      <c r="T500" s="108"/>
      <c r="U500" s="108"/>
      <c r="V500" s="108"/>
      <c r="W500" s="108"/>
      <c r="X500" s="108"/>
      <c r="Y500" s="108"/>
      <c r="Z500" s="108"/>
    </row>
    <row r="501" spans="1:26" ht="15.75" customHeight="1">
      <c r="A501" s="108"/>
      <c r="B501" s="108"/>
      <c r="C501" s="108"/>
      <c r="D501" s="108"/>
      <c r="E501" s="108"/>
      <c r="F501" s="108"/>
      <c r="G501" s="108"/>
      <c r="H501" s="108"/>
      <c r="I501" s="108"/>
      <c r="J501" s="108"/>
      <c r="K501" s="108"/>
      <c r="L501" s="108"/>
      <c r="M501" s="108"/>
      <c r="N501" s="108"/>
      <c r="O501" s="55"/>
      <c r="P501" s="55"/>
      <c r="Q501" s="108"/>
      <c r="R501" s="108"/>
      <c r="S501" s="108"/>
      <c r="T501" s="108"/>
      <c r="U501" s="108"/>
      <c r="V501" s="108"/>
      <c r="W501" s="108"/>
      <c r="X501" s="108"/>
      <c r="Y501" s="108"/>
      <c r="Z501" s="108"/>
    </row>
    <row r="502" spans="1:26" ht="15.75" customHeight="1">
      <c r="A502" s="108"/>
      <c r="B502" s="108"/>
      <c r="C502" s="108"/>
      <c r="D502" s="108"/>
      <c r="E502" s="108"/>
      <c r="F502" s="108"/>
      <c r="G502" s="108"/>
      <c r="H502" s="108"/>
      <c r="I502" s="108"/>
      <c r="J502" s="108"/>
      <c r="K502" s="108"/>
      <c r="L502" s="108"/>
      <c r="M502" s="108"/>
      <c r="N502" s="108"/>
      <c r="O502" s="55"/>
      <c r="P502" s="55"/>
      <c r="Q502" s="108"/>
      <c r="R502" s="108"/>
      <c r="S502" s="108"/>
      <c r="T502" s="108"/>
      <c r="U502" s="108"/>
      <c r="V502" s="108"/>
      <c r="W502" s="108"/>
      <c r="X502" s="108"/>
      <c r="Y502" s="108"/>
      <c r="Z502" s="108"/>
    </row>
    <row r="503" spans="1:26" ht="15.75" customHeight="1">
      <c r="A503" s="108"/>
      <c r="B503" s="108"/>
      <c r="C503" s="108"/>
      <c r="D503" s="108"/>
      <c r="E503" s="108"/>
      <c r="F503" s="108"/>
      <c r="G503" s="108"/>
      <c r="H503" s="108"/>
      <c r="I503" s="108"/>
      <c r="J503" s="108"/>
      <c r="K503" s="108"/>
      <c r="L503" s="108"/>
      <c r="M503" s="108"/>
      <c r="N503" s="108"/>
      <c r="O503" s="55"/>
      <c r="P503" s="55"/>
      <c r="Q503" s="108"/>
      <c r="R503" s="108"/>
      <c r="S503" s="108"/>
      <c r="T503" s="108"/>
      <c r="U503" s="108"/>
      <c r="V503" s="108"/>
      <c r="W503" s="108"/>
      <c r="X503" s="108"/>
      <c r="Y503" s="108"/>
      <c r="Z503" s="108"/>
    </row>
    <row r="504" spans="1:26" ht="15.75" customHeight="1">
      <c r="A504" s="108"/>
      <c r="B504" s="108"/>
      <c r="C504" s="108"/>
      <c r="D504" s="108"/>
      <c r="E504" s="108"/>
      <c r="F504" s="108"/>
      <c r="G504" s="108"/>
      <c r="H504" s="108"/>
      <c r="I504" s="108"/>
      <c r="J504" s="108"/>
      <c r="K504" s="108"/>
      <c r="L504" s="108"/>
      <c r="M504" s="108"/>
      <c r="N504" s="108"/>
      <c r="O504" s="55"/>
      <c r="P504" s="55"/>
      <c r="Q504" s="108"/>
      <c r="R504" s="108"/>
      <c r="S504" s="108"/>
      <c r="T504" s="108"/>
      <c r="U504" s="108"/>
      <c r="V504" s="108"/>
      <c r="W504" s="108"/>
      <c r="X504" s="108"/>
      <c r="Y504" s="108"/>
      <c r="Z504" s="108"/>
    </row>
    <row r="505" spans="1:26" ht="15.75" customHeight="1">
      <c r="A505" s="108"/>
      <c r="B505" s="108"/>
      <c r="C505" s="108"/>
      <c r="D505" s="108"/>
      <c r="E505" s="108"/>
      <c r="F505" s="108"/>
      <c r="G505" s="108"/>
      <c r="H505" s="108"/>
      <c r="I505" s="108"/>
      <c r="J505" s="108"/>
      <c r="K505" s="108"/>
      <c r="L505" s="108"/>
      <c r="M505" s="108"/>
      <c r="N505" s="108"/>
      <c r="O505" s="55"/>
      <c r="P505" s="55"/>
      <c r="Q505" s="108"/>
      <c r="R505" s="108"/>
      <c r="S505" s="108"/>
      <c r="T505" s="108"/>
      <c r="U505" s="108"/>
      <c r="V505" s="108"/>
      <c r="W505" s="108"/>
      <c r="X505" s="108"/>
      <c r="Y505" s="108"/>
      <c r="Z505" s="108"/>
    </row>
    <row r="506" spans="1:26" ht="15.75" customHeight="1">
      <c r="A506" s="108"/>
      <c r="B506" s="108"/>
      <c r="C506" s="108"/>
      <c r="D506" s="108"/>
      <c r="E506" s="108"/>
      <c r="F506" s="108"/>
      <c r="G506" s="108"/>
      <c r="H506" s="108"/>
      <c r="I506" s="108"/>
      <c r="J506" s="108"/>
      <c r="K506" s="108"/>
      <c r="L506" s="108"/>
      <c r="M506" s="108"/>
      <c r="N506" s="108"/>
      <c r="O506" s="55"/>
      <c r="P506" s="55"/>
      <c r="Q506" s="108"/>
      <c r="R506" s="108"/>
      <c r="S506" s="108"/>
      <c r="T506" s="108"/>
      <c r="U506" s="108"/>
      <c r="V506" s="108"/>
      <c r="W506" s="108"/>
      <c r="X506" s="108"/>
      <c r="Y506" s="108"/>
      <c r="Z506" s="108"/>
    </row>
    <row r="507" spans="1:26" ht="15.75" customHeight="1">
      <c r="A507" s="108"/>
      <c r="B507" s="108"/>
      <c r="C507" s="108"/>
      <c r="D507" s="108"/>
      <c r="E507" s="108"/>
      <c r="F507" s="108"/>
      <c r="G507" s="108"/>
      <c r="H507" s="108"/>
      <c r="I507" s="108"/>
      <c r="J507" s="108"/>
      <c r="K507" s="108"/>
      <c r="L507" s="108"/>
      <c r="M507" s="108"/>
      <c r="N507" s="108"/>
      <c r="O507" s="55"/>
      <c r="P507" s="55"/>
      <c r="Q507" s="108"/>
      <c r="R507" s="108"/>
      <c r="S507" s="108"/>
      <c r="T507" s="108"/>
      <c r="U507" s="108"/>
      <c r="V507" s="108"/>
      <c r="W507" s="108"/>
      <c r="X507" s="108"/>
      <c r="Y507" s="108"/>
      <c r="Z507" s="108"/>
    </row>
    <row r="508" spans="1:26" ht="15.75" customHeight="1">
      <c r="A508" s="108"/>
      <c r="B508" s="108"/>
      <c r="C508" s="108"/>
      <c r="D508" s="108"/>
      <c r="E508" s="108"/>
      <c r="F508" s="108"/>
      <c r="G508" s="108"/>
      <c r="H508" s="108"/>
      <c r="I508" s="108"/>
      <c r="J508" s="108"/>
      <c r="K508" s="108"/>
      <c r="L508" s="108"/>
      <c r="M508" s="108"/>
      <c r="N508" s="108"/>
      <c r="O508" s="55"/>
      <c r="P508" s="55"/>
      <c r="Q508" s="108"/>
      <c r="R508" s="108"/>
      <c r="S508" s="108"/>
      <c r="T508" s="108"/>
      <c r="U508" s="108"/>
      <c r="V508" s="108"/>
      <c r="W508" s="108"/>
      <c r="X508" s="108"/>
      <c r="Y508" s="108"/>
      <c r="Z508" s="108"/>
    </row>
    <row r="509" spans="1:26" ht="15.75" customHeight="1">
      <c r="A509" s="108"/>
      <c r="B509" s="108"/>
      <c r="C509" s="108"/>
      <c r="D509" s="108"/>
      <c r="E509" s="108"/>
      <c r="F509" s="108"/>
      <c r="G509" s="108"/>
      <c r="H509" s="108"/>
      <c r="I509" s="108"/>
      <c r="J509" s="108"/>
      <c r="K509" s="108"/>
      <c r="L509" s="108"/>
      <c r="M509" s="108"/>
      <c r="N509" s="108"/>
      <c r="O509" s="55"/>
      <c r="P509" s="55"/>
      <c r="Q509" s="108"/>
      <c r="R509" s="108"/>
      <c r="S509" s="108"/>
      <c r="T509" s="108"/>
      <c r="U509" s="108"/>
      <c r="V509" s="108"/>
      <c r="W509" s="108"/>
      <c r="X509" s="108"/>
      <c r="Y509" s="108"/>
      <c r="Z509" s="108"/>
    </row>
    <row r="510" spans="1:26" ht="15.75" customHeight="1">
      <c r="A510" s="108"/>
      <c r="B510" s="108"/>
      <c r="C510" s="108"/>
      <c r="D510" s="108"/>
      <c r="E510" s="108"/>
      <c r="F510" s="108"/>
      <c r="G510" s="108"/>
      <c r="H510" s="108"/>
      <c r="I510" s="108"/>
      <c r="J510" s="108"/>
      <c r="K510" s="108"/>
      <c r="L510" s="108"/>
      <c r="M510" s="108"/>
      <c r="N510" s="108"/>
      <c r="O510" s="55"/>
      <c r="P510" s="55"/>
      <c r="Q510" s="108"/>
      <c r="R510" s="108"/>
      <c r="S510" s="108"/>
      <c r="T510" s="108"/>
      <c r="U510" s="108"/>
      <c r="V510" s="108"/>
      <c r="W510" s="108"/>
      <c r="X510" s="108"/>
      <c r="Y510" s="108"/>
      <c r="Z510" s="108"/>
    </row>
    <row r="511" spans="1:26" ht="15.75" customHeight="1">
      <c r="A511" s="108"/>
      <c r="B511" s="108"/>
      <c r="C511" s="108"/>
      <c r="D511" s="108"/>
      <c r="E511" s="108"/>
      <c r="F511" s="108"/>
      <c r="G511" s="108"/>
      <c r="H511" s="108"/>
      <c r="I511" s="108"/>
      <c r="J511" s="108"/>
      <c r="K511" s="108"/>
      <c r="L511" s="108"/>
      <c r="M511" s="108"/>
      <c r="N511" s="108"/>
      <c r="O511" s="55"/>
      <c r="P511" s="55"/>
      <c r="Q511" s="108"/>
      <c r="R511" s="108"/>
      <c r="S511" s="108"/>
      <c r="T511" s="108"/>
      <c r="U511" s="108"/>
      <c r="V511" s="108"/>
      <c r="W511" s="108"/>
      <c r="X511" s="108"/>
      <c r="Y511" s="108"/>
      <c r="Z511" s="108"/>
    </row>
    <row r="512" spans="1:26" ht="15.75" customHeight="1">
      <c r="A512" s="108"/>
      <c r="B512" s="108"/>
      <c r="C512" s="108"/>
      <c r="D512" s="108"/>
      <c r="E512" s="108"/>
      <c r="F512" s="108"/>
      <c r="G512" s="108"/>
      <c r="H512" s="108"/>
      <c r="I512" s="108"/>
      <c r="J512" s="108"/>
      <c r="K512" s="108"/>
      <c r="L512" s="108"/>
      <c r="M512" s="108"/>
      <c r="N512" s="108"/>
      <c r="O512" s="55"/>
      <c r="P512" s="55"/>
      <c r="Q512" s="108"/>
      <c r="R512" s="108"/>
      <c r="S512" s="108"/>
      <c r="T512" s="108"/>
      <c r="U512" s="108"/>
      <c r="V512" s="108"/>
      <c r="W512" s="108"/>
      <c r="X512" s="108"/>
      <c r="Y512" s="108"/>
      <c r="Z512" s="108"/>
    </row>
    <row r="513" spans="1:26" ht="15.75" customHeight="1">
      <c r="A513" s="108"/>
      <c r="B513" s="108"/>
      <c r="C513" s="108"/>
      <c r="D513" s="108"/>
      <c r="E513" s="108"/>
      <c r="F513" s="108"/>
      <c r="G513" s="108"/>
      <c r="H513" s="108"/>
      <c r="I513" s="108"/>
      <c r="J513" s="108"/>
      <c r="K513" s="108"/>
      <c r="L513" s="108"/>
      <c r="M513" s="108"/>
      <c r="N513" s="108"/>
      <c r="O513" s="55"/>
      <c r="P513" s="55"/>
      <c r="Q513" s="108"/>
      <c r="R513" s="108"/>
      <c r="S513" s="108"/>
      <c r="T513" s="108"/>
      <c r="U513" s="108"/>
      <c r="V513" s="108"/>
      <c r="W513" s="108"/>
      <c r="X513" s="108"/>
      <c r="Y513" s="108"/>
      <c r="Z513" s="108"/>
    </row>
    <row r="514" spans="1:26" ht="15.75" customHeight="1">
      <c r="A514" s="108"/>
      <c r="B514" s="108"/>
      <c r="C514" s="108"/>
      <c r="D514" s="108"/>
      <c r="E514" s="108"/>
      <c r="F514" s="108"/>
      <c r="G514" s="108"/>
      <c r="H514" s="108"/>
      <c r="I514" s="108"/>
      <c r="J514" s="108"/>
      <c r="K514" s="108"/>
      <c r="L514" s="108"/>
      <c r="M514" s="108"/>
      <c r="N514" s="108"/>
      <c r="O514" s="55"/>
      <c r="P514" s="55"/>
      <c r="Q514" s="108"/>
      <c r="R514" s="108"/>
      <c r="S514" s="108"/>
      <c r="T514" s="108"/>
      <c r="U514" s="108"/>
      <c r="V514" s="108"/>
      <c r="W514" s="108"/>
      <c r="X514" s="108"/>
      <c r="Y514" s="108"/>
      <c r="Z514" s="108"/>
    </row>
    <row r="515" spans="1:26" ht="15.75" customHeight="1">
      <c r="A515" s="108"/>
      <c r="B515" s="108"/>
      <c r="C515" s="108"/>
      <c r="D515" s="108"/>
      <c r="E515" s="108"/>
      <c r="F515" s="108"/>
      <c r="G515" s="108"/>
      <c r="H515" s="108"/>
      <c r="I515" s="108"/>
      <c r="J515" s="108"/>
      <c r="K515" s="108"/>
      <c r="L515" s="108"/>
      <c r="M515" s="108"/>
      <c r="N515" s="108"/>
      <c r="O515" s="55"/>
      <c r="P515" s="55"/>
      <c r="Q515" s="108"/>
      <c r="R515" s="108"/>
      <c r="S515" s="108"/>
      <c r="T515" s="108"/>
      <c r="U515" s="108"/>
      <c r="V515" s="108"/>
      <c r="W515" s="108"/>
      <c r="X515" s="108"/>
      <c r="Y515" s="108"/>
      <c r="Z515" s="108"/>
    </row>
    <row r="516" spans="1:26" ht="15.75" customHeight="1">
      <c r="A516" s="108"/>
      <c r="B516" s="108"/>
      <c r="C516" s="108"/>
      <c r="D516" s="108"/>
      <c r="E516" s="108"/>
      <c r="F516" s="108"/>
      <c r="G516" s="108"/>
      <c r="H516" s="108"/>
      <c r="I516" s="108"/>
      <c r="J516" s="108"/>
      <c r="K516" s="108"/>
      <c r="L516" s="108"/>
      <c r="M516" s="108"/>
      <c r="N516" s="108"/>
      <c r="O516" s="55"/>
      <c r="P516" s="55"/>
      <c r="Q516" s="108"/>
      <c r="R516" s="108"/>
      <c r="S516" s="108"/>
      <c r="T516" s="108"/>
      <c r="U516" s="108"/>
      <c r="V516" s="108"/>
      <c r="W516" s="108"/>
      <c r="X516" s="108"/>
      <c r="Y516" s="108"/>
      <c r="Z516" s="108"/>
    </row>
    <row r="517" spans="1:26" ht="15.75" customHeight="1">
      <c r="A517" s="108"/>
      <c r="B517" s="108"/>
      <c r="C517" s="108"/>
      <c r="D517" s="108"/>
      <c r="E517" s="108"/>
      <c r="F517" s="108"/>
      <c r="G517" s="108"/>
      <c r="H517" s="108"/>
      <c r="I517" s="108"/>
      <c r="J517" s="108"/>
      <c r="K517" s="108"/>
      <c r="L517" s="108"/>
      <c r="M517" s="108"/>
      <c r="N517" s="108"/>
      <c r="O517" s="55"/>
      <c r="P517" s="55"/>
      <c r="Q517" s="108"/>
      <c r="R517" s="108"/>
      <c r="S517" s="108"/>
      <c r="T517" s="108"/>
      <c r="U517" s="108"/>
      <c r="V517" s="108"/>
      <c r="W517" s="108"/>
      <c r="X517" s="108"/>
      <c r="Y517" s="108"/>
      <c r="Z517" s="108"/>
    </row>
    <row r="518" spans="1:26" ht="15.75" customHeight="1">
      <c r="A518" s="108"/>
      <c r="B518" s="108"/>
      <c r="C518" s="108"/>
      <c r="D518" s="108"/>
      <c r="E518" s="108"/>
      <c r="F518" s="108"/>
      <c r="G518" s="108"/>
      <c r="H518" s="108"/>
      <c r="I518" s="108"/>
      <c r="J518" s="108"/>
      <c r="K518" s="108"/>
      <c r="L518" s="108"/>
      <c r="M518" s="108"/>
      <c r="N518" s="108"/>
      <c r="O518" s="55"/>
      <c r="P518" s="55"/>
      <c r="Q518" s="108"/>
      <c r="R518" s="108"/>
      <c r="S518" s="108"/>
      <c r="T518" s="108"/>
      <c r="U518" s="108"/>
      <c r="V518" s="108"/>
      <c r="W518" s="108"/>
      <c r="X518" s="108"/>
      <c r="Y518" s="108"/>
      <c r="Z518" s="108"/>
    </row>
    <row r="519" spans="1:26" ht="15.75" customHeight="1">
      <c r="A519" s="108"/>
      <c r="B519" s="108"/>
      <c r="C519" s="108"/>
      <c r="D519" s="108"/>
      <c r="E519" s="108"/>
      <c r="F519" s="108"/>
      <c r="G519" s="108"/>
      <c r="H519" s="108"/>
      <c r="I519" s="108"/>
      <c r="J519" s="108"/>
      <c r="K519" s="108"/>
      <c r="L519" s="108"/>
      <c r="M519" s="108"/>
      <c r="N519" s="108"/>
      <c r="O519" s="55"/>
      <c r="P519" s="55"/>
      <c r="Q519" s="108"/>
      <c r="R519" s="108"/>
      <c r="S519" s="108"/>
      <c r="T519" s="108"/>
      <c r="U519" s="108"/>
      <c r="V519" s="108"/>
      <c r="W519" s="108"/>
      <c r="X519" s="108"/>
      <c r="Y519" s="108"/>
      <c r="Z519" s="108"/>
    </row>
    <row r="520" spans="1:26" ht="15.75" customHeight="1">
      <c r="A520" s="108"/>
      <c r="B520" s="108"/>
      <c r="C520" s="108"/>
      <c r="D520" s="108"/>
      <c r="E520" s="108"/>
      <c r="F520" s="108"/>
      <c r="G520" s="108"/>
      <c r="H520" s="108"/>
      <c r="I520" s="108"/>
      <c r="J520" s="108"/>
      <c r="K520" s="108"/>
      <c r="L520" s="108"/>
      <c r="M520" s="108"/>
      <c r="N520" s="108"/>
      <c r="O520" s="55"/>
      <c r="P520" s="55"/>
      <c r="Q520" s="108"/>
      <c r="R520" s="108"/>
      <c r="S520" s="108"/>
      <c r="T520" s="108"/>
      <c r="U520" s="108"/>
      <c r="V520" s="108"/>
      <c r="W520" s="108"/>
      <c r="X520" s="108"/>
      <c r="Y520" s="108"/>
      <c r="Z520" s="108"/>
    </row>
    <row r="521" spans="1:26" ht="15.75" customHeight="1">
      <c r="A521" s="108"/>
      <c r="B521" s="108"/>
      <c r="C521" s="108"/>
      <c r="D521" s="108"/>
      <c r="E521" s="108"/>
      <c r="F521" s="108"/>
      <c r="G521" s="108"/>
      <c r="H521" s="108"/>
      <c r="I521" s="108"/>
      <c r="J521" s="108"/>
      <c r="K521" s="108"/>
      <c r="L521" s="108"/>
      <c r="M521" s="108"/>
      <c r="N521" s="108"/>
      <c r="O521" s="55"/>
      <c r="P521" s="55"/>
      <c r="Q521" s="108"/>
      <c r="R521" s="108"/>
      <c r="S521" s="108"/>
      <c r="T521" s="108"/>
      <c r="U521" s="108"/>
      <c r="V521" s="108"/>
      <c r="W521" s="108"/>
      <c r="X521" s="108"/>
      <c r="Y521" s="108"/>
      <c r="Z521" s="108"/>
    </row>
    <row r="522" spans="1:26" ht="15.75" customHeight="1">
      <c r="A522" s="108"/>
      <c r="B522" s="108"/>
      <c r="C522" s="108"/>
      <c r="D522" s="108"/>
      <c r="E522" s="108"/>
      <c r="F522" s="108"/>
      <c r="G522" s="108"/>
      <c r="H522" s="108"/>
      <c r="I522" s="108"/>
      <c r="J522" s="108"/>
      <c r="K522" s="108"/>
      <c r="L522" s="108"/>
      <c r="M522" s="108"/>
      <c r="N522" s="108"/>
      <c r="O522" s="55"/>
      <c r="P522" s="55"/>
      <c r="Q522" s="108"/>
      <c r="R522" s="108"/>
      <c r="S522" s="108"/>
      <c r="T522" s="108"/>
      <c r="U522" s="108"/>
      <c r="V522" s="108"/>
      <c r="W522" s="108"/>
      <c r="X522" s="108"/>
      <c r="Y522" s="108"/>
      <c r="Z522" s="108"/>
    </row>
    <row r="523" spans="1:26" ht="15.75" customHeight="1">
      <c r="A523" s="108"/>
      <c r="B523" s="108"/>
      <c r="C523" s="108"/>
      <c r="D523" s="108"/>
      <c r="E523" s="108"/>
      <c r="F523" s="108"/>
      <c r="G523" s="108"/>
      <c r="H523" s="108"/>
      <c r="I523" s="108"/>
      <c r="J523" s="108"/>
      <c r="K523" s="108"/>
      <c r="L523" s="108"/>
      <c r="M523" s="108"/>
      <c r="N523" s="108"/>
      <c r="O523" s="55"/>
      <c r="P523" s="55"/>
      <c r="Q523" s="108"/>
      <c r="R523" s="108"/>
      <c r="S523" s="108"/>
      <c r="T523" s="108"/>
      <c r="U523" s="108"/>
      <c r="V523" s="108"/>
      <c r="W523" s="108"/>
      <c r="X523" s="108"/>
      <c r="Y523" s="108"/>
      <c r="Z523" s="108"/>
    </row>
    <row r="524" spans="1:26" ht="15.75" customHeight="1">
      <c r="A524" s="108"/>
      <c r="B524" s="108"/>
      <c r="C524" s="108"/>
      <c r="D524" s="108"/>
      <c r="E524" s="108"/>
      <c r="F524" s="108"/>
      <c r="G524" s="108"/>
      <c r="H524" s="108"/>
      <c r="I524" s="108"/>
      <c r="J524" s="108"/>
      <c r="K524" s="108"/>
      <c r="L524" s="108"/>
      <c r="M524" s="108"/>
      <c r="N524" s="108"/>
      <c r="O524" s="55"/>
      <c r="P524" s="55"/>
      <c r="Q524" s="108"/>
      <c r="R524" s="108"/>
      <c r="S524" s="108"/>
      <c r="T524" s="108"/>
      <c r="U524" s="108"/>
      <c r="V524" s="108"/>
      <c r="W524" s="108"/>
      <c r="X524" s="108"/>
      <c r="Y524" s="108"/>
      <c r="Z524" s="108"/>
    </row>
    <row r="525" spans="1:26" ht="15.75" customHeight="1">
      <c r="A525" s="108"/>
      <c r="B525" s="108"/>
      <c r="C525" s="108"/>
      <c r="D525" s="108"/>
      <c r="E525" s="108"/>
      <c r="F525" s="108"/>
      <c r="G525" s="108"/>
      <c r="H525" s="108"/>
      <c r="I525" s="108"/>
      <c r="J525" s="108"/>
      <c r="K525" s="108"/>
      <c r="L525" s="108"/>
      <c r="M525" s="108"/>
      <c r="N525" s="108"/>
      <c r="O525" s="55"/>
      <c r="P525" s="55"/>
      <c r="Q525" s="108"/>
      <c r="R525" s="108"/>
      <c r="S525" s="108"/>
      <c r="T525" s="108"/>
      <c r="U525" s="108"/>
      <c r="V525" s="108"/>
      <c r="W525" s="108"/>
      <c r="X525" s="108"/>
      <c r="Y525" s="108"/>
      <c r="Z525" s="108"/>
    </row>
    <row r="526" spans="1:26" ht="15.75" customHeight="1">
      <c r="A526" s="108"/>
      <c r="B526" s="108"/>
      <c r="C526" s="108"/>
      <c r="D526" s="108"/>
      <c r="E526" s="108"/>
      <c r="F526" s="108"/>
      <c r="G526" s="108"/>
      <c r="H526" s="108"/>
      <c r="I526" s="108"/>
      <c r="J526" s="108"/>
      <c r="K526" s="108"/>
      <c r="L526" s="108"/>
      <c r="M526" s="108"/>
      <c r="N526" s="108"/>
      <c r="O526" s="55"/>
      <c r="P526" s="55"/>
      <c r="Q526" s="108"/>
      <c r="R526" s="108"/>
      <c r="S526" s="108"/>
      <c r="T526" s="108"/>
      <c r="U526" s="108"/>
      <c r="V526" s="108"/>
      <c r="W526" s="108"/>
      <c r="X526" s="108"/>
      <c r="Y526" s="108"/>
      <c r="Z526" s="108"/>
    </row>
    <row r="527" spans="1:26" ht="15.75" customHeight="1">
      <c r="A527" s="108"/>
      <c r="B527" s="108"/>
      <c r="C527" s="108"/>
      <c r="D527" s="108"/>
      <c r="E527" s="108"/>
      <c r="F527" s="108"/>
      <c r="G527" s="108"/>
      <c r="H527" s="108"/>
      <c r="I527" s="108"/>
      <c r="J527" s="108"/>
      <c r="K527" s="108"/>
      <c r="L527" s="108"/>
      <c r="M527" s="108"/>
      <c r="N527" s="108"/>
      <c r="O527" s="55"/>
      <c r="P527" s="55"/>
      <c r="Q527" s="108"/>
      <c r="R527" s="108"/>
      <c r="S527" s="108"/>
      <c r="T527" s="108"/>
      <c r="U527" s="108"/>
      <c r="V527" s="108"/>
      <c r="W527" s="108"/>
      <c r="X527" s="108"/>
      <c r="Y527" s="108"/>
      <c r="Z527" s="108"/>
    </row>
    <row r="528" spans="1:26" ht="15.75" customHeight="1">
      <c r="A528" s="108"/>
      <c r="B528" s="108"/>
      <c r="C528" s="108"/>
      <c r="D528" s="108"/>
      <c r="E528" s="108"/>
      <c r="F528" s="108"/>
      <c r="G528" s="108"/>
      <c r="H528" s="108"/>
      <c r="I528" s="108"/>
      <c r="J528" s="108"/>
      <c r="K528" s="108"/>
      <c r="L528" s="108"/>
      <c r="M528" s="108"/>
      <c r="N528" s="108"/>
      <c r="O528" s="55"/>
      <c r="P528" s="55"/>
      <c r="Q528" s="108"/>
      <c r="R528" s="108"/>
      <c r="S528" s="108"/>
      <c r="T528" s="108"/>
      <c r="U528" s="108"/>
      <c r="V528" s="108"/>
      <c r="W528" s="108"/>
      <c r="X528" s="108"/>
      <c r="Y528" s="108"/>
      <c r="Z528" s="108"/>
    </row>
    <row r="529" spans="1:26" ht="15.75" customHeight="1">
      <c r="A529" s="108"/>
      <c r="B529" s="108"/>
      <c r="C529" s="108"/>
      <c r="D529" s="108"/>
      <c r="E529" s="108"/>
      <c r="F529" s="108"/>
      <c r="G529" s="108"/>
      <c r="H529" s="108"/>
      <c r="I529" s="108"/>
      <c r="J529" s="108"/>
      <c r="K529" s="108"/>
      <c r="L529" s="108"/>
      <c r="M529" s="108"/>
      <c r="N529" s="108"/>
      <c r="O529" s="55"/>
      <c r="P529" s="55"/>
      <c r="Q529" s="108"/>
      <c r="R529" s="108"/>
      <c r="S529" s="108"/>
      <c r="T529" s="108"/>
      <c r="U529" s="108"/>
      <c r="V529" s="108"/>
      <c r="W529" s="108"/>
      <c r="X529" s="108"/>
      <c r="Y529" s="108"/>
      <c r="Z529" s="108"/>
    </row>
    <row r="530" spans="1:26" ht="15.75" customHeight="1">
      <c r="A530" s="108"/>
      <c r="B530" s="108"/>
      <c r="C530" s="108"/>
      <c r="D530" s="108"/>
      <c r="E530" s="108"/>
      <c r="F530" s="108"/>
      <c r="G530" s="108"/>
      <c r="H530" s="108"/>
      <c r="I530" s="108"/>
      <c r="J530" s="108"/>
      <c r="K530" s="108"/>
      <c r="L530" s="108"/>
      <c r="M530" s="108"/>
      <c r="N530" s="108"/>
      <c r="O530" s="55"/>
      <c r="P530" s="55"/>
      <c r="Q530" s="108"/>
      <c r="R530" s="108"/>
      <c r="S530" s="108"/>
      <c r="T530" s="108"/>
      <c r="U530" s="108"/>
      <c r="V530" s="108"/>
      <c r="W530" s="108"/>
      <c r="X530" s="108"/>
      <c r="Y530" s="108"/>
      <c r="Z530" s="108"/>
    </row>
    <row r="531" spans="1:26" ht="15.75" customHeight="1">
      <c r="A531" s="108"/>
      <c r="B531" s="108"/>
      <c r="C531" s="108"/>
      <c r="D531" s="108"/>
      <c r="E531" s="108"/>
      <c r="F531" s="108"/>
      <c r="G531" s="108"/>
      <c r="H531" s="108"/>
      <c r="I531" s="108"/>
      <c r="J531" s="108"/>
      <c r="K531" s="108"/>
      <c r="L531" s="108"/>
      <c r="M531" s="108"/>
      <c r="N531" s="108"/>
      <c r="O531" s="55"/>
      <c r="P531" s="55"/>
      <c r="Q531" s="108"/>
      <c r="R531" s="108"/>
      <c r="S531" s="108"/>
      <c r="T531" s="108"/>
      <c r="U531" s="108"/>
      <c r="V531" s="108"/>
      <c r="W531" s="108"/>
      <c r="X531" s="108"/>
      <c r="Y531" s="108"/>
      <c r="Z531" s="108"/>
    </row>
    <row r="532" spans="1:26" ht="15.75" customHeight="1">
      <c r="A532" s="108"/>
      <c r="B532" s="108"/>
      <c r="C532" s="108"/>
      <c r="D532" s="108"/>
      <c r="E532" s="108"/>
      <c r="F532" s="108"/>
      <c r="G532" s="108"/>
      <c r="H532" s="108"/>
      <c r="I532" s="108"/>
      <c r="J532" s="108"/>
      <c r="K532" s="108"/>
      <c r="L532" s="108"/>
      <c r="M532" s="108"/>
      <c r="N532" s="108"/>
      <c r="O532" s="55"/>
      <c r="P532" s="55"/>
      <c r="Q532" s="108"/>
      <c r="R532" s="108"/>
      <c r="S532" s="108"/>
      <c r="T532" s="108"/>
      <c r="U532" s="108"/>
      <c r="V532" s="108"/>
      <c r="W532" s="108"/>
      <c r="X532" s="108"/>
      <c r="Y532" s="108"/>
      <c r="Z532" s="108"/>
    </row>
    <row r="533" spans="1:26" ht="15.75" customHeight="1">
      <c r="A533" s="108"/>
      <c r="B533" s="108"/>
      <c r="C533" s="108"/>
      <c r="D533" s="108"/>
      <c r="E533" s="108"/>
      <c r="F533" s="108"/>
      <c r="G533" s="108"/>
      <c r="H533" s="108"/>
      <c r="I533" s="108"/>
      <c r="J533" s="108"/>
      <c r="K533" s="108"/>
      <c r="L533" s="108"/>
      <c r="M533" s="108"/>
      <c r="N533" s="108"/>
      <c r="O533" s="55"/>
      <c r="P533" s="55"/>
      <c r="Q533" s="108"/>
      <c r="R533" s="108"/>
      <c r="S533" s="108"/>
      <c r="T533" s="108"/>
      <c r="U533" s="108"/>
      <c r="V533" s="108"/>
      <c r="W533" s="108"/>
      <c r="X533" s="108"/>
      <c r="Y533" s="108"/>
      <c r="Z533" s="108"/>
    </row>
    <row r="534" spans="1:26" ht="15.75" customHeight="1">
      <c r="A534" s="108"/>
      <c r="B534" s="108"/>
      <c r="C534" s="108"/>
      <c r="D534" s="108"/>
      <c r="E534" s="108"/>
      <c r="F534" s="108"/>
      <c r="G534" s="108"/>
      <c r="H534" s="108"/>
      <c r="I534" s="108"/>
      <c r="J534" s="108"/>
      <c r="K534" s="108"/>
      <c r="L534" s="108"/>
      <c r="M534" s="108"/>
      <c r="N534" s="108"/>
      <c r="O534" s="55"/>
      <c r="P534" s="55"/>
      <c r="Q534" s="108"/>
      <c r="R534" s="108"/>
      <c r="S534" s="108"/>
      <c r="T534" s="108"/>
      <c r="U534" s="108"/>
      <c r="V534" s="108"/>
      <c r="W534" s="108"/>
      <c r="X534" s="108"/>
      <c r="Y534" s="108"/>
      <c r="Z534" s="108"/>
    </row>
    <row r="535" spans="1:26" ht="15.75" customHeight="1">
      <c r="A535" s="108"/>
      <c r="B535" s="108"/>
      <c r="C535" s="108"/>
      <c r="D535" s="108"/>
      <c r="E535" s="108"/>
      <c r="F535" s="108"/>
      <c r="G535" s="108"/>
      <c r="H535" s="108"/>
      <c r="I535" s="108"/>
      <c r="J535" s="108"/>
      <c r="K535" s="108"/>
      <c r="L535" s="108"/>
      <c r="M535" s="108"/>
      <c r="N535" s="108"/>
      <c r="O535" s="55"/>
      <c r="P535" s="55"/>
      <c r="Q535" s="108"/>
      <c r="R535" s="108"/>
      <c r="S535" s="108"/>
      <c r="T535" s="108"/>
      <c r="U535" s="108"/>
      <c r="V535" s="108"/>
      <c r="W535" s="108"/>
      <c r="X535" s="108"/>
      <c r="Y535" s="108"/>
      <c r="Z535" s="108"/>
    </row>
    <row r="536" spans="1:26" ht="15.75" customHeight="1">
      <c r="A536" s="108"/>
      <c r="B536" s="108"/>
      <c r="C536" s="108"/>
      <c r="D536" s="108"/>
      <c r="E536" s="108"/>
      <c r="F536" s="108"/>
      <c r="G536" s="108"/>
      <c r="H536" s="108"/>
      <c r="I536" s="108"/>
      <c r="J536" s="108"/>
      <c r="K536" s="108"/>
      <c r="L536" s="108"/>
      <c r="M536" s="108"/>
      <c r="N536" s="108"/>
      <c r="O536" s="55"/>
      <c r="P536" s="55"/>
      <c r="Q536" s="108"/>
      <c r="R536" s="108"/>
      <c r="S536" s="108"/>
      <c r="T536" s="108"/>
      <c r="U536" s="108"/>
      <c r="V536" s="108"/>
      <c r="W536" s="108"/>
      <c r="X536" s="108"/>
      <c r="Y536" s="108"/>
      <c r="Z536" s="108"/>
    </row>
    <row r="537" spans="1:26" ht="15.75" customHeight="1">
      <c r="A537" s="108"/>
      <c r="B537" s="108"/>
      <c r="C537" s="108"/>
      <c r="D537" s="108"/>
      <c r="E537" s="108"/>
      <c r="F537" s="108"/>
      <c r="G537" s="108"/>
      <c r="H537" s="108"/>
      <c r="I537" s="108"/>
      <c r="J537" s="108"/>
      <c r="K537" s="108"/>
      <c r="L537" s="108"/>
      <c r="M537" s="108"/>
      <c r="N537" s="108"/>
      <c r="O537" s="55"/>
      <c r="P537" s="55"/>
      <c r="Q537" s="108"/>
      <c r="R537" s="108"/>
      <c r="S537" s="108"/>
      <c r="T537" s="108"/>
      <c r="U537" s="108"/>
      <c r="V537" s="108"/>
      <c r="W537" s="108"/>
      <c r="X537" s="108"/>
      <c r="Y537" s="108"/>
      <c r="Z537" s="108"/>
    </row>
    <row r="538" spans="1:26" ht="15.75" customHeight="1">
      <c r="A538" s="108"/>
      <c r="B538" s="108"/>
      <c r="C538" s="108"/>
      <c r="D538" s="108"/>
      <c r="E538" s="108"/>
      <c r="F538" s="108"/>
      <c r="G538" s="108"/>
      <c r="H538" s="108"/>
      <c r="I538" s="108"/>
      <c r="J538" s="108"/>
      <c r="K538" s="108"/>
      <c r="L538" s="108"/>
      <c r="M538" s="108"/>
      <c r="N538" s="108"/>
      <c r="O538" s="55"/>
      <c r="P538" s="55"/>
      <c r="Q538" s="108"/>
      <c r="R538" s="108"/>
      <c r="S538" s="108"/>
      <c r="T538" s="108"/>
      <c r="U538" s="108"/>
      <c r="V538" s="108"/>
      <c r="W538" s="108"/>
      <c r="X538" s="108"/>
      <c r="Y538" s="108"/>
      <c r="Z538" s="108"/>
    </row>
    <row r="539" spans="1:26" ht="15.75" customHeight="1">
      <c r="A539" s="108"/>
      <c r="B539" s="108"/>
      <c r="C539" s="108"/>
      <c r="D539" s="108"/>
      <c r="E539" s="108"/>
      <c r="F539" s="108"/>
      <c r="G539" s="108"/>
      <c r="H539" s="108"/>
      <c r="I539" s="108"/>
      <c r="J539" s="108"/>
      <c r="K539" s="108"/>
      <c r="L539" s="108"/>
      <c r="M539" s="108"/>
      <c r="N539" s="108"/>
      <c r="O539" s="55"/>
      <c r="P539" s="55"/>
      <c r="Q539" s="108"/>
      <c r="R539" s="108"/>
      <c r="S539" s="108"/>
      <c r="T539" s="108"/>
      <c r="U539" s="108"/>
      <c r="V539" s="108"/>
      <c r="W539" s="108"/>
      <c r="X539" s="108"/>
      <c r="Y539" s="108"/>
      <c r="Z539" s="108"/>
    </row>
    <row r="540" spans="1:26" ht="15.75" customHeight="1">
      <c r="A540" s="108"/>
      <c r="B540" s="108"/>
      <c r="C540" s="108"/>
      <c r="D540" s="108"/>
      <c r="E540" s="108"/>
      <c r="F540" s="108"/>
      <c r="G540" s="108"/>
      <c r="H540" s="108"/>
      <c r="I540" s="108"/>
      <c r="J540" s="108"/>
      <c r="K540" s="108"/>
      <c r="L540" s="108"/>
      <c r="M540" s="108"/>
      <c r="N540" s="108"/>
      <c r="O540" s="55"/>
      <c r="P540" s="55"/>
      <c r="Q540" s="108"/>
      <c r="R540" s="108"/>
      <c r="S540" s="108"/>
      <c r="T540" s="108"/>
      <c r="U540" s="108"/>
      <c r="V540" s="108"/>
      <c r="W540" s="108"/>
      <c r="X540" s="108"/>
      <c r="Y540" s="108"/>
      <c r="Z540" s="108"/>
    </row>
    <row r="541" spans="1:26" ht="15.75" customHeight="1">
      <c r="A541" s="108"/>
      <c r="B541" s="108"/>
      <c r="C541" s="108"/>
      <c r="D541" s="108"/>
      <c r="E541" s="108"/>
      <c r="F541" s="108"/>
      <c r="G541" s="108"/>
      <c r="H541" s="108"/>
      <c r="I541" s="108"/>
      <c r="J541" s="108"/>
      <c r="K541" s="108"/>
      <c r="L541" s="108"/>
      <c r="M541" s="108"/>
      <c r="N541" s="108"/>
      <c r="O541" s="55"/>
      <c r="P541" s="55"/>
      <c r="Q541" s="108"/>
      <c r="R541" s="108"/>
      <c r="S541" s="108"/>
      <c r="T541" s="108"/>
      <c r="U541" s="108"/>
      <c r="V541" s="108"/>
      <c r="W541" s="108"/>
      <c r="X541" s="108"/>
      <c r="Y541" s="108"/>
      <c r="Z541" s="108"/>
    </row>
    <row r="542" spans="1:26" ht="15.75" customHeight="1">
      <c r="A542" s="108"/>
      <c r="B542" s="108"/>
      <c r="C542" s="108"/>
      <c r="D542" s="108"/>
      <c r="E542" s="108"/>
      <c r="F542" s="108"/>
      <c r="G542" s="108"/>
      <c r="H542" s="108"/>
      <c r="I542" s="108"/>
      <c r="J542" s="108"/>
      <c r="K542" s="108"/>
      <c r="L542" s="108"/>
      <c r="M542" s="108"/>
      <c r="N542" s="108"/>
      <c r="O542" s="55"/>
      <c r="P542" s="55"/>
      <c r="Q542" s="108"/>
      <c r="R542" s="108"/>
      <c r="S542" s="108"/>
      <c r="T542" s="108"/>
      <c r="U542" s="108"/>
      <c r="V542" s="108"/>
      <c r="W542" s="108"/>
      <c r="X542" s="108"/>
      <c r="Y542" s="108"/>
      <c r="Z542" s="108"/>
    </row>
    <row r="543" spans="1:26" ht="15.75" customHeight="1">
      <c r="A543" s="108"/>
      <c r="B543" s="108"/>
      <c r="C543" s="108"/>
      <c r="D543" s="108"/>
      <c r="E543" s="108"/>
      <c r="F543" s="108"/>
      <c r="G543" s="108"/>
      <c r="H543" s="108"/>
      <c r="I543" s="108"/>
      <c r="J543" s="108"/>
      <c r="K543" s="108"/>
      <c r="L543" s="108"/>
      <c r="M543" s="108"/>
      <c r="N543" s="108"/>
      <c r="O543" s="55"/>
      <c r="P543" s="55"/>
      <c r="Q543" s="108"/>
      <c r="R543" s="108"/>
      <c r="S543" s="108"/>
      <c r="T543" s="108"/>
      <c r="U543" s="108"/>
      <c r="V543" s="108"/>
      <c r="W543" s="108"/>
      <c r="X543" s="108"/>
      <c r="Y543" s="108"/>
      <c r="Z543" s="108"/>
    </row>
    <row r="544" spans="1:26" ht="15.75" customHeight="1">
      <c r="A544" s="108"/>
      <c r="B544" s="108"/>
      <c r="C544" s="108"/>
      <c r="D544" s="108"/>
      <c r="E544" s="108"/>
      <c r="F544" s="108"/>
      <c r="G544" s="108"/>
      <c r="H544" s="108"/>
      <c r="I544" s="108"/>
      <c r="J544" s="108"/>
      <c r="K544" s="108"/>
      <c r="L544" s="108"/>
      <c r="M544" s="108"/>
      <c r="N544" s="108"/>
      <c r="O544" s="55"/>
      <c r="P544" s="55"/>
      <c r="Q544" s="108"/>
      <c r="R544" s="108"/>
      <c r="S544" s="108"/>
      <c r="T544" s="108"/>
      <c r="U544" s="108"/>
      <c r="V544" s="108"/>
      <c r="W544" s="108"/>
      <c r="X544" s="108"/>
      <c r="Y544" s="108"/>
      <c r="Z544" s="108"/>
    </row>
    <row r="545" spans="1:26" ht="15.75" customHeight="1">
      <c r="A545" s="108"/>
      <c r="B545" s="108"/>
      <c r="C545" s="108"/>
      <c r="D545" s="108"/>
      <c r="E545" s="108"/>
      <c r="F545" s="108"/>
      <c r="G545" s="108"/>
      <c r="H545" s="108"/>
      <c r="I545" s="108"/>
      <c r="J545" s="108"/>
      <c r="K545" s="108"/>
      <c r="L545" s="108"/>
      <c r="M545" s="108"/>
      <c r="N545" s="108"/>
      <c r="O545" s="55"/>
      <c r="P545" s="55"/>
      <c r="Q545" s="108"/>
      <c r="R545" s="108"/>
      <c r="S545" s="108"/>
      <c r="T545" s="108"/>
      <c r="U545" s="108"/>
      <c r="V545" s="108"/>
      <c r="W545" s="108"/>
      <c r="X545" s="108"/>
      <c r="Y545" s="108"/>
      <c r="Z545" s="108"/>
    </row>
    <row r="546" spans="1:26" ht="15.75" customHeight="1">
      <c r="A546" s="108"/>
      <c r="B546" s="108"/>
      <c r="C546" s="108"/>
      <c r="D546" s="108"/>
      <c r="E546" s="108"/>
      <c r="F546" s="108"/>
      <c r="G546" s="108"/>
      <c r="H546" s="108"/>
      <c r="I546" s="108"/>
      <c r="J546" s="108"/>
      <c r="K546" s="108"/>
      <c r="L546" s="108"/>
      <c r="M546" s="108"/>
      <c r="N546" s="108"/>
      <c r="O546" s="55"/>
      <c r="P546" s="55"/>
      <c r="Q546" s="108"/>
      <c r="R546" s="108"/>
      <c r="S546" s="108"/>
      <c r="T546" s="108"/>
      <c r="U546" s="108"/>
      <c r="V546" s="108"/>
      <c r="W546" s="108"/>
      <c r="X546" s="108"/>
      <c r="Y546" s="108"/>
      <c r="Z546" s="108"/>
    </row>
    <row r="547" spans="1:26" ht="15.75" customHeight="1">
      <c r="A547" s="108"/>
      <c r="B547" s="108"/>
      <c r="C547" s="108"/>
      <c r="D547" s="108"/>
      <c r="E547" s="108"/>
      <c r="F547" s="108"/>
      <c r="G547" s="108"/>
      <c r="H547" s="108"/>
      <c r="I547" s="108"/>
      <c r="J547" s="108"/>
      <c r="K547" s="108"/>
      <c r="L547" s="108"/>
      <c r="M547" s="108"/>
      <c r="N547" s="108"/>
      <c r="O547" s="55"/>
      <c r="P547" s="55"/>
      <c r="Q547" s="108"/>
      <c r="R547" s="108"/>
      <c r="S547" s="108"/>
      <c r="T547" s="108"/>
      <c r="U547" s="108"/>
      <c r="V547" s="108"/>
      <c r="W547" s="108"/>
      <c r="X547" s="108"/>
      <c r="Y547" s="108"/>
      <c r="Z547" s="108"/>
    </row>
    <row r="548" spans="1:26" ht="15.75" customHeight="1">
      <c r="A548" s="108"/>
      <c r="B548" s="108"/>
      <c r="C548" s="108"/>
      <c r="D548" s="108"/>
      <c r="E548" s="108"/>
      <c r="F548" s="108"/>
      <c r="G548" s="108"/>
      <c r="H548" s="108"/>
      <c r="I548" s="108"/>
      <c r="J548" s="108"/>
      <c r="K548" s="108"/>
      <c r="L548" s="108"/>
      <c r="M548" s="108"/>
      <c r="N548" s="108"/>
      <c r="O548" s="55"/>
      <c r="P548" s="55"/>
      <c r="Q548" s="108"/>
      <c r="R548" s="108"/>
      <c r="S548" s="108"/>
      <c r="T548" s="108"/>
      <c r="U548" s="108"/>
      <c r="V548" s="108"/>
      <c r="W548" s="108"/>
      <c r="X548" s="108"/>
      <c r="Y548" s="108"/>
      <c r="Z548" s="108"/>
    </row>
    <row r="549" spans="1:26" ht="15.75" customHeight="1">
      <c r="A549" s="108"/>
      <c r="B549" s="108"/>
      <c r="C549" s="108"/>
      <c r="D549" s="108"/>
      <c r="E549" s="108"/>
      <c r="F549" s="108"/>
      <c r="G549" s="108"/>
      <c r="H549" s="108"/>
      <c r="I549" s="108"/>
      <c r="J549" s="108"/>
      <c r="K549" s="108"/>
      <c r="L549" s="108"/>
      <c r="M549" s="108"/>
      <c r="N549" s="108"/>
      <c r="O549" s="55"/>
      <c r="P549" s="55"/>
      <c r="Q549" s="108"/>
      <c r="R549" s="108"/>
      <c r="S549" s="108"/>
      <c r="T549" s="108"/>
      <c r="U549" s="108"/>
      <c r="V549" s="108"/>
      <c r="W549" s="108"/>
      <c r="X549" s="108"/>
      <c r="Y549" s="108"/>
      <c r="Z549" s="108"/>
    </row>
    <row r="550" spans="1:26" ht="15.75" customHeight="1">
      <c r="A550" s="108"/>
      <c r="B550" s="108"/>
      <c r="C550" s="108"/>
      <c r="D550" s="108"/>
      <c r="E550" s="108"/>
      <c r="F550" s="108"/>
      <c r="G550" s="108"/>
      <c r="H550" s="108"/>
      <c r="I550" s="108"/>
      <c r="J550" s="108"/>
      <c r="K550" s="108"/>
      <c r="L550" s="108"/>
      <c r="M550" s="108"/>
      <c r="N550" s="108"/>
      <c r="O550" s="55"/>
      <c r="P550" s="55"/>
      <c r="Q550" s="108"/>
      <c r="R550" s="108"/>
      <c r="S550" s="108"/>
      <c r="T550" s="108"/>
      <c r="U550" s="108"/>
      <c r="V550" s="108"/>
      <c r="W550" s="108"/>
      <c r="X550" s="108"/>
      <c r="Y550" s="108"/>
      <c r="Z550" s="108"/>
    </row>
    <row r="551" spans="1:26" ht="15.75" customHeight="1">
      <c r="A551" s="108"/>
      <c r="B551" s="108"/>
      <c r="C551" s="108"/>
      <c r="D551" s="108"/>
      <c r="E551" s="108"/>
      <c r="F551" s="108"/>
      <c r="G551" s="108"/>
      <c r="H551" s="108"/>
      <c r="I551" s="108"/>
      <c r="J551" s="108"/>
      <c r="K551" s="108"/>
      <c r="L551" s="108"/>
      <c r="M551" s="108"/>
      <c r="N551" s="108"/>
      <c r="O551" s="55"/>
      <c r="P551" s="55"/>
      <c r="Q551" s="108"/>
      <c r="R551" s="108"/>
      <c r="S551" s="108"/>
      <c r="T551" s="108"/>
      <c r="U551" s="108"/>
      <c r="V551" s="108"/>
      <c r="W551" s="108"/>
      <c r="X551" s="108"/>
      <c r="Y551" s="108"/>
      <c r="Z551" s="108"/>
    </row>
    <row r="552" spans="1:26" ht="15.75" customHeight="1">
      <c r="A552" s="108"/>
      <c r="B552" s="108"/>
      <c r="C552" s="108"/>
      <c r="D552" s="108"/>
      <c r="E552" s="108"/>
      <c r="F552" s="108"/>
      <c r="G552" s="108"/>
      <c r="H552" s="108"/>
      <c r="I552" s="108"/>
      <c r="J552" s="108"/>
      <c r="K552" s="108"/>
      <c r="L552" s="108"/>
      <c r="M552" s="108"/>
      <c r="N552" s="108"/>
      <c r="O552" s="55"/>
      <c r="P552" s="55"/>
      <c r="Q552" s="108"/>
      <c r="R552" s="108"/>
      <c r="S552" s="108"/>
      <c r="T552" s="108"/>
      <c r="U552" s="108"/>
      <c r="V552" s="108"/>
      <c r="W552" s="108"/>
      <c r="X552" s="108"/>
      <c r="Y552" s="108"/>
      <c r="Z552" s="108"/>
    </row>
    <row r="553" spans="1:26" ht="15.75" customHeight="1">
      <c r="A553" s="108"/>
      <c r="B553" s="108"/>
      <c r="C553" s="108"/>
      <c r="D553" s="108"/>
      <c r="E553" s="108"/>
      <c r="F553" s="108"/>
      <c r="G553" s="108"/>
      <c r="H553" s="108"/>
      <c r="I553" s="108"/>
      <c r="J553" s="108"/>
      <c r="K553" s="108"/>
      <c r="L553" s="108"/>
      <c r="M553" s="108"/>
      <c r="N553" s="108"/>
      <c r="O553" s="55"/>
      <c r="P553" s="55"/>
      <c r="Q553" s="108"/>
      <c r="R553" s="108"/>
      <c r="S553" s="108"/>
      <c r="T553" s="108"/>
      <c r="U553" s="108"/>
      <c r="V553" s="108"/>
      <c r="W553" s="108"/>
      <c r="X553" s="108"/>
      <c r="Y553" s="108"/>
      <c r="Z553" s="108"/>
    </row>
    <row r="554" spans="1:26" ht="15.75" customHeight="1">
      <c r="A554" s="108"/>
      <c r="B554" s="108"/>
      <c r="C554" s="108"/>
      <c r="D554" s="108"/>
      <c r="E554" s="108"/>
      <c r="F554" s="108"/>
      <c r="G554" s="108"/>
      <c r="H554" s="108"/>
      <c r="I554" s="108"/>
      <c r="J554" s="108"/>
      <c r="K554" s="108"/>
      <c r="L554" s="108"/>
      <c r="M554" s="108"/>
      <c r="N554" s="108"/>
      <c r="O554" s="55"/>
      <c r="P554" s="55"/>
      <c r="Q554" s="108"/>
      <c r="R554" s="108"/>
      <c r="S554" s="108"/>
      <c r="T554" s="108"/>
      <c r="U554" s="108"/>
      <c r="V554" s="108"/>
      <c r="W554" s="108"/>
      <c r="X554" s="108"/>
      <c r="Y554" s="108"/>
      <c r="Z554" s="108"/>
    </row>
    <row r="555" spans="1:26" ht="15.75" customHeight="1">
      <c r="A555" s="108"/>
      <c r="B555" s="108"/>
      <c r="C555" s="108"/>
      <c r="D555" s="108"/>
      <c r="E555" s="108"/>
      <c r="F555" s="108"/>
      <c r="G555" s="108"/>
      <c r="H555" s="108"/>
      <c r="I555" s="108"/>
      <c r="J555" s="108"/>
      <c r="K555" s="108"/>
      <c r="L555" s="108"/>
      <c r="M555" s="108"/>
      <c r="N555" s="108"/>
      <c r="O555" s="55"/>
      <c r="P555" s="55"/>
      <c r="Q555" s="108"/>
      <c r="R555" s="108"/>
      <c r="S555" s="108"/>
      <c r="T555" s="108"/>
      <c r="U555" s="108"/>
      <c r="V555" s="108"/>
      <c r="W555" s="108"/>
      <c r="X555" s="108"/>
      <c r="Y555" s="108"/>
      <c r="Z555" s="108"/>
    </row>
    <row r="556" spans="1:26" ht="15.75" customHeight="1">
      <c r="A556" s="108"/>
      <c r="B556" s="108"/>
      <c r="C556" s="108"/>
      <c r="D556" s="108"/>
      <c r="E556" s="108"/>
      <c r="F556" s="108"/>
      <c r="G556" s="108"/>
      <c r="H556" s="108"/>
      <c r="I556" s="108"/>
      <c r="J556" s="108"/>
      <c r="K556" s="108"/>
      <c r="L556" s="108"/>
      <c r="M556" s="108"/>
      <c r="N556" s="108"/>
      <c r="O556" s="55"/>
      <c r="P556" s="55"/>
      <c r="Q556" s="108"/>
      <c r="R556" s="108"/>
      <c r="S556" s="108"/>
      <c r="T556" s="108"/>
      <c r="U556" s="108"/>
      <c r="V556" s="108"/>
      <c r="W556" s="108"/>
      <c r="X556" s="108"/>
      <c r="Y556" s="108"/>
      <c r="Z556" s="108"/>
    </row>
    <row r="557" spans="1:26" ht="15.75" customHeight="1">
      <c r="A557" s="108"/>
      <c r="B557" s="108"/>
      <c r="C557" s="108"/>
      <c r="D557" s="108"/>
      <c r="E557" s="108"/>
      <c r="F557" s="108"/>
      <c r="G557" s="108"/>
      <c r="H557" s="108"/>
      <c r="I557" s="108"/>
      <c r="J557" s="108"/>
      <c r="K557" s="108"/>
      <c r="L557" s="108"/>
      <c r="M557" s="108"/>
      <c r="N557" s="108"/>
      <c r="O557" s="55"/>
      <c r="P557" s="55"/>
      <c r="Q557" s="108"/>
      <c r="R557" s="108"/>
      <c r="S557" s="108"/>
      <c r="T557" s="108"/>
      <c r="U557" s="108"/>
      <c r="V557" s="108"/>
      <c r="W557" s="108"/>
      <c r="X557" s="108"/>
      <c r="Y557" s="108"/>
      <c r="Z557" s="108"/>
    </row>
    <row r="558" spans="1:26" ht="15.75" customHeight="1">
      <c r="A558" s="108"/>
      <c r="B558" s="108"/>
      <c r="C558" s="108"/>
      <c r="D558" s="108"/>
      <c r="E558" s="108"/>
      <c r="F558" s="108"/>
      <c r="G558" s="108"/>
      <c r="H558" s="108"/>
      <c r="I558" s="108"/>
      <c r="J558" s="108"/>
      <c r="K558" s="108"/>
      <c r="L558" s="108"/>
      <c r="M558" s="108"/>
      <c r="N558" s="108"/>
      <c r="O558" s="55"/>
      <c r="P558" s="55"/>
      <c r="Q558" s="108"/>
      <c r="R558" s="108"/>
      <c r="S558" s="108"/>
      <c r="T558" s="108"/>
      <c r="U558" s="108"/>
      <c r="V558" s="108"/>
      <c r="W558" s="108"/>
      <c r="X558" s="108"/>
      <c r="Y558" s="108"/>
      <c r="Z558" s="108"/>
    </row>
    <row r="559" spans="1:26" ht="15.75" customHeight="1">
      <c r="A559" s="108"/>
      <c r="B559" s="108"/>
      <c r="C559" s="108"/>
      <c r="D559" s="108"/>
      <c r="E559" s="108"/>
      <c r="F559" s="108"/>
      <c r="G559" s="108"/>
      <c r="H559" s="108"/>
      <c r="I559" s="108"/>
      <c r="J559" s="108"/>
      <c r="K559" s="108"/>
      <c r="L559" s="108"/>
      <c r="M559" s="108"/>
      <c r="N559" s="108"/>
      <c r="O559" s="55"/>
      <c r="P559" s="55"/>
      <c r="Q559" s="108"/>
      <c r="R559" s="108"/>
      <c r="S559" s="108"/>
      <c r="T559" s="108"/>
      <c r="U559" s="108"/>
      <c r="V559" s="108"/>
      <c r="W559" s="108"/>
      <c r="X559" s="108"/>
      <c r="Y559" s="108"/>
      <c r="Z559" s="108"/>
    </row>
    <row r="560" spans="1:26" ht="15.75" customHeight="1">
      <c r="A560" s="108"/>
      <c r="B560" s="108"/>
      <c r="C560" s="108"/>
      <c r="D560" s="108"/>
      <c r="E560" s="108"/>
      <c r="F560" s="108"/>
      <c r="G560" s="108"/>
      <c r="H560" s="108"/>
      <c r="I560" s="108"/>
      <c r="J560" s="108"/>
      <c r="K560" s="108"/>
      <c r="L560" s="108"/>
      <c r="M560" s="108"/>
      <c r="N560" s="108"/>
      <c r="O560" s="55"/>
      <c r="P560" s="55"/>
      <c r="Q560" s="108"/>
      <c r="R560" s="108"/>
      <c r="S560" s="108"/>
      <c r="T560" s="108"/>
      <c r="U560" s="108"/>
      <c r="V560" s="108"/>
      <c r="W560" s="108"/>
      <c r="X560" s="108"/>
      <c r="Y560" s="108"/>
      <c r="Z560" s="108"/>
    </row>
    <row r="561" spans="1:26" ht="15.75" customHeight="1">
      <c r="A561" s="108"/>
      <c r="B561" s="108"/>
      <c r="C561" s="108"/>
      <c r="D561" s="108"/>
      <c r="E561" s="108"/>
      <c r="F561" s="108"/>
      <c r="G561" s="108"/>
      <c r="H561" s="108"/>
      <c r="I561" s="108"/>
      <c r="J561" s="108"/>
      <c r="K561" s="108"/>
      <c r="L561" s="108"/>
      <c r="M561" s="108"/>
      <c r="N561" s="108"/>
      <c r="O561" s="55"/>
      <c r="P561" s="55"/>
      <c r="Q561" s="108"/>
      <c r="R561" s="108"/>
      <c r="S561" s="108"/>
      <c r="T561" s="108"/>
      <c r="U561" s="108"/>
      <c r="V561" s="108"/>
      <c r="W561" s="108"/>
      <c r="X561" s="108"/>
      <c r="Y561" s="108"/>
      <c r="Z561" s="108"/>
    </row>
    <row r="562" spans="1:26" ht="15.75" customHeight="1">
      <c r="A562" s="108"/>
      <c r="B562" s="108"/>
      <c r="C562" s="108"/>
      <c r="D562" s="108"/>
      <c r="E562" s="108"/>
      <c r="F562" s="108"/>
      <c r="G562" s="108"/>
      <c r="H562" s="108"/>
      <c r="I562" s="108"/>
      <c r="J562" s="108"/>
      <c r="K562" s="108"/>
      <c r="L562" s="108"/>
      <c r="M562" s="108"/>
      <c r="N562" s="108"/>
      <c r="O562" s="55"/>
      <c r="P562" s="55"/>
      <c r="Q562" s="108"/>
      <c r="R562" s="108"/>
      <c r="S562" s="108"/>
      <c r="T562" s="108"/>
      <c r="U562" s="108"/>
      <c r="V562" s="108"/>
      <c r="W562" s="108"/>
      <c r="X562" s="108"/>
      <c r="Y562" s="108"/>
      <c r="Z562" s="108"/>
    </row>
    <row r="563" spans="1:26" ht="15.75" customHeight="1">
      <c r="A563" s="108"/>
      <c r="B563" s="108"/>
      <c r="C563" s="108"/>
      <c r="D563" s="108"/>
      <c r="E563" s="108"/>
      <c r="F563" s="108"/>
      <c r="G563" s="108"/>
      <c r="H563" s="108"/>
      <c r="I563" s="108"/>
      <c r="J563" s="108"/>
      <c r="K563" s="108"/>
      <c r="L563" s="108"/>
      <c r="M563" s="108"/>
      <c r="N563" s="108"/>
      <c r="O563" s="55"/>
      <c r="P563" s="55"/>
      <c r="Q563" s="108"/>
      <c r="R563" s="108"/>
      <c r="S563" s="108"/>
      <c r="T563" s="108"/>
      <c r="U563" s="108"/>
      <c r="V563" s="108"/>
      <c r="W563" s="108"/>
      <c r="X563" s="108"/>
      <c r="Y563" s="108"/>
      <c r="Z563" s="108"/>
    </row>
    <row r="564" spans="1:26" ht="15.75" customHeight="1">
      <c r="A564" s="108"/>
      <c r="B564" s="108"/>
      <c r="C564" s="108"/>
      <c r="D564" s="108"/>
      <c r="E564" s="108"/>
      <c r="F564" s="108"/>
      <c r="G564" s="108"/>
      <c r="H564" s="108"/>
      <c r="I564" s="108"/>
      <c r="J564" s="108"/>
      <c r="K564" s="108"/>
      <c r="L564" s="108"/>
      <c r="M564" s="108"/>
      <c r="N564" s="108"/>
      <c r="O564" s="55"/>
      <c r="P564" s="55"/>
      <c r="Q564" s="108"/>
      <c r="R564" s="108"/>
      <c r="S564" s="108"/>
      <c r="T564" s="108"/>
      <c r="U564" s="108"/>
      <c r="V564" s="108"/>
      <c r="W564" s="108"/>
      <c r="X564" s="108"/>
      <c r="Y564" s="108"/>
      <c r="Z564" s="108"/>
    </row>
    <row r="565" spans="1:26" ht="15.75" customHeight="1">
      <c r="A565" s="108"/>
      <c r="B565" s="108"/>
      <c r="C565" s="108"/>
      <c r="D565" s="108"/>
      <c r="E565" s="108"/>
      <c r="F565" s="108"/>
      <c r="G565" s="108"/>
      <c r="H565" s="108"/>
      <c r="I565" s="108"/>
      <c r="J565" s="108"/>
      <c r="K565" s="108"/>
      <c r="L565" s="108"/>
      <c r="M565" s="108"/>
      <c r="N565" s="108"/>
      <c r="O565" s="55"/>
      <c r="P565" s="55"/>
      <c r="Q565" s="108"/>
      <c r="R565" s="108"/>
      <c r="S565" s="108"/>
      <c r="T565" s="108"/>
      <c r="U565" s="108"/>
      <c r="V565" s="108"/>
      <c r="W565" s="108"/>
      <c r="X565" s="108"/>
      <c r="Y565" s="108"/>
      <c r="Z565" s="108"/>
    </row>
    <row r="566" spans="1:26" ht="15.75" customHeight="1">
      <c r="A566" s="108"/>
      <c r="B566" s="108"/>
      <c r="C566" s="108"/>
      <c r="D566" s="108"/>
      <c r="E566" s="108"/>
      <c r="F566" s="108"/>
      <c r="G566" s="108"/>
      <c r="H566" s="108"/>
      <c r="I566" s="108"/>
      <c r="J566" s="108"/>
      <c r="K566" s="108"/>
      <c r="L566" s="108"/>
      <c r="M566" s="108"/>
      <c r="N566" s="108"/>
      <c r="O566" s="55"/>
      <c r="P566" s="55"/>
      <c r="Q566" s="108"/>
      <c r="R566" s="108"/>
      <c r="S566" s="108"/>
      <c r="T566" s="108"/>
      <c r="U566" s="108"/>
      <c r="V566" s="108"/>
      <c r="W566" s="108"/>
      <c r="X566" s="108"/>
      <c r="Y566" s="108"/>
      <c r="Z566" s="108"/>
    </row>
    <row r="567" spans="1:26" ht="15.75" customHeight="1">
      <c r="A567" s="108"/>
      <c r="B567" s="108"/>
      <c r="C567" s="108"/>
      <c r="D567" s="108"/>
      <c r="E567" s="108"/>
      <c r="F567" s="108"/>
      <c r="G567" s="108"/>
      <c r="H567" s="108"/>
      <c r="I567" s="108"/>
      <c r="J567" s="108"/>
      <c r="K567" s="108"/>
      <c r="L567" s="108"/>
      <c r="M567" s="108"/>
      <c r="N567" s="108"/>
      <c r="O567" s="55"/>
      <c r="P567" s="55"/>
      <c r="Q567" s="108"/>
      <c r="R567" s="108"/>
      <c r="S567" s="108"/>
      <c r="T567" s="108"/>
      <c r="U567" s="108"/>
      <c r="V567" s="108"/>
      <c r="W567" s="108"/>
      <c r="X567" s="108"/>
      <c r="Y567" s="108"/>
      <c r="Z567" s="108"/>
    </row>
    <row r="568" spans="1:26" ht="15.75" customHeight="1">
      <c r="A568" s="108"/>
      <c r="B568" s="108"/>
      <c r="C568" s="108"/>
      <c r="D568" s="108"/>
      <c r="E568" s="108"/>
      <c r="F568" s="108"/>
      <c r="G568" s="108"/>
      <c r="H568" s="108"/>
      <c r="I568" s="108"/>
      <c r="J568" s="108"/>
      <c r="K568" s="108"/>
      <c r="L568" s="108"/>
      <c r="M568" s="108"/>
      <c r="N568" s="108"/>
      <c r="O568" s="55"/>
      <c r="P568" s="55"/>
      <c r="Q568" s="108"/>
      <c r="R568" s="108"/>
      <c r="S568" s="108"/>
      <c r="T568" s="108"/>
      <c r="U568" s="108"/>
      <c r="V568" s="108"/>
      <c r="W568" s="108"/>
      <c r="X568" s="108"/>
      <c r="Y568" s="108"/>
      <c r="Z568" s="108"/>
    </row>
    <row r="569" spans="1:26" ht="15.75" customHeight="1">
      <c r="A569" s="108"/>
      <c r="B569" s="108"/>
      <c r="C569" s="108"/>
      <c r="D569" s="108"/>
      <c r="E569" s="108"/>
      <c r="F569" s="108"/>
      <c r="G569" s="108"/>
      <c r="H569" s="108"/>
      <c r="I569" s="108"/>
      <c r="J569" s="108"/>
      <c r="K569" s="108"/>
      <c r="L569" s="108"/>
      <c r="M569" s="108"/>
      <c r="N569" s="108"/>
      <c r="O569" s="55"/>
      <c r="P569" s="55"/>
      <c r="Q569" s="108"/>
      <c r="R569" s="108"/>
      <c r="S569" s="108"/>
      <c r="T569" s="108"/>
      <c r="U569" s="108"/>
      <c r="V569" s="108"/>
      <c r="W569" s="108"/>
      <c r="X569" s="108"/>
      <c r="Y569" s="108"/>
      <c r="Z569" s="108"/>
    </row>
    <row r="570" spans="1:26" ht="15.75" customHeight="1">
      <c r="A570" s="108"/>
      <c r="B570" s="108"/>
      <c r="C570" s="108"/>
      <c r="D570" s="108"/>
      <c r="E570" s="108"/>
      <c r="F570" s="108"/>
      <c r="G570" s="108"/>
      <c r="H570" s="108"/>
      <c r="I570" s="108"/>
      <c r="J570" s="108"/>
      <c r="K570" s="108"/>
      <c r="L570" s="108"/>
      <c r="M570" s="108"/>
      <c r="N570" s="108"/>
      <c r="O570" s="55"/>
      <c r="P570" s="55"/>
      <c r="Q570" s="108"/>
      <c r="R570" s="108"/>
      <c r="S570" s="108"/>
      <c r="T570" s="108"/>
      <c r="U570" s="108"/>
      <c r="V570" s="108"/>
      <c r="W570" s="108"/>
      <c r="X570" s="108"/>
      <c r="Y570" s="108"/>
      <c r="Z570" s="108"/>
    </row>
    <row r="571" spans="1:26" ht="15.75" customHeight="1">
      <c r="A571" s="108"/>
      <c r="B571" s="108"/>
      <c r="C571" s="108"/>
      <c r="D571" s="108"/>
      <c r="E571" s="108"/>
      <c r="F571" s="108"/>
      <c r="G571" s="108"/>
      <c r="H571" s="108"/>
      <c r="I571" s="108"/>
      <c r="J571" s="108"/>
      <c r="K571" s="108"/>
      <c r="L571" s="108"/>
      <c r="M571" s="108"/>
      <c r="N571" s="108"/>
      <c r="O571" s="55"/>
      <c r="P571" s="55"/>
      <c r="Q571" s="108"/>
      <c r="R571" s="108"/>
      <c r="S571" s="108"/>
      <c r="T571" s="108"/>
      <c r="U571" s="108"/>
      <c r="V571" s="108"/>
      <c r="W571" s="108"/>
      <c r="X571" s="108"/>
      <c r="Y571" s="108"/>
      <c r="Z571" s="108"/>
    </row>
    <row r="572" spans="1:26" ht="15.75" customHeight="1">
      <c r="A572" s="108"/>
      <c r="B572" s="108"/>
      <c r="C572" s="108"/>
      <c r="D572" s="108"/>
      <c r="E572" s="108"/>
      <c r="F572" s="108"/>
      <c r="G572" s="108"/>
      <c r="H572" s="108"/>
      <c r="I572" s="108"/>
      <c r="J572" s="108"/>
      <c r="K572" s="108"/>
      <c r="L572" s="108"/>
      <c r="M572" s="108"/>
      <c r="N572" s="108"/>
      <c r="O572" s="55"/>
      <c r="P572" s="55"/>
      <c r="Q572" s="108"/>
      <c r="R572" s="108"/>
      <c r="S572" s="108"/>
      <c r="T572" s="108"/>
      <c r="U572" s="108"/>
      <c r="V572" s="108"/>
      <c r="W572" s="108"/>
      <c r="X572" s="108"/>
      <c r="Y572" s="108"/>
      <c r="Z572" s="108"/>
    </row>
    <row r="573" spans="1:26" ht="15.75" customHeight="1">
      <c r="A573" s="108"/>
      <c r="B573" s="108"/>
      <c r="C573" s="108"/>
      <c r="D573" s="108"/>
      <c r="E573" s="108"/>
      <c r="F573" s="108"/>
      <c r="G573" s="108"/>
      <c r="H573" s="108"/>
      <c r="I573" s="108"/>
      <c r="J573" s="108"/>
      <c r="K573" s="108"/>
      <c r="L573" s="108"/>
      <c r="M573" s="108"/>
      <c r="N573" s="108"/>
      <c r="O573" s="55"/>
      <c r="P573" s="55"/>
      <c r="Q573" s="108"/>
      <c r="R573" s="108"/>
      <c r="S573" s="108"/>
      <c r="T573" s="108"/>
      <c r="U573" s="108"/>
      <c r="V573" s="108"/>
      <c r="W573" s="108"/>
      <c r="X573" s="108"/>
      <c r="Y573" s="108"/>
      <c r="Z573" s="108"/>
    </row>
    <row r="574" spans="1:26" ht="15.75" customHeight="1">
      <c r="A574" s="108"/>
      <c r="B574" s="108"/>
      <c r="C574" s="108"/>
      <c r="D574" s="108"/>
      <c r="E574" s="108"/>
      <c r="F574" s="108"/>
      <c r="G574" s="108"/>
      <c r="H574" s="108"/>
      <c r="I574" s="108"/>
      <c r="J574" s="108"/>
      <c r="K574" s="108"/>
      <c r="L574" s="108"/>
      <c r="M574" s="108"/>
      <c r="N574" s="108"/>
      <c r="O574" s="55"/>
      <c r="P574" s="55"/>
      <c r="Q574" s="108"/>
      <c r="R574" s="108"/>
      <c r="S574" s="108"/>
      <c r="T574" s="108"/>
      <c r="U574" s="108"/>
      <c r="V574" s="108"/>
      <c r="W574" s="108"/>
      <c r="X574" s="108"/>
      <c r="Y574" s="108"/>
      <c r="Z574" s="108"/>
    </row>
    <row r="575" spans="1:26" ht="15.75" customHeight="1">
      <c r="A575" s="108"/>
      <c r="B575" s="108"/>
      <c r="C575" s="108"/>
      <c r="D575" s="108"/>
      <c r="E575" s="108"/>
      <c r="F575" s="108"/>
      <c r="G575" s="108"/>
      <c r="H575" s="108"/>
      <c r="I575" s="108"/>
      <c r="J575" s="108"/>
      <c r="K575" s="108"/>
      <c r="L575" s="108"/>
      <c r="M575" s="108"/>
      <c r="N575" s="108"/>
      <c r="O575" s="55"/>
      <c r="P575" s="55"/>
      <c r="Q575" s="108"/>
      <c r="R575" s="108"/>
      <c r="S575" s="108"/>
      <c r="T575" s="108"/>
      <c r="U575" s="108"/>
      <c r="V575" s="108"/>
      <c r="W575" s="108"/>
      <c r="X575" s="108"/>
      <c r="Y575" s="108"/>
      <c r="Z575" s="108"/>
    </row>
    <row r="576" spans="1:26" ht="15.75" customHeight="1">
      <c r="A576" s="108"/>
      <c r="B576" s="108"/>
      <c r="C576" s="108"/>
      <c r="D576" s="108"/>
      <c r="E576" s="108"/>
      <c r="F576" s="108"/>
      <c r="G576" s="108"/>
      <c r="H576" s="108"/>
      <c r="I576" s="108"/>
      <c r="J576" s="108"/>
      <c r="K576" s="108"/>
      <c r="L576" s="108"/>
      <c r="M576" s="108"/>
      <c r="N576" s="108"/>
      <c r="O576" s="55"/>
      <c r="P576" s="55"/>
      <c r="Q576" s="108"/>
      <c r="R576" s="108"/>
      <c r="S576" s="108"/>
      <c r="T576" s="108"/>
      <c r="U576" s="108"/>
      <c r="V576" s="108"/>
      <c r="W576" s="108"/>
      <c r="X576" s="108"/>
      <c r="Y576" s="108"/>
      <c r="Z576" s="108"/>
    </row>
    <row r="577" spans="1:26" ht="15.75" customHeight="1">
      <c r="A577" s="108"/>
      <c r="B577" s="108"/>
      <c r="C577" s="108"/>
      <c r="D577" s="108"/>
      <c r="E577" s="108"/>
      <c r="F577" s="108"/>
      <c r="G577" s="108"/>
      <c r="H577" s="108"/>
      <c r="I577" s="108"/>
      <c r="J577" s="108"/>
      <c r="K577" s="108"/>
      <c r="L577" s="108"/>
      <c r="M577" s="108"/>
      <c r="N577" s="108"/>
      <c r="O577" s="55"/>
      <c r="P577" s="55"/>
      <c r="Q577" s="108"/>
      <c r="R577" s="108"/>
      <c r="S577" s="108"/>
      <c r="T577" s="108"/>
      <c r="U577" s="108"/>
      <c r="V577" s="108"/>
      <c r="W577" s="108"/>
      <c r="X577" s="108"/>
      <c r="Y577" s="108"/>
      <c r="Z577" s="108"/>
    </row>
    <row r="578" spans="1:26" ht="15.75" customHeight="1">
      <c r="A578" s="108"/>
      <c r="B578" s="108"/>
      <c r="C578" s="108"/>
      <c r="D578" s="108"/>
      <c r="E578" s="108"/>
      <c r="F578" s="108"/>
      <c r="G578" s="108"/>
      <c r="H578" s="108"/>
      <c r="I578" s="108"/>
      <c r="J578" s="108"/>
      <c r="K578" s="108"/>
      <c r="L578" s="108"/>
      <c r="M578" s="108"/>
      <c r="N578" s="108"/>
      <c r="O578" s="55"/>
      <c r="P578" s="55"/>
      <c r="Q578" s="108"/>
      <c r="R578" s="108"/>
      <c r="S578" s="108"/>
      <c r="T578" s="108"/>
      <c r="U578" s="108"/>
      <c r="V578" s="108"/>
      <c r="W578" s="108"/>
      <c r="X578" s="108"/>
      <c r="Y578" s="108"/>
      <c r="Z578" s="108"/>
    </row>
    <row r="579" spans="1:26" ht="15.75" customHeight="1">
      <c r="A579" s="108"/>
      <c r="B579" s="108"/>
      <c r="C579" s="108"/>
      <c r="D579" s="108"/>
      <c r="E579" s="108"/>
      <c r="F579" s="108"/>
      <c r="G579" s="108"/>
      <c r="H579" s="108"/>
      <c r="I579" s="108"/>
      <c r="J579" s="108"/>
      <c r="K579" s="108"/>
      <c r="L579" s="108"/>
      <c r="M579" s="108"/>
      <c r="N579" s="108"/>
      <c r="O579" s="55"/>
      <c r="P579" s="55"/>
      <c r="Q579" s="108"/>
      <c r="R579" s="108"/>
      <c r="S579" s="108"/>
      <c r="T579" s="108"/>
      <c r="U579" s="108"/>
      <c r="V579" s="108"/>
      <c r="W579" s="108"/>
      <c r="X579" s="108"/>
      <c r="Y579" s="108"/>
      <c r="Z579" s="108"/>
    </row>
    <row r="580" spans="1:26" ht="15.75" customHeight="1">
      <c r="A580" s="108"/>
      <c r="B580" s="108"/>
      <c r="C580" s="108"/>
      <c r="D580" s="108"/>
      <c r="E580" s="108"/>
      <c r="F580" s="108"/>
      <c r="G580" s="108"/>
      <c r="H580" s="108"/>
      <c r="I580" s="108"/>
      <c r="J580" s="108"/>
      <c r="K580" s="108"/>
      <c r="L580" s="108"/>
      <c r="M580" s="108"/>
      <c r="N580" s="108"/>
      <c r="O580" s="55"/>
      <c r="P580" s="55"/>
      <c r="Q580" s="108"/>
      <c r="R580" s="108"/>
      <c r="S580" s="108"/>
      <c r="T580" s="108"/>
      <c r="U580" s="108"/>
      <c r="V580" s="108"/>
      <c r="W580" s="108"/>
      <c r="X580" s="108"/>
      <c r="Y580" s="108"/>
      <c r="Z580" s="108"/>
    </row>
    <row r="581" spans="1:26" ht="15.75" customHeight="1">
      <c r="A581" s="108"/>
      <c r="B581" s="108"/>
      <c r="C581" s="108"/>
      <c r="D581" s="108"/>
      <c r="E581" s="108"/>
      <c r="F581" s="108"/>
      <c r="G581" s="108"/>
      <c r="H581" s="108"/>
      <c r="I581" s="108"/>
      <c r="J581" s="108"/>
      <c r="K581" s="108"/>
      <c r="L581" s="108"/>
      <c r="M581" s="108"/>
      <c r="N581" s="108"/>
      <c r="O581" s="55"/>
      <c r="P581" s="55"/>
      <c r="Q581" s="108"/>
      <c r="R581" s="108"/>
      <c r="S581" s="108"/>
      <c r="T581" s="108"/>
      <c r="U581" s="108"/>
      <c r="V581" s="108"/>
      <c r="W581" s="108"/>
      <c r="X581" s="108"/>
      <c r="Y581" s="108"/>
      <c r="Z581" s="108"/>
    </row>
    <row r="582" spans="1:26" ht="15.75" customHeight="1">
      <c r="A582" s="108"/>
      <c r="B582" s="108"/>
      <c r="C582" s="108"/>
      <c r="D582" s="108"/>
      <c r="E582" s="108"/>
      <c r="F582" s="108"/>
      <c r="G582" s="108"/>
      <c r="H582" s="108"/>
      <c r="I582" s="108"/>
      <c r="J582" s="108"/>
      <c r="K582" s="108"/>
      <c r="L582" s="108"/>
      <c r="M582" s="108"/>
      <c r="N582" s="108"/>
      <c r="O582" s="55"/>
      <c r="P582" s="55"/>
      <c r="Q582" s="108"/>
      <c r="R582" s="108"/>
      <c r="S582" s="108"/>
      <c r="T582" s="108"/>
      <c r="U582" s="108"/>
      <c r="V582" s="108"/>
      <c r="W582" s="108"/>
      <c r="X582" s="108"/>
      <c r="Y582" s="108"/>
      <c r="Z582" s="108"/>
    </row>
    <row r="583" spans="1:26" ht="15.75" customHeight="1">
      <c r="A583" s="108"/>
      <c r="B583" s="108"/>
      <c r="C583" s="108"/>
      <c r="D583" s="108"/>
      <c r="E583" s="108"/>
      <c r="F583" s="108"/>
      <c r="G583" s="108"/>
      <c r="H583" s="108"/>
      <c r="I583" s="108"/>
      <c r="J583" s="108"/>
      <c r="K583" s="108"/>
      <c r="L583" s="108"/>
      <c r="M583" s="108"/>
      <c r="N583" s="108"/>
      <c r="O583" s="55"/>
      <c r="P583" s="55"/>
      <c r="Q583" s="108"/>
      <c r="R583" s="108"/>
      <c r="S583" s="108"/>
      <c r="T583" s="108"/>
      <c r="U583" s="108"/>
      <c r="V583" s="108"/>
      <c r="W583" s="108"/>
      <c r="X583" s="108"/>
      <c r="Y583" s="108"/>
      <c r="Z583" s="108"/>
    </row>
    <row r="584" spans="1:26" ht="15.75" customHeight="1">
      <c r="A584" s="108"/>
      <c r="B584" s="108"/>
      <c r="C584" s="108"/>
      <c r="D584" s="108"/>
      <c r="E584" s="108"/>
      <c r="F584" s="108"/>
      <c r="G584" s="108"/>
      <c r="H584" s="108"/>
      <c r="I584" s="108"/>
      <c r="J584" s="108"/>
      <c r="K584" s="108"/>
      <c r="L584" s="108"/>
      <c r="M584" s="108"/>
      <c r="N584" s="108"/>
      <c r="O584" s="55"/>
      <c r="P584" s="55"/>
      <c r="Q584" s="108"/>
      <c r="R584" s="108"/>
      <c r="S584" s="108"/>
      <c r="T584" s="108"/>
      <c r="U584" s="108"/>
      <c r="V584" s="108"/>
      <c r="W584" s="108"/>
      <c r="X584" s="108"/>
      <c r="Y584" s="108"/>
      <c r="Z584" s="108"/>
    </row>
    <row r="585" spans="1:26" ht="15.75" customHeight="1">
      <c r="A585" s="108"/>
      <c r="B585" s="108"/>
      <c r="C585" s="108"/>
      <c r="D585" s="108"/>
      <c r="E585" s="108"/>
      <c r="F585" s="108"/>
      <c r="G585" s="108"/>
      <c r="H585" s="108"/>
      <c r="I585" s="108"/>
      <c r="J585" s="108"/>
      <c r="K585" s="108"/>
      <c r="L585" s="108"/>
      <c r="M585" s="108"/>
      <c r="N585" s="108"/>
      <c r="O585" s="55"/>
      <c r="P585" s="55"/>
      <c r="Q585" s="108"/>
      <c r="R585" s="108"/>
      <c r="S585" s="108"/>
      <c r="T585" s="108"/>
      <c r="U585" s="108"/>
      <c r="V585" s="108"/>
      <c r="W585" s="108"/>
      <c r="X585" s="108"/>
      <c r="Y585" s="108"/>
      <c r="Z585" s="108"/>
    </row>
    <row r="586" spans="1:26" ht="15.75" customHeight="1">
      <c r="A586" s="108"/>
      <c r="B586" s="108"/>
      <c r="C586" s="108"/>
      <c r="D586" s="108"/>
      <c r="E586" s="108"/>
      <c r="F586" s="108"/>
      <c r="G586" s="108"/>
      <c r="H586" s="108"/>
      <c r="I586" s="108"/>
      <c r="J586" s="108"/>
      <c r="K586" s="108"/>
      <c r="L586" s="108"/>
      <c r="M586" s="108"/>
      <c r="N586" s="108"/>
      <c r="O586" s="55"/>
      <c r="P586" s="55"/>
      <c r="Q586" s="108"/>
      <c r="R586" s="108"/>
      <c r="S586" s="108"/>
      <c r="T586" s="108"/>
      <c r="U586" s="108"/>
      <c r="V586" s="108"/>
      <c r="W586" s="108"/>
      <c r="X586" s="108"/>
      <c r="Y586" s="108"/>
      <c r="Z586" s="108"/>
    </row>
    <row r="587" spans="1:26" ht="15.75" customHeight="1">
      <c r="A587" s="108"/>
      <c r="B587" s="108"/>
      <c r="C587" s="108"/>
      <c r="D587" s="108"/>
      <c r="E587" s="108"/>
      <c r="F587" s="108"/>
      <c r="G587" s="108"/>
      <c r="H587" s="108"/>
      <c r="I587" s="108"/>
      <c r="J587" s="108"/>
      <c r="K587" s="108"/>
      <c r="L587" s="108"/>
      <c r="M587" s="108"/>
      <c r="N587" s="108"/>
      <c r="O587" s="55"/>
      <c r="P587" s="55"/>
      <c r="Q587" s="108"/>
      <c r="R587" s="108"/>
      <c r="S587" s="108"/>
      <c r="T587" s="108"/>
      <c r="U587" s="108"/>
      <c r="V587" s="108"/>
      <c r="W587" s="108"/>
      <c r="X587" s="108"/>
      <c r="Y587" s="108"/>
      <c r="Z587" s="108"/>
    </row>
    <row r="588" spans="1:26" ht="15.75" customHeight="1">
      <c r="A588" s="108"/>
      <c r="B588" s="108"/>
      <c r="C588" s="108"/>
      <c r="D588" s="108"/>
      <c r="E588" s="108"/>
      <c r="F588" s="108"/>
      <c r="G588" s="108"/>
      <c r="H588" s="108"/>
      <c r="I588" s="108"/>
      <c r="J588" s="108"/>
      <c r="K588" s="108"/>
      <c r="L588" s="108"/>
      <c r="M588" s="108"/>
      <c r="N588" s="108"/>
      <c r="O588" s="55"/>
      <c r="P588" s="55"/>
      <c r="Q588" s="108"/>
      <c r="R588" s="108"/>
      <c r="S588" s="108"/>
      <c r="T588" s="108"/>
      <c r="U588" s="108"/>
      <c r="V588" s="108"/>
      <c r="W588" s="108"/>
      <c r="X588" s="108"/>
      <c r="Y588" s="108"/>
      <c r="Z588" s="108"/>
    </row>
    <row r="589" spans="1:26" ht="15.75" customHeight="1">
      <c r="A589" s="108"/>
      <c r="B589" s="108"/>
      <c r="C589" s="108"/>
      <c r="D589" s="108"/>
      <c r="E589" s="108"/>
      <c r="F589" s="108"/>
      <c r="G589" s="108"/>
      <c r="H589" s="108"/>
      <c r="I589" s="108"/>
      <c r="J589" s="108"/>
      <c r="K589" s="108"/>
      <c r="L589" s="108"/>
      <c r="M589" s="108"/>
      <c r="N589" s="108"/>
      <c r="O589" s="55"/>
      <c r="P589" s="55"/>
      <c r="Q589" s="108"/>
      <c r="R589" s="108"/>
      <c r="S589" s="108"/>
      <c r="T589" s="108"/>
      <c r="U589" s="108"/>
      <c r="V589" s="108"/>
      <c r="W589" s="108"/>
      <c r="X589" s="108"/>
      <c r="Y589" s="108"/>
      <c r="Z589" s="108"/>
    </row>
    <row r="590" spans="1:26" ht="15.75" customHeight="1">
      <c r="A590" s="108"/>
      <c r="B590" s="108"/>
      <c r="C590" s="108"/>
      <c r="D590" s="108"/>
      <c r="E590" s="108"/>
      <c r="F590" s="108"/>
      <c r="G590" s="108"/>
      <c r="H590" s="108"/>
      <c r="I590" s="108"/>
      <c r="J590" s="108"/>
      <c r="K590" s="108"/>
      <c r="L590" s="108"/>
      <c r="M590" s="108"/>
      <c r="N590" s="108"/>
      <c r="O590" s="55"/>
      <c r="P590" s="55"/>
      <c r="Q590" s="108"/>
      <c r="R590" s="108"/>
      <c r="S590" s="108"/>
      <c r="T590" s="108"/>
      <c r="U590" s="108"/>
      <c r="V590" s="108"/>
      <c r="W590" s="108"/>
      <c r="X590" s="108"/>
      <c r="Y590" s="108"/>
      <c r="Z590" s="108"/>
    </row>
    <row r="591" spans="1:26" ht="15.75" customHeight="1">
      <c r="A591" s="108"/>
      <c r="B591" s="108"/>
      <c r="C591" s="108"/>
      <c r="D591" s="108"/>
      <c r="E591" s="108"/>
      <c r="F591" s="108"/>
      <c r="G591" s="108"/>
      <c r="H591" s="108"/>
      <c r="I591" s="108"/>
      <c r="J591" s="108"/>
      <c r="K591" s="108"/>
      <c r="L591" s="108"/>
      <c r="M591" s="108"/>
      <c r="N591" s="108"/>
      <c r="O591" s="55"/>
      <c r="P591" s="55"/>
      <c r="Q591" s="108"/>
      <c r="R591" s="108"/>
      <c r="S591" s="108"/>
      <c r="T591" s="108"/>
      <c r="U591" s="108"/>
      <c r="V591" s="108"/>
      <c r="W591" s="108"/>
      <c r="X591" s="108"/>
      <c r="Y591" s="108"/>
      <c r="Z591" s="108"/>
    </row>
    <row r="592" spans="1:26" ht="15.75" customHeight="1">
      <c r="A592" s="108"/>
      <c r="B592" s="108"/>
      <c r="C592" s="108"/>
      <c r="D592" s="108"/>
      <c r="E592" s="108"/>
      <c r="F592" s="108"/>
      <c r="G592" s="108"/>
      <c r="H592" s="108"/>
      <c r="I592" s="108"/>
      <c r="J592" s="108"/>
      <c r="K592" s="108"/>
      <c r="L592" s="108"/>
      <c r="M592" s="108"/>
      <c r="N592" s="108"/>
      <c r="O592" s="55"/>
      <c r="P592" s="55"/>
      <c r="Q592" s="108"/>
      <c r="R592" s="108"/>
      <c r="S592" s="108"/>
      <c r="T592" s="108"/>
      <c r="U592" s="108"/>
      <c r="V592" s="108"/>
      <c r="W592" s="108"/>
      <c r="X592" s="108"/>
      <c r="Y592" s="108"/>
      <c r="Z592" s="108"/>
    </row>
    <row r="593" spans="1:26" ht="15.75" customHeight="1">
      <c r="A593" s="108"/>
      <c r="B593" s="108"/>
      <c r="C593" s="108"/>
      <c r="D593" s="108"/>
      <c r="E593" s="108"/>
      <c r="F593" s="108"/>
      <c r="G593" s="108"/>
      <c r="H593" s="108"/>
      <c r="I593" s="108"/>
      <c r="J593" s="108"/>
      <c r="K593" s="108"/>
      <c r="L593" s="108"/>
      <c r="M593" s="108"/>
      <c r="N593" s="108"/>
      <c r="O593" s="55"/>
      <c r="P593" s="55"/>
      <c r="Q593" s="108"/>
      <c r="R593" s="108"/>
      <c r="S593" s="108"/>
      <c r="T593" s="108"/>
      <c r="U593" s="108"/>
      <c r="V593" s="108"/>
      <c r="W593" s="108"/>
      <c r="X593" s="108"/>
      <c r="Y593" s="108"/>
      <c r="Z593" s="108"/>
    </row>
    <row r="594" spans="1:26" ht="15.75" customHeight="1">
      <c r="A594" s="108"/>
      <c r="B594" s="108"/>
      <c r="C594" s="108"/>
      <c r="D594" s="108"/>
      <c r="E594" s="108"/>
      <c r="F594" s="108"/>
      <c r="G594" s="108"/>
      <c r="H594" s="108"/>
      <c r="I594" s="108"/>
      <c r="J594" s="108"/>
      <c r="K594" s="108"/>
      <c r="L594" s="108"/>
      <c r="M594" s="108"/>
      <c r="N594" s="108"/>
      <c r="O594" s="55"/>
      <c r="P594" s="55"/>
      <c r="Q594" s="108"/>
      <c r="R594" s="108"/>
      <c r="S594" s="108"/>
      <c r="T594" s="108"/>
      <c r="U594" s="108"/>
      <c r="V594" s="108"/>
      <c r="W594" s="108"/>
      <c r="X594" s="108"/>
      <c r="Y594" s="108"/>
      <c r="Z594" s="108"/>
    </row>
    <row r="595" spans="1:26" ht="15.75" customHeight="1">
      <c r="A595" s="108"/>
      <c r="B595" s="108"/>
      <c r="C595" s="108"/>
      <c r="D595" s="108"/>
      <c r="E595" s="108"/>
      <c r="F595" s="108"/>
      <c r="G595" s="108"/>
      <c r="H595" s="108"/>
      <c r="I595" s="108"/>
      <c r="J595" s="108"/>
      <c r="K595" s="108"/>
      <c r="L595" s="108"/>
      <c r="M595" s="108"/>
      <c r="N595" s="108"/>
      <c r="O595" s="55"/>
      <c r="P595" s="55"/>
      <c r="Q595" s="108"/>
      <c r="R595" s="108"/>
      <c r="S595" s="108"/>
      <c r="T595" s="108"/>
      <c r="U595" s="108"/>
      <c r="V595" s="108"/>
      <c r="W595" s="108"/>
      <c r="X595" s="108"/>
      <c r="Y595" s="108"/>
      <c r="Z595" s="108"/>
    </row>
    <row r="596" spans="1:26" ht="15.75" customHeight="1">
      <c r="A596" s="108"/>
      <c r="B596" s="108"/>
      <c r="C596" s="108"/>
      <c r="D596" s="108"/>
      <c r="E596" s="108"/>
      <c r="F596" s="108"/>
      <c r="G596" s="108"/>
      <c r="H596" s="108"/>
      <c r="I596" s="108"/>
      <c r="J596" s="108"/>
      <c r="K596" s="108"/>
      <c r="L596" s="108"/>
      <c r="M596" s="108"/>
      <c r="N596" s="108"/>
      <c r="O596" s="55"/>
      <c r="P596" s="55"/>
      <c r="Q596" s="108"/>
      <c r="R596" s="108"/>
      <c r="S596" s="108"/>
      <c r="T596" s="108"/>
      <c r="U596" s="108"/>
      <c r="V596" s="108"/>
      <c r="W596" s="108"/>
      <c r="X596" s="108"/>
      <c r="Y596" s="108"/>
      <c r="Z596" s="108"/>
    </row>
    <row r="597" spans="1:26" ht="15.75" customHeight="1">
      <c r="A597" s="108"/>
      <c r="B597" s="108"/>
      <c r="C597" s="108"/>
      <c r="D597" s="108"/>
      <c r="E597" s="108"/>
      <c r="F597" s="108"/>
      <c r="G597" s="108"/>
      <c r="H597" s="108"/>
      <c r="I597" s="108"/>
      <c r="J597" s="108"/>
      <c r="K597" s="108"/>
      <c r="L597" s="108"/>
      <c r="M597" s="108"/>
      <c r="N597" s="108"/>
      <c r="O597" s="55"/>
      <c r="P597" s="55"/>
      <c r="Q597" s="108"/>
      <c r="R597" s="108"/>
      <c r="S597" s="108"/>
      <c r="T597" s="108"/>
      <c r="U597" s="108"/>
      <c r="V597" s="108"/>
      <c r="W597" s="108"/>
      <c r="X597" s="108"/>
      <c r="Y597" s="108"/>
      <c r="Z597" s="108"/>
    </row>
    <row r="598" spans="1:26" ht="15.75" customHeight="1">
      <c r="A598" s="108"/>
      <c r="B598" s="108"/>
      <c r="C598" s="108"/>
      <c r="D598" s="108"/>
      <c r="E598" s="108"/>
      <c r="F598" s="108"/>
      <c r="G598" s="108"/>
      <c r="H598" s="108"/>
      <c r="I598" s="108"/>
      <c r="J598" s="108"/>
      <c r="K598" s="108"/>
      <c r="L598" s="108"/>
      <c r="M598" s="108"/>
      <c r="N598" s="108"/>
      <c r="O598" s="55"/>
      <c r="P598" s="55"/>
      <c r="Q598" s="108"/>
      <c r="R598" s="108"/>
      <c r="S598" s="108"/>
      <c r="T598" s="108"/>
      <c r="U598" s="108"/>
      <c r="V598" s="108"/>
      <c r="W598" s="108"/>
      <c r="X598" s="108"/>
      <c r="Y598" s="108"/>
      <c r="Z598" s="108"/>
    </row>
    <row r="599" spans="1:26" ht="15.75" customHeight="1">
      <c r="A599" s="108"/>
      <c r="B599" s="108"/>
      <c r="C599" s="108"/>
      <c r="D599" s="108"/>
      <c r="E599" s="108"/>
      <c r="F599" s="108"/>
      <c r="G599" s="108"/>
      <c r="H599" s="108"/>
      <c r="I599" s="108"/>
      <c r="J599" s="108"/>
      <c r="K599" s="108"/>
      <c r="L599" s="108"/>
      <c r="M599" s="108"/>
      <c r="N599" s="108"/>
      <c r="O599" s="55"/>
      <c r="P599" s="55"/>
      <c r="Q599" s="108"/>
      <c r="R599" s="108"/>
      <c r="S599" s="108"/>
      <c r="T599" s="108"/>
      <c r="U599" s="108"/>
      <c r="V599" s="108"/>
      <c r="W599" s="108"/>
      <c r="X599" s="108"/>
      <c r="Y599" s="108"/>
      <c r="Z599" s="108"/>
    </row>
    <row r="600" spans="1:26" ht="15.75" customHeight="1">
      <c r="A600" s="108"/>
      <c r="B600" s="108"/>
      <c r="C600" s="108"/>
      <c r="D600" s="108"/>
      <c r="E600" s="108"/>
      <c r="F600" s="108"/>
      <c r="G600" s="108"/>
      <c r="H600" s="108"/>
      <c r="I600" s="108"/>
      <c r="J600" s="108"/>
      <c r="K600" s="108"/>
      <c r="L600" s="108"/>
      <c r="M600" s="108"/>
      <c r="N600" s="108"/>
      <c r="O600" s="55"/>
      <c r="P600" s="55"/>
      <c r="Q600" s="108"/>
      <c r="R600" s="108"/>
      <c r="S600" s="108"/>
      <c r="T600" s="108"/>
      <c r="U600" s="108"/>
      <c r="V600" s="108"/>
      <c r="W600" s="108"/>
      <c r="X600" s="108"/>
      <c r="Y600" s="108"/>
      <c r="Z600" s="108"/>
    </row>
    <row r="601" spans="1:26" ht="15.75" customHeight="1">
      <c r="A601" s="108"/>
      <c r="B601" s="108"/>
      <c r="C601" s="108"/>
      <c r="D601" s="108"/>
      <c r="E601" s="108"/>
      <c r="F601" s="108"/>
      <c r="G601" s="108"/>
      <c r="H601" s="108"/>
      <c r="I601" s="108"/>
      <c r="J601" s="108"/>
      <c r="K601" s="108"/>
      <c r="L601" s="108"/>
      <c r="M601" s="108"/>
      <c r="N601" s="108"/>
      <c r="O601" s="55"/>
      <c r="P601" s="55"/>
      <c r="Q601" s="108"/>
      <c r="R601" s="108"/>
      <c r="S601" s="108"/>
      <c r="T601" s="108"/>
      <c r="U601" s="108"/>
      <c r="V601" s="108"/>
      <c r="W601" s="108"/>
      <c r="X601" s="108"/>
      <c r="Y601" s="108"/>
      <c r="Z601" s="108"/>
    </row>
    <row r="602" spans="1:26" ht="15.75" customHeight="1">
      <c r="A602" s="108"/>
      <c r="B602" s="108"/>
      <c r="C602" s="108"/>
      <c r="D602" s="108"/>
      <c r="E602" s="108"/>
      <c r="F602" s="108"/>
      <c r="G602" s="108"/>
      <c r="H602" s="108"/>
      <c r="I602" s="108"/>
      <c r="J602" s="108"/>
      <c r="K602" s="108"/>
      <c r="L602" s="108"/>
      <c r="M602" s="108"/>
      <c r="N602" s="108"/>
      <c r="O602" s="55"/>
      <c r="P602" s="55"/>
      <c r="Q602" s="108"/>
      <c r="R602" s="108"/>
      <c r="S602" s="108"/>
      <c r="T602" s="108"/>
      <c r="U602" s="108"/>
      <c r="V602" s="108"/>
      <c r="W602" s="108"/>
      <c r="X602" s="108"/>
      <c r="Y602" s="108"/>
      <c r="Z602" s="108"/>
    </row>
    <row r="603" spans="1:26" ht="15.75" customHeight="1">
      <c r="A603" s="108"/>
      <c r="B603" s="108"/>
      <c r="C603" s="108"/>
      <c r="D603" s="108"/>
      <c r="E603" s="108"/>
      <c r="F603" s="108"/>
      <c r="G603" s="108"/>
      <c r="H603" s="108"/>
      <c r="I603" s="108"/>
      <c r="J603" s="108"/>
      <c r="K603" s="108"/>
      <c r="L603" s="108"/>
      <c r="M603" s="108"/>
      <c r="N603" s="108"/>
      <c r="O603" s="55"/>
      <c r="P603" s="55"/>
      <c r="Q603" s="108"/>
      <c r="R603" s="108"/>
      <c r="S603" s="108"/>
      <c r="T603" s="108"/>
      <c r="U603" s="108"/>
      <c r="V603" s="108"/>
      <c r="W603" s="108"/>
      <c r="X603" s="108"/>
      <c r="Y603" s="108"/>
      <c r="Z603" s="108"/>
    </row>
    <row r="604" spans="1:26" ht="15.75" customHeight="1">
      <c r="A604" s="108"/>
      <c r="B604" s="108"/>
      <c r="C604" s="108"/>
      <c r="D604" s="108"/>
      <c r="E604" s="108"/>
      <c r="F604" s="108"/>
      <c r="G604" s="108"/>
      <c r="H604" s="108"/>
      <c r="I604" s="108"/>
      <c r="J604" s="108"/>
      <c r="K604" s="108"/>
      <c r="L604" s="108"/>
      <c r="M604" s="108"/>
      <c r="N604" s="108"/>
      <c r="O604" s="55"/>
      <c r="P604" s="55"/>
      <c r="Q604" s="108"/>
      <c r="R604" s="108"/>
      <c r="S604" s="108"/>
      <c r="T604" s="108"/>
      <c r="U604" s="108"/>
      <c r="V604" s="108"/>
      <c r="W604" s="108"/>
      <c r="X604" s="108"/>
      <c r="Y604" s="108"/>
      <c r="Z604" s="108"/>
    </row>
    <row r="605" spans="1:26" ht="15.75" customHeight="1">
      <c r="A605" s="108"/>
      <c r="B605" s="108"/>
      <c r="C605" s="108"/>
      <c r="D605" s="108"/>
      <c r="E605" s="108"/>
      <c r="F605" s="108"/>
      <c r="G605" s="108"/>
      <c r="H605" s="108"/>
      <c r="I605" s="108"/>
      <c r="J605" s="108"/>
      <c r="K605" s="108"/>
      <c r="L605" s="108"/>
      <c r="M605" s="108"/>
      <c r="N605" s="108"/>
      <c r="O605" s="55"/>
      <c r="P605" s="55"/>
      <c r="Q605" s="108"/>
      <c r="R605" s="108"/>
      <c r="S605" s="108"/>
      <c r="T605" s="108"/>
      <c r="U605" s="108"/>
      <c r="V605" s="108"/>
      <c r="W605" s="108"/>
      <c r="X605" s="108"/>
      <c r="Y605" s="108"/>
      <c r="Z605" s="108"/>
    </row>
    <row r="606" spans="1:26" ht="15.75" customHeight="1">
      <c r="A606" s="108"/>
      <c r="B606" s="108"/>
      <c r="C606" s="108"/>
      <c r="D606" s="108"/>
      <c r="E606" s="108"/>
      <c r="F606" s="108"/>
      <c r="G606" s="108"/>
      <c r="H606" s="108"/>
      <c r="I606" s="108"/>
      <c r="J606" s="108"/>
      <c r="K606" s="108"/>
      <c r="L606" s="108"/>
      <c r="M606" s="108"/>
      <c r="N606" s="108"/>
      <c r="O606" s="55"/>
      <c r="P606" s="55"/>
      <c r="Q606" s="108"/>
      <c r="R606" s="108"/>
      <c r="S606" s="108"/>
      <c r="T606" s="108"/>
      <c r="U606" s="108"/>
      <c r="V606" s="108"/>
      <c r="W606" s="108"/>
      <c r="X606" s="108"/>
      <c r="Y606" s="108"/>
      <c r="Z606" s="108"/>
    </row>
    <row r="607" spans="1:26" ht="15.75" customHeight="1">
      <c r="A607" s="108"/>
      <c r="B607" s="108"/>
      <c r="C607" s="108"/>
      <c r="D607" s="108"/>
      <c r="E607" s="108"/>
      <c r="F607" s="108"/>
      <c r="G607" s="108"/>
      <c r="H607" s="108"/>
      <c r="I607" s="108"/>
      <c r="J607" s="108"/>
      <c r="K607" s="108"/>
      <c r="L607" s="108"/>
      <c r="M607" s="108"/>
      <c r="N607" s="108"/>
      <c r="O607" s="55"/>
      <c r="P607" s="55"/>
      <c r="Q607" s="108"/>
      <c r="R607" s="108"/>
      <c r="S607" s="108"/>
      <c r="T607" s="108"/>
      <c r="U607" s="108"/>
      <c r="V607" s="108"/>
      <c r="W607" s="108"/>
      <c r="X607" s="108"/>
      <c r="Y607" s="108"/>
      <c r="Z607" s="108"/>
    </row>
    <row r="608" spans="1:26" ht="15.75" customHeight="1">
      <c r="A608" s="108"/>
      <c r="B608" s="108"/>
      <c r="C608" s="108"/>
      <c r="D608" s="108"/>
      <c r="E608" s="108"/>
      <c r="F608" s="108"/>
      <c r="G608" s="108"/>
      <c r="H608" s="108"/>
      <c r="I608" s="108"/>
      <c r="J608" s="108"/>
      <c r="K608" s="108"/>
      <c r="L608" s="108"/>
      <c r="M608" s="108"/>
      <c r="N608" s="108"/>
      <c r="O608" s="55"/>
      <c r="P608" s="55"/>
      <c r="Q608" s="108"/>
      <c r="R608" s="108"/>
      <c r="S608" s="108"/>
      <c r="T608" s="108"/>
      <c r="U608" s="108"/>
      <c r="V608" s="108"/>
      <c r="W608" s="108"/>
      <c r="X608" s="108"/>
      <c r="Y608" s="108"/>
      <c r="Z608" s="108"/>
    </row>
    <row r="609" spans="1:26" ht="15.75" customHeight="1">
      <c r="A609" s="108"/>
      <c r="B609" s="108"/>
      <c r="C609" s="108"/>
      <c r="D609" s="108"/>
      <c r="E609" s="108"/>
      <c r="F609" s="108"/>
      <c r="G609" s="108"/>
      <c r="H609" s="108"/>
      <c r="I609" s="108"/>
      <c r="J609" s="108"/>
      <c r="K609" s="108"/>
      <c r="L609" s="108"/>
      <c r="M609" s="108"/>
      <c r="N609" s="108"/>
      <c r="O609" s="55"/>
      <c r="P609" s="55"/>
      <c r="Q609" s="108"/>
      <c r="R609" s="108"/>
      <c r="S609" s="108"/>
      <c r="T609" s="108"/>
      <c r="U609" s="108"/>
      <c r="V609" s="108"/>
      <c r="W609" s="108"/>
      <c r="X609" s="108"/>
      <c r="Y609" s="108"/>
      <c r="Z609" s="108"/>
    </row>
    <row r="610" spans="1:26" ht="15.75" customHeight="1">
      <c r="A610" s="108"/>
      <c r="B610" s="108"/>
      <c r="C610" s="108"/>
      <c r="D610" s="108"/>
      <c r="E610" s="108"/>
      <c r="F610" s="108"/>
      <c r="G610" s="108"/>
      <c r="H610" s="108"/>
      <c r="I610" s="108"/>
      <c r="J610" s="108"/>
      <c r="K610" s="108"/>
      <c r="L610" s="108"/>
      <c r="M610" s="108"/>
      <c r="N610" s="108"/>
      <c r="O610" s="55"/>
      <c r="P610" s="55"/>
      <c r="Q610" s="108"/>
      <c r="R610" s="108"/>
      <c r="S610" s="108"/>
      <c r="T610" s="108"/>
      <c r="U610" s="108"/>
      <c r="V610" s="108"/>
      <c r="W610" s="108"/>
      <c r="X610" s="108"/>
      <c r="Y610" s="108"/>
      <c r="Z610" s="108"/>
    </row>
    <row r="611" spans="1:26" ht="15.75" customHeight="1">
      <c r="A611" s="108"/>
      <c r="B611" s="108"/>
      <c r="C611" s="108"/>
      <c r="D611" s="108"/>
      <c r="E611" s="108"/>
      <c r="F611" s="108"/>
      <c r="G611" s="108"/>
      <c r="H611" s="108"/>
      <c r="I611" s="108"/>
      <c r="J611" s="108"/>
      <c r="K611" s="108"/>
      <c r="L611" s="108"/>
      <c r="M611" s="108"/>
      <c r="N611" s="108"/>
      <c r="O611" s="55"/>
      <c r="P611" s="55"/>
      <c r="Q611" s="108"/>
      <c r="R611" s="108"/>
      <c r="S611" s="108"/>
      <c r="T611" s="108"/>
      <c r="U611" s="108"/>
      <c r="V611" s="108"/>
      <c r="W611" s="108"/>
      <c r="X611" s="108"/>
      <c r="Y611" s="108"/>
      <c r="Z611" s="108"/>
    </row>
    <row r="612" spans="1:26" ht="15.75" customHeight="1">
      <c r="A612" s="108"/>
      <c r="B612" s="108"/>
      <c r="C612" s="108"/>
      <c r="D612" s="108"/>
      <c r="E612" s="108"/>
      <c r="F612" s="108"/>
      <c r="G612" s="108"/>
      <c r="H612" s="108"/>
      <c r="I612" s="108"/>
      <c r="J612" s="108"/>
      <c r="K612" s="108"/>
      <c r="L612" s="108"/>
      <c r="M612" s="108"/>
      <c r="N612" s="108"/>
      <c r="O612" s="55"/>
      <c r="P612" s="55"/>
      <c r="Q612" s="108"/>
      <c r="R612" s="108"/>
      <c r="S612" s="108"/>
      <c r="T612" s="108"/>
      <c r="U612" s="108"/>
      <c r="V612" s="108"/>
      <c r="W612" s="108"/>
      <c r="X612" s="108"/>
      <c r="Y612" s="108"/>
      <c r="Z612" s="108"/>
    </row>
    <row r="613" spans="1:26" ht="15.75" customHeight="1">
      <c r="A613" s="108"/>
      <c r="B613" s="108"/>
      <c r="C613" s="108"/>
      <c r="D613" s="108"/>
      <c r="E613" s="108"/>
      <c r="F613" s="108"/>
      <c r="G613" s="108"/>
      <c r="H613" s="108"/>
      <c r="I613" s="108"/>
      <c r="J613" s="108"/>
      <c r="K613" s="108"/>
      <c r="L613" s="108"/>
      <c r="M613" s="108"/>
      <c r="N613" s="108"/>
      <c r="O613" s="55"/>
      <c r="P613" s="55"/>
      <c r="Q613" s="108"/>
      <c r="R613" s="108"/>
      <c r="S613" s="108"/>
      <c r="T613" s="108"/>
      <c r="U613" s="108"/>
      <c r="V613" s="108"/>
      <c r="W613" s="108"/>
      <c r="X613" s="108"/>
      <c r="Y613" s="108"/>
      <c r="Z613" s="108"/>
    </row>
    <row r="614" spans="1:26" ht="15.75" customHeight="1">
      <c r="A614" s="108"/>
      <c r="B614" s="108"/>
      <c r="C614" s="108"/>
      <c r="D614" s="108"/>
      <c r="E614" s="108"/>
      <c r="F614" s="108"/>
      <c r="G614" s="108"/>
      <c r="H614" s="108"/>
      <c r="I614" s="108"/>
      <c r="J614" s="108"/>
      <c r="K614" s="108"/>
      <c r="L614" s="108"/>
      <c r="M614" s="108"/>
      <c r="N614" s="108"/>
      <c r="O614" s="55"/>
      <c r="P614" s="55"/>
      <c r="Q614" s="108"/>
      <c r="R614" s="108"/>
      <c r="S614" s="108"/>
      <c r="T614" s="108"/>
      <c r="U614" s="108"/>
      <c r="V614" s="108"/>
      <c r="W614" s="108"/>
      <c r="X614" s="108"/>
      <c r="Y614" s="108"/>
      <c r="Z614" s="108"/>
    </row>
    <row r="615" spans="1:26" ht="15.75" customHeight="1">
      <c r="A615" s="108"/>
      <c r="B615" s="108"/>
      <c r="C615" s="108"/>
      <c r="D615" s="108"/>
      <c r="E615" s="108"/>
      <c r="F615" s="108"/>
      <c r="G615" s="108"/>
      <c r="H615" s="108"/>
      <c r="I615" s="108"/>
      <c r="J615" s="108"/>
      <c r="K615" s="108"/>
      <c r="L615" s="108"/>
      <c r="M615" s="108"/>
      <c r="N615" s="108"/>
      <c r="O615" s="55"/>
      <c r="P615" s="55"/>
      <c r="Q615" s="108"/>
      <c r="R615" s="108"/>
      <c r="S615" s="108"/>
      <c r="T615" s="108"/>
      <c r="U615" s="108"/>
      <c r="V615" s="108"/>
      <c r="W615" s="108"/>
      <c r="X615" s="108"/>
      <c r="Y615" s="108"/>
      <c r="Z615" s="108"/>
    </row>
    <row r="616" spans="1:26" ht="15.75" customHeight="1">
      <c r="A616" s="108"/>
      <c r="B616" s="108"/>
      <c r="C616" s="108"/>
      <c r="D616" s="108"/>
      <c r="E616" s="108"/>
      <c r="F616" s="108"/>
      <c r="G616" s="108"/>
      <c r="H616" s="108"/>
      <c r="I616" s="108"/>
      <c r="J616" s="108"/>
      <c r="K616" s="108"/>
      <c r="L616" s="108"/>
      <c r="M616" s="108"/>
      <c r="N616" s="108"/>
      <c r="O616" s="55"/>
      <c r="P616" s="55"/>
      <c r="Q616" s="108"/>
      <c r="R616" s="108"/>
      <c r="S616" s="108"/>
      <c r="T616" s="108"/>
      <c r="U616" s="108"/>
      <c r="V616" s="108"/>
      <c r="W616" s="108"/>
      <c r="X616" s="108"/>
      <c r="Y616" s="108"/>
      <c r="Z616" s="108"/>
    </row>
    <row r="617" spans="1:26" ht="15.75" customHeight="1">
      <c r="A617" s="108"/>
      <c r="B617" s="108"/>
      <c r="C617" s="108"/>
      <c r="D617" s="108"/>
      <c r="E617" s="108"/>
      <c r="F617" s="108"/>
      <c r="G617" s="108"/>
      <c r="H617" s="108"/>
      <c r="I617" s="108"/>
      <c r="J617" s="108"/>
      <c r="K617" s="108"/>
      <c r="L617" s="108"/>
      <c r="M617" s="108"/>
      <c r="N617" s="108"/>
      <c r="O617" s="55"/>
      <c r="P617" s="55"/>
      <c r="Q617" s="108"/>
      <c r="R617" s="108"/>
      <c r="S617" s="108"/>
      <c r="T617" s="108"/>
      <c r="U617" s="108"/>
      <c r="V617" s="108"/>
      <c r="W617" s="108"/>
      <c r="X617" s="108"/>
      <c r="Y617" s="108"/>
      <c r="Z617" s="108"/>
    </row>
    <row r="618" spans="1:26" ht="15.75" customHeight="1">
      <c r="A618" s="108"/>
      <c r="B618" s="108"/>
      <c r="C618" s="108"/>
      <c r="D618" s="108"/>
      <c r="E618" s="108"/>
      <c r="F618" s="108"/>
      <c r="G618" s="108"/>
      <c r="H618" s="108"/>
      <c r="I618" s="108"/>
      <c r="J618" s="108"/>
      <c r="K618" s="108"/>
      <c r="L618" s="108"/>
      <c r="M618" s="108"/>
      <c r="N618" s="108"/>
      <c r="O618" s="55"/>
      <c r="P618" s="55"/>
      <c r="Q618" s="108"/>
      <c r="R618" s="108"/>
      <c r="S618" s="108"/>
      <c r="T618" s="108"/>
      <c r="U618" s="108"/>
      <c r="V618" s="108"/>
      <c r="W618" s="108"/>
      <c r="X618" s="108"/>
      <c r="Y618" s="108"/>
      <c r="Z618" s="108"/>
    </row>
    <row r="619" spans="1:26" ht="15.75" customHeight="1">
      <c r="A619" s="108"/>
      <c r="B619" s="108"/>
      <c r="C619" s="108"/>
      <c r="D619" s="108"/>
      <c r="E619" s="108"/>
      <c r="F619" s="108"/>
      <c r="G619" s="108"/>
      <c r="H619" s="108"/>
      <c r="I619" s="108"/>
      <c r="J619" s="108"/>
      <c r="K619" s="108"/>
      <c r="L619" s="108"/>
      <c r="M619" s="108"/>
      <c r="N619" s="108"/>
      <c r="O619" s="55"/>
      <c r="P619" s="55"/>
      <c r="Q619" s="108"/>
      <c r="R619" s="108"/>
      <c r="S619" s="108"/>
      <c r="T619" s="108"/>
      <c r="U619" s="108"/>
      <c r="V619" s="108"/>
      <c r="W619" s="108"/>
      <c r="X619" s="108"/>
      <c r="Y619" s="108"/>
      <c r="Z619" s="108"/>
    </row>
    <row r="620" spans="1:26" ht="15.75" customHeight="1">
      <c r="A620" s="108"/>
      <c r="B620" s="108"/>
      <c r="C620" s="108"/>
      <c r="D620" s="108"/>
      <c r="E620" s="108"/>
      <c r="F620" s="108"/>
      <c r="G620" s="108"/>
      <c r="H620" s="108"/>
      <c r="I620" s="108"/>
      <c r="J620" s="108"/>
      <c r="K620" s="108"/>
      <c r="L620" s="108"/>
      <c r="M620" s="108"/>
      <c r="N620" s="108"/>
      <c r="O620" s="55"/>
      <c r="P620" s="55"/>
      <c r="Q620" s="108"/>
      <c r="R620" s="108"/>
      <c r="S620" s="108"/>
      <c r="T620" s="108"/>
      <c r="U620" s="108"/>
      <c r="V620" s="108"/>
      <c r="W620" s="108"/>
      <c r="X620" s="108"/>
      <c r="Y620" s="108"/>
      <c r="Z620" s="108"/>
    </row>
    <row r="621" spans="1:26" ht="15.75" customHeight="1">
      <c r="A621" s="108"/>
      <c r="B621" s="108"/>
      <c r="C621" s="108"/>
      <c r="D621" s="108"/>
      <c r="E621" s="108"/>
      <c r="F621" s="108"/>
      <c r="G621" s="108"/>
      <c r="H621" s="108"/>
      <c r="I621" s="108"/>
      <c r="J621" s="108"/>
      <c r="K621" s="108"/>
      <c r="L621" s="108"/>
      <c r="M621" s="108"/>
      <c r="N621" s="108"/>
      <c r="O621" s="55"/>
      <c r="P621" s="55"/>
      <c r="Q621" s="108"/>
      <c r="R621" s="108"/>
      <c r="S621" s="108"/>
      <c r="T621" s="108"/>
      <c r="U621" s="108"/>
      <c r="V621" s="108"/>
      <c r="W621" s="108"/>
      <c r="X621" s="108"/>
      <c r="Y621" s="108"/>
      <c r="Z621" s="108"/>
    </row>
    <row r="622" spans="1:26" ht="15.75" customHeight="1">
      <c r="A622" s="108"/>
      <c r="B622" s="108"/>
      <c r="C622" s="108"/>
      <c r="D622" s="108"/>
      <c r="E622" s="108"/>
      <c r="F622" s="108"/>
      <c r="G622" s="108"/>
      <c r="H622" s="108"/>
      <c r="I622" s="108"/>
      <c r="J622" s="108"/>
      <c r="K622" s="108"/>
      <c r="L622" s="108"/>
      <c r="M622" s="108"/>
      <c r="N622" s="108"/>
      <c r="O622" s="55"/>
      <c r="P622" s="55"/>
      <c r="Q622" s="108"/>
      <c r="R622" s="108"/>
      <c r="S622" s="108"/>
      <c r="T622" s="108"/>
      <c r="U622" s="108"/>
      <c r="V622" s="108"/>
      <c r="W622" s="108"/>
      <c r="X622" s="108"/>
      <c r="Y622" s="108"/>
      <c r="Z622" s="108"/>
    </row>
    <row r="623" spans="1:26" ht="15.75" customHeight="1">
      <c r="A623" s="108"/>
      <c r="B623" s="108"/>
      <c r="C623" s="108"/>
      <c r="D623" s="108"/>
      <c r="E623" s="108"/>
      <c r="F623" s="108"/>
      <c r="G623" s="108"/>
      <c r="H623" s="108"/>
      <c r="I623" s="108"/>
      <c r="J623" s="108"/>
      <c r="K623" s="108"/>
      <c r="L623" s="108"/>
      <c r="M623" s="108"/>
      <c r="N623" s="108"/>
      <c r="O623" s="55"/>
      <c r="P623" s="55"/>
      <c r="Q623" s="108"/>
      <c r="R623" s="108"/>
      <c r="S623" s="108"/>
      <c r="T623" s="108"/>
      <c r="U623" s="108"/>
      <c r="V623" s="108"/>
      <c r="W623" s="108"/>
      <c r="X623" s="108"/>
      <c r="Y623" s="108"/>
      <c r="Z623" s="108"/>
    </row>
    <row r="624" spans="1:26" ht="15.75" customHeight="1">
      <c r="A624" s="108"/>
      <c r="B624" s="108"/>
      <c r="C624" s="108"/>
      <c r="D624" s="108"/>
      <c r="E624" s="108"/>
      <c r="F624" s="108"/>
      <c r="G624" s="108"/>
      <c r="H624" s="108"/>
      <c r="I624" s="108"/>
      <c r="J624" s="108"/>
      <c r="K624" s="108"/>
      <c r="L624" s="108"/>
      <c r="M624" s="108"/>
      <c r="N624" s="108"/>
      <c r="O624" s="55"/>
      <c r="P624" s="55"/>
      <c r="Q624" s="108"/>
      <c r="R624" s="108"/>
      <c r="S624" s="108"/>
      <c r="T624" s="108"/>
      <c r="U624" s="108"/>
      <c r="V624" s="108"/>
      <c r="W624" s="108"/>
      <c r="X624" s="108"/>
      <c r="Y624" s="108"/>
      <c r="Z624" s="108"/>
    </row>
    <row r="625" spans="1:26" ht="15.75" customHeight="1">
      <c r="A625" s="108"/>
      <c r="B625" s="108"/>
      <c r="C625" s="108"/>
      <c r="D625" s="108"/>
      <c r="E625" s="108"/>
      <c r="F625" s="108"/>
      <c r="G625" s="108"/>
      <c r="H625" s="108"/>
      <c r="I625" s="108"/>
      <c r="J625" s="108"/>
      <c r="K625" s="108"/>
      <c r="L625" s="108"/>
      <c r="M625" s="108"/>
      <c r="N625" s="108"/>
      <c r="O625" s="55"/>
      <c r="P625" s="55"/>
      <c r="Q625" s="108"/>
      <c r="R625" s="108"/>
      <c r="S625" s="108"/>
      <c r="T625" s="108"/>
      <c r="U625" s="108"/>
      <c r="V625" s="108"/>
      <c r="W625" s="108"/>
      <c r="X625" s="108"/>
      <c r="Y625" s="108"/>
      <c r="Z625" s="108"/>
    </row>
    <row r="626" spans="1:26" ht="15.75" customHeight="1">
      <c r="A626" s="108"/>
      <c r="B626" s="108"/>
      <c r="C626" s="108"/>
      <c r="D626" s="108"/>
      <c r="E626" s="108"/>
      <c r="F626" s="108"/>
      <c r="G626" s="108"/>
      <c r="H626" s="108"/>
      <c r="I626" s="108"/>
      <c r="J626" s="108"/>
      <c r="K626" s="108"/>
      <c r="L626" s="108"/>
      <c r="M626" s="108"/>
      <c r="N626" s="108"/>
      <c r="O626" s="55"/>
      <c r="P626" s="55"/>
      <c r="Q626" s="108"/>
      <c r="R626" s="108"/>
      <c r="S626" s="108"/>
      <c r="T626" s="108"/>
      <c r="U626" s="108"/>
      <c r="V626" s="108"/>
      <c r="W626" s="108"/>
      <c r="X626" s="108"/>
      <c r="Y626" s="108"/>
      <c r="Z626" s="108"/>
    </row>
    <row r="627" spans="1:26" ht="15.75" customHeight="1">
      <c r="A627" s="108"/>
      <c r="B627" s="108"/>
      <c r="C627" s="108"/>
      <c r="D627" s="108"/>
      <c r="E627" s="108"/>
      <c r="F627" s="108"/>
      <c r="G627" s="108"/>
      <c r="H627" s="108"/>
      <c r="I627" s="108"/>
      <c r="J627" s="108"/>
      <c r="K627" s="108"/>
      <c r="L627" s="108"/>
      <c r="M627" s="108"/>
      <c r="N627" s="108"/>
      <c r="O627" s="55"/>
      <c r="P627" s="55"/>
      <c r="Q627" s="108"/>
      <c r="R627" s="108"/>
      <c r="S627" s="108"/>
      <c r="T627" s="108"/>
      <c r="U627" s="108"/>
      <c r="V627" s="108"/>
      <c r="W627" s="108"/>
      <c r="X627" s="108"/>
      <c r="Y627" s="108"/>
      <c r="Z627" s="108"/>
    </row>
    <row r="628" spans="1:26" ht="15.75" customHeight="1">
      <c r="A628" s="108"/>
      <c r="B628" s="108"/>
      <c r="C628" s="108"/>
      <c r="D628" s="108"/>
      <c r="E628" s="108"/>
      <c r="F628" s="108"/>
      <c r="G628" s="108"/>
      <c r="H628" s="108"/>
      <c r="I628" s="108"/>
      <c r="J628" s="108"/>
      <c r="K628" s="108"/>
      <c r="L628" s="108"/>
      <c r="M628" s="108"/>
      <c r="N628" s="108"/>
      <c r="O628" s="55"/>
      <c r="P628" s="55"/>
      <c r="Q628" s="108"/>
      <c r="R628" s="108"/>
      <c r="S628" s="108"/>
      <c r="T628" s="108"/>
      <c r="U628" s="108"/>
      <c r="V628" s="108"/>
      <c r="W628" s="108"/>
      <c r="X628" s="108"/>
      <c r="Y628" s="108"/>
      <c r="Z628" s="108"/>
    </row>
    <row r="629" spans="1:26" ht="15.75" customHeight="1">
      <c r="A629" s="108"/>
      <c r="B629" s="108"/>
      <c r="C629" s="108"/>
      <c r="D629" s="108"/>
      <c r="E629" s="108"/>
      <c r="F629" s="108"/>
      <c r="G629" s="108"/>
      <c r="H629" s="108"/>
      <c r="I629" s="108"/>
      <c r="J629" s="108"/>
      <c r="K629" s="108"/>
      <c r="L629" s="108"/>
      <c r="M629" s="108"/>
      <c r="N629" s="108"/>
      <c r="O629" s="55"/>
      <c r="P629" s="55"/>
      <c r="Q629" s="108"/>
      <c r="R629" s="108"/>
      <c r="S629" s="108"/>
      <c r="T629" s="108"/>
      <c r="U629" s="108"/>
      <c r="V629" s="108"/>
      <c r="W629" s="108"/>
      <c r="X629" s="108"/>
      <c r="Y629" s="108"/>
      <c r="Z629" s="108"/>
    </row>
    <row r="630" spans="1:26" ht="15.75" customHeight="1">
      <c r="A630" s="108"/>
      <c r="B630" s="108"/>
      <c r="C630" s="108"/>
      <c r="D630" s="108"/>
      <c r="E630" s="108"/>
      <c r="F630" s="108"/>
      <c r="G630" s="108"/>
      <c r="H630" s="108"/>
      <c r="I630" s="108"/>
      <c r="J630" s="108"/>
      <c r="K630" s="108"/>
      <c r="L630" s="108"/>
      <c r="M630" s="108"/>
      <c r="N630" s="108"/>
      <c r="O630" s="55"/>
      <c r="P630" s="55"/>
      <c r="Q630" s="108"/>
      <c r="R630" s="108"/>
      <c r="S630" s="108"/>
      <c r="T630" s="108"/>
      <c r="U630" s="108"/>
      <c r="V630" s="108"/>
      <c r="W630" s="108"/>
      <c r="X630" s="108"/>
      <c r="Y630" s="108"/>
      <c r="Z630" s="108"/>
    </row>
    <row r="631" spans="1:26" ht="15.75" customHeight="1">
      <c r="A631" s="108"/>
      <c r="B631" s="108"/>
      <c r="C631" s="108"/>
      <c r="D631" s="108"/>
      <c r="E631" s="108"/>
      <c r="F631" s="108"/>
      <c r="G631" s="108"/>
      <c r="H631" s="108"/>
      <c r="I631" s="108"/>
      <c r="J631" s="108"/>
      <c r="K631" s="108"/>
      <c r="L631" s="108"/>
      <c r="M631" s="108"/>
      <c r="N631" s="108"/>
      <c r="O631" s="55"/>
      <c r="P631" s="55"/>
      <c r="Q631" s="108"/>
      <c r="R631" s="108"/>
      <c r="S631" s="108"/>
      <c r="T631" s="108"/>
      <c r="U631" s="108"/>
      <c r="V631" s="108"/>
      <c r="W631" s="108"/>
      <c r="X631" s="108"/>
      <c r="Y631" s="108"/>
      <c r="Z631" s="108"/>
    </row>
    <row r="632" spans="1:26" ht="15.75" customHeight="1">
      <c r="A632" s="108"/>
      <c r="B632" s="108"/>
      <c r="C632" s="108"/>
      <c r="D632" s="108"/>
      <c r="E632" s="108"/>
      <c r="F632" s="108"/>
      <c r="G632" s="108"/>
      <c r="H632" s="108"/>
      <c r="I632" s="108"/>
      <c r="J632" s="108"/>
      <c r="K632" s="108"/>
      <c r="L632" s="108"/>
      <c r="M632" s="108"/>
      <c r="N632" s="108"/>
      <c r="O632" s="55"/>
      <c r="P632" s="55"/>
      <c r="Q632" s="108"/>
      <c r="R632" s="108"/>
      <c r="S632" s="108"/>
      <c r="T632" s="108"/>
      <c r="U632" s="108"/>
      <c r="V632" s="108"/>
      <c r="W632" s="108"/>
      <c r="X632" s="108"/>
      <c r="Y632" s="108"/>
      <c r="Z632" s="108"/>
    </row>
    <row r="633" spans="1:26" ht="15.75" customHeight="1">
      <c r="A633" s="108"/>
      <c r="B633" s="108"/>
      <c r="C633" s="108"/>
      <c r="D633" s="108"/>
      <c r="E633" s="108"/>
      <c r="F633" s="108"/>
      <c r="G633" s="108"/>
      <c r="H633" s="108"/>
      <c r="I633" s="108"/>
      <c r="J633" s="108"/>
      <c r="K633" s="108"/>
      <c r="L633" s="108"/>
      <c r="M633" s="108"/>
      <c r="N633" s="108"/>
      <c r="O633" s="55"/>
      <c r="P633" s="55"/>
      <c r="Q633" s="108"/>
      <c r="R633" s="108"/>
      <c r="S633" s="108"/>
      <c r="T633" s="108"/>
      <c r="U633" s="108"/>
      <c r="V633" s="108"/>
      <c r="W633" s="108"/>
      <c r="X633" s="108"/>
      <c r="Y633" s="108"/>
      <c r="Z633" s="108"/>
    </row>
    <row r="634" spans="1:26" ht="15.75" customHeight="1">
      <c r="A634" s="108"/>
      <c r="B634" s="108"/>
      <c r="C634" s="108"/>
      <c r="D634" s="108"/>
      <c r="E634" s="108"/>
      <c r="F634" s="108"/>
      <c r="G634" s="108"/>
      <c r="H634" s="108"/>
      <c r="I634" s="108"/>
      <c r="J634" s="108"/>
      <c r="K634" s="108"/>
      <c r="L634" s="108"/>
      <c r="M634" s="108"/>
      <c r="N634" s="108"/>
      <c r="O634" s="55"/>
      <c r="P634" s="55"/>
      <c r="Q634" s="108"/>
      <c r="R634" s="108"/>
      <c r="S634" s="108"/>
      <c r="T634" s="108"/>
      <c r="U634" s="108"/>
      <c r="V634" s="108"/>
      <c r="W634" s="108"/>
      <c r="X634" s="108"/>
      <c r="Y634" s="108"/>
      <c r="Z634" s="108"/>
    </row>
    <row r="635" spans="1:26" ht="15.75" customHeight="1">
      <c r="A635" s="108"/>
      <c r="B635" s="108"/>
      <c r="C635" s="108"/>
      <c r="D635" s="108"/>
      <c r="E635" s="108"/>
      <c r="F635" s="108"/>
      <c r="G635" s="108"/>
      <c r="H635" s="108"/>
      <c r="I635" s="108"/>
      <c r="J635" s="108"/>
      <c r="K635" s="108"/>
      <c r="L635" s="108"/>
      <c r="M635" s="108"/>
      <c r="N635" s="108"/>
      <c r="O635" s="55"/>
      <c r="P635" s="55"/>
      <c r="Q635" s="108"/>
      <c r="R635" s="108"/>
      <c r="S635" s="108"/>
      <c r="T635" s="108"/>
      <c r="U635" s="108"/>
      <c r="V635" s="108"/>
      <c r="W635" s="108"/>
      <c r="X635" s="108"/>
      <c r="Y635" s="108"/>
      <c r="Z635" s="108"/>
    </row>
    <row r="636" spans="1:26" ht="15.75" customHeight="1">
      <c r="A636" s="108"/>
      <c r="B636" s="108"/>
      <c r="C636" s="108"/>
      <c r="D636" s="108"/>
      <c r="E636" s="108"/>
      <c r="F636" s="108"/>
      <c r="G636" s="108"/>
      <c r="H636" s="108"/>
      <c r="I636" s="108"/>
      <c r="J636" s="108"/>
      <c r="K636" s="108"/>
      <c r="L636" s="108"/>
      <c r="M636" s="108"/>
      <c r="N636" s="108"/>
      <c r="O636" s="55"/>
      <c r="P636" s="55"/>
      <c r="Q636" s="108"/>
      <c r="R636" s="108"/>
      <c r="S636" s="108"/>
      <c r="T636" s="108"/>
      <c r="U636" s="108"/>
      <c r="V636" s="108"/>
      <c r="W636" s="108"/>
      <c r="X636" s="108"/>
      <c r="Y636" s="108"/>
      <c r="Z636" s="108"/>
    </row>
    <row r="637" spans="1:26" ht="15.75" customHeight="1">
      <c r="A637" s="108"/>
      <c r="B637" s="108"/>
      <c r="C637" s="108"/>
      <c r="D637" s="108"/>
      <c r="E637" s="108"/>
      <c r="F637" s="108"/>
      <c r="G637" s="108"/>
      <c r="H637" s="108"/>
      <c r="I637" s="108"/>
      <c r="J637" s="108"/>
      <c r="K637" s="108"/>
      <c r="L637" s="108"/>
      <c r="M637" s="108"/>
      <c r="N637" s="108"/>
      <c r="O637" s="55"/>
      <c r="P637" s="55"/>
      <c r="Q637" s="108"/>
      <c r="R637" s="108"/>
      <c r="S637" s="108"/>
      <c r="T637" s="108"/>
      <c r="U637" s="108"/>
      <c r="V637" s="108"/>
      <c r="W637" s="108"/>
      <c r="X637" s="108"/>
      <c r="Y637" s="108"/>
      <c r="Z637" s="108"/>
    </row>
    <row r="638" spans="1:26" ht="15.75" customHeight="1">
      <c r="A638" s="108"/>
      <c r="B638" s="108"/>
      <c r="C638" s="108"/>
      <c r="D638" s="108"/>
      <c r="E638" s="108"/>
      <c r="F638" s="108"/>
      <c r="G638" s="108"/>
      <c r="H638" s="108"/>
      <c r="I638" s="108"/>
      <c r="J638" s="108"/>
      <c r="K638" s="108"/>
      <c r="L638" s="108"/>
      <c r="M638" s="108"/>
      <c r="N638" s="108"/>
      <c r="O638" s="55"/>
      <c r="P638" s="55"/>
      <c r="Q638" s="108"/>
      <c r="R638" s="108"/>
      <c r="S638" s="108"/>
      <c r="T638" s="108"/>
      <c r="U638" s="108"/>
      <c r="V638" s="108"/>
      <c r="W638" s="108"/>
      <c r="X638" s="108"/>
      <c r="Y638" s="108"/>
      <c r="Z638" s="108"/>
    </row>
    <row r="639" spans="1:26" ht="15.75" customHeight="1">
      <c r="A639" s="108"/>
      <c r="B639" s="108"/>
      <c r="C639" s="108"/>
      <c r="D639" s="108"/>
      <c r="E639" s="108"/>
      <c r="F639" s="108"/>
      <c r="G639" s="108"/>
      <c r="H639" s="108"/>
      <c r="I639" s="108"/>
      <c r="J639" s="108"/>
      <c r="K639" s="108"/>
      <c r="L639" s="108"/>
      <c r="M639" s="108"/>
      <c r="N639" s="108"/>
      <c r="O639" s="55"/>
      <c r="P639" s="55"/>
      <c r="Q639" s="108"/>
      <c r="R639" s="108"/>
      <c r="S639" s="108"/>
      <c r="T639" s="108"/>
      <c r="U639" s="108"/>
      <c r="V639" s="108"/>
      <c r="W639" s="108"/>
      <c r="X639" s="108"/>
      <c r="Y639" s="108"/>
      <c r="Z639" s="108"/>
    </row>
    <row r="640" spans="1:26" ht="15.75" customHeight="1">
      <c r="A640" s="108"/>
      <c r="B640" s="108"/>
      <c r="C640" s="108"/>
      <c r="D640" s="108"/>
      <c r="E640" s="108"/>
      <c r="F640" s="108"/>
      <c r="G640" s="108"/>
      <c r="H640" s="108"/>
      <c r="I640" s="108"/>
      <c r="J640" s="108"/>
      <c r="K640" s="108"/>
      <c r="L640" s="108"/>
      <c r="M640" s="108"/>
      <c r="N640" s="108"/>
      <c r="O640" s="55"/>
      <c r="P640" s="55"/>
      <c r="Q640" s="108"/>
      <c r="R640" s="108"/>
      <c r="S640" s="108"/>
      <c r="T640" s="108"/>
      <c r="U640" s="108"/>
      <c r="V640" s="108"/>
      <c r="W640" s="108"/>
      <c r="X640" s="108"/>
      <c r="Y640" s="108"/>
      <c r="Z640" s="108"/>
    </row>
    <row r="641" spans="1:26" ht="15.75" customHeight="1">
      <c r="A641" s="108"/>
      <c r="B641" s="108"/>
      <c r="C641" s="108"/>
      <c r="D641" s="108"/>
      <c r="E641" s="108"/>
      <c r="F641" s="108"/>
      <c r="G641" s="108"/>
      <c r="H641" s="108"/>
      <c r="I641" s="108"/>
      <c r="J641" s="108"/>
      <c r="K641" s="108"/>
      <c r="L641" s="108"/>
      <c r="M641" s="108"/>
      <c r="N641" s="108"/>
      <c r="O641" s="55"/>
      <c r="P641" s="55"/>
      <c r="Q641" s="108"/>
      <c r="R641" s="108"/>
      <c r="S641" s="108"/>
      <c r="T641" s="108"/>
      <c r="U641" s="108"/>
      <c r="V641" s="108"/>
      <c r="W641" s="108"/>
      <c r="X641" s="108"/>
      <c r="Y641" s="108"/>
      <c r="Z641" s="108"/>
    </row>
    <row r="642" spans="1:26" ht="15.75" customHeight="1">
      <c r="A642" s="108"/>
      <c r="B642" s="108"/>
      <c r="C642" s="108"/>
      <c r="D642" s="108"/>
      <c r="E642" s="108"/>
      <c r="F642" s="108"/>
      <c r="G642" s="108"/>
      <c r="H642" s="108"/>
      <c r="I642" s="108"/>
      <c r="J642" s="108"/>
      <c r="K642" s="108"/>
      <c r="L642" s="108"/>
      <c r="M642" s="108"/>
      <c r="N642" s="108"/>
      <c r="O642" s="55"/>
      <c r="P642" s="55"/>
      <c r="Q642" s="108"/>
      <c r="R642" s="108"/>
      <c r="S642" s="108"/>
      <c r="T642" s="108"/>
      <c r="U642" s="108"/>
      <c r="V642" s="108"/>
      <c r="W642" s="108"/>
      <c r="X642" s="108"/>
      <c r="Y642" s="108"/>
      <c r="Z642" s="108"/>
    </row>
    <row r="643" spans="1:26" ht="15.75" customHeight="1">
      <c r="A643" s="108"/>
      <c r="B643" s="108"/>
      <c r="C643" s="108"/>
      <c r="D643" s="108"/>
      <c r="E643" s="108"/>
      <c r="F643" s="108"/>
      <c r="G643" s="108"/>
      <c r="H643" s="108"/>
      <c r="I643" s="108"/>
      <c r="J643" s="108"/>
      <c r="K643" s="108"/>
      <c r="L643" s="108"/>
      <c r="M643" s="108"/>
      <c r="N643" s="108"/>
      <c r="O643" s="55"/>
      <c r="P643" s="55"/>
      <c r="Q643" s="108"/>
      <c r="R643" s="108"/>
      <c r="S643" s="108"/>
      <c r="T643" s="108"/>
      <c r="U643" s="108"/>
      <c r="V643" s="108"/>
      <c r="W643" s="108"/>
      <c r="X643" s="108"/>
      <c r="Y643" s="108"/>
      <c r="Z643" s="108"/>
    </row>
    <row r="644" spans="1:26" ht="15.75" customHeight="1">
      <c r="A644" s="108"/>
      <c r="B644" s="108"/>
      <c r="C644" s="108"/>
      <c r="D644" s="108"/>
      <c r="E644" s="108"/>
      <c r="F644" s="108"/>
      <c r="G644" s="108"/>
      <c r="H644" s="108"/>
      <c r="I644" s="108"/>
      <c r="J644" s="108"/>
      <c r="K644" s="108"/>
      <c r="L644" s="108"/>
      <c r="M644" s="108"/>
      <c r="N644" s="108"/>
      <c r="O644" s="55"/>
      <c r="P644" s="55"/>
      <c r="Q644" s="108"/>
      <c r="R644" s="108"/>
      <c r="S644" s="108"/>
      <c r="T644" s="108"/>
      <c r="U644" s="108"/>
      <c r="V644" s="108"/>
      <c r="W644" s="108"/>
      <c r="X644" s="108"/>
      <c r="Y644" s="108"/>
      <c r="Z644" s="108"/>
    </row>
    <row r="645" spans="1:26" ht="15.75" customHeight="1">
      <c r="A645" s="108"/>
      <c r="B645" s="108"/>
      <c r="C645" s="108"/>
      <c r="D645" s="108"/>
      <c r="E645" s="108"/>
      <c r="F645" s="108"/>
      <c r="G645" s="108"/>
      <c r="H645" s="108"/>
      <c r="I645" s="108"/>
      <c r="J645" s="108"/>
      <c r="K645" s="108"/>
      <c r="L645" s="108"/>
      <c r="M645" s="108"/>
      <c r="N645" s="108"/>
      <c r="O645" s="55"/>
      <c r="P645" s="55"/>
      <c r="Q645" s="108"/>
      <c r="R645" s="108"/>
      <c r="S645" s="108"/>
      <c r="T645" s="108"/>
      <c r="U645" s="108"/>
      <c r="V645" s="108"/>
      <c r="W645" s="108"/>
      <c r="X645" s="108"/>
      <c r="Y645" s="108"/>
      <c r="Z645" s="108"/>
    </row>
    <row r="646" spans="1:26" ht="15.75" customHeight="1">
      <c r="A646" s="108"/>
      <c r="B646" s="108"/>
      <c r="C646" s="108"/>
      <c r="D646" s="108"/>
      <c r="E646" s="108"/>
      <c r="F646" s="108"/>
      <c r="G646" s="108"/>
      <c r="H646" s="108"/>
      <c r="I646" s="108"/>
      <c r="J646" s="108"/>
      <c r="K646" s="108"/>
      <c r="L646" s="108"/>
      <c r="M646" s="108"/>
      <c r="N646" s="108"/>
      <c r="O646" s="55"/>
      <c r="P646" s="55"/>
      <c r="Q646" s="108"/>
      <c r="R646" s="108"/>
      <c r="S646" s="108"/>
      <c r="T646" s="108"/>
      <c r="U646" s="108"/>
      <c r="V646" s="108"/>
      <c r="W646" s="108"/>
      <c r="X646" s="108"/>
      <c r="Y646" s="108"/>
      <c r="Z646" s="108"/>
    </row>
    <row r="647" spans="1:26" ht="15.75" customHeight="1">
      <c r="A647" s="108"/>
      <c r="B647" s="108"/>
      <c r="C647" s="108"/>
      <c r="D647" s="108"/>
      <c r="E647" s="108"/>
      <c r="F647" s="108"/>
      <c r="G647" s="108"/>
      <c r="H647" s="108"/>
      <c r="I647" s="108"/>
      <c r="J647" s="108"/>
      <c r="K647" s="108"/>
      <c r="L647" s="108"/>
      <c r="M647" s="108"/>
      <c r="N647" s="108"/>
      <c r="O647" s="55"/>
      <c r="P647" s="55"/>
      <c r="Q647" s="108"/>
      <c r="R647" s="108"/>
      <c r="S647" s="108"/>
      <c r="T647" s="108"/>
      <c r="U647" s="108"/>
      <c r="V647" s="108"/>
      <c r="W647" s="108"/>
      <c r="X647" s="108"/>
      <c r="Y647" s="108"/>
      <c r="Z647" s="108"/>
    </row>
    <row r="648" spans="1:26" ht="15.75" customHeight="1">
      <c r="A648" s="108"/>
      <c r="B648" s="108"/>
      <c r="C648" s="108"/>
      <c r="D648" s="108"/>
      <c r="E648" s="108"/>
      <c r="F648" s="108"/>
      <c r="G648" s="108"/>
      <c r="H648" s="108"/>
      <c r="I648" s="108"/>
      <c r="J648" s="108"/>
      <c r="K648" s="108"/>
      <c r="L648" s="108"/>
      <c r="M648" s="108"/>
      <c r="N648" s="108"/>
      <c r="O648" s="55"/>
      <c r="P648" s="55"/>
      <c r="Q648" s="108"/>
      <c r="R648" s="108"/>
      <c r="S648" s="108"/>
      <c r="T648" s="108"/>
      <c r="U648" s="108"/>
      <c r="V648" s="108"/>
      <c r="W648" s="108"/>
      <c r="X648" s="108"/>
      <c r="Y648" s="108"/>
      <c r="Z648" s="108"/>
    </row>
    <row r="649" spans="1:26" ht="15.75" customHeight="1">
      <c r="A649" s="108"/>
      <c r="B649" s="108"/>
      <c r="C649" s="108"/>
      <c r="D649" s="108"/>
      <c r="E649" s="108"/>
      <c r="F649" s="108"/>
      <c r="G649" s="108"/>
      <c r="H649" s="108"/>
      <c r="I649" s="108"/>
      <c r="J649" s="108"/>
      <c r="K649" s="108"/>
      <c r="L649" s="108"/>
      <c r="M649" s="108"/>
      <c r="N649" s="108"/>
      <c r="O649" s="55"/>
      <c r="P649" s="55"/>
      <c r="Q649" s="108"/>
      <c r="R649" s="108"/>
      <c r="S649" s="108"/>
      <c r="T649" s="108"/>
      <c r="U649" s="108"/>
      <c r="V649" s="108"/>
      <c r="W649" s="108"/>
      <c r="X649" s="108"/>
      <c r="Y649" s="108"/>
      <c r="Z649" s="108"/>
    </row>
    <row r="650" spans="1:26" ht="15.75" customHeight="1">
      <c r="A650" s="108"/>
      <c r="B650" s="108"/>
      <c r="C650" s="108"/>
      <c r="D650" s="108"/>
      <c r="E650" s="108"/>
      <c r="F650" s="108"/>
      <c r="G650" s="108"/>
      <c r="H650" s="108"/>
      <c r="I650" s="108"/>
      <c r="J650" s="108"/>
      <c r="K650" s="108"/>
      <c r="L650" s="108"/>
      <c r="M650" s="108"/>
      <c r="N650" s="108"/>
      <c r="O650" s="55"/>
      <c r="P650" s="55"/>
      <c r="Q650" s="108"/>
      <c r="R650" s="108"/>
      <c r="S650" s="108"/>
      <c r="T650" s="108"/>
      <c r="U650" s="108"/>
      <c r="V650" s="108"/>
      <c r="W650" s="108"/>
      <c r="X650" s="108"/>
      <c r="Y650" s="108"/>
      <c r="Z650" s="108"/>
    </row>
    <row r="651" spans="1:26" ht="15.75" customHeight="1">
      <c r="A651" s="108"/>
      <c r="B651" s="108"/>
      <c r="C651" s="108"/>
      <c r="D651" s="108"/>
      <c r="E651" s="108"/>
      <c r="F651" s="108"/>
      <c r="G651" s="108"/>
      <c r="H651" s="108"/>
      <c r="I651" s="108"/>
      <c r="J651" s="108"/>
      <c r="K651" s="108"/>
      <c r="L651" s="108"/>
      <c r="M651" s="108"/>
      <c r="N651" s="108"/>
      <c r="O651" s="55"/>
      <c r="P651" s="55"/>
      <c r="Q651" s="108"/>
      <c r="R651" s="108"/>
      <c r="S651" s="108"/>
      <c r="T651" s="108"/>
      <c r="U651" s="108"/>
      <c r="V651" s="108"/>
      <c r="W651" s="108"/>
      <c r="X651" s="108"/>
      <c r="Y651" s="108"/>
      <c r="Z651" s="108"/>
    </row>
    <row r="652" spans="1:26" ht="15.75" customHeight="1">
      <c r="A652" s="108"/>
      <c r="B652" s="108"/>
      <c r="C652" s="108"/>
      <c r="D652" s="108"/>
      <c r="E652" s="108"/>
      <c r="F652" s="108"/>
      <c r="G652" s="108"/>
      <c r="H652" s="108"/>
      <c r="I652" s="108"/>
      <c r="J652" s="108"/>
      <c r="K652" s="108"/>
      <c r="L652" s="108"/>
      <c r="M652" s="108"/>
      <c r="N652" s="108"/>
      <c r="O652" s="55"/>
      <c r="P652" s="55"/>
      <c r="Q652" s="108"/>
      <c r="R652" s="108"/>
      <c r="S652" s="108"/>
      <c r="T652" s="108"/>
      <c r="U652" s="108"/>
      <c r="V652" s="108"/>
      <c r="W652" s="108"/>
      <c r="X652" s="108"/>
      <c r="Y652" s="108"/>
      <c r="Z652" s="108"/>
    </row>
    <row r="653" spans="1:26" ht="15.75" customHeight="1">
      <c r="A653" s="108"/>
      <c r="B653" s="108"/>
      <c r="C653" s="108"/>
      <c r="D653" s="108"/>
      <c r="E653" s="108"/>
      <c r="F653" s="108"/>
      <c r="G653" s="108"/>
      <c r="H653" s="108"/>
      <c r="I653" s="108"/>
      <c r="J653" s="108"/>
      <c r="K653" s="108"/>
      <c r="L653" s="108"/>
      <c r="M653" s="108"/>
      <c r="N653" s="108"/>
      <c r="O653" s="55"/>
      <c r="P653" s="55"/>
      <c r="Q653" s="108"/>
      <c r="R653" s="108"/>
      <c r="S653" s="108"/>
      <c r="T653" s="108"/>
      <c r="U653" s="108"/>
      <c r="V653" s="108"/>
      <c r="W653" s="108"/>
      <c r="X653" s="108"/>
      <c r="Y653" s="108"/>
      <c r="Z653" s="108"/>
    </row>
    <row r="654" spans="1:26" ht="15.75" customHeight="1">
      <c r="A654" s="108"/>
      <c r="B654" s="108"/>
      <c r="C654" s="108"/>
      <c r="D654" s="108"/>
      <c r="E654" s="108"/>
      <c r="F654" s="108"/>
      <c r="G654" s="108"/>
      <c r="H654" s="108"/>
      <c r="I654" s="108"/>
      <c r="J654" s="108"/>
      <c r="K654" s="108"/>
      <c r="L654" s="108"/>
      <c r="M654" s="108"/>
      <c r="N654" s="108"/>
      <c r="O654" s="55"/>
      <c r="P654" s="55"/>
      <c r="Q654" s="108"/>
      <c r="R654" s="108"/>
      <c r="S654" s="108"/>
      <c r="T654" s="108"/>
      <c r="U654" s="108"/>
      <c r="V654" s="108"/>
      <c r="W654" s="108"/>
      <c r="X654" s="108"/>
      <c r="Y654" s="108"/>
      <c r="Z654" s="108"/>
    </row>
    <row r="655" spans="1:26" ht="15.75" customHeight="1">
      <c r="A655" s="108"/>
      <c r="B655" s="108"/>
      <c r="C655" s="108"/>
      <c r="D655" s="108"/>
      <c r="E655" s="108"/>
      <c r="F655" s="108"/>
      <c r="G655" s="108"/>
      <c r="H655" s="108"/>
      <c r="I655" s="108"/>
      <c r="J655" s="108"/>
      <c r="K655" s="108"/>
      <c r="L655" s="108"/>
      <c r="M655" s="108"/>
      <c r="N655" s="108"/>
      <c r="O655" s="55"/>
      <c r="P655" s="55"/>
      <c r="Q655" s="108"/>
      <c r="R655" s="108"/>
      <c r="S655" s="108"/>
      <c r="T655" s="108"/>
      <c r="U655" s="108"/>
      <c r="V655" s="108"/>
      <c r="W655" s="108"/>
      <c r="X655" s="108"/>
      <c r="Y655" s="108"/>
      <c r="Z655" s="108"/>
    </row>
    <row r="656" spans="1:26" ht="15.75" customHeight="1">
      <c r="A656" s="108"/>
      <c r="B656" s="108"/>
      <c r="C656" s="108"/>
      <c r="D656" s="108"/>
      <c r="E656" s="108"/>
      <c r="F656" s="108"/>
      <c r="G656" s="108"/>
      <c r="H656" s="108"/>
      <c r="I656" s="108"/>
      <c r="J656" s="108"/>
      <c r="K656" s="108"/>
      <c r="L656" s="108"/>
      <c r="M656" s="108"/>
      <c r="N656" s="108"/>
      <c r="O656" s="55"/>
      <c r="P656" s="55"/>
      <c r="Q656" s="108"/>
      <c r="R656" s="108"/>
      <c r="S656" s="108"/>
      <c r="T656" s="108"/>
      <c r="U656" s="108"/>
      <c r="V656" s="108"/>
      <c r="W656" s="108"/>
      <c r="X656" s="108"/>
      <c r="Y656" s="108"/>
      <c r="Z656" s="108"/>
    </row>
    <row r="657" spans="1:26" ht="15.75" customHeight="1">
      <c r="A657" s="108"/>
      <c r="B657" s="108"/>
      <c r="C657" s="108"/>
      <c r="D657" s="108"/>
      <c r="E657" s="108"/>
      <c r="F657" s="108"/>
      <c r="G657" s="108"/>
      <c r="H657" s="108"/>
      <c r="I657" s="108"/>
      <c r="J657" s="108"/>
      <c r="K657" s="108"/>
      <c r="L657" s="108"/>
      <c r="M657" s="108"/>
      <c r="N657" s="108"/>
      <c r="O657" s="55"/>
      <c r="P657" s="55"/>
      <c r="Q657" s="108"/>
      <c r="R657" s="108"/>
      <c r="S657" s="108"/>
      <c r="T657" s="108"/>
      <c r="U657" s="108"/>
      <c r="V657" s="108"/>
      <c r="W657" s="108"/>
      <c r="X657" s="108"/>
      <c r="Y657" s="108"/>
      <c r="Z657" s="108"/>
    </row>
    <row r="658" spans="1:26" ht="15.75" customHeight="1">
      <c r="A658" s="108"/>
      <c r="B658" s="108"/>
      <c r="C658" s="108"/>
      <c r="D658" s="108"/>
      <c r="E658" s="108"/>
      <c r="F658" s="108"/>
      <c r="G658" s="108"/>
      <c r="H658" s="108"/>
      <c r="I658" s="108"/>
      <c r="J658" s="108"/>
      <c r="K658" s="108"/>
      <c r="L658" s="108"/>
      <c r="M658" s="108"/>
      <c r="N658" s="108"/>
      <c r="O658" s="55"/>
      <c r="P658" s="55"/>
      <c r="Q658" s="108"/>
      <c r="R658" s="108"/>
      <c r="S658" s="108"/>
      <c r="T658" s="108"/>
      <c r="U658" s="108"/>
      <c r="V658" s="108"/>
      <c r="W658" s="108"/>
      <c r="X658" s="108"/>
      <c r="Y658" s="108"/>
      <c r="Z658" s="108"/>
    </row>
    <row r="659" spans="1:26" ht="15.75" customHeight="1">
      <c r="A659" s="108"/>
      <c r="B659" s="108"/>
      <c r="C659" s="108"/>
      <c r="D659" s="108"/>
      <c r="E659" s="108"/>
      <c r="F659" s="108"/>
      <c r="G659" s="108"/>
      <c r="H659" s="108"/>
      <c r="I659" s="108"/>
      <c r="J659" s="108"/>
      <c r="K659" s="108"/>
      <c r="L659" s="108"/>
      <c r="M659" s="108"/>
      <c r="N659" s="108"/>
      <c r="O659" s="55"/>
      <c r="P659" s="55"/>
      <c r="Q659" s="108"/>
      <c r="R659" s="108"/>
      <c r="S659" s="108"/>
      <c r="T659" s="108"/>
      <c r="U659" s="108"/>
      <c r="V659" s="108"/>
      <c r="W659" s="108"/>
      <c r="X659" s="108"/>
      <c r="Y659" s="108"/>
      <c r="Z659" s="108"/>
    </row>
    <row r="660" spans="1:26" ht="15.75" customHeight="1">
      <c r="A660" s="108"/>
      <c r="B660" s="108"/>
      <c r="C660" s="108"/>
      <c r="D660" s="108"/>
      <c r="E660" s="108"/>
      <c r="F660" s="108"/>
      <c r="G660" s="108"/>
      <c r="H660" s="108"/>
      <c r="I660" s="108"/>
      <c r="J660" s="108"/>
      <c r="K660" s="108"/>
      <c r="L660" s="108"/>
      <c r="M660" s="108"/>
      <c r="N660" s="108"/>
      <c r="O660" s="55"/>
      <c r="P660" s="55"/>
      <c r="Q660" s="108"/>
      <c r="R660" s="108"/>
      <c r="S660" s="108"/>
      <c r="T660" s="108"/>
      <c r="U660" s="108"/>
      <c r="V660" s="108"/>
      <c r="W660" s="108"/>
      <c r="X660" s="108"/>
      <c r="Y660" s="108"/>
      <c r="Z660" s="108"/>
    </row>
    <row r="661" spans="1:26" ht="15.75" customHeight="1">
      <c r="A661" s="108"/>
      <c r="B661" s="108"/>
      <c r="C661" s="108"/>
      <c r="D661" s="108"/>
      <c r="E661" s="108"/>
      <c r="F661" s="108"/>
      <c r="G661" s="108"/>
      <c r="H661" s="108"/>
      <c r="I661" s="108"/>
      <c r="J661" s="108"/>
      <c r="K661" s="108"/>
      <c r="L661" s="108"/>
      <c r="M661" s="108"/>
      <c r="N661" s="108"/>
      <c r="O661" s="55"/>
      <c r="P661" s="55"/>
      <c r="Q661" s="108"/>
      <c r="R661" s="108"/>
      <c r="S661" s="108"/>
      <c r="T661" s="108"/>
      <c r="U661" s="108"/>
      <c r="V661" s="108"/>
      <c r="W661" s="108"/>
      <c r="X661" s="108"/>
      <c r="Y661" s="108"/>
      <c r="Z661" s="108"/>
    </row>
    <row r="662" spans="1:26" ht="15.75" customHeight="1">
      <c r="A662" s="108"/>
      <c r="B662" s="108"/>
      <c r="C662" s="108"/>
      <c r="D662" s="108"/>
      <c r="E662" s="108"/>
      <c r="F662" s="108"/>
      <c r="G662" s="108"/>
      <c r="H662" s="108"/>
      <c r="I662" s="108"/>
      <c r="J662" s="108"/>
      <c r="K662" s="108"/>
      <c r="L662" s="108"/>
      <c r="M662" s="108"/>
      <c r="N662" s="108"/>
      <c r="O662" s="55"/>
      <c r="P662" s="55"/>
      <c r="Q662" s="108"/>
      <c r="R662" s="108"/>
      <c r="S662" s="108"/>
      <c r="T662" s="108"/>
      <c r="U662" s="108"/>
      <c r="V662" s="108"/>
      <c r="W662" s="108"/>
      <c r="X662" s="108"/>
      <c r="Y662" s="108"/>
      <c r="Z662" s="108"/>
    </row>
    <row r="663" spans="1:26" ht="15.75" customHeight="1">
      <c r="A663" s="108"/>
      <c r="B663" s="108"/>
      <c r="C663" s="108"/>
      <c r="D663" s="108"/>
      <c r="E663" s="108"/>
      <c r="F663" s="108"/>
      <c r="G663" s="108"/>
      <c r="H663" s="108"/>
      <c r="I663" s="108"/>
      <c r="J663" s="108"/>
      <c r="K663" s="108"/>
      <c r="L663" s="108"/>
      <c r="M663" s="108"/>
      <c r="N663" s="108"/>
      <c r="O663" s="55"/>
      <c r="P663" s="55"/>
      <c r="Q663" s="108"/>
      <c r="R663" s="108"/>
      <c r="S663" s="108"/>
      <c r="T663" s="108"/>
      <c r="U663" s="108"/>
      <c r="V663" s="108"/>
      <c r="W663" s="108"/>
      <c r="X663" s="108"/>
      <c r="Y663" s="108"/>
      <c r="Z663" s="108"/>
    </row>
    <row r="664" spans="1:26" ht="15.75" customHeight="1">
      <c r="A664" s="108"/>
      <c r="B664" s="108"/>
      <c r="C664" s="108"/>
      <c r="D664" s="108"/>
      <c r="E664" s="108"/>
      <c r="F664" s="108"/>
      <c r="G664" s="108"/>
      <c r="H664" s="108"/>
      <c r="I664" s="108"/>
      <c r="J664" s="108"/>
      <c r="K664" s="108"/>
      <c r="L664" s="108"/>
      <c r="M664" s="108"/>
      <c r="N664" s="108"/>
      <c r="O664" s="55"/>
      <c r="P664" s="55"/>
      <c r="Q664" s="108"/>
      <c r="R664" s="108"/>
      <c r="S664" s="108"/>
      <c r="T664" s="108"/>
      <c r="U664" s="108"/>
      <c r="V664" s="108"/>
      <c r="W664" s="108"/>
      <c r="X664" s="108"/>
      <c r="Y664" s="108"/>
      <c r="Z664" s="108"/>
    </row>
    <row r="665" spans="1:26" ht="15.75" customHeight="1">
      <c r="A665" s="108"/>
      <c r="B665" s="108"/>
      <c r="C665" s="108"/>
      <c r="D665" s="108"/>
      <c r="E665" s="108"/>
      <c r="F665" s="108"/>
      <c r="G665" s="108"/>
      <c r="H665" s="108"/>
      <c r="I665" s="108"/>
      <c r="J665" s="108"/>
      <c r="K665" s="108"/>
      <c r="L665" s="108"/>
      <c r="M665" s="108"/>
      <c r="N665" s="108"/>
      <c r="O665" s="55"/>
      <c r="P665" s="55"/>
      <c r="Q665" s="108"/>
      <c r="R665" s="108"/>
      <c r="S665" s="108"/>
      <c r="T665" s="108"/>
      <c r="U665" s="108"/>
      <c r="V665" s="108"/>
      <c r="W665" s="108"/>
      <c r="X665" s="108"/>
      <c r="Y665" s="108"/>
      <c r="Z665" s="108"/>
    </row>
    <row r="666" spans="1:26" ht="15.75" customHeight="1">
      <c r="A666" s="108"/>
      <c r="B666" s="108"/>
      <c r="C666" s="108"/>
      <c r="D666" s="108"/>
      <c r="E666" s="108"/>
      <c r="F666" s="108"/>
      <c r="G666" s="108"/>
      <c r="H666" s="108"/>
      <c r="I666" s="108"/>
      <c r="J666" s="108"/>
      <c r="K666" s="108"/>
      <c r="L666" s="108"/>
      <c r="M666" s="108"/>
      <c r="N666" s="108"/>
      <c r="O666" s="55"/>
      <c r="P666" s="55"/>
      <c r="Q666" s="108"/>
      <c r="R666" s="108"/>
      <c r="S666" s="108"/>
      <c r="T666" s="108"/>
      <c r="U666" s="108"/>
      <c r="V666" s="108"/>
      <c r="W666" s="108"/>
      <c r="X666" s="108"/>
      <c r="Y666" s="108"/>
      <c r="Z666" s="108"/>
    </row>
    <row r="667" spans="1:26" ht="15.75" customHeight="1">
      <c r="A667" s="108"/>
      <c r="B667" s="108"/>
      <c r="C667" s="108"/>
      <c r="D667" s="108"/>
      <c r="E667" s="108"/>
      <c r="F667" s="108"/>
      <c r="G667" s="108"/>
      <c r="H667" s="108"/>
      <c r="I667" s="108"/>
      <c r="J667" s="108"/>
      <c r="K667" s="108"/>
      <c r="L667" s="108"/>
      <c r="M667" s="108"/>
      <c r="N667" s="108"/>
      <c r="O667" s="55"/>
      <c r="P667" s="55"/>
      <c r="Q667" s="108"/>
      <c r="R667" s="108"/>
      <c r="S667" s="108"/>
      <c r="T667" s="108"/>
      <c r="U667" s="108"/>
      <c r="V667" s="108"/>
      <c r="W667" s="108"/>
      <c r="X667" s="108"/>
      <c r="Y667" s="108"/>
      <c r="Z667" s="108"/>
    </row>
    <row r="668" spans="1:26" ht="15.75" customHeight="1">
      <c r="A668" s="108"/>
      <c r="B668" s="108"/>
      <c r="C668" s="108"/>
      <c r="D668" s="108"/>
      <c r="E668" s="108"/>
      <c r="F668" s="108"/>
      <c r="G668" s="108"/>
      <c r="H668" s="108"/>
      <c r="I668" s="108"/>
      <c r="J668" s="108"/>
      <c r="K668" s="108"/>
      <c r="L668" s="108"/>
      <c r="M668" s="108"/>
      <c r="N668" s="108"/>
      <c r="O668" s="55"/>
      <c r="P668" s="55"/>
      <c r="Q668" s="108"/>
      <c r="R668" s="108"/>
      <c r="S668" s="108"/>
      <c r="T668" s="108"/>
      <c r="U668" s="108"/>
      <c r="V668" s="108"/>
      <c r="W668" s="108"/>
      <c r="X668" s="108"/>
      <c r="Y668" s="108"/>
      <c r="Z668" s="108"/>
    </row>
    <row r="669" spans="1:26" ht="15.75" customHeight="1">
      <c r="A669" s="108"/>
      <c r="B669" s="108"/>
      <c r="C669" s="108"/>
      <c r="D669" s="108"/>
      <c r="E669" s="108"/>
      <c r="F669" s="108"/>
      <c r="G669" s="108"/>
      <c r="H669" s="108"/>
      <c r="I669" s="108"/>
      <c r="J669" s="108"/>
      <c r="K669" s="108"/>
      <c r="L669" s="108"/>
      <c r="M669" s="108"/>
      <c r="N669" s="108"/>
      <c r="O669" s="55"/>
      <c r="P669" s="55"/>
      <c r="Q669" s="108"/>
      <c r="R669" s="108"/>
      <c r="S669" s="108"/>
      <c r="T669" s="108"/>
      <c r="U669" s="108"/>
      <c r="V669" s="108"/>
      <c r="W669" s="108"/>
      <c r="X669" s="108"/>
      <c r="Y669" s="108"/>
      <c r="Z669" s="108"/>
    </row>
    <row r="670" spans="1:26" ht="15.75" customHeight="1">
      <c r="A670" s="108"/>
      <c r="B670" s="108"/>
      <c r="C670" s="108"/>
      <c r="D670" s="108"/>
      <c r="E670" s="108"/>
      <c r="F670" s="108"/>
      <c r="G670" s="108"/>
      <c r="H670" s="108"/>
      <c r="I670" s="108"/>
      <c r="J670" s="108"/>
      <c r="K670" s="108"/>
      <c r="L670" s="108"/>
      <c r="M670" s="108"/>
      <c r="N670" s="108"/>
      <c r="O670" s="55"/>
      <c r="P670" s="55"/>
      <c r="Q670" s="108"/>
      <c r="R670" s="108"/>
      <c r="S670" s="108"/>
      <c r="T670" s="108"/>
      <c r="U670" s="108"/>
      <c r="V670" s="108"/>
      <c r="W670" s="108"/>
      <c r="X670" s="108"/>
      <c r="Y670" s="108"/>
      <c r="Z670" s="108"/>
    </row>
    <row r="671" spans="1:26" ht="15.75" customHeight="1">
      <c r="A671" s="108"/>
      <c r="B671" s="108"/>
      <c r="C671" s="108"/>
      <c r="D671" s="108"/>
      <c r="E671" s="108"/>
      <c r="F671" s="108"/>
      <c r="G671" s="108"/>
      <c r="H671" s="108"/>
      <c r="I671" s="108"/>
      <c r="J671" s="108"/>
      <c r="K671" s="108"/>
      <c r="L671" s="108"/>
      <c r="M671" s="108"/>
      <c r="N671" s="108"/>
      <c r="O671" s="55"/>
      <c r="P671" s="55"/>
      <c r="Q671" s="108"/>
      <c r="R671" s="108"/>
      <c r="S671" s="108"/>
      <c r="T671" s="108"/>
      <c r="U671" s="108"/>
      <c r="V671" s="108"/>
      <c r="W671" s="108"/>
      <c r="X671" s="108"/>
      <c r="Y671" s="108"/>
      <c r="Z671" s="108"/>
    </row>
    <row r="672" spans="1:26" ht="15.75" customHeight="1">
      <c r="A672" s="108"/>
      <c r="B672" s="108"/>
      <c r="C672" s="108"/>
      <c r="D672" s="108"/>
      <c r="E672" s="108"/>
      <c r="F672" s="108"/>
      <c r="G672" s="108"/>
      <c r="H672" s="108"/>
      <c r="I672" s="108"/>
      <c r="J672" s="108"/>
      <c r="K672" s="108"/>
      <c r="L672" s="108"/>
      <c r="M672" s="108"/>
      <c r="N672" s="108"/>
      <c r="O672" s="55"/>
      <c r="P672" s="55"/>
      <c r="Q672" s="108"/>
      <c r="R672" s="108"/>
      <c r="S672" s="108"/>
      <c r="T672" s="108"/>
      <c r="U672" s="108"/>
      <c r="V672" s="108"/>
      <c r="W672" s="108"/>
      <c r="X672" s="108"/>
      <c r="Y672" s="108"/>
      <c r="Z672" s="108"/>
    </row>
    <row r="673" spans="1:26" ht="15.75" customHeight="1">
      <c r="A673" s="108"/>
      <c r="B673" s="108"/>
      <c r="C673" s="108"/>
      <c r="D673" s="108"/>
      <c r="E673" s="108"/>
      <c r="F673" s="108"/>
      <c r="G673" s="108"/>
      <c r="H673" s="108"/>
      <c r="I673" s="108"/>
      <c r="J673" s="108"/>
      <c r="K673" s="108"/>
      <c r="L673" s="108"/>
      <c r="M673" s="108"/>
      <c r="N673" s="108"/>
      <c r="O673" s="55"/>
      <c r="P673" s="55"/>
      <c r="Q673" s="108"/>
      <c r="R673" s="108"/>
      <c r="S673" s="108"/>
      <c r="T673" s="108"/>
      <c r="U673" s="108"/>
      <c r="V673" s="108"/>
      <c r="W673" s="108"/>
      <c r="X673" s="108"/>
      <c r="Y673" s="108"/>
      <c r="Z673" s="108"/>
    </row>
    <row r="674" spans="1:26" ht="15.75" customHeight="1">
      <c r="A674" s="108"/>
      <c r="B674" s="108"/>
      <c r="C674" s="108"/>
      <c r="D674" s="108"/>
      <c r="E674" s="108"/>
      <c r="F674" s="108"/>
      <c r="G674" s="108"/>
      <c r="H674" s="108"/>
      <c r="I674" s="108"/>
      <c r="J674" s="108"/>
      <c r="K674" s="108"/>
      <c r="L674" s="108"/>
      <c r="M674" s="108"/>
      <c r="N674" s="108"/>
      <c r="O674" s="55"/>
      <c r="P674" s="55"/>
      <c r="Q674" s="108"/>
      <c r="R674" s="108"/>
      <c r="S674" s="108"/>
      <c r="T674" s="108"/>
      <c r="U674" s="108"/>
      <c r="V674" s="108"/>
      <c r="W674" s="108"/>
      <c r="X674" s="108"/>
      <c r="Y674" s="108"/>
      <c r="Z674" s="108"/>
    </row>
    <row r="675" spans="1:26" ht="15.75" customHeight="1">
      <c r="A675" s="108"/>
      <c r="B675" s="108"/>
      <c r="C675" s="108"/>
      <c r="D675" s="108"/>
      <c r="E675" s="108"/>
      <c r="F675" s="108"/>
      <c r="G675" s="108"/>
      <c r="H675" s="108"/>
      <c r="I675" s="108"/>
      <c r="J675" s="108"/>
      <c r="K675" s="108"/>
      <c r="L675" s="108"/>
      <c r="M675" s="108"/>
      <c r="N675" s="108"/>
      <c r="O675" s="55"/>
      <c r="P675" s="55"/>
      <c r="Q675" s="108"/>
      <c r="R675" s="108"/>
      <c r="S675" s="108"/>
      <c r="T675" s="108"/>
      <c r="U675" s="108"/>
      <c r="V675" s="108"/>
      <c r="W675" s="108"/>
      <c r="X675" s="108"/>
      <c r="Y675" s="108"/>
      <c r="Z675" s="108"/>
    </row>
    <row r="676" spans="1:26" ht="15.75" customHeight="1">
      <c r="A676" s="108"/>
      <c r="B676" s="108"/>
      <c r="C676" s="108"/>
      <c r="D676" s="108"/>
      <c r="E676" s="108"/>
      <c r="F676" s="108"/>
      <c r="G676" s="108"/>
      <c r="H676" s="108"/>
      <c r="I676" s="108"/>
      <c r="J676" s="108"/>
      <c r="K676" s="108"/>
      <c r="L676" s="108"/>
      <c r="M676" s="108"/>
      <c r="N676" s="108"/>
      <c r="O676" s="55"/>
      <c r="P676" s="55"/>
      <c r="Q676" s="108"/>
      <c r="R676" s="108"/>
      <c r="S676" s="108"/>
      <c r="T676" s="108"/>
      <c r="U676" s="108"/>
      <c r="V676" s="108"/>
      <c r="W676" s="108"/>
      <c r="X676" s="108"/>
      <c r="Y676" s="108"/>
      <c r="Z676" s="108"/>
    </row>
    <row r="677" spans="1:26" ht="15.75" customHeight="1">
      <c r="A677" s="108"/>
      <c r="B677" s="108"/>
      <c r="C677" s="108"/>
      <c r="D677" s="108"/>
      <c r="E677" s="108"/>
      <c r="F677" s="108"/>
      <c r="G677" s="108"/>
      <c r="H677" s="108"/>
      <c r="I677" s="108"/>
      <c r="J677" s="108"/>
      <c r="K677" s="108"/>
      <c r="L677" s="108"/>
      <c r="M677" s="108"/>
      <c r="N677" s="108"/>
      <c r="O677" s="55"/>
      <c r="P677" s="55"/>
      <c r="Q677" s="108"/>
      <c r="R677" s="108"/>
      <c r="S677" s="108"/>
      <c r="T677" s="108"/>
      <c r="U677" s="108"/>
      <c r="V677" s="108"/>
      <c r="W677" s="108"/>
      <c r="X677" s="108"/>
      <c r="Y677" s="108"/>
      <c r="Z677" s="108"/>
    </row>
    <row r="678" spans="1:26" ht="15.75" customHeight="1">
      <c r="A678" s="108"/>
      <c r="B678" s="108"/>
      <c r="C678" s="108"/>
      <c r="D678" s="108"/>
      <c r="E678" s="108"/>
      <c r="F678" s="108"/>
      <c r="G678" s="108"/>
      <c r="H678" s="108"/>
      <c r="I678" s="108"/>
      <c r="J678" s="108"/>
      <c r="K678" s="108"/>
      <c r="L678" s="108"/>
      <c r="M678" s="108"/>
      <c r="N678" s="108"/>
      <c r="O678" s="55"/>
      <c r="P678" s="55"/>
      <c r="Q678" s="108"/>
      <c r="R678" s="108"/>
      <c r="S678" s="108"/>
      <c r="T678" s="108"/>
      <c r="U678" s="108"/>
      <c r="V678" s="108"/>
      <c r="W678" s="108"/>
      <c r="X678" s="108"/>
      <c r="Y678" s="108"/>
      <c r="Z678" s="108"/>
    </row>
    <row r="679" spans="1:26" ht="15.75" customHeight="1">
      <c r="A679" s="108"/>
      <c r="B679" s="108"/>
      <c r="C679" s="108"/>
      <c r="D679" s="108"/>
      <c r="E679" s="108"/>
      <c r="F679" s="108"/>
      <c r="G679" s="108"/>
      <c r="H679" s="108"/>
      <c r="I679" s="108"/>
      <c r="J679" s="108"/>
      <c r="K679" s="108"/>
      <c r="L679" s="108"/>
      <c r="M679" s="108"/>
      <c r="N679" s="108"/>
      <c r="O679" s="55"/>
      <c r="P679" s="55"/>
      <c r="Q679" s="108"/>
      <c r="R679" s="108"/>
      <c r="S679" s="108"/>
      <c r="T679" s="108"/>
      <c r="U679" s="108"/>
      <c r="V679" s="108"/>
      <c r="W679" s="108"/>
      <c r="X679" s="108"/>
      <c r="Y679" s="108"/>
      <c r="Z679" s="108"/>
    </row>
    <row r="680" spans="1:26" ht="15.75" customHeight="1">
      <c r="A680" s="108"/>
      <c r="B680" s="108"/>
      <c r="C680" s="108"/>
      <c r="D680" s="108"/>
      <c r="E680" s="108"/>
      <c r="F680" s="108"/>
      <c r="G680" s="108"/>
      <c r="H680" s="108"/>
      <c r="I680" s="108"/>
      <c r="J680" s="108"/>
      <c r="K680" s="108"/>
      <c r="L680" s="108"/>
      <c r="M680" s="108"/>
      <c r="N680" s="108"/>
      <c r="O680" s="55"/>
      <c r="P680" s="55"/>
      <c r="Q680" s="108"/>
      <c r="R680" s="108"/>
      <c r="S680" s="108"/>
      <c r="T680" s="108"/>
      <c r="U680" s="108"/>
      <c r="V680" s="108"/>
      <c r="W680" s="108"/>
      <c r="X680" s="108"/>
      <c r="Y680" s="108"/>
      <c r="Z680" s="108"/>
    </row>
    <row r="681" spans="1:26" ht="15.75" customHeight="1">
      <c r="A681" s="108"/>
      <c r="B681" s="108"/>
      <c r="C681" s="108"/>
      <c r="D681" s="108"/>
      <c r="E681" s="108"/>
      <c r="F681" s="108"/>
      <c r="G681" s="108"/>
      <c r="H681" s="108"/>
      <c r="I681" s="108"/>
      <c r="J681" s="108"/>
      <c r="K681" s="108"/>
      <c r="L681" s="108"/>
      <c r="M681" s="108"/>
      <c r="N681" s="108"/>
      <c r="O681" s="55"/>
      <c r="P681" s="55"/>
      <c r="Q681" s="108"/>
      <c r="R681" s="108"/>
      <c r="S681" s="108"/>
      <c r="T681" s="108"/>
      <c r="U681" s="108"/>
      <c r="V681" s="108"/>
      <c r="W681" s="108"/>
      <c r="X681" s="108"/>
      <c r="Y681" s="108"/>
      <c r="Z681" s="108"/>
    </row>
    <row r="682" spans="1:26" ht="15.75" customHeight="1">
      <c r="A682" s="108"/>
      <c r="B682" s="108"/>
      <c r="C682" s="108"/>
      <c r="D682" s="108"/>
      <c r="E682" s="108"/>
      <c r="F682" s="108"/>
      <c r="G682" s="108"/>
      <c r="H682" s="108"/>
      <c r="I682" s="108"/>
      <c r="J682" s="108"/>
      <c r="K682" s="108"/>
      <c r="L682" s="108"/>
      <c r="M682" s="108"/>
      <c r="N682" s="108"/>
      <c r="O682" s="55"/>
      <c r="P682" s="55"/>
      <c r="Q682" s="108"/>
      <c r="R682" s="108"/>
      <c r="S682" s="108"/>
      <c r="T682" s="108"/>
      <c r="U682" s="108"/>
      <c r="V682" s="108"/>
      <c r="W682" s="108"/>
      <c r="X682" s="108"/>
      <c r="Y682" s="108"/>
      <c r="Z682" s="108"/>
    </row>
    <row r="683" spans="1:26" ht="15.75" customHeight="1">
      <c r="A683" s="108"/>
      <c r="B683" s="108"/>
      <c r="C683" s="108"/>
      <c r="D683" s="108"/>
      <c r="E683" s="108"/>
      <c r="F683" s="108"/>
      <c r="G683" s="108"/>
      <c r="H683" s="108"/>
      <c r="I683" s="108"/>
      <c r="J683" s="108"/>
      <c r="K683" s="108"/>
      <c r="L683" s="108"/>
      <c r="M683" s="108"/>
      <c r="N683" s="108"/>
      <c r="O683" s="55"/>
      <c r="P683" s="55"/>
      <c r="Q683" s="108"/>
      <c r="R683" s="108"/>
      <c r="S683" s="108"/>
      <c r="T683" s="108"/>
      <c r="U683" s="108"/>
      <c r="V683" s="108"/>
      <c r="W683" s="108"/>
      <c r="X683" s="108"/>
      <c r="Y683" s="108"/>
      <c r="Z683" s="108"/>
    </row>
    <row r="684" spans="1:26" ht="15.75" customHeight="1">
      <c r="A684" s="108"/>
      <c r="B684" s="108"/>
      <c r="C684" s="108"/>
      <c r="D684" s="108"/>
      <c r="E684" s="108"/>
      <c r="F684" s="108"/>
      <c r="G684" s="108"/>
      <c r="H684" s="108"/>
      <c r="I684" s="108"/>
      <c r="J684" s="108"/>
      <c r="K684" s="108"/>
      <c r="L684" s="108"/>
      <c r="M684" s="108"/>
      <c r="N684" s="108"/>
      <c r="O684" s="55"/>
      <c r="P684" s="55"/>
      <c r="Q684" s="108"/>
      <c r="R684" s="108"/>
      <c r="S684" s="108"/>
      <c r="T684" s="108"/>
      <c r="U684" s="108"/>
      <c r="V684" s="108"/>
      <c r="W684" s="108"/>
      <c r="X684" s="108"/>
      <c r="Y684" s="108"/>
      <c r="Z684" s="108"/>
    </row>
    <row r="685" spans="1:26" ht="15.75" customHeight="1">
      <c r="A685" s="108"/>
      <c r="B685" s="108"/>
      <c r="C685" s="108"/>
      <c r="D685" s="108"/>
      <c r="E685" s="108"/>
      <c r="F685" s="108"/>
      <c r="G685" s="108"/>
      <c r="H685" s="108"/>
      <c r="I685" s="108"/>
      <c r="J685" s="108"/>
      <c r="K685" s="108"/>
      <c r="L685" s="108"/>
      <c r="M685" s="108"/>
      <c r="N685" s="108"/>
      <c r="O685" s="55"/>
      <c r="P685" s="55"/>
      <c r="Q685" s="108"/>
      <c r="R685" s="108"/>
      <c r="S685" s="108"/>
      <c r="T685" s="108"/>
      <c r="U685" s="108"/>
      <c r="V685" s="108"/>
      <c r="W685" s="108"/>
      <c r="X685" s="108"/>
      <c r="Y685" s="108"/>
      <c r="Z685" s="108"/>
    </row>
    <row r="686" spans="1:26" ht="15.75" customHeight="1">
      <c r="A686" s="108"/>
      <c r="B686" s="108"/>
      <c r="C686" s="108"/>
      <c r="D686" s="108"/>
      <c r="E686" s="108"/>
      <c r="F686" s="108"/>
      <c r="G686" s="108"/>
      <c r="H686" s="108"/>
      <c r="I686" s="108"/>
      <c r="J686" s="108"/>
      <c r="K686" s="108"/>
      <c r="L686" s="108"/>
      <c r="M686" s="108"/>
      <c r="N686" s="108"/>
      <c r="O686" s="55"/>
      <c r="P686" s="55"/>
      <c r="Q686" s="108"/>
      <c r="R686" s="108"/>
      <c r="S686" s="108"/>
      <c r="T686" s="108"/>
      <c r="U686" s="108"/>
      <c r="V686" s="108"/>
      <c r="W686" s="108"/>
      <c r="X686" s="108"/>
      <c r="Y686" s="108"/>
      <c r="Z686" s="108"/>
    </row>
    <row r="687" spans="1:26" ht="15.75" customHeight="1">
      <c r="A687" s="108"/>
      <c r="B687" s="108"/>
      <c r="C687" s="108"/>
      <c r="D687" s="108"/>
      <c r="E687" s="108"/>
      <c r="F687" s="108"/>
      <c r="G687" s="108"/>
      <c r="H687" s="108"/>
      <c r="I687" s="108"/>
      <c r="J687" s="108"/>
      <c r="K687" s="108"/>
      <c r="L687" s="108"/>
      <c r="M687" s="108"/>
      <c r="N687" s="108"/>
      <c r="O687" s="55"/>
      <c r="P687" s="55"/>
      <c r="Q687" s="108"/>
      <c r="R687" s="108"/>
      <c r="S687" s="108"/>
      <c r="T687" s="108"/>
      <c r="U687" s="108"/>
      <c r="V687" s="108"/>
      <c r="W687" s="108"/>
      <c r="X687" s="108"/>
      <c r="Y687" s="108"/>
      <c r="Z687" s="108"/>
    </row>
    <row r="688" spans="1:26" ht="15.75" customHeight="1">
      <c r="A688" s="108"/>
      <c r="B688" s="108"/>
      <c r="C688" s="108"/>
      <c r="D688" s="108"/>
      <c r="E688" s="108"/>
      <c r="F688" s="108"/>
      <c r="G688" s="108"/>
      <c r="H688" s="108"/>
      <c r="I688" s="108"/>
      <c r="J688" s="108"/>
      <c r="K688" s="108"/>
      <c r="L688" s="108"/>
      <c r="M688" s="108"/>
      <c r="N688" s="108"/>
      <c r="O688" s="55"/>
      <c r="P688" s="55"/>
      <c r="Q688" s="108"/>
      <c r="R688" s="108"/>
      <c r="S688" s="108"/>
      <c r="T688" s="108"/>
      <c r="U688" s="108"/>
      <c r="V688" s="108"/>
      <c r="W688" s="108"/>
      <c r="X688" s="108"/>
      <c r="Y688" s="108"/>
      <c r="Z688" s="108"/>
    </row>
    <row r="689" spans="1:26" ht="15.75" customHeight="1">
      <c r="A689" s="108"/>
      <c r="B689" s="108"/>
      <c r="C689" s="108"/>
      <c r="D689" s="108"/>
      <c r="E689" s="108"/>
      <c r="F689" s="108"/>
      <c r="G689" s="108"/>
      <c r="H689" s="108"/>
      <c r="I689" s="108"/>
      <c r="J689" s="108"/>
      <c r="K689" s="108"/>
      <c r="L689" s="108"/>
      <c r="M689" s="108"/>
      <c r="N689" s="108"/>
      <c r="O689" s="55"/>
      <c r="P689" s="55"/>
      <c r="Q689" s="108"/>
      <c r="R689" s="108"/>
      <c r="S689" s="108"/>
      <c r="T689" s="108"/>
      <c r="U689" s="108"/>
      <c r="V689" s="108"/>
      <c r="W689" s="108"/>
      <c r="X689" s="108"/>
      <c r="Y689" s="108"/>
      <c r="Z689" s="108"/>
    </row>
    <row r="690" spans="1:26" ht="15.75" customHeight="1">
      <c r="A690" s="108"/>
      <c r="B690" s="108"/>
      <c r="C690" s="108"/>
      <c r="D690" s="108"/>
      <c r="E690" s="108"/>
      <c r="F690" s="108"/>
      <c r="G690" s="108"/>
      <c r="H690" s="108"/>
      <c r="I690" s="108"/>
      <c r="J690" s="108"/>
      <c r="K690" s="108"/>
      <c r="L690" s="108"/>
      <c r="M690" s="108"/>
      <c r="N690" s="108"/>
      <c r="O690" s="55"/>
      <c r="P690" s="55"/>
      <c r="Q690" s="108"/>
      <c r="R690" s="108"/>
      <c r="S690" s="108"/>
      <c r="T690" s="108"/>
      <c r="U690" s="108"/>
      <c r="V690" s="108"/>
      <c r="W690" s="108"/>
      <c r="X690" s="108"/>
      <c r="Y690" s="108"/>
      <c r="Z690" s="108"/>
    </row>
    <row r="691" spans="1:26" ht="15.75" customHeight="1">
      <c r="A691" s="108"/>
      <c r="B691" s="108"/>
      <c r="C691" s="108"/>
      <c r="D691" s="108"/>
      <c r="E691" s="108"/>
      <c r="F691" s="108"/>
      <c r="G691" s="108"/>
      <c r="H691" s="108"/>
      <c r="I691" s="108"/>
      <c r="J691" s="108"/>
      <c r="K691" s="108"/>
      <c r="L691" s="108"/>
      <c r="M691" s="108"/>
      <c r="N691" s="108"/>
      <c r="O691" s="55"/>
      <c r="P691" s="55"/>
      <c r="Q691" s="108"/>
      <c r="R691" s="108"/>
      <c r="S691" s="108"/>
      <c r="T691" s="108"/>
      <c r="U691" s="108"/>
      <c r="V691" s="108"/>
      <c r="W691" s="108"/>
      <c r="X691" s="108"/>
      <c r="Y691" s="108"/>
      <c r="Z691" s="108"/>
    </row>
    <row r="692" spans="1:26" ht="15.75" customHeight="1">
      <c r="A692" s="108"/>
      <c r="B692" s="108"/>
      <c r="C692" s="108"/>
      <c r="D692" s="108"/>
      <c r="E692" s="108"/>
      <c r="F692" s="108"/>
      <c r="G692" s="108"/>
      <c r="H692" s="108"/>
      <c r="I692" s="108"/>
      <c r="J692" s="108"/>
      <c r="K692" s="108"/>
      <c r="L692" s="108"/>
      <c r="M692" s="108"/>
      <c r="N692" s="108"/>
      <c r="O692" s="55"/>
      <c r="P692" s="55"/>
      <c r="Q692" s="108"/>
      <c r="R692" s="108"/>
      <c r="S692" s="108"/>
      <c r="T692" s="108"/>
      <c r="U692" s="108"/>
      <c r="V692" s="108"/>
      <c r="W692" s="108"/>
      <c r="X692" s="108"/>
      <c r="Y692" s="108"/>
      <c r="Z692" s="108"/>
    </row>
    <row r="693" spans="1:26" ht="15.75" customHeight="1">
      <c r="A693" s="108"/>
      <c r="B693" s="108"/>
      <c r="C693" s="108"/>
      <c r="D693" s="108"/>
      <c r="E693" s="108"/>
      <c r="F693" s="108"/>
      <c r="G693" s="108"/>
      <c r="H693" s="108"/>
      <c r="I693" s="108"/>
      <c r="J693" s="108"/>
      <c r="K693" s="108"/>
      <c r="L693" s="108"/>
      <c r="M693" s="108"/>
      <c r="N693" s="108"/>
      <c r="O693" s="55"/>
      <c r="P693" s="55"/>
      <c r="Q693" s="108"/>
      <c r="R693" s="108"/>
      <c r="S693" s="108"/>
      <c r="T693" s="108"/>
      <c r="U693" s="108"/>
      <c r="V693" s="108"/>
      <c r="W693" s="108"/>
      <c r="X693" s="108"/>
      <c r="Y693" s="108"/>
      <c r="Z693" s="108"/>
    </row>
    <row r="694" spans="1:26" ht="15.75" customHeight="1">
      <c r="A694" s="108"/>
      <c r="B694" s="108"/>
      <c r="C694" s="108"/>
      <c r="D694" s="108"/>
      <c r="E694" s="108"/>
      <c r="F694" s="108"/>
      <c r="G694" s="108"/>
      <c r="H694" s="108"/>
      <c r="I694" s="108"/>
      <c r="J694" s="108"/>
      <c r="K694" s="108"/>
      <c r="L694" s="108"/>
      <c r="M694" s="108"/>
      <c r="N694" s="108"/>
      <c r="O694" s="55"/>
      <c r="P694" s="55"/>
      <c r="Q694" s="108"/>
      <c r="R694" s="108"/>
      <c r="S694" s="108"/>
      <c r="T694" s="108"/>
      <c r="U694" s="108"/>
      <c r="V694" s="108"/>
      <c r="W694" s="108"/>
      <c r="X694" s="108"/>
      <c r="Y694" s="108"/>
      <c r="Z694" s="108"/>
    </row>
    <row r="695" spans="1:26" ht="15.75" customHeight="1">
      <c r="A695" s="108"/>
      <c r="B695" s="108"/>
      <c r="C695" s="108"/>
      <c r="D695" s="108"/>
      <c r="E695" s="108"/>
      <c r="F695" s="108"/>
      <c r="G695" s="108"/>
      <c r="H695" s="108"/>
      <c r="I695" s="108"/>
      <c r="J695" s="108"/>
      <c r="K695" s="108"/>
      <c r="L695" s="108"/>
      <c r="M695" s="108"/>
      <c r="N695" s="108"/>
      <c r="O695" s="55"/>
      <c r="P695" s="55"/>
      <c r="Q695" s="108"/>
      <c r="R695" s="108"/>
      <c r="S695" s="108"/>
      <c r="T695" s="108"/>
      <c r="U695" s="108"/>
      <c r="V695" s="108"/>
      <c r="W695" s="108"/>
      <c r="X695" s="108"/>
      <c r="Y695" s="108"/>
      <c r="Z695" s="108"/>
    </row>
    <row r="696" spans="1:26" ht="15.75" customHeight="1">
      <c r="A696" s="108"/>
      <c r="B696" s="108"/>
      <c r="C696" s="108"/>
      <c r="D696" s="108"/>
      <c r="E696" s="108"/>
      <c r="F696" s="108"/>
      <c r="G696" s="108"/>
      <c r="H696" s="108"/>
      <c r="I696" s="108"/>
      <c r="J696" s="108"/>
      <c r="K696" s="108"/>
      <c r="L696" s="108"/>
      <c r="M696" s="108"/>
      <c r="N696" s="108"/>
      <c r="O696" s="55"/>
      <c r="P696" s="55"/>
      <c r="Q696" s="108"/>
      <c r="R696" s="108"/>
      <c r="S696" s="108"/>
      <c r="T696" s="108"/>
      <c r="U696" s="108"/>
      <c r="V696" s="108"/>
      <c r="W696" s="108"/>
      <c r="X696" s="108"/>
      <c r="Y696" s="108"/>
      <c r="Z696" s="108"/>
    </row>
    <row r="697" spans="1:26" ht="15.75" customHeight="1">
      <c r="A697" s="108"/>
      <c r="B697" s="108"/>
      <c r="C697" s="108"/>
      <c r="D697" s="108"/>
      <c r="E697" s="108"/>
      <c r="F697" s="108"/>
      <c r="G697" s="108"/>
      <c r="H697" s="108"/>
      <c r="I697" s="108"/>
      <c r="J697" s="108"/>
      <c r="K697" s="108"/>
      <c r="L697" s="108"/>
      <c r="M697" s="108"/>
      <c r="N697" s="108"/>
      <c r="O697" s="55"/>
      <c r="P697" s="55"/>
      <c r="Q697" s="108"/>
      <c r="R697" s="108"/>
      <c r="S697" s="108"/>
      <c r="T697" s="108"/>
      <c r="U697" s="108"/>
      <c r="V697" s="108"/>
      <c r="W697" s="108"/>
      <c r="X697" s="108"/>
      <c r="Y697" s="108"/>
      <c r="Z697" s="108"/>
    </row>
    <row r="698" spans="1:26" ht="15.75" customHeight="1">
      <c r="A698" s="108"/>
      <c r="B698" s="108"/>
      <c r="C698" s="108"/>
      <c r="D698" s="108"/>
      <c r="E698" s="108"/>
      <c r="F698" s="108"/>
      <c r="G698" s="108"/>
      <c r="H698" s="108"/>
      <c r="I698" s="108"/>
      <c r="J698" s="108"/>
      <c r="K698" s="108"/>
      <c r="L698" s="108"/>
      <c r="M698" s="108"/>
      <c r="N698" s="108"/>
      <c r="O698" s="55"/>
      <c r="P698" s="55"/>
      <c r="Q698" s="108"/>
      <c r="R698" s="108"/>
      <c r="S698" s="108"/>
      <c r="T698" s="108"/>
      <c r="U698" s="108"/>
      <c r="V698" s="108"/>
      <c r="W698" s="108"/>
      <c r="X698" s="108"/>
      <c r="Y698" s="108"/>
      <c r="Z698" s="108"/>
    </row>
    <row r="699" spans="1:26" ht="15.75" customHeight="1">
      <c r="A699" s="108"/>
      <c r="B699" s="108"/>
      <c r="C699" s="108"/>
      <c r="D699" s="108"/>
      <c r="E699" s="108"/>
      <c r="F699" s="108"/>
      <c r="G699" s="108"/>
      <c r="H699" s="108"/>
      <c r="I699" s="108"/>
      <c r="J699" s="108"/>
      <c r="K699" s="108"/>
      <c r="L699" s="108"/>
      <c r="M699" s="108"/>
      <c r="N699" s="108"/>
      <c r="O699" s="55"/>
      <c r="P699" s="55"/>
      <c r="Q699" s="108"/>
      <c r="R699" s="108"/>
      <c r="S699" s="108"/>
      <c r="T699" s="108"/>
      <c r="U699" s="108"/>
      <c r="V699" s="108"/>
      <c r="W699" s="108"/>
      <c r="X699" s="108"/>
      <c r="Y699" s="108"/>
      <c r="Z699" s="108"/>
    </row>
    <row r="700" spans="1:26" ht="15.75" customHeight="1">
      <c r="A700" s="108"/>
      <c r="B700" s="108"/>
      <c r="C700" s="108"/>
      <c r="D700" s="108"/>
      <c r="E700" s="108"/>
      <c r="F700" s="108"/>
      <c r="G700" s="108"/>
      <c r="H700" s="108"/>
      <c r="I700" s="108"/>
      <c r="J700" s="108"/>
      <c r="K700" s="108"/>
      <c r="L700" s="108"/>
      <c r="M700" s="108"/>
      <c r="N700" s="108"/>
      <c r="O700" s="55"/>
      <c r="P700" s="55"/>
      <c r="Q700" s="108"/>
      <c r="R700" s="108"/>
      <c r="S700" s="108"/>
      <c r="T700" s="108"/>
      <c r="U700" s="108"/>
      <c r="V700" s="108"/>
      <c r="W700" s="108"/>
      <c r="X700" s="108"/>
      <c r="Y700" s="108"/>
      <c r="Z700" s="108"/>
    </row>
    <row r="701" spans="1:26" ht="15.75" customHeight="1">
      <c r="A701" s="108"/>
      <c r="B701" s="108"/>
      <c r="C701" s="108"/>
      <c r="D701" s="108"/>
      <c r="E701" s="108"/>
      <c r="F701" s="108"/>
      <c r="G701" s="108"/>
      <c r="H701" s="108"/>
      <c r="I701" s="108"/>
      <c r="J701" s="108"/>
      <c r="K701" s="108"/>
      <c r="L701" s="108"/>
      <c r="M701" s="108"/>
      <c r="N701" s="108"/>
      <c r="O701" s="55"/>
      <c r="P701" s="55"/>
      <c r="Q701" s="108"/>
      <c r="R701" s="108"/>
      <c r="S701" s="108"/>
      <c r="T701" s="108"/>
      <c r="U701" s="108"/>
      <c r="V701" s="108"/>
      <c r="W701" s="108"/>
      <c r="X701" s="108"/>
      <c r="Y701" s="108"/>
      <c r="Z701" s="108"/>
    </row>
    <row r="702" spans="1:26" ht="15.75" customHeight="1">
      <c r="A702" s="108"/>
      <c r="B702" s="108"/>
      <c r="C702" s="108"/>
      <c r="D702" s="108"/>
      <c r="E702" s="108"/>
      <c r="F702" s="108"/>
      <c r="G702" s="108"/>
      <c r="H702" s="108"/>
      <c r="I702" s="108"/>
      <c r="J702" s="108"/>
      <c r="K702" s="108"/>
      <c r="L702" s="108"/>
      <c r="M702" s="108"/>
      <c r="N702" s="108"/>
      <c r="O702" s="55"/>
      <c r="P702" s="55"/>
      <c r="Q702" s="108"/>
      <c r="R702" s="108"/>
      <c r="S702" s="108"/>
      <c r="T702" s="108"/>
      <c r="U702" s="108"/>
      <c r="V702" s="108"/>
      <c r="W702" s="108"/>
      <c r="X702" s="108"/>
      <c r="Y702" s="108"/>
      <c r="Z702" s="108"/>
    </row>
    <row r="703" spans="1:26" ht="15.75" customHeight="1">
      <c r="A703" s="108"/>
      <c r="B703" s="108"/>
      <c r="C703" s="108"/>
      <c r="D703" s="108"/>
      <c r="E703" s="108"/>
      <c r="F703" s="108"/>
      <c r="G703" s="108"/>
      <c r="H703" s="108"/>
      <c r="I703" s="108"/>
      <c r="J703" s="108"/>
      <c r="K703" s="108"/>
      <c r="L703" s="108"/>
      <c r="M703" s="108"/>
      <c r="N703" s="108"/>
      <c r="O703" s="55"/>
      <c r="P703" s="55"/>
      <c r="Q703" s="108"/>
      <c r="R703" s="108"/>
      <c r="S703" s="108"/>
      <c r="T703" s="108"/>
      <c r="U703" s="108"/>
      <c r="V703" s="108"/>
      <c r="W703" s="108"/>
      <c r="X703" s="108"/>
      <c r="Y703" s="108"/>
      <c r="Z703" s="108"/>
    </row>
    <row r="704" spans="1:26" ht="15.75" customHeight="1">
      <c r="A704" s="108"/>
      <c r="B704" s="108"/>
      <c r="C704" s="108"/>
      <c r="D704" s="108"/>
      <c r="E704" s="108"/>
      <c r="F704" s="108"/>
      <c r="G704" s="108"/>
      <c r="H704" s="108"/>
      <c r="I704" s="108"/>
      <c r="J704" s="108"/>
      <c r="K704" s="108"/>
      <c r="L704" s="108"/>
      <c r="M704" s="108"/>
      <c r="N704" s="108"/>
      <c r="O704" s="55"/>
      <c r="P704" s="55"/>
      <c r="Q704" s="108"/>
      <c r="R704" s="108"/>
      <c r="S704" s="108"/>
      <c r="T704" s="108"/>
      <c r="U704" s="108"/>
      <c r="V704" s="108"/>
      <c r="W704" s="108"/>
      <c r="X704" s="108"/>
      <c r="Y704" s="108"/>
      <c r="Z704" s="108"/>
    </row>
    <row r="705" spans="1:26" ht="15.75" customHeight="1">
      <c r="A705" s="108"/>
      <c r="B705" s="108"/>
      <c r="C705" s="108"/>
      <c r="D705" s="108"/>
      <c r="E705" s="108"/>
      <c r="F705" s="108"/>
      <c r="G705" s="108"/>
      <c r="H705" s="108"/>
      <c r="I705" s="108"/>
      <c r="J705" s="108"/>
      <c r="K705" s="108"/>
      <c r="L705" s="108"/>
      <c r="M705" s="108"/>
      <c r="N705" s="108"/>
      <c r="O705" s="55"/>
      <c r="P705" s="55"/>
      <c r="Q705" s="108"/>
      <c r="R705" s="108"/>
      <c r="S705" s="108"/>
      <c r="T705" s="108"/>
      <c r="U705" s="108"/>
      <c r="V705" s="108"/>
      <c r="W705" s="108"/>
      <c r="X705" s="108"/>
      <c r="Y705" s="108"/>
      <c r="Z705" s="108"/>
    </row>
    <row r="706" spans="1:26" ht="15.75" customHeight="1">
      <c r="A706" s="108"/>
      <c r="B706" s="108"/>
      <c r="C706" s="108"/>
      <c r="D706" s="108"/>
      <c r="E706" s="108"/>
      <c r="F706" s="108"/>
      <c r="G706" s="108"/>
      <c r="H706" s="108"/>
      <c r="I706" s="108"/>
      <c r="J706" s="108"/>
      <c r="K706" s="108"/>
      <c r="L706" s="108"/>
      <c r="M706" s="108"/>
      <c r="N706" s="108"/>
      <c r="O706" s="55"/>
      <c r="P706" s="55"/>
      <c r="Q706" s="108"/>
      <c r="R706" s="108"/>
      <c r="S706" s="108"/>
      <c r="T706" s="108"/>
      <c r="U706" s="108"/>
      <c r="V706" s="108"/>
      <c r="W706" s="108"/>
      <c r="X706" s="108"/>
      <c r="Y706" s="108"/>
      <c r="Z706" s="108"/>
    </row>
    <row r="707" spans="1:26" ht="15.75" customHeight="1">
      <c r="A707" s="108"/>
      <c r="B707" s="108"/>
      <c r="C707" s="108"/>
      <c r="D707" s="108"/>
      <c r="E707" s="108"/>
      <c r="F707" s="108"/>
      <c r="G707" s="108"/>
      <c r="H707" s="108"/>
      <c r="I707" s="108"/>
      <c r="J707" s="108"/>
      <c r="K707" s="108"/>
      <c r="L707" s="108"/>
      <c r="M707" s="108"/>
      <c r="N707" s="108"/>
      <c r="O707" s="55"/>
      <c r="P707" s="55"/>
      <c r="Q707" s="108"/>
      <c r="R707" s="108"/>
      <c r="S707" s="108"/>
      <c r="T707" s="108"/>
      <c r="U707" s="108"/>
      <c r="V707" s="108"/>
      <c r="W707" s="108"/>
      <c r="X707" s="108"/>
      <c r="Y707" s="108"/>
      <c r="Z707" s="108"/>
    </row>
    <row r="708" spans="1:26" ht="15.75" customHeight="1">
      <c r="A708" s="108"/>
      <c r="B708" s="108"/>
      <c r="C708" s="108"/>
      <c r="D708" s="108"/>
      <c r="E708" s="108"/>
      <c r="F708" s="108"/>
      <c r="G708" s="108"/>
      <c r="H708" s="108"/>
      <c r="I708" s="108"/>
      <c r="J708" s="108"/>
      <c r="K708" s="108"/>
      <c r="L708" s="108"/>
      <c r="M708" s="108"/>
      <c r="N708" s="108"/>
      <c r="O708" s="55"/>
      <c r="P708" s="55"/>
      <c r="Q708" s="108"/>
      <c r="R708" s="108"/>
      <c r="S708" s="108"/>
      <c r="T708" s="108"/>
      <c r="U708" s="108"/>
      <c r="V708" s="108"/>
      <c r="W708" s="108"/>
      <c r="X708" s="108"/>
      <c r="Y708" s="108"/>
      <c r="Z708" s="108"/>
    </row>
    <row r="709" spans="1:26" ht="15.75" customHeight="1">
      <c r="A709" s="108"/>
      <c r="B709" s="108"/>
      <c r="C709" s="108"/>
      <c r="D709" s="108"/>
      <c r="E709" s="108"/>
      <c r="F709" s="108"/>
      <c r="G709" s="108"/>
      <c r="H709" s="108"/>
      <c r="I709" s="108"/>
      <c r="J709" s="108"/>
      <c r="K709" s="108"/>
      <c r="L709" s="108"/>
      <c r="M709" s="108"/>
      <c r="N709" s="108"/>
      <c r="O709" s="55"/>
      <c r="P709" s="55"/>
      <c r="Q709" s="108"/>
      <c r="R709" s="108"/>
      <c r="S709" s="108"/>
      <c r="T709" s="108"/>
      <c r="U709" s="108"/>
      <c r="V709" s="108"/>
      <c r="W709" s="108"/>
      <c r="X709" s="108"/>
      <c r="Y709" s="108"/>
      <c r="Z709" s="108"/>
    </row>
    <row r="710" spans="1:26" ht="15.75" customHeight="1">
      <c r="A710" s="108"/>
      <c r="B710" s="108"/>
      <c r="C710" s="108"/>
      <c r="D710" s="108"/>
      <c r="E710" s="108"/>
      <c r="F710" s="108"/>
      <c r="G710" s="108"/>
      <c r="H710" s="108"/>
      <c r="I710" s="108"/>
      <c r="J710" s="108"/>
      <c r="K710" s="108"/>
      <c r="L710" s="108"/>
      <c r="M710" s="108"/>
      <c r="N710" s="108"/>
      <c r="O710" s="55"/>
      <c r="P710" s="55"/>
      <c r="Q710" s="108"/>
      <c r="R710" s="108"/>
      <c r="S710" s="108"/>
      <c r="T710" s="108"/>
      <c r="U710" s="108"/>
      <c r="V710" s="108"/>
      <c r="W710" s="108"/>
      <c r="X710" s="108"/>
      <c r="Y710" s="108"/>
      <c r="Z710" s="108"/>
    </row>
    <row r="711" spans="1:26" ht="15.75" customHeight="1">
      <c r="A711" s="108"/>
      <c r="B711" s="108"/>
      <c r="C711" s="108"/>
      <c r="D711" s="108"/>
      <c r="E711" s="108"/>
      <c r="F711" s="108"/>
      <c r="G711" s="108"/>
      <c r="H711" s="108"/>
      <c r="I711" s="108"/>
      <c r="J711" s="108"/>
      <c r="K711" s="108"/>
      <c r="L711" s="108"/>
      <c r="M711" s="108"/>
      <c r="N711" s="108"/>
      <c r="O711" s="55"/>
      <c r="P711" s="55"/>
      <c r="Q711" s="108"/>
      <c r="R711" s="108"/>
      <c r="S711" s="108"/>
      <c r="T711" s="108"/>
      <c r="U711" s="108"/>
      <c r="V711" s="108"/>
      <c r="W711" s="108"/>
      <c r="X711" s="108"/>
      <c r="Y711" s="108"/>
      <c r="Z711" s="108"/>
    </row>
    <row r="712" spans="1:26" ht="15.75" customHeight="1">
      <c r="A712" s="108"/>
      <c r="B712" s="108"/>
      <c r="C712" s="108"/>
      <c r="D712" s="108"/>
      <c r="E712" s="108"/>
      <c r="F712" s="108"/>
      <c r="G712" s="108"/>
      <c r="H712" s="108"/>
      <c r="I712" s="108"/>
      <c r="J712" s="108"/>
      <c r="K712" s="108"/>
      <c r="L712" s="108"/>
      <c r="M712" s="108"/>
      <c r="N712" s="108"/>
      <c r="O712" s="55"/>
      <c r="P712" s="55"/>
      <c r="Q712" s="108"/>
      <c r="R712" s="108"/>
      <c r="S712" s="108"/>
      <c r="T712" s="108"/>
      <c r="U712" s="108"/>
      <c r="V712" s="108"/>
      <c r="W712" s="108"/>
      <c r="X712" s="108"/>
      <c r="Y712" s="108"/>
      <c r="Z712" s="108"/>
    </row>
    <row r="713" spans="1:26" ht="15.75" customHeight="1">
      <c r="A713" s="108"/>
      <c r="B713" s="108"/>
      <c r="C713" s="108"/>
      <c r="D713" s="108"/>
      <c r="E713" s="108"/>
      <c r="F713" s="108"/>
      <c r="G713" s="108"/>
      <c r="H713" s="108"/>
      <c r="I713" s="108"/>
      <c r="J713" s="108"/>
      <c r="K713" s="108"/>
      <c r="L713" s="108"/>
      <c r="M713" s="108"/>
      <c r="N713" s="108"/>
      <c r="O713" s="55"/>
      <c r="P713" s="55"/>
      <c r="Q713" s="108"/>
      <c r="R713" s="108"/>
      <c r="S713" s="108"/>
      <c r="T713" s="108"/>
      <c r="U713" s="108"/>
      <c r="V713" s="108"/>
      <c r="W713" s="108"/>
      <c r="X713" s="108"/>
      <c r="Y713" s="108"/>
      <c r="Z713" s="108"/>
    </row>
    <row r="714" spans="1:26" ht="15.75" customHeight="1">
      <c r="A714" s="108"/>
      <c r="B714" s="108"/>
      <c r="C714" s="108"/>
      <c r="D714" s="108"/>
      <c r="E714" s="108"/>
      <c r="F714" s="108"/>
      <c r="G714" s="108"/>
      <c r="H714" s="108"/>
      <c r="I714" s="108"/>
      <c r="J714" s="108"/>
      <c r="K714" s="108"/>
      <c r="L714" s="108"/>
      <c r="M714" s="108"/>
      <c r="N714" s="108"/>
      <c r="O714" s="55"/>
      <c r="P714" s="55"/>
      <c r="Q714" s="108"/>
      <c r="R714" s="108"/>
      <c r="S714" s="108"/>
      <c r="T714" s="108"/>
      <c r="U714" s="108"/>
      <c r="V714" s="108"/>
      <c r="W714" s="108"/>
      <c r="X714" s="108"/>
      <c r="Y714" s="108"/>
      <c r="Z714" s="108"/>
    </row>
    <row r="715" spans="1:26" ht="15.75" customHeight="1">
      <c r="A715" s="108"/>
      <c r="B715" s="108"/>
      <c r="C715" s="108"/>
      <c r="D715" s="108"/>
      <c r="E715" s="108"/>
      <c r="F715" s="108"/>
      <c r="G715" s="108"/>
      <c r="H715" s="108"/>
      <c r="I715" s="108"/>
      <c r="J715" s="108"/>
      <c r="K715" s="108"/>
      <c r="L715" s="108"/>
      <c r="M715" s="108"/>
      <c r="N715" s="108"/>
      <c r="O715" s="55"/>
      <c r="P715" s="55"/>
      <c r="Q715" s="108"/>
      <c r="R715" s="108"/>
      <c r="S715" s="108"/>
      <c r="T715" s="108"/>
      <c r="U715" s="108"/>
      <c r="V715" s="108"/>
      <c r="W715" s="108"/>
      <c r="X715" s="108"/>
      <c r="Y715" s="108"/>
      <c r="Z715" s="108"/>
    </row>
    <row r="716" spans="1:26" ht="15.75" customHeight="1">
      <c r="A716" s="108"/>
      <c r="B716" s="108"/>
      <c r="C716" s="108"/>
      <c r="D716" s="108"/>
      <c r="E716" s="108"/>
      <c r="F716" s="108"/>
      <c r="G716" s="108"/>
      <c r="H716" s="108"/>
      <c r="I716" s="108"/>
      <c r="J716" s="108"/>
      <c r="K716" s="108"/>
      <c r="L716" s="108"/>
      <c r="M716" s="108"/>
      <c r="N716" s="108"/>
      <c r="O716" s="55"/>
      <c r="P716" s="55"/>
      <c r="Q716" s="108"/>
      <c r="R716" s="108"/>
      <c r="S716" s="108"/>
      <c r="T716" s="108"/>
      <c r="U716" s="108"/>
      <c r="V716" s="108"/>
      <c r="W716" s="108"/>
      <c r="X716" s="108"/>
      <c r="Y716" s="108"/>
      <c r="Z716" s="108"/>
    </row>
    <row r="717" spans="1:26" ht="15.75" customHeight="1">
      <c r="A717" s="108"/>
      <c r="B717" s="108"/>
      <c r="C717" s="108"/>
      <c r="D717" s="108"/>
      <c r="E717" s="108"/>
      <c r="F717" s="108"/>
      <c r="G717" s="108"/>
      <c r="H717" s="108"/>
      <c r="I717" s="108"/>
      <c r="J717" s="108"/>
      <c r="K717" s="108"/>
      <c r="L717" s="108"/>
      <c r="M717" s="108"/>
      <c r="N717" s="108"/>
      <c r="O717" s="55"/>
      <c r="P717" s="55"/>
      <c r="Q717" s="108"/>
      <c r="R717" s="108"/>
      <c r="S717" s="108"/>
      <c r="T717" s="108"/>
      <c r="U717" s="108"/>
      <c r="V717" s="108"/>
      <c r="W717" s="108"/>
      <c r="X717" s="108"/>
      <c r="Y717" s="108"/>
      <c r="Z717" s="108"/>
    </row>
    <row r="718" spans="1:26" ht="15.75" customHeight="1">
      <c r="A718" s="108"/>
      <c r="B718" s="108"/>
      <c r="C718" s="108"/>
      <c r="D718" s="108"/>
      <c r="E718" s="108"/>
      <c r="F718" s="108"/>
      <c r="G718" s="108"/>
      <c r="H718" s="108"/>
      <c r="I718" s="108"/>
      <c r="J718" s="108"/>
      <c r="K718" s="108"/>
      <c r="L718" s="108"/>
      <c r="M718" s="108"/>
      <c r="N718" s="108"/>
      <c r="O718" s="55"/>
      <c r="P718" s="55"/>
      <c r="Q718" s="108"/>
      <c r="R718" s="108"/>
      <c r="S718" s="108"/>
      <c r="T718" s="108"/>
      <c r="U718" s="108"/>
      <c r="V718" s="108"/>
      <c r="W718" s="108"/>
      <c r="X718" s="108"/>
      <c r="Y718" s="108"/>
      <c r="Z718" s="108"/>
    </row>
    <row r="719" spans="1:26" ht="15.75" customHeight="1">
      <c r="A719" s="108"/>
      <c r="B719" s="108"/>
      <c r="C719" s="108"/>
      <c r="D719" s="108"/>
      <c r="E719" s="108"/>
      <c r="F719" s="108"/>
      <c r="G719" s="108"/>
      <c r="H719" s="108"/>
      <c r="I719" s="108"/>
      <c r="J719" s="108"/>
      <c r="K719" s="108"/>
      <c r="L719" s="108"/>
      <c r="M719" s="108"/>
      <c r="N719" s="108"/>
      <c r="O719" s="55"/>
      <c r="P719" s="55"/>
      <c r="Q719" s="108"/>
      <c r="R719" s="108"/>
      <c r="S719" s="108"/>
      <c r="T719" s="108"/>
      <c r="U719" s="108"/>
      <c r="V719" s="108"/>
      <c r="W719" s="108"/>
      <c r="X719" s="108"/>
      <c r="Y719" s="108"/>
      <c r="Z719" s="108"/>
    </row>
    <row r="720" spans="1:26" ht="15.75" customHeight="1">
      <c r="A720" s="108"/>
      <c r="B720" s="108"/>
      <c r="C720" s="108"/>
      <c r="D720" s="108"/>
      <c r="E720" s="108"/>
      <c r="F720" s="108"/>
      <c r="G720" s="108"/>
      <c r="H720" s="108"/>
      <c r="I720" s="108"/>
      <c r="J720" s="108"/>
      <c r="K720" s="108"/>
      <c r="L720" s="108"/>
      <c r="M720" s="108"/>
      <c r="N720" s="108"/>
      <c r="O720" s="55"/>
      <c r="P720" s="55"/>
      <c r="Q720" s="108"/>
      <c r="R720" s="108"/>
      <c r="S720" s="108"/>
      <c r="T720" s="108"/>
      <c r="U720" s="108"/>
      <c r="V720" s="108"/>
      <c r="W720" s="108"/>
      <c r="X720" s="108"/>
      <c r="Y720" s="108"/>
      <c r="Z720" s="108"/>
    </row>
    <row r="721" spans="1:26" ht="15.75" customHeight="1">
      <c r="A721" s="108"/>
      <c r="B721" s="108"/>
      <c r="C721" s="108"/>
      <c r="D721" s="108"/>
      <c r="E721" s="108"/>
      <c r="F721" s="108"/>
      <c r="G721" s="108"/>
      <c r="H721" s="108"/>
      <c r="I721" s="108"/>
      <c r="J721" s="108"/>
      <c r="K721" s="108"/>
      <c r="L721" s="108"/>
      <c r="M721" s="108"/>
      <c r="N721" s="108"/>
      <c r="O721" s="55"/>
      <c r="P721" s="55"/>
      <c r="Q721" s="108"/>
      <c r="R721" s="108"/>
      <c r="S721" s="108"/>
      <c r="T721" s="108"/>
      <c r="U721" s="108"/>
      <c r="V721" s="108"/>
      <c r="W721" s="108"/>
      <c r="X721" s="108"/>
      <c r="Y721" s="108"/>
      <c r="Z721" s="108"/>
    </row>
    <row r="722" spans="1:26" ht="15.75" customHeight="1">
      <c r="A722" s="108"/>
      <c r="B722" s="108"/>
      <c r="C722" s="108"/>
      <c r="D722" s="108"/>
      <c r="E722" s="108"/>
      <c r="F722" s="108"/>
      <c r="G722" s="108"/>
      <c r="H722" s="108"/>
      <c r="I722" s="108"/>
      <c r="J722" s="108"/>
      <c r="K722" s="108"/>
      <c r="L722" s="108"/>
      <c r="M722" s="108"/>
      <c r="N722" s="108"/>
      <c r="O722" s="55"/>
      <c r="P722" s="55"/>
      <c r="Q722" s="108"/>
      <c r="R722" s="108"/>
      <c r="S722" s="108"/>
      <c r="T722" s="108"/>
      <c r="U722" s="108"/>
      <c r="V722" s="108"/>
      <c r="W722" s="108"/>
      <c r="X722" s="108"/>
      <c r="Y722" s="108"/>
      <c r="Z722" s="108"/>
    </row>
    <row r="723" spans="1:26" ht="15.75" customHeight="1">
      <c r="A723" s="108"/>
      <c r="B723" s="108"/>
      <c r="C723" s="108"/>
      <c r="D723" s="108"/>
      <c r="E723" s="108"/>
      <c r="F723" s="108"/>
      <c r="G723" s="108"/>
      <c r="H723" s="108"/>
      <c r="I723" s="108"/>
      <c r="J723" s="108"/>
      <c r="K723" s="108"/>
      <c r="L723" s="108"/>
      <c r="M723" s="108"/>
      <c r="N723" s="108"/>
      <c r="O723" s="55"/>
      <c r="P723" s="55"/>
      <c r="Q723" s="108"/>
      <c r="R723" s="108"/>
      <c r="S723" s="108"/>
      <c r="T723" s="108"/>
      <c r="U723" s="108"/>
      <c r="V723" s="108"/>
      <c r="W723" s="108"/>
      <c r="X723" s="108"/>
      <c r="Y723" s="108"/>
      <c r="Z723" s="108"/>
    </row>
    <row r="724" spans="1:26" ht="15.75" customHeight="1">
      <c r="A724" s="108"/>
      <c r="B724" s="108"/>
      <c r="C724" s="108"/>
      <c r="D724" s="108"/>
      <c r="E724" s="108"/>
      <c r="F724" s="108"/>
      <c r="G724" s="108"/>
      <c r="H724" s="108"/>
      <c r="I724" s="108"/>
      <c r="J724" s="108"/>
      <c r="K724" s="108"/>
      <c r="L724" s="108"/>
      <c r="M724" s="108"/>
      <c r="N724" s="108"/>
      <c r="O724" s="55"/>
      <c r="P724" s="55"/>
      <c r="Q724" s="108"/>
      <c r="R724" s="108"/>
      <c r="S724" s="108"/>
      <c r="T724" s="108"/>
      <c r="U724" s="108"/>
      <c r="V724" s="108"/>
      <c r="W724" s="108"/>
      <c r="X724" s="108"/>
      <c r="Y724" s="108"/>
      <c r="Z724" s="108"/>
    </row>
    <row r="725" spans="1:26" ht="15.75" customHeight="1">
      <c r="A725" s="108"/>
      <c r="B725" s="108"/>
      <c r="C725" s="108"/>
      <c r="D725" s="108"/>
      <c r="E725" s="108"/>
      <c r="F725" s="108"/>
      <c r="G725" s="108"/>
      <c r="H725" s="108"/>
      <c r="I725" s="108"/>
      <c r="J725" s="108"/>
      <c r="K725" s="108"/>
      <c r="L725" s="108"/>
      <c r="M725" s="108"/>
      <c r="N725" s="108"/>
      <c r="O725" s="55"/>
      <c r="P725" s="55"/>
      <c r="Q725" s="108"/>
      <c r="R725" s="108"/>
      <c r="S725" s="108"/>
      <c r="T725" s="108"/>
      <c r="U725" s="108"/>
      <c r="V725" s="108"/>
      <c r="W725" s="108"/>
      <c r="X725" s="108"/>
      <c r="Y725" s="108"/>
      <c r="Z725" s="108"/>
    </row>
    <row r="726" spans="1:26" ht="15.75" customHeight="1">
      <c r="A726" s="108"/>
      <c r="B726" s="108"/>
      <c r="C726" s="108"/>
      <c r="D726" s="108"/>
      <c r="E726" s="108"/>
      <c r="F726" s="108"/>
      <c r="G726" s="108"/>
      <c r="H726" s="108"/>
      <c r="I726" s="108"/>
      <c r="J726" s="108"/>
      <c r="K726" s="108"/>
      <c r="L726" s="108"/>
      <c r="M726" s="108"/>
      <c r="N726" s="108"/>
      <c r="O726" s="55"/>
      <c r="P726" s="55"/>
      <c r="Q726" s="108"/>
      <c r="R726" s="108"/>
      <c r="S726" s="108"/>
      <c r="T726" s="108"/>
      <c r="U726" s="108"/>
      <c r="V726" s="108"/>
      <c r="W726" s="108"/>
      <c r="X726" s="108"/>
      <c r="Y726" s="108"/>
      <c r="Z726" s="108"/>
    </row>
    <row r="727" spans="1:26" ht="15.75" customHeight="1">
      <c r="A727" s="108"/>
      <c r="B727" s="108"/>
      <c r="C727" s="108"/>
      <c r="D727" s="108"/>
      <c r="E727" s="108"/>
      <c r="F727" s="108"/>
      <c r="G727" s="108"/>
      <c r="H727" s="108"/>
      <c r="I727" s="108"/>
      <c r="J727" s="108"/>
      <c r="K727" s="108"/>
      <c r="L727" s="108"/>
      <c r="M727" s="108"/>
      <c r="N727" s="108"/>
      <c r="O727" s="55"/>
      <c r="P727" s="55"/>
      <c r="Q727" s="108"/>
      <c r="R727" s="108"/>
      <c r="S727" s="108"/>
      <c r="T727" s="108"/>
      <c r="U727" s="108"/>
      <c r="V727" s="108"/>
      <c r="W727" s="108"/>
      <c r="X727" s="108"/>
      <c r="Y727" s="108"/>
      <c r="Z727" s="108"/>
    </row>
    <row r="728" spans="1:26" ht="15.75" customHeight="1">
      <c r="A728" s="108"/>
      <c r="B728" s="108"/>
      <c r="C728" s="108"/>
      <c r="D728" s="108"/>
      <c r="E728" s="108"/>
      <c r="F728" s="108"/>
      <c r="G728" s="108"/>
      <c r="H728" s="108"/>
      <c r="I728" s="108"/>
      <c r="J728" s="108"/>
      <c r="K728" s="108"/>
      <c r="L728" s="108"/>
      <c r="M728" s="108"/>
      <c r="N728" s="108"/>
      <c r="O728" s="55"/>
      <c r="P728" s="55"/>
      <c r="Q728" s="108"/>
      <c r="R728" s="108"/>
      <c r="S728" s="108"/>
      <c r="T728" s="108"/>
      <c r="U728" s="108"/>
      <c r="V728" s="108"/>
      <c r="W728" s="108"/>
      <c r="X728" s="108"/>
      <c r="Y728" s="108"/>
      <c r="Z728" s="108"/>
    </row>
    <row r="729" spans="1:26" ht="15.75" customHeight="1">
      <c r="A729" s="108"/>
      <c r="B729" s="108"/>
      <c r="C729" s="108"/>
      <c r="D729" s="108"/>
      <c r="E729" s="108"/>
      <c r="F729" s="108"/>
      <c r="G729" s="108"/>
      <c r="H729" s="108"/>
      <c r="I729" s="108"/>
      <c r="J729" s="108"/>
      <c r="K729" s="108"/>
      <c r="L729" s="108"/>
      <c r="M729" s="108"/>
      <c r="N729" s="108"/>
      <c r="O729" s="55"/>
      <c r="P729" s="55"/>
      <c r="Q729" s="108"/>
      <c r="R729" s="108"/>
      <c r="S729" s="108"/>
      <c r="T729" s="108"/>
      <c r="U729" s="108"/>
      <c r="V729" s="108"/>
      <c r="W729" s="108"/>
      <c r="X729" s="108"/>
      <c r="Y729" s="108"/>
      <c r="Z729" s="108"/>
    </row>
    <row r="730" spans="1:26" ht="15.75" customHeight="1">
      <c r="A730" s="108"/>
      <c r="B730" s="108"/>
      <c r="C730" s="108"/>
      <c r="D730" s="108"/>
      <c r="E730" s="108"/>
      <c r="F730" s="108"/>
      <c r="G730" s="108"/>
      <c r="H730" s="108"/>
      <c r="I730" s="108"/>
      <c r="J730" s="108"/>
      <c r="K730" s="108"/>
      <c r="L730" s="108"/>
      <c r="M730" s="108"/>
      <c r="N730" s="108"/>
      <c r="O730" s="55"/>
      <c r="P730" s="55"/>
      <c r="Q730" s="108"/>
      <c r="R730" s="108"/>
      <c r="S730" s="108"/>
      <c r="T730" s="108"/>
      <c r="U730" s="108"/>
      <c r="V730" s="108"/>
      <c r="W730" s="108"/>
      <c r="X730" s="108"/>
      <c r="Y730" s="108"/>
      <c r="Z730" s="108"/>
    </row>
    <row r="731" spans="1:26" ht="15.75" customHeight="1">
      <c r="A731" s="108"/>
      <c r="B731" s="108"/>
      <c r="C731" s="108"/>
      <c r="D731" s="108"/>
      <c r="E731" s="108"/>
      <c r="F731" s="108"/>
      <c r="G731" s="108"/>
      <c r="H731" s="108"/>
      <c r="I731" s="108"/>
      <c r="J731" s="108"/>
      <c r="K731" s="108"/>
      <c r="L731" s="108"/>
      <c r="M731" s="108"/>
      <c r="N731" s="108"/>
      <c r="O731" s="55"/>
      <c r="P731" s="55"/>
      <c r="Q731" s="108"/>
      <c r="R731" s="108"/>
      <c r="S731" s="108"/>
      <c r="T731" s="108"/>
      <c r="U731" s="108"/>
      <c r="V731" s="108"/>
      <c r="W731" s="108"/>
      <c r="X731" s="108"/>
      <c r="Y731" s="108"/>
      <c r="Z731" s="108"/>
    </row>
    <row r="732" spans="1:26" ht="15.75" customHeight="1">
      <c r="A732" s="108"/>
      <c r="B732" s="108"/>
      <c r="C732" s="108"/>
      <c r="D732" s="108"/>
      <c r="E732" s="108"/>
      <c r="F732" s="108"/>
      <c r="G732" s="108"/>
      <c r="H732" s="108"/>
      <c r="I732" s="108"/>
      <c r="J732" s="108"/>
      <c r="K732" s="108"/>
      <c r="L732" s="108"/>
      <c r="M732" s="108"/>
      <c r="N732" s="108"/>
      <c r="O732" s="55"/>
      <c r="P732" s="55"/>
      <c r="Q732" s="108"/>
      <c r="R732" s="108"/>
      <c r="S732" s="108"/>
      <c r="T732" s="108"/>
      <c r="U732" s="108"/>
      <c r="V732" s="108"/>
      <c r="W732" s="108"/>
      <c r="X732" s="108"/>
      <c r="Y732" s="108"/>
      <c r="Z732" s="108"/>
    </row>
    <row r="733" spans="1:26" ht="15.75" customHeight="1">
      <c r="A733" s="108"/>
      <c r="B733" s="108"/>
      <c r="C733" s="108"/>
      <c r="D733" s="108"/>
      <c r="E733" s="108"/>
      <c r="F733" s="108"/>
      <c r="G733" s="108"/>
      <c r="H733" s="108"/>
      <c r="I733" s="108"/>
      <c r="J733" s="108"/>
      <c r="K733" s="108"/>
      <c r="L733" s="108"/>
      <c r="M733" s="108"/>
      <c r="N733" s="108"/>
      <c r="O733" s="55"/>
      <c r="P733" s="55"/>
      <c r="Q733" s="108"/>
      <c r="R733" s="108"/>
      <c r="S733" s="108"/>
      <c r="T733" s="108"/>
      <c r="U733" s="108"/>
      <c r="V733" s="108"/>
      <c r="W733" s="108"/>
      <c r="X733" s="108"/>
      <c r="Y733" s="108"/>
      <c r="Z733" s="108"/>
    </row>
    <row r="734" spans="1:26" ht="15.75" customHeight="1">
      <c r="A734" s="108"/>
      <c r="B734" s="108"/>
      <c r="C734" s="108"/>
      <c r="D734" s="108"/>
      <c r="E734" s="108"/>
      <c r="F734" s="108"/>
      <c r="G734" s="108"/>
      <c r="H734" s="108"/>
      <c r="I734" s="108"/>
      <c r="J734" s="108"/>
      <c r="K734" s="108"/>
      <c r="L734" s="108"/>
      <c r="M734" s="108"/>
      <c r="N734" s="108"/>
      <c r="O734" s="55"/>
      <c r="P734" s="55"/>
      <c r="Q734" s="108"/>
      <c r="R734" s="108"/>
      <c r="S734" s="108"/>
      <c r="T734" s="108"/>
      <c r="U734" s="108"/>
      <c r="V734" s="108"/>
      <c r="W734" s="108"/>
      <c r="X734" s="108"/>
      <c r="Y734" s="108"/>
      <c r="Z734" s="108"/>
    </row>
    <row r="735" spans="1:26" ht="15.75" customHeight="1">
      <c r="A735" s="108"/>
      <c r="B735" s="108"/>
      <c r="C735" s="108"/>
      <c r="D735" s="108"/>
      <c r="E735" s="108"/>
      <c r="F735" s="108"/>
      <c r="G735" s="108"/>
      <c r="H735" s="108"/>
      <c r="I735" s="108"/>
      <c r="J735" s="108"/>
      <c r="K735" s="108"/>
      <c r="L735" s="108"/>
      <c r="M735" s="108"/>
      <c r="N735" s="108"/>
      <c r="O735" s="55"/>
      <c r="P735" s="55"/>
      <c r="Q735" s="108"/>
      <c r="R735" s="108"/>
      <c r="S735" s="108"/>
      <c r="T735" s="108"/>
      <c r="U735" s="108"/>
      <c r="V735" s="108"/>
      <c r="W735" s="108"/>
      <c r="X735" s="108"/>
      <c r="Y735" s="108"/>
      <c r="Z735" s="108"/>
    </row>
    <row r="736" spans="1:26" ht="15.75" customHeight="1">
      <c r="A736" s="108"/>
      <c r="B736" s="108"/>
      <c r="C736" s="108"/>
      <c r="D736" s="108"/>
      <c r="E736" s="108"/>
      <c r="F736" s="108"/>
      <c r="G736" s="108"/>
      <c r="H736" s="108"/>
      <c r="I736" s="108"/>
      <c r="J736" s="108"/>
      <c r="K736" s="108"/>
      <c r="L736" s="108"/>
      <c r="M736" s="108"/>
      <c r="N736" s="108"/>
      <c r="O736" s="55"/>
      <c r="P736" s="55"/>
      <c r="Q736" s="108"/>
      <c r="R736" s="108"/>
      <c r="S736" s="108"/>
      <c r="T736" s="108"/>
      <c r="U736" s="108"/>
      <c r="V736" s="108"/>
      <c r="W736" s="108"/>
      <c r="X736" s="108"/>
      <c r="Y736" s="108"/>
      <c r="Z736" s="108"/>
    </row>
    <row r="737" spans="1:26" ht="15.75" customHeight="1">
      <c r="A737" s="108"/>
      <c r="B737" s="108"/>
      <c r="C737" s="108"/>
      <c r="D737" s="108"/>
      <c r="E737" s="108"/>
      <c r="F737" s="108"/>
      <c r="G737" s="108"/>
      <c r="H737" s="108"/>
      <c r="I737" s="108"/>
      <c r="J737" s="108"/>
      <c r="K737" s="108"/>
      <c r="L737" s="108"/>
      <c r="M737" s="108"/>
      <c r="N737" s="108"/>
      <c r="O737" s="55"/>
      <c r="P737" s="55"/>
      <c r="Q737" s="108"/>
      <c r="R737" s="108"/>
      <c r="S737" s="108"/>
      <c r="T737" s="108"/>
      <c r="U737" s="108"/>
      <c r="V737" s="108"/>
      <c r="W737" s="108"/>
      <c r="X737" s="108"/>
      <c r="Y737" s="108"/>
      <c r="Z737" s="108"/>
    </row>
    <row r="738" spans="1:26" ht="15.75" customHeight="1">
      <c r="A738" s="108"/>
      <c r="B738" s="108"/>
      <c r="C738" s="108"/>
      <c r="D738" s="108"/>
      <c r="E738" s="108"/>
      <c r="F738" s="108"/>
      <c r="G738" s="108"/>
      <c r="H738" s="108"/>
      <c r="I738" s="108"/>
      <c r="J738" s="108"/>
      <c r="K738" s="108"/>
      <c r="L738" s="108"/>
      <c r="M738" s="108"/>
      <c r="N738" s="108"/>
      <c r="O738" s="55"/>
      <c r="P738" s="55"/>
      <c r="Q738" s="108"/>
      <c r="R738" s="108"/>
      <c r="S738" s="108"/>
      <c r="T738" s="108"/>
      <c r="U738" s="108"/>
      <c r="V738" s="108"/>
      <c r="W738" s="108"/>
      <c r="X738" s="108"/>
      <c r="Y738" s="108"/>
      <c r="Z738" s="108"/>
    </row>
    <row r="739" spans="1:26" ht="15.75" customHeight="1">
      <c r="A739" s="108"/>
      <c r="B739" s="108"/>
      <c r="C739" s="108"/>
      <c r="D739" s="108"/>
      <c r="E739" s="108"/>
      <c r="F739" s="108"/>
      <c r="G739" s="108"/>
      <c r="H739" s="108"/>
      <c r="I739" s="108"/>
      <c r="J739" s="108"/>
      <c r="K739" s="108"/>
      <c r="L739" s="108"/>
      <c r="M739" s="108"/>
      <c r="N739" s="108"/>
      <c r="O739" s="55"/>
      <c r="P739" s="55"/>
      <c r="Q739" s="108"/>
      <c r="R739" s="108"/>
      <c r="S739" s="108"/>
      <c r="T739" s="108"/>
      <c r="U739" s="108"/>
      <c r="V739" s="108"/>
      <c r="W739" s="108"/>
      <c r="X739" s="108"/>
      <c r="Y739" s="108"/>
      <c r="Z739" s="108"/>
    </row>
    <row r="740" spans="1:26" ht="15.75" customHeight="1">
      <c r="A740" s="108"/>
      <c r="B740" s="108"/>
      <c r="C740" s="108"/>
      <c r="D740" s="108"/>
      <c r="E740" s="108"/>
      <c r="F740" s="108"/>
      <c r="G740" s="108"/>
      <c r="H740" s="108"/>
      <c r="I740" s="108"/>
      <c r="J740" s="108"/>
      <c r="K740" s="108"/>
      <c r="L740" s="108"/>
      <c r="M740" s="108"/>
      <c r="N740" s="108"/>
      <c r="O740" s="55"/>
      <c r="P740" s="55"/>
      <c r="Q740" s="108"/>
      <c r="R740" s="108"/>
      <c r="S740" s="108"/>
      <c r="T740" s="108"/>
      <c r="U740" s="108"/>
      <c r="V740" s="108"/>
      <c r="W740" s="108"/>
      <c r="X740" s="108"/>
      <c r="Y740" s="108"/>
      <c r="Z740" s="108"/>
    </row>
    <row r="741" spans="1:26" ht="15.75" customHeight="1">
      <c r="A741" s="108"/>
      <c r="B741" s="108"/>
      <c r="C741" s="108"/>
      <c r="D741" s="108"/>
      <c r="E741" s="108"/>
      <c r="F741" s="108"/>
      <c r="G741" s="108"/>
      <c r="H741" s="108"/>
      <c r="I741" s="108"/>
      <c r="J741" s="108"/>
      <c r="K741" s="108"/>
      <c r="L741" s="108"/>
      <c r="M741" s="108"/>
      <c r="N741" s="108"/>
      <c r="O741" s="55"/>
      <c r="P741" s="55"/>
      <c r="Q741" s="108"/>
      <c r="R741" s="108"/>
      <c r="S741" s="108"/>
      <c r="T741" s="108"/>
      <c r="U741" s="108"/>
      <c r="V741" s="108"/>
      <c r="W741" s="108"/>
      <c r="X741" s="108"/>
      <c r="Y741" s="108"/>
      <c r="Z741" s="108"/>
    </row>
    <row r="742" spans="1:26" ht="15.75" customHeight="1">
      <c r="A742" s="108"/>
      <c r="B742" s="108"/>
      <c r="C742" s="108"/>
      <c r="D742" s="108"/>
      <c r="E742" s="108"/>
      <c r="F742" s="108"/>
      <c r="G742" s="108"/>
      <c r="H742" s="108"/>
      <c r="I742" s="108"/>
      <c r="J742" s="108"/>
      <c r="K742" s="108"/>
      <c r="L742" s="108"/>
      <c r="M742" s="108"/>
      <c r="N742" s="108"/>
      <c r="O742" s="55"/>
      <c r="P742" s="55"/>
      <c r="Q742" s="108"/>
      <c r="R742" s="108"/>
      <c r="S742" s="108"/>
      <c r="T742" s="108"/>
      <c r="U742" s="108"/>
      <c r="V742" s="108"/>
      <c r="W742" s="108"/>
      <c r="X742" s="108"/>
      <c r="Y742" s="108"/>
      <c r="Z742" s="108"/>
    </row>
    <row r="743" spans="1:26" ht="15.75" customHeight="1">
      <c r="A743" s="108"/>
      <c r="B743" s="108"/>
      <c r="C743" s="108"/>
      <c r="D743" s="108"/>
      <c r="E743" s="108"/>
      <c r="F743" s="108"/>
      <c r="G743" s="108"/>
      <c r="H743" s="108"/>
      <c r="I743" s="108"/>
      <c r="J743" s="108"/>
      <c r="K743" s="108"/>
      <c r="L743" s="108"/>
      <c r="M743" s="108"/>
      <c r="N743" s="108"/>
      <c r="O743" s="55"/>
      <c r="P743" s="55"/>
      <c r="Q743" s="108"/>
      <c r="R743" s="108"/>
      <c r="S743" s="108"/>
      <c r="T743" s="108"/>
      <c r="U743" s="108"/>
      <c r="V743" s="108"/>
      <c r="W743" s="108"/>
      <c r="X743" s="108"/>
      <c r="Y743" s="108"/>
      <c r="Z743" s="108"/>
    </row>
    <row r="744" spans="1:26" ht="15.75" customHeight="1">
      <c r="A744" s="108"/>
      <c r="B744" s="108"/>
      <c r="C744" s="108"/>
      <c r="D744" s="108"/>
      <c r="E744" s="108"/>
      <c r="F744" s="108"/>
      <c r="G744" s="108"/>
      <c r="H744" s="108"/>
      <c r="I744" s="108"/>
      <c r="J744" s="108"/>
      <c r="K744" s="108"/>
      <c r="L744" s="108"/>
      <c r="M744" s="108"/>
      <c r="N744" s="108"/>
      <c r="O744" s="55"/>
      <c r="P744" s="55"/>
      <c r="Q744" s="108"/>
      <c r="R744" s="108"/>
      <c r="S744" s="108"/>
      <c r="T744" s="108"/>
      <c r="U744" s="108"/>
      <c r="V744" s="108"/>
      <c r="W744" s="108"/>
      <c r="X744" s="108"/>
      <c r="Y744" s="108"/>
      <c r="Z744" s="108"/>
    </row>
    <row r="745" spans="1:26" ht="15.75" customHeight="1">
      <c r="A745" s="108"/>
      <c r="B745" s="108"/>
      <c r="C745" s="108"/>
      <c r="D745" s="108"/>
      <c r="E745" s="108"/>
      <c r="F745" s="108"/>
      <c r="G745" s="108"/>
      <c r="H745" s="108"/>
      <c r="I745" s="108"/>
      <c r="J745" s="108"/>
      <c r="K745" s="108"/>
      <c r="L745" s="108"/>
      <c r="M745" s="108"/>
      <c r="N745" s="108"/>
      <c r="O745" s="55"/>
      <c r="P745" s="55"/>
      <c r="Q745" s="108"/>
      <c r="R745" s="108"/>
      <c r="S745" s="108"/>
      <c r="T745" s="108"/>
      <c r="U745" s="108"/>
      <c r="V745" s="108"/>
      <c r="W745" s="108"/>
      <c r="X745" s="108"/>
      <c r="Y745" s="108"/>
      <c r="Z745" s="108"/>
    </row>
    <row r="746" spans="1:26" ht="15.75" customHeight="1">
      <c r="A746" s="108"/>
      <c r="B746" s="108"/>
      <c r="C746" s="108"/>
      <c r="D746" s="108"/>
      <c r="E746" s="108"/>
      <c r="F746" s="108"/>
      <c r="G746" s="108"/>
      <c r="H746" s="108"/>
      <c r="I746" s="108"/>
      <c r="J746" s="108"/>
      <c r="K746" s="108"/>
      <c r="L746" s="108"/>
      <c r="M746" s="108"/>
      <c r="N746" s="108"/>
      <c r="O746" s="55"/>
      <c r="P746" s="55"/>
      <c r="Q746" s="108"/>
      <c r="R746" s="108"/>
      <c r="S746" s="108"/>
      <c r="T746" s="108"/>
      <c r="U746" s="108"/>
      <c r="V746" s="108"/>
      <c r="W746" s="108"/>
      <c r="X746" s="108"/>
      <c r="Y746" s="108"/>
      <c r="Z746" s="108"/>
    </row>
    <row r="747" spans="1:26" ht="15.75" customHeight="1">
      <c r="A747" s="108"/>
      <c r="B747" s="108"/>
      <c r="C747" s="108"/>
      <c r="D747" s="108"/>
      <c r="E747" s="108"/>
      <c r="F747" s="108"/>
      <c r="G747" s="108"/>
      <c r="H747" s="108"/>
      <c r="I747" s="108"/>
      <c r="J747" s="108"/>
      <c r="K747" s="108"/>
      <c r="L747" s="108"/>
      <c r="M747" s="108"/>
      <c r="N747" s="108"/>
      <c r="O747" s="55"/>
      <c r="P747" s="55"/>
      <c r="Q747" s="108"/>
      <c r="R747" s="108"/>
      <c r="S747" s="108"/>
      <c r="T747" s="108"/>
      <c r="U747" s="108"/>
      <c r="V747" s="108"/>
      <c r="W747" s="108"/>
      <c r="X747" s="108"/>
      <c r="Y747" s="108"/>
      <c r="Z747" s="108"/>
    </row>
    <row r="748" spans="1:26" ht="15.75" customHeight="1">
      <c r="A748" s="108"/>
      <c r="B748" s="108"/>
      <c r="C748" s="108"/>
      <c r="D748" s="108"/>
      <c r="E748" s="108"/>
      <c r="F748" s="108"/>
      <c r="G748" s="108"/>
      <c r="H748" s="108"/>
      <c r="I748" s="108"/>
      <c r="J748" s="108"/>
      <c r="K748" s="108"/>
      <c r="L748" s="108"/>
      <c r="M748" s="108"/>
      <c r="N748" s="108"/>
      <c r="O748" s="55"/>
      <c r="P748" s="55"/>
      <c r="Q748" s="108"/>
      <c r="R748" s="108"/>
      <c r="S748" s="108"/>
      <c r="T748" s="108"/>
      <c r="U748" s="108"/>
      <c r="V748" s="108"/>
      <c r="W748" s="108"/>
      <c r="X748" s="108"/>
      <c r="Y748" s="108"/>
      <c r="Z748" s="108"/>
    </row>
    <row r="749" spans="1:26" ht="15.75" customHeight="1">
      <c r="A749" s="108"/>
      <c r="B749" s="108"/>
      <c r="C749" s="108"/>
      <c r="D749" s="108"/>
      <c r="E749" s="108"/>
      <c r="F749" s="108"/>
      <c r="G749" s="108"/>
      <c r="H749" s="108"/>
      <c r="I749" s="108"/>
      <c r="J749" s="108"/>
      <c r="K749" s="108"/>
      <c r="L749" s="108"/>
      <c r="M749" s="108"/>
      <c r="N749" s="108"/>
      <c r="O749" s="55"/>
      <c r="P749" s="55"/>
      <c r="Q749" s="108"/>
      <c r="R749" s="108"/>
      <c r="S749" s="108"/>
      <c r="T749" s="108"/>
      <c r="U749" s="108"/>
      <c r="V749" s="108"/>
      <c r="W749" s="108"/>
      <c r="X749" s="108"/>
      <c r="Y749" s="108"/>
      <c r="Z749" s="108"/>
    </row>
    <row r="750" spans="1:26" ht="15.75" customHeight="1">
      <c r="A750" s="108"/>
      <c r="B750" s="108"/>
      <c r="C750" s="108"/>
      <c r="D750" s="108"/>
      <c r="E750" s="108"/>
      <c r="F750" s="108"/>
      <c r="G750" s="108"/>
      <c r="H750" s="108"/>
      <c r="I750" s="108"/>
      <c r="J750" s="108"/>
      <c r="K750" s="108"/>
      <c r="L750" s="108"/>
      <c r="M750" s="108"/>
      <c r="N750" s="108"/>
      <c r="O750" s="55"/>
      <c r="P750" s="55"/>
      <c r="Q750" s="108"/>
      <c r="R750" s="108"/>
      <c r="S750" s="108"/>
      <c r="T750" s="108"/>
      <c r="U750" s="108"/>
      <c r="V750" s="108"/>
      <c r="W750" s="108"/>
      <c r="X750" s="108"/>
      <c r="Y750" s="108"/>
      <c r="Z750" s="108"/>
    </row>
    <row r="751" spans="1:26" ht="15.75" customHeight="1">
      <c r="A751" s="108"/>
      <c r="B751" s="108"/>
      <c r="C751" s="108"/>
      <c r="D751" s="108"/>
      <c r="E751" s="108"/>
      <c r="F751" s="108"/>
      <c r="G751" s="108"/>
      <c r="H751" s="108"/>
      <c r="I751" s="108"/>
      <c r="J751" s="108"/>
      <c r="K751" s="108"/>
      <c r="L751" s="108"/>
      <c r="M751" s="108"/>
      <c r="N751" s="108"/>
      <c r="O751" s="55"/>
      <c r="P751" s="55"/>
      <c r="Q751" s="108"/>
      <c r="R751" s="108"/>
      <c r="S751" s="108"/>
      <c r="T751" s="108"/>
      <c r="U751" s="108"/>
      <c r="V751" s="108"/>
      <c r="W751" s="108"/>
      <c r="X751" s="108"/>
      <c r="Y751" s="108"/>
      <c r="Z751" s="108"/>
    </row>
    <row r="752" spans="1:26" ht="15.75" customHeight="1">
      <c r="A752" s="108"/>
      <c r="B752" s="108"/>
      <c r="C752" s="108"/>
      <c r="D752" s="108"/>
      <c r="E752" s="108"/>
      <c r="F752" s="108"/>
      <c r="G752" s="108"/>
      <c r="H752" s="108"/>
      <c r="I752" s="108"/>
      <c r="J752" s="108"/>
      <c r="K752" s="108"/>
      <c r="L752" s="108"/>
      <c r="M752" s="108"/>
      <c r="N752" s="108"/>
      <c r="O752" s="55"/>
      <c r="P752" s="55"/>
      <c r="Q752" s="108"/>
      <c r="R752" s="108"/>
      <c r="S752" s="108"/>
      <c r="T752" s="108"/>
      <c r="U752" s="108"/>
      <c r="V752" s="108"/>
      <c r="W752" s="108"/>
      <c r="X752" s="108"/>
      <c r="Y752" s="108"/>
      <c r="Z752" s="108"/>
    </row>
    <row r="753" spans="1:26" ht="15.75" customHeight="1">
      <c r="A753" s="108"/>
      <c r="B753" s="108"/>
      <c r="C753" s="108"/>
      <c r="D753" s="108"/>
      <c r="E753" s="108"/>
      <c r="F753" s="108"/>
      <c r="G753" s="108"/>
      <c r="H753" s="108"/>
      <c r="I753" s="108"/>
      <c r="J753" s="108"/>
      <c r="K753" s="108"/>
      <c r="L753" s="108"/>
      <c r="M753" s="108"/>
      <c r="N753" s="108"/>
      <c r="O753" s="55"/>
      <c r="P753" s="55"/>
      <c r="Q753" s="108"/>
      <c r="R753" s="108"/>
      <c r="S753" s="108"/>
      <c r="T753" s="108"/>
      <c r="U753" s="108"/>
      <c r="V753" s="108"/>
      <c r="W753" s="108"/>
      <c r="X753" s="108"/>
      <c r="Y753" s="108"/>
      <c r="Z753" s="108"/>
    </row>
    <row r="754" spans="1:26" ht="15.75" customHeight="1">
      <c r="A754" s="108"/>
      <c r="B754" s="108"/>
      <c r="C754" s="108"/>
      <c r="D754" s="108"/>
      <c r="E754" s="108"/>
      <c r="F754" s="108"/>
      <c r="G754" s="108"/>
      <c r="H754" s="108"/>
      <c r="I754" s="108"/>
      <c r="J754" s="108"/>
      <c r="K754" s="108"/>
      <c r="L754" s="108"/>
      <c r="M754" s="108"/>
      <c r="N754" s="108"/>
      <c r="O754" s="55"/>
      <c r="P754" s="55"/>
      <c r="Q754" s="108"/>
      <c r="R754" s="108"/>
      <c r="S754" s="108"/>
      <c r="T754" s="108"/>
      <c r="U754" s="108"/>
      <c r="V754" s="108"/>
      <c r="W754" s="108"/>
      <c r="X754" s="108"/>
      <c r="Y754" s="108"/>
      <c r="Z754" s="108"/>
    </row>
    <row r="755" spans="1:26" ht="15.75" customHeight="1">
      <c r="A755" s="108"/>
      <c r="B755" s="108"/>
      <c r="C755" s="108"/>
      <c r="D755" s="108"/>
      <c r="E755" s="108"/>
      <c r="F755" s="108"/>
      <c r="G755" s="108"/>
      <c r="H755" s="108"/>
      <c r="I755" s="108"/>
      <c r="J755" s="108"/>
      <c r="K755" s="108"/>
      <c r="L755" s="108"/>
      <c r="M755" s="108"/>
      <c r="N755" s="108"/>
      <c r="O755" s="55"/>
      <c r="P755" s="55"/>
      <c r="Q755" s="108"/>
      <c r="R755" s="108"/>
      <c r="S755" s="108"/>
      <c r="T755" s="108"/>
      <c r="U755" s="108"/>
      <c r="V755" s="108"/>
      <c r="W755" s="108"/>
      <c r="X755" s="108"/>
      <c r="Y755" s="108"/>
      <c r="Z755" s="108"/>
    </row>
    <row r="756" spans="1:26" ht="15.75" customHeight="1">
      <c r="A756" s="108"/>
      <c r="B756" s="108"/>
      <c r="C756" s="108"/>
      <c r="D756" s="108"/>
      <c r="E756" s="108"/>
      <c r="F756" s="108"/>
      <c r="G756" s="108"/>
      <c r="H756" s="108"/>
      <c r="I756" s="108"/>
      <c r="J756" s="108"/>
      <c r="K756" s="108"/>
      <c r="L756" s="108"/>
      <c r="M756" s="108"/>
      <c r="N756" s="108"/>
      <c r="O756" s="55"/>
      <c r="P756" s="55"/>
      <c r="Q756" s="108"/>
      <c r="R756" s="108"/>
      <c r="S756" s="108"/>
      <c r="T756" s="108"/>
      <c r="U756" s="108"/>
      <c r="V756" s="108"/>
      <c r="W756" s="108"/>
      <c r="X756" s="108"/>
      <c r="Y756" s="108"/>
      <c r="Z756" s="108"/>
    </row>
    <row r="757" spans="1:26" ht="15.75" customHeight="1">
      <c r="A757" s="108"/>
      <c r="B757" s="108"/>
      <c r="C757" s="108"/>
      <c r="D757" s="108"/>
      <c r="E757" s="108"/>
      <c r="F757" s="108"/>
      <c r="G757" s="108"/>
      <c r="H757" s="108"/>
      <c r="I757" s="108"/>
      <c r="J757" s="108"/>
      <c r="K757" s="108"/>
      <c r="L757" s="108"/>
      <c r="M757" s="108"/>
      <c r="N757" s="108"/>
      <c r="O757" s="55"/>
      <c r="P757" s="55"/>
      <c r="Q757" s="108"/>
      <c r="R757" s="108"/>
      <c r="S757" s="108"/>
      <c r="T757" s="108"/>
      <c r="U757" s="108"/>
      <c r="V757" s="108"/>
      <c r="W757" s="108"/>
      <c r="X757" s="108"/>
      <c r="Y757" s="108"/>
      <c r="Z757" s="108"/>
    </row>
    <row r="758" spans="1:26" ht="15.75" customHeight="1">
      <c r="A758" s="108"/>
      <c r="B758" s="108"/>
      <c r="C758" s="108"/>
      <c r="D758" s="108"/>
      <c r="E758" s="108"/>
      <c r="F758" s="108"/>
      <c r="G758" s="108"/>
      <c r="H758" s="108"/>
      <c r="I758" s="108"/>
      <c r="J758" s="108"/>
      <c r="K758" s="108"/>
      <c r="L758" s="108"/>
      <c r="M758" s="108"/>
      <c r="N758" s="108"/>
      <c r="O758" s="55"/>
      <c r="P758" s="55"/>
      <c r="Q758" s="108"/>
      <c r="R758" s="108"/>
      <c r="S758" s="108"/>
      <c r="T758" s="108"/>
      <c r="U758" s="108"/>
      <c r="V758" s="108"/>
      <c r="W758" s="108"/>
      <c r="X758" s="108"/>
      <c r="Y758" s="108"/>
      <c r="Z758" s="108"/>
    </row>
    <row r="759" spans="1:26" ht="15.75" customHeight="1">
      <c r="A759" s="108"/>
      <c r="B759" s="108"/>
      <c r="C759" s="108"/>
      <c r="D759" s="108"/>
      <c r="E759" s="108"/>
      <c r="F759" s="108"/>
      <c r="G759" s="108"/>
      <c r="H759" s="108"/>
      <c r="I759" s="108"/>
      <c r="J759" s="108"/>
      <c r="K759" s="108"/>
      <c r="L759" s="108"/>
      <c r="M759" s="108"/>
      <c r="N759" s="108"/>
      <c r="O759" s="55"/>
      <c r="P759" s="55"/>
      <c r="Q759" s="108"/>
      <c r="R759" s="108"/>
      <c r="S759" s="108"/>
      <c r="T759" s="108"/>
      <c r="U759" s="108"/>
      <c r="V759" s="108"/>
      <c r="W759" s="108"/>
      <c r="X759" s="108"/>
      <c r="Y759" s="108"/>
      <c r="Z759" s="108"/>
    </row>
    <row r="760" spans="1:26" ht="15.75" customHeight="1">
      <c r="A760" s="108"/>
      <c r="B760" s="108"/>
      <c r="C760" s="108"/>
      <c r="D760" s="108"/>
      <c r="E760" s="108"/>
      <c r="F760" s="108"/>
      <c r="G760" s="108"/>
      <c r="H760" s="108"/>
      <c r="I760" s="108"/>
      <c r="J760" s="108"/>
      <c r="K760" s="108"/>
      <c r="L760" s="108"/>
      <c r="M760" s="108"/>
      <c r="N760" s="108"/>
      <c r="O760" s="55"/>
      <c r="P760" s="55"/>
      <c r="Q760" s="108"/>
      <c r="R760" s="108"/>
      <c r="S760" s="108"/>
      <c r="T760" s="108"/>
      <c r="U760" s="108"/>
      <c r="V760" s="108"/>
      <c r="W760" s="108"/>
      <c r="X760" s="108"/>
      <c r="Y760" s="108"/>
      <c r="Z760" s="108"/>
    </row>
    <row r="761" spans="1:26" ht="15.75" customHeight="1">
      <c r="A761" s="108"/>
      <c r="B761" s="108"/>
      <c r="C761" s="108"/>
      <c r="D761" s="108"/>
      <c r="E761" s="108"/>
      <c r="F761" s="108"/>
      <c r="G761" s="108"/>
      <c r="H761" s="108"/>
      <c r="I761" s="108"/>
      <c r="J761" s="108"/>
      <c r="K761" s="108"/>
      <c r="L761" s="108"/>
      <c r="M761" s="108"/>
      <c r="N761" s="108"/>
      <c r="O761" s="55"/>
      <c r="P761" s="55"/>
      <c r="Q761" s="108"/>
      <c r="R761" s="108"/>
      <c r="S761" s="108"/>
      <c r="T761" s="108"/>
      <c r="U761" s="108"/>
      <c r="V761" s="108"/>
      <c r="W761" s="108"/>
      <c r="X761" s="108"/>
      <c r="Y761" s="108"/>
      <c r="Z761" s="108"/>
    </row>
    <row r="762" spans="1:26" ht="15.75" customHeight="1">
      <c r="A762" s="108"/>
      <c r="B762" s="108"/>
      <c r="C762" s="108"/>
      <c r="D762" s="108"/>
      <c r="E762" s="108"/>
      <c r="F762" s="108"/>
      <c r="G762" s="108"/>
      <c r="H762" s="108"/>
      <c r="I762" s="108"/>
      <c r="J762" s="108"/>
      <c r="K762" s="108"/>
      <c r="L762" s="108"/>
      <c r="M762" s="108"/>
      <c r="N762" s="108"/>
      <c r="O762" s="55"/>
      <c r="P762" s="55"/>
      <c r="Q762" s="108"/>
      <c r="R762" s="108"/>
      <c r="S762" s="108"/>
      <c r="T762" s="108"/>
      <c r="U762" s="108"/>
      <c r="V762" s="108"/>
      <c r="W762" s="108"/>
      <c r="X762" s="108"/>
      <c r="Y762" s="108"/>
      <c r="Z762" s="108"/>
    </row>
    <row r="763" spans="1:26" ht="15.75" customHeight="1">
      <c r="A763" s="108"/>
      <c r="B763" s="108"/>
      <c r="C763" s="108"/>
      <c r="D763" s="108"/>
      <c r="E763" s="108"/>
      <c r="F763" s="108"/>
      <c r="G763" s="108"/>
      <c r="H763" s="108"/>
      <c r="I763" s="108"/>
      <c r="J763" s="108"/>
      <c r="K763" s="108"/>
      <c r="L763" s="108"/>
      <c r="M763" s="108"/>
      <c r="N763" s="108"/>
      <c r="O763" s="55"/>
      <c r="P763" s="55"/>
      <c r="Q763" s="108"/>
      <c r="R763" s="108"/>
      <c r="S763" s="108"/>
      <c r="T763" s="108"/>
      <c r="U763" s="108"/>
      <c r="V763" s="108"/>
      <c r="W763" s="108"/>
      <c r="X763" s="108"/>
      <c r="Y763" s="108"/>
      <c r="Z763" s="108"/>
    </row>
    <row r="764" spans="1:26" ht="15.75" customHeight="1">
      <c r="A764" s="108"/>
      <c r="B764" s="108"/>
      <c r="C764" s="108"/>
      <c r="D764" s="108"/>
      <c r="E764" s="108"/>
      <c r="F764" s="108"/>
      <c r="G764" s="108"/>
      <c r="H764" s="108"/>
      <c r="I764" s="108"/>
      <c r="J764" s="108"/>
      <c r="K764" s="108"/>
      <c r="L764" s="108"/>
      <c r="M764" s="108"/>
      <c r="N764" s="108"/>
      <c r="O764" s="55"/>
      <c r="P764" s="55"/>
      <c r="Q764" s="108"/>
      <c r="R764" s="108"/>
      <c r="S764" s="108"/>
      <c r="T764" s="108"/>
      <c r="U764" s="108"/>
      <c r="V764" s="108"/>
      <c r="W764" s="108"/>
      <c r="X764" s="108"/>
      <c r="Y764" s="108"/>
      <c r="Z764" s="108"/>
    </row>
    <row r="765" spans="1:26" ht="15.75" customHeight="1">
      <c r="A765" s="108"/>
      <c r="B765" s="108"/>
      <c r="C765" s="108"/>
      <c r="D765" s="108"/>
      <c r="E765" s="108"/>
      <c r="F765" s="108"/>
      <c r="G765" s="108"/>
      <c r="H765" s="108"/>
      <c r="I765" s="108"/>
      <c r="J765" s="108"/>
      <c r="K765" s="108"/>
      <c r="L765" s="108"/>
      <c r="M765" s="108"/>
      <c r="N765" s="108"/>
      <c r="O765" s="55"/>
      <c r="P765" s="55"/>
      <c r="Q765" s="108"/>
      <c r="R765" s="108"/>
      <c r="S765" s="108"/>
      <c r="T765" s="108"/>
      <c r="U765" s="108"/>
      <c r="V765" s="108"/>
      <c r="W765" s="108"/>
      <c r="X765" s="108"/>
      <c r="Y765" s="108"/>
      <c r="Z765" s="108"/>
    </row>
    <row r="766" spans="1:26" ht="15.75" customHeight="1">
      <c r="A766" s="108"/>
      <c r="B766" s="108"/>
      <c r="C766" s="108"/>
      <c r="D766" s="108"/>
      <c r="E766" s="108"/>
      <c r="F766" s="108"/>
      <c r="G766" s="108"/>
      <c r="H766" s="108"/>
      <c r="I766" s="108"/>
      <c r="J766" s="108"/>
      <c r="K766" s="108"/>
      <c r="L766" s="108"/>
      <c r="M766" s="108"/>
      <c r="N766" s="108"/>
      <c r="O766" s="55"/>
      <c r="P766" s="55"/>
      <c r="Q766" s="108"/>
      <c r="R766" s="108"/>
      <c r="S766" s="108"/>
      <c r="T766" s="108"/>
      <c r="U766" s="108"/>
      <c r="V766" s="108"/>
      <c r="W766" s="108"/>
      <c r="X766" s="108"/>
      <c r="Y766" s="108"/>
      <c r="Z766" s="108"/>
    </row>
    <row r="767" spans="1:26" ht="15.75" customHeight="1">
      <c r="A767" s="108"/>
      <c r="B767" s="108"/>
      <c r="C767" s="108"/>
      <c r="D767" s="108"/>
      <c r="E767" s="108"/>
      <c r="F767" s="108"/>
      <c r="G767" s="108"/>
      <c r="H767" s="108"/>
      <c r="I767" s="108"/>
      <c r="J767" s="108"/>
      <c r="K767" s="108"/>
      <c r="L767" s="108"/>
      <c r="M767" s="108"/>
      <c r="N767" s="108"/>
      <c r="O767" s="55"/>
      <c r="P767" s="55"/>
      <c r="Q767" s="108"/>
      <c r="R767" s="108"/>
      <c r="S767" s="108"/>
      <c r="T767" s="108"/>
      <c r="U767" s="108"/>
      <c r="V767" s="108"/>
      <c r="W767" s="108"/>
      <c r="X767" s="108"/>
      <c r="Y767" s="108"/>
      <c r="Z767" s="108"/>
    </row>
    <row r="768" spans="1:26" ht="15.75" customHeight="1">
      <c r="A768" s="108"/>
      <c r="B768" s="108"/>
      <c r="C768" s="108"/>
      <c r="D768" s="108"/>
      <c r="E768" s="108"/>
      <c r="F768" s="108"/>
      <c r="G768" s="108"/>
      <c r="H768" s="108"/>
      <c r="I768" s="108"/>
      <c r="J768" s="108"/>
      <c r="K768" s="108"/>
      <c r="L768" s="108"/>
      <c r="M768" s="108"/>
      <c r="N768" s="108"/>
      <c r="O768" s="55"/>
      <c r="P768" s="55"/>
      <c r="Q768" s="108"/>
      <c r="R768" s="108"/>
      <c r="S768" s="108"/>
      <c r="T768" s="108"/>
      <c r="U768" s="108"/>
      <c r="V768" s="108"/>
      <c r="W768" s="108"/>
      <c r="X768" s="108"/>
      <c r="Y768" s="108"/>
      <c r="Z768" s="108"/>
    </row>
    <row r="769" spans="1:26" ht="15.75" customHeight="1">
      <c r="A769" s="108"/>
      <c r="B769" s="108"/>
      <c r="C769" s="108"/>
      <c r="D769" s="108"/>
      <c r="E769" s="108"/>
      <c r="F769" s="108"/>
      <c r="G769" s="108"/>
      <c r="H769" s="108"/>
      <c r="I769" s="108"/>
      <c r="J769" s="108"/>
      <c r="K769" s="108"/>
      <c r="L769" s="108"/>
      <c r="M769" s="108"/>
      <c r="N769" s="108"/>
      <c r="O769" s="55"/>
      <c r="P769" s="55"/>
      <c r="Q769" s="108"/>
      <c r="R769" s="108"/>
      <c r="S769" s="108"/>
      <c r="T769" s="108"/>
      <c r="U769" s="108"/>
      <c r="V769" s="108"/>
      <c r="W769" s="108"/>
      <c r="X769" s="108"/>
      <c r="Y769" s="108"/>
      <c r="Z769" s="108"/>
    </row>
    <row r="770" spans="1:26" ht="15.75" customHeight="1">
      <c r="A770" s="108"/>
      <c r="B770" s="108"/>
      <c r="C770" s="108"/>
      <c r="D770" s="108"/>
      <c r="E770" s="108"/>
      <c r="F770" s="108"/>
      <c r="G770" s="108"/>
      <c r="H770" s="108"/>
      <c r="I770" s="108"/>
      <c r="J770" s="108"/>
      <c r="K770" s="108"/>
      <c r="L770" s="108"/>
      <c r="M770" s="108"/>
      <c r="N770" s="108"/>
      <c r="O770" s="55"/>
      <c r="P770" s="55"/>
      <c r="Q770" s="108"/>
      <c r="R770" s="108"/>
      <c r="S770" s="108"/>
      <c r="T770" s="108"/>
      <c r="U770" s="108"/>
      <c r="V770" s="108"/>
      <c r="W770" s="108"/>
      <c r="X770" s="108"/>
      <c r="Y770" s="108"/>
      <c r="Z770" s="108"/>
    </row>
    <row r="771" spans="1:26" ht="15.75" customHeight="1">
      <c r="A771" s="108"/>
      <c r="B771" s="108"/>
      <c r="C771" s="108"/>
      <c r="D771" s="108"/>
      <c r="E771" s="108"/>
      <c r="F771" s="108"/>
      <c r="G771" s="108"/>
      <c r="H771" s="108"/>
      <c r="I771" s="108"/>
      <c r="J771" s="108"/>
      <c r="K771" s="108"/>
      <c r="L771" s="108"/>
      <c r="M771" s="108"/>
      <c r="N771" s="108"/>
      <c r="O771" s="55"/>
      <c r="P771" s="55"/>
      <c r="Q771" s="108"/>
      <c r="R771" s="108"/>
      <c r="S771" s="108"/>
      <c r="T771" s="108"/>
      <c r="U771" s="108"/>
      <c r="V771" s="108"/>
      <c r="W771" s="108"/>
      <c r="X771" s="108"/>
      <c r="Y771" s="108"/>
      <c r="Z771" s="108"/>
    </row>
    <row r="772" spans="1:26" ht="15.75" customHeight="1">
      <c r="A772" s="108"/>
      <c r="B772" s="108"/>
      <c r="C772" s="108"/>
      <c r="D772" s="108"/>
      <c r="E772" s="108"/>
      <c r="F772" s="108"/>
      <c r="G772" s="108"/>
      <c r="H772" s="108"/>
      <c r="I772" s="108"/>
      <c r="J772" s="108"/>
      <c r="K772" s="108"/>
      <c r="L772" s="108"/>
      <c r="M772" s="108"/>
      <c r="N772" s="108"/>
      <c r="O772" s="55"/>
      <c r="P772" s="55"/>
      <c r="Q772" s="108"/>
      <c r="R772" s="108"/>
      <c r="S772" s="108"/>
      <c r="T772" s="108"/>
      <c r="U772" s="108"/>
      <c r="V772" s="108"/>
      <c r="W772" s="108"/>
      <c r="X772" s="108"/>
      <c r="Y772" s="108"/>
      <c r="Z772" s="108"/>
    </row>
    <row r="773" spans="1:26" ht="15.75" customHeight="1">
      <c r="A773" s="108"/>
      <c r="B773" s="108"/>
      <c r="C773" s="108"/>
      <c r="D773" s="108"/>
      <c r="E773" s="108"/>
      <c r="F773" s="108"/>
      <c r="G773" s="108"/>
      <c r="H773" s="108"/>
      <c r="I773" s="108"/>
      <c r="J773" s="108"/>
      <c r="K773" s="108"/>
      <c r="L773" s="108"/>
      <c r="M773" s="108"/>
      <c r="N773" s="108"/>
      <c r="O773" s="55"/>
      <c r="P773" s="55"/>
      <c r="Q773" s="108"/>
      <c r="R773" s="108"/>
      <c r="S773" s="108"/>
      <c r="T773" s="108"/>
      <c r="U773" s="108"/>
      <c r="V773" s="108"/>
      <c r="W773" s="108"/>
      <c r="X773" s="108"/>
      <c r="Y773" s="108"/>
      <c r="Z773" s="108"/>
    </row>
    <row r="774" spans="1:26" ht="15.75" customHeight="1">
      <c r="A774" s="108"/>
      <c r="B774" s="108"/>
      <c r="C774" s="108"/>
      <c r="D774" s="108"/>
      <c r="E774" s="108"/>
      <c r="F774" s="108"/>
      <c r="G774" s="108"/>
      <c r="H774" s="108"/>
      <c r="I774" s="108"/>
      <c r="J774" s="108"/>
      <c r="K774" s="108"/>
      <c r="L774" s="108"/>
      <c r="M774" s="108"/>
      <c r="N774" s="108"/>
      <c r="O774" s="55"/>
      <c r="P774" s="55"/>
      <c r="Q774" s="108"/>
      <c r="R774" s="108"/>
      <c r="S774" s="108"/>
      <c r="T774" s="108"/>
      <c r="U774" s="108"/>
      <c r="V774" s="108"/>
      <c r="W774" s="108"/>
      <c r="X774" s="108"/>
      <c r="Y774" s="108"/>
      <c r="Z774" s="108"/>
    </row>
    <row r="775" spans="1:26" ht="15.75" customHeight="1">
      <c r="A775" s="108"/>
      <c r="B775" s="108"/>
      <c r="C775" s="108"/>
      <c r="D775" s="108"/>
      <c r="E775" s="108"/>
      <c r="F775" s="108"/>
      <c r="G775" s="108"/>
      <c r="H775" s="108"/>
      <c r="I775" s="108"/>
      <c r="J775" s="108"/>
      <c r="K775" s="108"/>
      <c r="L775" s="108"/>
      <c r="M775" s="108"/>
      <c r="N775" s="108"/>
      <c r="O775" s="55"/>
      <c r="P775" s="55"/>
      <c r="Q775" s="108"/>
      <c r="R775" s="108"/>
      <c r="S775" s="108"/>
      <c r="T775" s="108"/>
      <c r="U775" s="108"/>
      <c r="V775" s="108"/>
      <c r="W775" s="108"/>
      <c r="X775" s="108"/>
      <c r="Y775" s="108"/>
      <c r="Z775" s="108"/>
    </row>
    <row r="776" spans="1:26" ht="15.75" customHeight="1">
      <c r="A776" s="108"/>
      <c r="B776" s="108"/>
      <c r="C776" s="108"/>
      <c r="D776" s="108"/>
      <c r="E776" s="108"/>
      <c r="F776" s="108"/>
      <c r="G776" s="108"/>
      <c r="H776" s="108"/>
      <c r="I776" s="108"/>
      <c r="J776" s="108"/>
      <c r="K776" s="108"/>
      <c r="L776" s="108"/>
      <c r="M776" s="108"/>
      <c r="N776" s="108"/>
      <c r="O776" s="55"/>
      <c r="P776" s="55"/>
      <c r="Q776" s="108"/>
      <c r="R776" s="108"/>
      <c r="S776" s="108"/>
      <c r="T776" s="108"/>
      <c r="U776" s="108"/>
      <c r="V776" s="108"/>
      <c r="W776" s="108"/>
      <c r="X776" s="108"/>
      <c r="Y776" s="108"/>
      <c r="Z776" s="108"/>
    </row>
    <row r="777" spans="1:26" ht="15.75" customHeight="1">
      <c r="A777" s="108"/>
      <c r="B777" s="108"/>
      <c r="C777" s="108"/>
      <c r="D777" s="108"/>
      <c r="E777" s="108"/>
      <c r="F777" s="108"/>
      <c r="G777" s="108"/>
      <c r="H777" s="108"/>
      <c r="I777" s="108"/>
      <c r="J777" s="108"/>
      <c r="K777" s="108"/>
      <c r="L777" s="108"/>
      <c r="M777" s="108"/>
      <c r="N777" s="108"/>
      <c r="O777" s="55"/>
      <c r="P777" s="55"/>
      <c r="Q777" s="108"/>
      <c r="R777" s="108"/>
      <c r="S777" s="108"/>
      <c r="T777" s="108"/>
      <c r="U777" s="108"/>
      <c r="V777" s="108"/>
      <c r="W777" s="108"/>
      <c r="X777" s="108"/>
      <c r="Y777" s="108"/>
      <c r="Z777" s="108"/>
    </row>
    <row r="778" spans="1:26" ht="15.75" customHeight="1">
      <c r="A778" s="108"/>
      <c r="B778" s="108"/>
      <c r="C778" s="108"/>
      <c r="D778" s="108"/>
      <c r="E778" s="108"/>
      <c r="F778" s="108"/>
      <c r="G778" s="108"/>
      <c r="H778" s="108"/>
      <c r="I778" s="108"/>
      <c r="J778" s="108"/>
      <c r="K778" s="108"/>
      <c r="L778" s="108"/>
      <c r="M778" s="108"/>
      <c r="N778" s="108"/>
      <c r="O778" s="55"/>
      <c r="P778" s="55"/>
      <c r="Q778" s="108"/>
      <c r="R778" s="108"/>
      <c r="S778" s="108"/>
      <c r="T778" s="108"/>
      <c r="U778" s="108"/>
      <c r="V778" s="108"/>
      <c r="W778" s="108"/>
      <c r="X778" s="108"/>
      <c r="Y778" s="108"/>
      <c r="Z778" s="108"/>
    </row>
    <row r="779" spans="1:26" ht="15.75" customHeight="1">
      <c r="A779" s="108"/>
      <c r="B779" s="108"/>
      <c r="C779" s="108"/>
      <c r="D779" s="108"/>
      <c r="E779" s="108"/>
      <c r="F779" s="108"/>
      <c r="G779" s="108"/>
      <c r="H779" s="108"/>
      <c r="I779" s="108"/>
      <c r="J779" s="108"/>
      <c r="K779" s="108"/>
      <c r="L779" s="108"/>
      <c r="M779" s="108"/>
      <c r="N779" s="108"/>
      <c r="O779" s="55"/>
      <c r="P779" s="55"/>
      <c r="Q779" s="108"/>
      <c r="R779" s="108"/>
      <c r="S779" s="108"/>
      <c r="T779" s="108"/>
      <c r="U779" s="108"/>
      <c r="V779" s="108"/>
      <c r="W779" s="108"/>
      <c r="X779" s="108"/>
      <c r="Y779" s="108"/>
      <c r="Z779" s="108"/>
    </row>
    <row r="780" spans="1:26" ht="15.75" customHeight="1">
      <c r="A780" s="108"/>
      <c r="B780" s="108"/>
      <c r="C780" s="108"/>
      <c r="D780" s="108"/>
      <c r="E780" s="108"/>
      <c r="F780" s="108"/>
      <c r="G780" s="108"/>
      <c r="H780" s="108"/>
      <c r="I780" s="108"/>
      <c r="J780" s="108"/>
      <c r="K780" s="108"/>
      <c r="L780" s="108"/>
      <c r="M780" s="108"/>
      <c r="N780" s="108"/>
      <c r="O780" s="55"/>
      <c r="P780" s="55"/>
      <c r="Q780" s="108"/>
      <c r="R780" s="108"/>
      <c r="S780" s="108"/>
      <c r="T780" s="108"/>
      <c r="U780" s="108"/>
      <c r="V780" s="108"/>
      <c r="W780" s="108"/>
      <c r="X780" s="108"/>
      <c r="Y780" s="108"/>
      <c r="Z780" s="108"/>
    </row>
    <row r="781" spans="1:26" ht="15.75" customHeight="1">
      <c r="A781" s="108"/>
      <c r="B781" s="108"/>
      <c r="C781" s="108"/>
      <c r="D781" s="108"/>
      <c r="E781" s="108"/>
      <c r="F781" s="108"/>
      <c r="G781" s="108"/>
      <c r="H781" s="108"/>
      <c r="I781" s="108"/>
      <c r="J781" s="108"/>
      <c r="K781" s="108"/>
      <c r="L781" s="108"/>
      <c r="M781" s="108"/>
      <c r="N781" s="108"/>
      <c r="O781" s="55"/>
      <c r="P781" s="55"/>
      <c r="Q781" s="108"/>
      <c r="R781" s="108"/>
      <c r="S781" s="108"/>
      <c r="T781" s="108"/>
      <c r="U781" s="108"/>
      <c r="V781" s="108"/>
      <c r="W781" s="108"/>
      <c r="X781" s="108"/>
      <c r="Y781" s="108"/>
      <c r="Z781" s="108"/>
    </row>
    <row r="782" spans="1:26" ht="15.75" customHeight="1">
      <c r="A782" s="108"/>
      <c r="B782" s="108"/>
      <c r="C782" s="108"/>
      <c r="D782" s="108"/>
      <c r="E782" s="108"/>
      <c r="F782" s="108"/>
      <c r="G782" s="108"/>
      <c r="H782" s="108"/>
      <c r="I782" s="108"/>
      <c r="J782" s="108"/>
      <c r="K782" s="108"/>
      <c r="L782" s="108"/>
      <c r="M782" s="108"/>
      <c r="N782" s="108"/>
      <c r="O782" s="55"/>
      <c r="P782" s="55"/>
      <c r="Q782" s="108"/>
      <c r="R782" s="108"/>
      <c r="S782" s="108"/>
      <c r="T782" s="108"/>
      <c r="U782" s="108"/>
      <c r="V782" s="108"/>
      <c r="W782" s="108"/>
      <c r="X782" s="108"/>
      <c r="Y782" s="108"/>
      <c r="Z782" s="108"/>
    </row>
    <row r="783" spans="1:26" ht="15.75" customHeight="1">
      <c r="A783" s="108"/>
      <c r="B783" s="108"/>
      <c r="C783" s="108"/>
      <c r="D783" s="108"/>
      <c r="E783" s="108"/>
      <c r="F783" s="108"/>
      <c r="G783" s="108"/>
      <c r="H783" s="108"/>
      <c r="I783" s="108"/>
      <c r="J783" s="108"/>
      <c r="K783" s="108"/>
      <c r="L783" s="108"/>
      <c r="M783" s="108"/>
      <c r="N783" s="108"/>
      <c r="O783" s="55"/>
      <c r="P783" s="55"/>
      <c r="Q783" s="108"/>
      <c r="R783" s="108"/>
      <c r="S783" s="108"/>
      <c r="T783" s="108"/>
      <c r="U783" s="108"/>
      <c r="V783" s="108"/>
      <c r="W783" s="108"/>
      <c r="X783" s="108"/>
      <c r="Y783" s="108"/>
      <c r="Z783" s="108"/>
    </row>
    <row r="784" spans="1:26" ht="15.75" customHeight="1">
      <c r="A784" s="108"/>
      <c r="B784" s="108"/>
      <c r="C784" s="108"/>
      <c r="D784" s="108"/>
      <c r="E784" s="108"/>
      <c r="F784" s="108"/>
      <c r="G784" s="108"/>
      <c r="H784" s="108"/>
      <c r="I784" s="108"/>
      <c r="J784" s="108"/>
      <c r="K784" s="108"/>
      <c r="L784" s="108"/>
      <c r="M784" s="108"/>
      <c r="N784" s="108"/>
      <c r="O784" s="55"/>
      <c r="P784" s="55"/>
      <c r="Q784" s="108"/>
      <c r="R784" s="108"/>
      <c r="S784" s="108"/>
      <c r="T784" s="108"/>
      <c r="U784" s="108"/>
      <c r="V784" s="108"/>
      <c r="W784" s="108"/>
      <c r="X784" s="108"/>
      <c r="Y784" s="108"/>
      <c r="Z784" s="108"/>
    </row>
    <row r="785" spans="1:26" ht="15.75" customHeight="1">
      <c r="A785" s="108"/>
      <c r="B785" s="108"/>
      <c r="C785" s="108"/>
      <c r="D785" s="108"/>
      <c r="E785" s="108"/>
      <c r="F785" s="108"/>
      <c r="G785" s="108"/>
      <c r="H785" s="108"/>
      <c r="I785" s="108"/>
      <c r="J785" s="108"/>
      <c r="K785" s="108"/>
      <c r="L785" s="108"/>
      <c r="M785" s="108"/>
      <c r="N785" s="108"/>
      <c r="O785" s="55"/>
      <c r="P785" s="55"/>
      <c r="Q785" s="108"/>
      <c r="R785" s="108"/>
      <c r="S785" s="108"/>
      <c r="T785" s="108"/>
      <c r="U785" s="108"/>
      <c r="V785" s="108"/>
      <c r="W785" s="108"/>
      <c r="X785" s="108"/>
      <c r="Y785" s="108"/>
      <c r="Z785" s="108"/>
    </row>
    <row r="786" spans="1:26" ht="15.75" customHeight="1">
      <c r="A786" s="108"/>
      <c r="B786" s="108"/>
      <c r="C786" s="108"/>
      <c r="D786" s="108"/>
      <c r="E786" s="108"/>
      <c r="F786" s="108"/>
      <c r="G786" s="108"/>
      <c r="H786" s="108"/>
      <c r="I786" s="108"/>
      <c r="J786" s="108"/>
      <c r="K786" s="108"/>
      <c r="L786" s="108"/>
      <c r="M786" s="108"/>
      <c r="N786" s="108"/>
      <c r="O786" s="55"/>
      <c r="P786" s="55"/>
      <c r="Q786" s="108"/>
      <c r="R786" s="108"/>
      <c r="S786" s="108"/>
      <c r="T786" s="108"/>
      <c r="U786" s="108"/>
      <c r="V786" s="108"/>
      <c r="W786" s="108"/>
      <c r="X786" s="108"/>
      <c r="Y786" s="108"/>
      <c r="Z786" s="108"/>
    </row>
    <row r="787" spans="1:26" ht="15.75" customHeight="1">
      <c r="A787" s="108"/>
      <c r="B787" s="108"/>
      <c r="C787" s="108"/>
      <c r="D787" s="108"/>
      <c r="E787" s="108"/>
      <c r="F787" s="108"/>
      <c r="G787" s="108"/>
      <c r="H787" s="108"/>
      <c r="I787" s="108"/>
      <c r="J787" s="108"/>
      <c r="K787" s="108"/>
      <c r="L787" s="108"/>
      <c r="M787" s="108"/>
      <c r="N787" s="108"/>
      <c r="O787" s="55"/>
      <c r="P787" s="55"/>
      <c r="Q787" s="108"/>
      <c r="R787" s="108"/>
      <c r="S787" s="108"/>
      <c r="T787" s="108"/>
      <c r="U787" s="108"/>
      <c r="V787" s="108"/>
      <c r="W787" s="108"/>
      <c r="X787" s="108"/>
      <c r="Y787" s="108"/>
      <c r="Z787" s="108"/>
    </row>
    <row r="788" spans="1:26" ht="15.75" customHeight="1">
      <c r="A788" s="108"/>
      <c r="B788" s="108"/>
      <c r="C788" s="108"/>
      <c r="D788" s="108"/>
      <c r="E788" s="108"/>
      <c r="F788" s="108"/>
      <c r="G788" s="108"/>
      <c r="H788" s="108"/>
      <c r="I788" s="108"/>
      <c r="J788" s="108"/>
      <c r="K788" s="108"/>
      <c r="L788" s="108"/>
      <c r="M788" s="108"/>
      <c r="N788" s="108"/>
      <c r="O788" s="55"/>
      <c r="P788" s="55"/>
      <c r="Q788" s="108"/>
      <c r="R788" s="108"/>
      <c r="S788" s="108"/>
      <c r="T788" s="108"/>
      <c r="U788" s="108"/>
      <c r="V788" s="108"/>
      <c r="W788" s="108"/>
      <c r="X788" s="108"/>
      <c r="Y788" s="108"/>
      <c r="Z788" s="108"/>
    </row>
    <row r="789" spans="1:26" ht="15.75" customHeight="1">
      <c r="A789" s="108"/>
      <c r="B789" s="108"/>
      <c r="C789" s="108"/>
      <c r="D789" s="108"/>
      <c r="E789" s="108"/>
      <c r="F789" s="108"/>
      <c r="G789" s="108"/>
      <c r="H789" s="108"/>
      <c r="I789" s="108"/>
      <c r="J789" s="108"/>
      <c r="K789" s="108"/>
      <c r="L789" s="108"/>
      <c r="M789" s="108"/>
      <c r="N789" s="108"/>
      <c r="O789" s="55"/>
      <c r="P789" s="55"/>
      <c r="Q789" s="108"/>
      <c r="R789" s="108"/>
      <c r="S789" s="108"/>
      <c r="T789" s="108"/>
      <c r="U789" s="108"/>
      <c r="V789" s="108"/>
      <c r="W789" s="108"/>
      <c r="X789" s="108"/>
      <c r="Y789" s="108"/>
      <c r="Z789" s="108"/>
    </row>
    <row r="790" spans="1:26" ht="15.75" customHeight="1">
      <c r="A790" s="108"/>
      <c r="B790" s="108"/>
      <c r="C790" s="108"/>
      <c r="D790" s="108"/>
      <c r="E790" s="108"/>
      <c r="F790" s="108"/>
      <c r="G790" s="108"/>
      <c r="H790" s="108"/>
      <c r="I790" s="108"/>
      <c r="J790" s="108"/>
      <c r="K790" s="108"/>
      <c r="L790" s="108"/>
      <c r="M790" s="108"/>
      <c r="N790" s="108"/>
      <c r="O790" s="55"/>
      <c r="P790" s="55"/>
      <c r="Q790" s="108"/>
      <c r="R790" s="108"/>
      <c r="S790" s="108"/>
      <c r="T790" s="108"/>
      <c r="U790" s="108"/>
      <c r="V790" s="108"/>
      <c r="W790" s="108"/>
      <c r="X790" s="108"/>
      <c r="Y790" s="108"/>
      <c r="Z790" s="108"/>
    </row>
    <row r="791" spans="1:26" ht="15.75" customHeight="1">
      <c r="A791" s="108"/>
      <c r="B791" s="108"/>
      <c r="C791" s="108"/>
      <c r="D791" s="108"/>
      <c r="E791" s="108"/>
      <c r="F791" s="108"/>
      <c r="G791" s="108"/>
      <c r="H791" s="108"/>
      <c r="I791" s="108"/>
      <c r="J791" s="108"/>
      <c r="K791" s="108"/>
      <c r="L791" s="108"/>
      <c r="M791" s="108"/>
      <c r="N791" s="108"/>
      <c r="O791" s="55"/>
      <c r="P791" s="55"/>
      <c r="Q791" s="108"/>
      <c r="R791" s="108"/>
      <c r="S791" s="108"/>
      <c r="T791" s="108"/>
      <c r="U791" s="108"/>
      <c r="V791" s="108"/>
      <c r="W791" s="108"/>
      <c r="X791" s="108"/>
      <c r="Y791" s="108"/>
      <c r="Z791" s="108"/>
    </row>
    <row r="792" spans="1:26" ht="15.75" customHeight="1">
      <c r="A792" s="108"/>
      <c r="B792" s="108"/>
      <c r="C792" s="108"/>
      <c r="D792" s="108"/>
      <c r="E792" s="108"/>
      <c r="F792" s="108"/>
      <c r="G792" s="108"/>
      <c r="H792" s="108"/>
      <c r="I792" s="108"/>
      <c r="J792" s="108"/>
      <c r="K792" s="108"/>
      <c r="L792" s="108"/>
      <c r="M792" s="108"/>
      <c r="N792" s="108"/>
      <c r="O792" s="55"/>
      <c r="P792" s="55"/>
      <c r="Q792" s="108"/>
      <c r="R792" s="108"/>
      <c r="S792" s="108"/>
      <c r="T792" s="108"/>
      <c r="U792" s="108"/>
      <c r="V792" s="108"/>
      <c r="W792" s="108"/>
      <c r="X792" s="108"/>
      <c r="Y792" s="108"/>
      <c r="Z792" s="108"/>
    </row>
    <row r="793" spans="1:26" ht="15.75" customHeight="1">
      <c r="A793" s="108"/>
      <c r="B793" s="108"/>
      <c r="C793" s="108"/>
      <c r="D793" s="108"/>
      <c r="E793" s="108"/>
      <c r="F793" s="108"/>
      <c r="G793" s="108"/>
      <c r="H793" s="108"/>
      <c r="I793" s="108"/>
      <c r="J793" s="108"/>
      <c r="K793" s="108"/>
      <c r="L793" s="108"/>
      <c r="M793" s="108"/>
      <c r="N793" s="108"/>
      <c r="O793" s="55"/>
      <c r="P793" s="55"/>
      <c r="Q793" s="108"/>
      <c r="R793" s="108"/>
      <c r="S793" s="108"/>
      <c r="T793" s="108"/>
      <c r="U793" s="108"/>
      <c r="V793" s="108"/>
      <c r="W793" s="108"/>
      <c r="X793" s="108"/>
      <c r="Y793" s="108"/>
      <c r="Z793" s="108"/>
    </row>
    <row r="794" spans="1:26" ht="15.75" customHeight="1">
      <c r="A794" s="108"/>
      <c r="B794" s="108"/>
      <c r="C794" s="108"/>
      <c r="D794" s="108"/>
      <c r="E794" s="108"/>
      <c r="F794" s="108"/>
      <c r="G794" s="108"/>
      <c r="H794" s="108"/>
      <c r="I794" s="108"/>
      <c r="J794" s="108"/>
      <c r="K794" s="108"/>
      <c r="L794" s="108"/>
      <c r="M794" s="108"/>
      <c r="N794" s="108"/>
      <c r="O794" s="55"/>
      <c r="P794" s="55"/>
      <c r="Q794" s="108"/>
      <c r="R794" s="108"/>
      <c r="S794" s="108"/>
      <c r="T794" s="108"/>
      <c r="U794" s="108"/>
      <c r="V794" s="108"/>
      <c r="W794" s="108"/>
      <c r="X794" s="108"/>
      <c r="Y794" s="108"/>
      <c r="Z794" s="108"/>
    </row>
    <row r="795" spans="1:26" ht="15.75" customHeight="1">
      <c r="A795" s="108"/>
      <c r="B795" s="108"/>
      <c r="C795" s="108"/>
      <c r="D795" s="108"/>
      <c r="E795" s="108"/>
      <c r="F795" s="108"/>
      <c r="G795" s="108"/>
      <c r="H795" s="108"/>
      <c r="I795" s="108"/>
      <c r="J795" s="108"/>
      <c r="K795" s="108"/>
      <c r="L795" s="108"/>
      <c r="M795" s="108"/>
      <c r="N795" s="108"/>
      <c r="O795" s="55"/>
      <c r="P795" s="55"/>
      <c r="Q795" s="108"/>
      <c r="R795" s="108"/>
      <c r="S795" s="108"/>
      <c r="T795" s="108"/>
      <c r="U795" s="108"/>
      <c r="V795" s="108"/>
      <c r="W795" s="108"/>
      <c r="X795" s="108"/>
      <c r="Y795" s="108"/>
      <c r="Z795" s="108"/>
    </row>
    <row r="796" spans="1:26" ht="15.75" customHeight="1">
      <c r="A796" s="108"/>
      <c r="B796" s="108"/>
      <c r="C796" s="108"/>
      <c r="D796" s="108"/>
      <c r="E796" s="108"/>
      <c r="F796" s="108"/>
      <c r="G796" s="108"/>
      <c r="H796" s="108"/>
      <c r="I796" s="108"/>
      <c r="J796" s="108"/>
      <c r="K796" s="108"/>
      <c r="L796" s="108"/>
      <c r="M796" s="108"/>
      <c r="N796" s="108"/>
      <c r="O796" s="55"/>
      <c r="P796" s="55"/>
      <c r="Q796" s="108"/>
      <c r="R796" s="108"/>
      <c r="S796" s="108"/>
      <c r="T796" s="108"/>
      <c r="U796" s="108"/>
      <c r="V796" s="108"/>
      <c r="W796" s="108"/>
      <c r="X796" s="108"/>
      <c r="Y796" s="108"/>
      <c r="Z796" s="108"/>
    </row>
    <row r="797" spans="1:26" ht="15.75" customHeight="1">
      <c r="A797" s="108"/>
      <c r="B797" s="108"/>
      <c r="C797" s="108"/>
      <c r="D797" s="108"/>
      <c r="E797" s="108"/>
      <c r="F797" s="108"/>
      <c r="G797" s="108"/>
      <c r="H797" s="108"/>
      <c r="I797" s="108"/>
      <c r="J797" s="108"/>
      <c r="K797" s="108"/>
      <c r="L797" s="108"/>
      <c r="M797" s="108"/>
      <c r="N797" s="108"/>
      <c r="O797" s="55"/>
      <c r="P797" s="55"/>
      <c r="Q797" s="108"/>
      <c r="R797" s="108"/>
      <c r="S797" s="108"/>
      <c r="T797" s="108"/>
      <c r="U797" s="108"/>
      <c r="V797" s="108"/>
      <c r="W797" s="108"/>
      <c r="X797" s="108"/>
      <c r="Y797" s="108"/>
      <c r="Z797" s="108"/>
    </row>
    <row r="798" spans="1:26" ht="15.75" customHeight="1">
      <c r="A798" s="108"/>
      <c r="B798" s="108"/>
      <c r="C798" s="108"/>
      <c r="D798" s="108"/>
      <c r="E798" s="108"/>
      <c r="F798" s="108"/>
      <c r="G798" s="108"/>
      <c r="H798" s="108"/>
      <c r="I798" s="108"/>
      <c r="J798" s="108"/>
      <c r="K798" s="108"/>
      <c r="L798" s="108"/>
      <c r="M798" s="108"/>
      <c r="N798" s="108"/>
      <c r="O798" s="55"/>
      <c r="P798" s="55"/>
      <c r="Q798" s="108"/>
      <c r="R798" s="108"/>
      <c r="S798" s="108"/>
      <c r="T798" s="108"/>
      <c r="U798" s="108"/>
      <c r="V798" s="108"/>
      <c r="W798" s="108"/>
      <c r="X798" s="108"/>
      <c r="Y798" s="108"/>
      <c r="Z798" s="108"/>
    </row>
    <row r="799" spans="1:26" ht="15.75" customHeight="1">
      <c r="A799" s="108"/>
      <c r="B799" s="108"/>
      <c r="C799" s="108"/>
      <c r="D799" s="108"/>
      <c r="E799" s="108"/>
      <c r="F799" s="108"/>
      <c r="G799" s="108"/>
      <c r="H799" s="108"/>
      <c r="I799" s="108"/>
      <c r="J799" s="108"/>
      <c r="K799" s="108"/>
      <c r="L799" s="108"/>
      <c r="M799" s="108"/>
      <c r="N799" s="108"/>
      <c r="O799" s="55"/>
      <c r="P799" s="55"/>
      <c r="Q799" s="108"/>
      <c r="R799" s="108"/>
      <c r="S799" s="108"/>
      <c r="T799" s="108"/>
      <c r="U799" s="108"/>
      <c r="V799" s="108"/>
      <c r="W799" s="108"/>
      <c r="X799" s="108"/>
      <c r="Y799" s="108"/>
      <c r="Z799" s="108"/>
    </row>
    <row r="800" spans="1:26" ht="15.75" customHeight="1">
      <c r="A800" s="108"/>
      <c r="B800" s="108"/>
      <c r="C800" s="108"/>
      <c r="D800" s="108"/>
      <c r="E800" s="108"/>
      <c r="F800" s="108"/>
      <c r="G800" s="108"/>
      <c r="H800" s="108"/>
      <c r="I800" s="108"/>
      <c r="J800" s="108"/>
      <c r="K800" s="108"/>
      <c r="L800" s="108"/>
      <c r="M800" s="108"/>
      <c r="N800" s="108"/>
      <c r="O800" s="55"/>
      <c r="P800" s="55"/>
      <c r="Q800" s="108"/>
      <c r="R800" s="108"/>
      <c r="S800" s="108"/>
      <c r="T800" s="108"/>
      <c r="U800" s="108"/>
      <c r="V800" s="108"/>
      <c r="W800" s="108"/>
      <c r="X800" s="108"/>
      <c r="Y800" s="108"/>
      <c r="Z800" s="108"/>
    </row>
    <row r="801" spans="1:26" ht="15.75" customHeight="1">
      <c r="A801" s="108"/>
      <c r="B801" s="108"/>
      <c r="C801" s="108"/>
      <c r="D801" s="108"/>
      <c r="E801" s="108"/>
      <c r="F801" s="108"/>
      <c r="G801" s="108"/>
      <c r="H801" s="108"/>
      <c r="I801" s="108"/>
      <c r="J801" s="108"/>
      <c r="K801" s="108"/>
      <c r="L801" s="108"/>
      <c r="M801" s="108"/>
      <c r="N801" s="108"/>
      <c r="O801" s="55"/>
      <c r="P801" s="55"/>
      <c r="Q801" s="108"/>
      <c r="R801" s="108"/>
      <c r="S801" s="108"/>
      <c r="T801" s="108"/>
      <c r="U801" s="108"/>
      <c r="V801" s="108"/>
      <c r="W801" s="108"/>
      <c r="X801" s="108"/>
      <c r="Y801" s="108"/>
      <c r="Z801" s="108"/>
    </row>
    <row r="802" spans="1:26" ht="15.75" customHeight="1">
      <c r="A802" s="108"/>
      <c r="B802" s="108"/>
      <c r="C802" s="108"/>
      <c r="D802" s="108"/>
      <c r="E802" s="108"/>
      <c r="F802" s="108"/>
      <c r="G802" s="108"/>
      <c r="H802" s="108"/>
      <c r="I802" s="108"/>
      <c r="J802" s="108"/>
      <c r="K802" s="108"/>
      <c r="L802" s="108"/>
      <c r="M802" s="108"/>
      <c r="N802" s="108"/>
      <c r="O802" s="55"/>
      <c r="P802" s="55"/>
      <c r="Q802" s="108"/>
      <c r="R802" s="108"/>
      <c r="S802" s="108"/>
      <c r="T802" s="108"/>
      <c r="U802" s="108"/>
      <c r="V802" s="108"/>
      <c r="W802" s="108"/>
      <c r="X802" s="108"/>
      <c r="Y802" s="108"/>
      <c r="Z802" s="108"/>
    </row>
    <row r="803" spans="1:26" ht="15.75" customHeight="1">
      <c r="A803" s="108"/>
      <c r="B803" s="108"/>
      <c r="C803" s="108"/>
      <c r="D803" s="108"/>
      <c r="E803" s="108"/>
      <c r="F803" s="108"/>
      <c r="G803" s="108"/>
      <c r="H803" s="108"/>
      <c r="I803" s="108"/>
      <c r="J803" s="108"/>
      <c r="K803" s="108"/>
      <c r="L803" s="108"/>
      <c r="M803" s="108"/>
      <c r="N803" s="108"/>
      <c r="O803" s="55"/>
      <c r="P803" s="55"/>
      <c r="Q803" s="108"/>
      <c r="R803" s="108"/>
      <c r="S803" s="108"/>
      <c r="T803" s="108"/>
      <c r="U803" s="108"/>
      <c r="V803" s="108"/>
      <c r="W803" s="108"/>
      <c r="X803" s="108"/>
      <c r="Y803" s="108"/>
      <c r="Z803" s="108"/>
    </row>
    <row r="804" spans="1:26" ht="15.75" customHeight="1">
      <c r="A804" s="108"/>
      <c r="B804" s="108"/>
      <c r="C804" s="108"/>
      <c r="D804" s="108"/>
      <c r="E804" s="108"/>
      <c r="F804" s="108"/>
      <c r="G804" s="108"/>
      <c r="H804" s="108"/>
      <c r="I804" s="108"/>
      <c r="J804" s="108"/>
      <c r="K804" s="108"/>
      <c r="L804" s="108"/>
      <c r="M804" s="108"/>
      <c r="N804" s="108"/>
      <c r="O804" s="55"/>
      <c r="P804" s="55"/>
      <c r="Q804" s="108"/>
      <c r="R804" s="108"/>
      <c r="S804" s="108"/>
      <c r="T804" s="108"/>
      <c r="U804" s="108"/>
      <c r="V804" s="108"/>
      <c r="W804" s="108"/>
      <c r="X804" s="108"/>
      <c r="Y804" s="108"/>
      <c r="Z804" s="108"/>
    </row>
    <row r="805" spans="1:26" ht="15.75" customHeight="1">
      <c r="A805" s="108"/>
      <c r="B805" s="108"/>
      <c r="C805" s="108"/>
      <c r="D805" s="108"/>
      <c r="E805" s="108"/>
      <c r="F805" s="108"/>
      <c r="G805" s="108"/>
      <c r="H805" s="108"/>
      <c r="I805" s="108"/>
      <c r="J805" s="108"/>
      <c r="K805" s="108"/>
      <c r="L805" s="108"/>
      <c r="M805" s="108"/>
      <c r="N805" s="108"/>
      <c r="O805" s="55"/>
      <c r="P805" s="55"/>
      <c r="Q805" s="108"/>
      <c r="R805" s="108"/>
      <c r="S805" s="108"/>
      <c r="T805" s="108"/>
      <c r="U805" s="108"/>
      <c r="V805" s="108"/>
      <c r="W805" s="108"/>
      <c r="X805" s="108"/>
      <c r="Y805" s="108"/>
      <c r="Z805" s="108"/>
    </row>
    <row r="806" spans="1:26" ht="15.75" customHeight="1">
      <c r="A806" s="108"/>
      <c r="B806" s="108"/>
      <c r="C806" s="108"/>
      <c r="D806" s="108"/>
      <c r="E806" s="108"/>
      <c r="F806" s="108"/>
      <c r="G806" s="108"/>
      <c r="H806" s="108"/>
      <c r="I806" s="108"/>
      <c r="J806" s="108"/>
      <c r="K806" s="108"/>
      <c r="L806" s="108"/>
      <c r="M806" s="108"/>
      <c r="N806" s="108"/>
      <c r="O806" s="55"/>
      <c r="P806" s="55"/>
      <c r="Q806" s="108"/>
      <c r="R806" s="108"/>
      <c r="S806" s="108"/>
      <c r="T806" s="108"/>
      <c r="U806" s="108"/>
      <c r="V806" s="108"/>
      <c r="W806" s="108"/>
      <c r="X806" s="108"/>
      <c r="Y806" s="108"/>
      <c r="Z806" s="108"/>
    </row>
    <row r="807" spans="1:26" ht="15.75" customHeight="1">
      <c r="A807" s="108"/>
      <c r="B807" s="108"/>
      <c r="C807" s="108"/>
      <c r="D807" s="108"/>
      <c r="E807" s="108"/>
      <c r="F807" s="108"/>
      <c r="G807" s="108"/>
      <c r="H807" s="108"/>
      <c r="I807" s="108"/>
      <c r="J807" s="108"/>
      <c r="K807" s="108"/>
      <c r="L807" s="108"/>
      <c r="M807" s="108"/>
      <c r="N807" s="108"/>
      <c r="O807" s="55"/>
      <c r="P807" s="55"/>
      <c r="Q807" s="108"/>
      <c r="R807" s="108"/>
      <c r="S807" s="108"/>
      <c r="T807" s="108"/>
      <c r="U807" s="108"/>
      <c r="V807" s="108"/>
      <c r="W807" s="108"/>
      <c r="X807" s="108"/>
      <c r="Y807" s="108"/>
      <c r="Z807" s="108"/>
    </row>
    <row r="808" spans="1:26" ht="15.75" customHeight="1">
      <c r="A808" s="108"/>
      <c r="B808" s="108"/>
      <c r="C808" s="108"/>
      <c r="D808" s="108"/>
      <c r="E808" s="108"/>
      <c r="F808" s="108"/>
      <c r="G808" s="108"/>
      <c r="H808" s="108"/>
      <c r="I808" s="108"/>
      <c r="J808" s="108"/>
      <c r="K808" s="108"/>
      <c r="L808" s="108"/>
      <c r="M808" s="108"/>
      <c r="N808" s="108"/>
      <c r="O808" s="55"/>
      <c r="P808" s="55"/>
      <c r="Q808" s="108"/>
      <c r="R808" s="108"/>
      <c r="S808" s="108"/>
      <c r="T808" s="108"/>
      <c r="U808" s="108"/>
      <c r="V808" s="108"/>
      <c r="W808" s="108"/>
      <c r="X808" s="108"/>
      <c r="Y808" s="108"/>
      <c r="Z808" s="108"/>
    </row>
    <row r="809" spans="1:26" ht="15.75" customHeight="1">
      <c r="A809" s="108"/>
      <c r="B809" s="108"/>
      <c r="C809" s="108"/>
      <c r="D809" s="108"/>
      <c r="E809" s="108"/>
      <c r="F809" s="108"/>
      <c r="G809" s="108"/>
      <c r="H809" s="108"/>
      <c r="I809" s="108"/>
      <c r="J809" s="108"/>
      <c r="K809" s="108"/>
      <c r="L809" s="108"/>
      <c r="M809" s="108"/>
      <c r="N809" s="108"/>
      <c r="O809" s="55"/>
      <c r="P809" s="55"/>
      <c r="Q809" s="108"/>
      <c r="R809" s="108"/>
      <c r="S809" s="108"/>
      <c r="T809" s="108"/>
      <c r="U809" s="108"/>
      <c r="V809" s="108"/>
      <c r="W809" s="108"/>
      <c r="X809" s="108"/>
      <c r="Y809" s="108"/>
      <c r="Z809" s="108"/>
    </row>
    <row r="810" spans="1:26" ht="15.75" customHeight="1">
      <c r="A810" s="108"/>
      <c r="B810" s="108"/>
      <c r="C810" s="108"/>
      <c r="D810" s="108"/>
      <c r="E810" s="108"/>
      <c r="F810" s="108"/>
      <c r="G810" s="108"/>
      <c r="H810" s="108"/>
      <c r="I810" s="108"/>
      <c r="J810" s="108"/>
      <c r="K810" s="108"/>
      <c r="L810" s="108"/>
      <c r="M810" s="108"/>
      <c r="N810" s="108"/>
      <c r="O810" s="55"/>
      <c r="P810" s="55"/>
      <c r="Q810" s="108"/>
      <c r="R810" s="108"/>
      <c r="S810" s="108"/>
      <c r="T810" s="108"/>
      <c r="U810" s="108"/>
      <c r="V810" s="108"/>
      <c r="W810" s="108"/>
      <c r="X810" s="108"/>
      <c r="Y810" s="108"/>
      <c r="Z810" s="108"/>
    </row>
    <row r="811" spans="1:26" ht="15.75" customHeight="1">
      <c r="A811" s="108"/>
      <c r="B811" s="108"/>
      <c r="C811" s="108"/>
      <c r="D811" s="108"/>
      <c r="E811" s="108"/>
      <c r="F811" s="108"/>
      <c r="G811" s="108"/>
      <c r="H811" s="108"/>
      <c r="I811" s="108"/>
      <c r="J811" s="108"/>
      <c r="K811" s="108"/>
      <c r="L811" s="108"/>
      <c r="M811" s="108"/>
      <c r="N811" s="108"/>
      <c r="O811" s="55"/>
      <c r="P811" s="55"/>
      <c r="Q811" s="108"/>
      <c r="R811" s="108"/>
      <c r="S811" s="108"/>
      <c r="T811" s="108"/>
      <c r="U811" s="108"/>
      <c r="V811" s="108"/>
      <c r="W811" s="108"/>
      <c r="X811" s="108"/>
      <c r="Y811" s="108"/>
      <c r="Z811" s="108"/>
    </row>
    <row r="812" spans="1:26" ht="15.75" customHeight="1">
      <c r="A812" s="108"/>
      <c r="B812" s="108"/>
      <c r="C812" s="108"/>
      <c r="D812" s="108"/>
      <c r="E812" s="108"/>
      <c r="F812" s="108"/>
      <c r="G812" s="108"/>
      <c r="H812" s="108"/>
      <c r="I812" s="108"/>
      <c r="J812" s="108"/>
      <c r="K812" s="108"/>
      <c r="L812" s="108"/>
      <c r="M812" s="108"/>
      <c r="N812" s="108"/>
      <c r="O812" s="55"/>
      <c r="P812" s="55"/>
      <c r="Q812" s="108"/>
      <c r="R812" s="108"/>
      <c r="S812" s="108"/>
      <c r="T812" s="108"/>
      <c r="U812" s="108"/>
      <c r="V812" s="108"/>
      <c r="W812" s="108"/>
      <c r="X812" s="108"/>
      <c r="Y812" s="108"/>
      <c r="Z812" s="108"/>
    </row>
    <row r="813" spans="1:26" ht="15.75" customHeight="1">
      <c r="A813" s="108"/>
      <c r="B813" s="108"/>
      <c r="C813" s="108"/>
      <c r="D813" s="108"/>
      <c r="E813" s="108"/>
      <c r="F813" s="108"/>
      <c r="G813" s="108"/>
      <c r="H813" s="108"/>
      <c r="I813" s="108"/>
      <c r="J813" s="108"/>
      <c r="K813" s="108"/>
      <c r="L813" s="108"/>
      <c r="M813" s="108"/>
      <c r="N813" s="108"/>
      <c r="O813" s="55"/>
      <c r="P813" s="55"/>
      <c r="Q813" s="108"/>
      <c r="R813" s="108"/>
      <c r="S813" s="108"/>
      <c r="T813" s="108"/>
      <c r="U813" s="108"/>
      <c r="V813" s="108"/>
      <c r="W813" s="108"/>
      <c r="X813" s="108"/>
      <c r="Y813" s="108"/>
      <c r="Z813" s="108"/>
    </row>
    <row r="814" spans="1:26" ht="15.75" customHeight="1">
      <c r="A814" s="108"/>
      <c r="B814" s="108"/>
      <c r="C814" s="108"/>
      <c r="D814" s="108"/>
      <c r="E814" s="108"/>
      <c r="F814" s="108"/>
      <c r="G814" s="108"/>
      <c r="H814" s="108"/>
      <c r="I814" s="108"/>
      <c r="J814" s="108"/>
      <c r="K814" s="108"/>
      <c r="L814" s="108"/>
      <c r="M814" s="108"/>
      <c r="N814" s="108"/>
      <c r="O814" s="55"/>
      <c r="P814" s="55"/>
      <c r="Q814" s="108"/>
      <c r="R814" s="108"/>
      <c r="S814" s="108"/>
      <c r="T814" s="108"/>
      <c r="U814" s="108"/>
      <c r="V814" s="108"/>
      <c r="W814" s="108"/>
      <c r="X814" s="108"/>
      <c r="Y814" s="108"/>
      <c r="Z814" s="108"/>
    </row>
    <row r="815" spans="1:26" ht="15.75" customHeight="1">
      <c r="A815" s="108"/>
      <c r="B815" s="108"/>
      <c r="C815" s="108"/>
      <c r="D815" s="108"/>
      <c r="E815" s="108"/>
      <c r="F815" s="108"/>
      <c r="G815" s="108"/>
      <c r="H815" s="108"/>
      <c r="I815" s="108"/>
      <c r="J815" s="108"/>
      <c r="K815" s="108"/>
      <c r="L815" s="108"/>
      <c r="M815" s="108"/>
      <c r="N815" s="108"/>
      <c r="O815" s="55"/>
      <c r="P815" s="55"/>
      <c r="Q815" s="108"/>
      <c r="R815" s="108"/>
      <c r="S815" s="108"/>
      <c r="T815" s="108"/>
      <c r="U815" s="108"/>
      <c r="V815" s="108"/>
      <c r="W815" s="108"/>
      <c r="X815" s="108"/>
      <c r="Y815" s="108"/>
      <c r="Z815" s="108"/>
    </row>
    <row r="816" spans="1:26" ht="15.75" customHeight="1">
      <c r="A816" s="108"/>
      <c r="B816" s="108"/>
      <c r="C816" s="108"/>
      <c r="D816" s="108"/>
      <c r="E816" s="108"/>
      <c r="F816" s="108"/>
      <c r="G816" s="108"/>
      <c r="H816" s="108"/>
      <c r="I816" s="108"/>
      <c r="J816" s="108"/>
      <c r="K816" s="108"/>
      <c r="L816" s="108"/>
      <c r="M816" s="108"/>
      <c r="N816" s="108"/>
      <c r="O816" s="55"/>
      <c r="P816" s="55"/>
      <c r="Q816" s="108"/>
      <c r="R816" s="108"/>
      <c r="S816" s="108"/>
      <c r="T816" s="108"/>
      <c r="U816" s="108"/>
      <c r="V816" s="108"/>
      <c r="W816" s="108"/>
      <c r="X816" s="108"/>
      <c r="Y816" s="108"/>
      <c r="Z816" s="108"/>
    </row>
    <row r="817" spans="1:26" ht="15.75" customHeight="1">
      <c r="A817" s="108"/>
      <c r="B817" s="108"/>
      <c r="C817" s="108"/>
      <c r="D817" s="108"/>
      <c r="E817" s="108"/>
      <c r="F817" s="108"/>
      <c r="G817" s="108"/>
      <c r="H817" s="108"/>
      <c r="I817" s="108"/>
      <c r="J817" s="108"/>
      <c r="K817" s="108"/>
      <c r="L817" s="108"/>
      <c r="M817" s="108"/>
      <c r="N817" s="108"/>
      <c r="O817" s="55"/>
      <c r="P817" s="55"/>
      <c r="Q817" s="108"/>
      <c r="R817" s="108"/>
      <c r="S817" s="108"/>
      <c r="T817" s="108"/>
      <c r="U817" s="108"/>
      <c r="V817" s="108"/>
      <c r="W817" s="108"/>
      <c r="X817" s="108"/>
      <c r="Y817" s="108"/>
      <c r="Z817" s="108"/>
    </row>
    <row r="818" spans="1:26" ht="15.75" customHeight="1">
      <c r="A818" s="108"/>
      <c r="B818" s="108"/>
      <c r="C818" s="108"/>
      <c r="D818" s="108"/>
      <c r="E818" s="108"/>
      <c r="F818" s="108"/>
      <c r="G818" s="108"/>
      <c r="H818" s="108"/>
      <c r="I818" s="108"/>
      <c r="J818" s="108"/>
      <c r="K818" s="108"/>
      <c r="L818" s="108"/>
      <c r="M818" s="108"/>
      <c r="N818" s="108"/>
      <c r="O818" s="55"/>
      <c r="P818" s="55"/>
      <c r="Q818" s="108"/>
      <c r="R818" s="108"/>
      <c r="S818" s="108"/>
      <c r="T818" s="108"/>
      <c r="U818" s="108"/>
      <c r="V818" s="108"/>
      <c r="W818" s="108"/>
      <c r="X818" s="108"/>
      <c r="Y818" s="108"/>
      <c r="Z818" s="108"/>
    </row>
    <row r="819" spans="1:26" ht="15.75" customHeight="1">
      <c r="A819" s="108"/>
      <c r="B819" s="108"/>
      <c r="C819" s="108"/>
      <c r="D819" s="108"/>
      <c r="E819" s="108"/>
      <c r="F819" s="108"/>
      <c r="G819" s="108"/>
      <c r="H819" s="108"/>
      <c r="I819" s="108"/>
      <c r="J819" s="108"/>
      <c r="K819" s="108"/>
      <c r="L819" s="108"/>
      <c r="M819" s="108"/>
      <c r="N819" s="108"/>
      <c r="O819" s="55"/>
      <c r="P819" s="55"/>
      <c r="Q819" s="108"/>
      <c r="R819" s="108"/>
      <c r="S819" s="108"/>
      <c r="T819" s="108"/>
      <c r="U819" s="108"/>
      <c r="V819" s="108"/>
      <c r="W819" s="108"/>
      <c r="X819" s="108"/>
      <c r="Y819" s="108"/>
      <c r="Z819" s="108"/>
    </row>
    <row r="820" spans="1:26" ht="15.75" customHeight="1">
      <c r="A820" s="108"/>
      <c r="B820" s="108"/>
      <c r="C820" s="108"/>
      <c r="D820" s="108"/>
      <c r="E820" s="108"/>
      <c r="F820" s="108"/>
      <c r="G820" s="108"/>
      <c r="H820" s="108"/>
      <c r="I820" s="108"/>
      <c r="J820" s="108"/>
      <c r="K820" s="108"/>
      <c r="L820" s="108"/>
      <c r="M820" s="108"/>
      <c r="N820" s="108"/>
      <c r="O820" s="55"/>
      <c r="P820" s="55"/>
      <c r="Q820" s="108"/>
      <c r="R820" s="108"/>
      <c r="S820" s="108"/>
      <c r="T820" s="108"/>
      <c r="U820" s="108"/>
      <c r="V820" s="108"/>
      <c r="W820" s="108"/>
      <c r="X820" s="108"/>
      <c r="Y820" s="108"/>
      <c r="Z820" s="108"/>
    </row>
    <row r="821" spans="1:26" ht="15.75" customHeight="1">
      <c r="A821" s="108"/>
      <c r="B821" s="108"/>
      <c r="C821" s="108"/>
      <c r="D821" s="108"/>
      <c r="E821" s="108"/>
      <c r="F821" s="108"/>
      <c r="G821" s="108"/>
      <c r="H821" s="108"/>
      <c r="I821" s="108"/>
      <c r="J821" s="108"/>
      <c r="K821" s="108"/>
      <c r="L821" s="108"/>
      <c r="M821" s="108"/>
      <c r="N821" s="108"/>
      <c r="O821" s="55"/>
      <c r="P821" s="55"/>
      <c r="Q821" s="108"/>
      <c r="R821" s="108"/>
      <c r="S821" s="108"/>
      <c r="T821" s="108"/>
      <c r="U821" s="108"/>
      <c r="V821" s="108"/>
      <c r="W821" s="108"/>
      <c r="X821" s="108"/>
      <c r="Y821" s="108"/>
      <c r="Z821" s="108"/>
    </row>
    <row r="822" spans="1:26" ht="15.75" customHeight="1">
      <c r="A822" s="108"/>
      <c r="B822" s="108"/>
      <c r="C822" s="108"/>
      <c r="D822" s="108"/>
      <c r="E822" s="108"/>
      <c r="F822" s="108"/>
      <c r="G822" s="108"/>
      <c r="H822" s="108"/>
      <c r="I822" s="108"/>
      <c r="J822" s="108"/>
      <c r="K822" s="108"/>
      <c r="L822" s="108"/>
      <c r="M822" s="108"/>
      <c r="N822" s="108"/>
      <c r="O822" s="55"/>
      <c r="P822" s="55"/>
      <c r="Q822" s="108"/>
      <c r="R822" s="108"/>
      <c r="S822" s="108"/>
      <c r="T822" s="108"/>
      <c r="U822" s="108"/>
      <c r="V822" s="108"/>
      <c r="W822" s="108"/>
      <c r="X822" s="108"/>
      <c r="Y822" s="108"/>
      <c r="Z822" s="108"/>
    </row>
    <row r="823" spans="1:26" ht="15.75" customHeight="1">
      <c r="A823" s="108"/>
      <c r="B823" s="108"/>
      <c r="C823" s="108"/>
      <c r="D823" s="108"/>
      <c r="E823" s="108"/>
      <c r="F823" s="108"/>
      <c r="G823" s="108"/>
      <c r="H823" s="108"/>
      <c r="I823" s="108"/>
      <c r="J823" s="108"/>
      <c r="K823" s="108"/>
      <c r="L823" s="108"/>
      <c r="M823" s="108"/>
      <c r="N823" s="108"/>
      <c r="O823" s="55"/>
      <c r="P823" s="55"/>
      <c r="Q823" s="108"/>
      <c r="R823" s="108"/>
      <c r="S823" s="108"/>
      <c r="T823" s="108"/>
      <c r="U823" s="108"/>
      <c r="V823" s="108"/>
      <c r="W823" s="108"/>
      <c r="X823" s="108"/>
      <c r="Y823" s="108"/>
      <c r="Z823" s="108"/>
    </row>
    <row r="824" spans="1:26" ht="15.75" customHeight="1">
      <c r="A824" s="108"/>
      <c r="B824" s="108"/>
      <c r="C824" s="108"/>
      <c r="D824" s="108"/>
      <c r="E824" s="108"/>
      <c r="F824" s="108"/>
      <c r="G824" s="108"/>
      <c r="H824" s="108"/>
      <c r="I824" s="108"/>
      <c r="J824" s="108"/>
      <c r="K824" s="108"/>
      <c r="L824" s="108"/>
      <c r="M824" s="108"/>
      <c r="N824" s="108"/>
      <c r="O824" s="55"/>
      <c r="P824" s="55"/>
      <c r="Q824" s="108"/>
      <c r="R824" s="108"/>
      <c r="S824" s="108"/>
      <c r="T824" s="108"/>
      <c r="U824" s="108"/>
      <c r="V824" s="108"/>
      <c r="W824" s="108"/>
      <c r="X824" s="108"/>
      <c r="Y824" s="108"/>
      <c r="Z824" s="108"/>
    </row>
    <row r="825" spans="1:26" ht="15.75" customHeight="1">
      <c r="A825" s="108"/>
      <c r="B825" s="108"/>
      <c r="C825" s="108"/>
      <c r="D825" s="108"/>
      <c r="E825" s="108"/>
      <c r="F825" s="108"/>
      <c r="G825" s="108"/>
      <c r="H825" s="108"/>
      <c r="I825" s="108"/>
      <c r="J825" s="108"/>
      <c r="K825" s="108"/>
      <c r="L825" s="108"/>
      <c r="M825" s="108"/>
      <c r="N825" s="108"/>
      <c r="O825" s="55"/>
      <c r="P825" s="55"/>
      <c r="Q825" s="108"/>
      <c r="R825" s="108"/>
      <c r="S825" s="108"/>
      <c r="T825" s="108"/>
      <c r="U825" s="108"/>
      <c r="V825" s="108"/>
      <c r="W825" s="108"/>
      <c r="X825" s="108"/>
      <c r="Y825" s="108"/>
      <c r="Z825" s="108"/>
    </row>
    <row r="826" spans="1:26" ht="15.75" customHeight="1">
      <c r="A826" s="108"/>
      <c r="B826" s="108"/>
      <c r="C826" s="108"/>
      <c r="D826" s="108"/>
      <c r="E826" s="108"/>
      <c r="F826" s="108"/>
      <c r="G826" s="108"/>
      <c r="H826" s="108"/>
      <c r="I826" s="108"/>
      <c r="J826" s="108"/>
      <c r="K826" s="108"/>
      <c r="L826" s="108"/>
      <c r="M826" s="108"/>
      <c r="N826" s="108"/>
      <c r="O826" s="55"/>
      <c r="P826" s="55"/>
      <c r="Q826" s="108"/>
      <c r="R826" s="108"/>
      <c r="S826" s="108"/>
      <c r="T826" s="108"/>
      <c r="U826" s="108"/>
      <c r="V826" s="108"/>
      <c r="W826" s="108"/>
      <c r="X826" s="108"/>
      <c r="Y826" s="108"/>
      <c r="Z826" s="108"/>
    </row>
    <row r="827" spans="1:26" ht="15.75" customHeight="1">
      <c r="A827" s="108"/>
      <c r="B827" s="108"/>
      <c r="C827" s="108"/>
      <c r="D827" s="108"/>
      <c r="E827" s="108"/>
      <c r="F827" s="108"/>
      <c r="G827" s="108"/>
      <c r="H827" s="108"/>
      <c r="I827" s="108"/>
      <c r="J827" s="108"/>
      <c r="K827" s="108"/>
      <c r="L827" s="108"/>
      <c r="M827" s="108"/>
      <c r="N827" s="108"/>
      <c r="O827" s="55"/>
      <c r="P827" s="55"/>
      <c r="Q827" s="108"/>
      <c r="R827" s="108"/>
      <c r="S827" s="108"/>
      <c r="T827" s="108"/>
      <c r="U827" s="108"/>
      <c r="V827" s="108"/>
      <c r="W827" s="108"/>
      <c r="X827" s="108"/>
      <c r="Y827" s="108"/>
      <c r="Z827" s="108"/>
    </row>
    <row r="828" spans="1:26" ht="15.75" customHeight="1">
      <c r="A828" s="108"/>
      <c r="B828" s="108"/>
      <c r="C828" s="108"/>
      <c r="D828" s="108"/>
      <c r="E828" s="108"/>
      <c r="F828" s="108"/>
      <c r="G828" s="108"/>
      <c r="H828" s="108"/>
      <c r="I828" s="108"/>
      <c r="J828" s="108"/>
      <c r="K828" s="108"/>
      <c r="L828" s="108"/>
      <c r="M828" s="108"/>
      <c r="N828" s="108"/>
      <c r="O828" s="55"/>
      <c r="P828" s="55"/>
      <c r="Q828" s="108"/>
      <c r="R828" s="108"/>
      <c r="S828" s="108"/>
      <c r="T828" s="108"/>
      <c r="U828" s="108"/>
      <c r="V828" s="108"/>
      <c r="W828" s="108"/>
      <c r="X828" s="108"/>
      <c r="Y828" s="108"/>
      <c r="Z828" s="108"/>
    </row>
    <row r="829" spans="1:26" ht="15.75" customHeight="1">
      <c r="A829" s="108"/>
      <c r="B829" s="108"/>
      <c r="C829" s="108"/>
      <c r="D829" s="108"/>
      <c r="E829" s="108"/>
      <c r="F829" s="108"/>
      <c r="G829" s="108"/>
      <c r="H829" s="108"/>
      <c r="I829" s="108"/>
      <c r="J829" s="108"/>
      <c r="K829" s="108"/>
      <c r="L829" s="108"/>
      <c r="M829" s="108"/>
      <c r="N829" s="108"/>
      <c r="O829" s="55"/>
      <c r="P829" s="55"/>
      <c r="Q829" s="108"/>
      <c r="R829" s="108"/>
      <c r="S829" s="108"/>
      <c r="T829" s="108"/>
      <c r="U829" s="108"/>
      <c r="V829" s="108"/>
      <c r="W829" s="108"/>
      <c r="X829" s="108"/>
      <c r="Y829" s="108"/>
      <c r="Z829" s="108"/>
    </row>
    <row r="830" spans="1:26" ht="15.75" customHeight="1">
      <c r="A830" s="108"/>
      <c r="B830" s="108"/>
      <c r="C830" s="108"/>
      <c r="D830" s="108"/>
      <c r="E830" s="108"/>
      <c r="F830" s="108"/>
      <c r="G830" s="108"/>
      <c r="H830" s="108"/>
      <c r="I830" s="108"/>
      <c r="J830" s="108"/>
      <c r="K830" s="108"/>
      <c r="L830" s="108"/>
      <c r="M830" s="108"/>
      <c r="N830" s="108"/>
      <c r="O830" s="55"/>
      <c r="P830" s="55"/>
      <c r="Q830" s="108"/>
      <c r="R830" s="108"/>
      <c r="S830" s="108"/>
      <c r="T830" s="108"/>
      <c r="U830" s="108"/>
      <c r="V830" s="108"/>
      <c r="W830" s="108"/>
      <c r="X830" s="108"/>
      <c r="Y830" s="108"/>
      <c r="Z830" s="108"/>
    </row>
    <row r="831" spans="1:26" ht="15.75" customHeight="1">
      <c r="A831" s="108"/>
      <c r="B831" s="108"/>
      <c r="C831" s="108"/>
      <c r="D831" s="108"/>
      <c r="E831" s="108"/>
      <c r="F831" s="108"/>
      <c r="G831" s="108"/>
      <c r="H831" s="108"/>
      <c r="I831" s="108"/>
      <c r="J831" s="108"/>
      <c r="K831" s="108"/>
      <c r="L831" s="108"/>
      <c r="M831" s="108"/>
      <c r="N831" s="108"/>
      <c r="O831" s="55"/>
      <c r="P831" s="55"/>
      <c r="Q831" s="108"/>
      <c r="R831" s="108"/>
      <c r="S831" s="108"/>
      <c r="T831" s="108"/>
      <c r="U831" s="108"/>
      <c r="V831" s="108"/>
      <c r="W831" s="108"/>
      <c r="X831" s="108"/>
      <c r="Y831" s="108"/>
      <c r="Z831" s="108"/>
    </row>
    <row r="832" spans="1:26" ht="15.75" customHeight="1">
      <c r="A832" s="108"/>
      <c r="B832" s="108"/>
      <c r="C832" s="108"/>
      <c r="D832" s="108"/>
      <c r="E832" s="108"/>
      <c r="F832" s="108"/>
      <c r="G832" s="108"/>
      <c r="H832" s="108"/>
      <c r="I832" s="108"/>
      <c r="J832" s="108"/>
      <c r="K832" s="108"/>
      <c r="L832" s="108"/>
      <c r="M832" s="108"/>
      <c r="N832" s="108"/>
      <c r="O832" s="55"/>
      <c r="P832" s="55"/>
      <c r="Q832" s="108"/>
      <c r="R832" s="108"/>
      <c r="S832" s="108"/>
      <c r="T832" s="108"/>
      <c r="U832" s="108"/>
      <c r="V832" s="108"/>
      <c r="W832" s="108"/>
      <c r="X832" s="108"/>
      <c r="Y832" s="108"/>
      <c r="Z832" s="108"/>
    </row>
    <row r="833" spans="1:26" ht="15.75" customHeight="1">
      <c r="A833" s="108"/>
      <c r="B833" s="108"/>
      <c r="C833" s="108"/>
      <c r="D833" s="108"/>
      <c r="E833" s="108"/>
      <c r="F833" s="108"/>
      <c r="G833" s="108"/>
      <c r="H833" s="108"/>
      <c r="I833" s="108"/>
      <c r="J833" s="108"/>
      <c r="K833" s="108"/>
      <c r="L833" s="108"/>
      <c r="M833" s="108"/>
      <c r="N833" s="108"/>
      <c r="O833" s="55"/>
      <c r="P833" s="55"/>
      <c r="Q833" s="108"/>
      <c r="R833" s="108"/>
      <c r="S833" s="108"/>
      <c r="T833" s="108"/>
      <c r="U833" s="108"/>
      <c r="V833" s="108"/>
      <c r="W833" s="108"/>
      <c r="X833" s="108"/>
      <c r="Y833" s="108"/>
      <c r="Z833" s="108"/>
    </row>
    <row r="834" spans="1:26" ht="15.75" customHeight="1">
      <c r="A834" s="108"/>
      <c r="B834" s="108"/>
      <c r="C834" s="108"/>
      <c r="D834" s="108"/>
      <c r="E834" s="108"/>
      <c r="F834" s="108"/>
      <c r="G834" s="108"/>
      <c r="H834" s="108"/>
      <c r="I834" s="108"/>
      <c r="J834" s="108"/>
      <c r="K834" s="108"/>
      <c r="L834" s="108"/>
      <c r="M834" s="108"/>
      <c r="N834" s="108"/>
      <c r="O834" s="55"/>
      <c r="P834" s="55"/>
      <c r="Q834" s="108"/>
      <c r="R834" s="108"/>
      <c r="S834" s="108"/>
      <c r="T834" s="108"/>
      <c r="U834" s="108"/>
      <c r="V834" s="108"/>
      <c r="W834" s="108"/>
      <c r="X834" s="108"/>
      <c r="Y834" s="108"/>
      <c r="Z834" s="108"/>
    </row>
    <row r="835" spans="1:26" ht="15.75" customHeight="1">
      <c r="A835" s="108"/>
      <c r="B835" s="108"/>
      <c r="C835" s="108"/>
      <c r="D835" s="108"/>
      <c r="E835" s="108"/>
      <c r="F835" s="108"/>
      <c r="G835" s="108"/>
      <c r="H835" s="108"/>
      <c r="I835" s="108"/>
      <c r="J835" s="108"/>
      <c r="K835" s="108"/>
      <c r="L835" s="108"/>
      <c r="M835" s="108"/>
      <c r="N835" s="108"/>
      <c r="O835" s="55"/>
      <c r="P835" s="55"/>
      <c r="Q835" s="108"/>
      <c r="R835" s="108"/>
      <c r="S835" s="108"/>
      <c r="T835" s="108"/>
      <c r="U835" s="108"/>
      <c r="V835" s="108"/>
      <c r="W835" s="108"/>
      <c r="X835" s="108"/>
      <c r="Y835" s="108"/>
      <c r="Z835" s="108"/>
    </row>
    <row r="836" spans="1:26" ht="15.75" customHeight="1">
      <c r="A836" s="108"/>
      <c r="B836" s="108"/>
      <c r="C836" s="108"/>
      <c r="D836" s="108"/>
      <c r="E836" s="108"/>
      <c r="F836" s="108"/>
      <c r="G836" s="108"/>
      <c r="H836" s="108"/>
      <c r="I836" s="108"/>
      <c r="J836" s="108"/>
      <c r="K836" s="108"/>
      <c r="L836" s="108"/>
      <c r="M836" s="108"/>
      <c r="N836" s="108"/>
      <c r="O836" s="55"/>
      <c r="P836" s="55"/>
      <c r="Q836" s="108"/>
      <c r="R836" s="108"/>
      <c r="S836" s="108"/>
      <c r="T836" s="108"/>
      <c r="U836" s="108"/>
      <c r="V836" s="108"/>
      <c r="W836" s="108"/>
      <c r="X836" s="108"/>
      <c r="Y836" s="108"/>
      <c r="Z836" s="108"/>
    </row>
    <row r="837" spans="1:26" ht="15.75" customHeight="1">
      <c r="A837" s="108"/>
      <c r="B837" s="108"/>
      <c r="C837" s="108"/>
      <c r="D837" s="108"/>
      <c r="E837" s="108"/>
      <c r="F837" s="108"/>
      <c r="G837" s="108"/>
      <c r="H837" s="108"/>
      <c r="I837" s="108"/>
      <c r="J837" s="108"/>
      <c r="K837" s="108"/>
      <c r="L837" s="108"/>
      <c r="M837" s="108"/>
      <c r="N837" s="108"/>
      <c r="O837" s="55"/>
      <c r="P837" s="55"/>
      <c r="Q837" s="108"/>
      <c r="R837" s="108"/>
      <c r="S837" s="108"/>
      <c r="T837" s="108"/>
      <c r="U837" s="108"/>
      <c r="V837" s="108"/>
      <c r="W837" s="108"/>
      <c r="X837" s="108"/>
      <c r="Y837" s="108"/>
      <c r="Z837" s="108"/>
    </row>
    <row r="838" spans="1:26" ht="15.75" customHeight="1">
      <c r="A838" s="108"/>
      <c r="B838" s="108"/>
      <c r="C838" s="108"/>
      <c r="D838" s="108"/>
      <c r="E838" s="108"/>
      <c r="F838" s="108"/>
      <c r="G838" s="108"/>
      <c r="H838" s="108"/>
      <c r="I838" s="108"/>
      <c r="J838" s="108"/>
      <c r="K838" s="108"/>
      <c r="L838" s="108"/>
      <c r="M838" s="108"/>
      <c r="N838" s="108"/>
      <c r="O838" s="55"/>
      <c r="P838" s="55"/>
      <c r="Q838" s="108"/>
      <c r="R838" s="108"/>
      <c r="S838" s="108"/>
      <c r="T838" s="108"/>
      <c r="U838" s="108"/>
      <c r="V838" s="108"/>
      <c r="W838" s="108"/>
      <c r="X838" s="108"/>
      <c r="Y838" s="108"/>
      <c r="Z838" s="108"/>
    </row>
    <row r="839" spans="1:26" ht="15.75" customHeight="1">
      <c r="A839" s="108"/>
      <c r="B839" s="108"/>
      <c r="C839" s="108"/>
      <c r="D839" s="108"/>
      <c r="E839" s="108"/>
      <c r="F839" s="108"/>
      <c r="G839" s="108"/>
      <c r="H839" s="108"/>
      <c r="I839" s="108"/>
      <c r="J839" s="108"/>
      <c r="K839" s="108"/>
      <c r="L839" s="108"/>
      <c r="M839" s="108"/>
      <c r="N839" s="108"/>
      <c r="O839" s="55"/>
      <c r="P839" s="55"/>
      <c r="Q839" s="108"/>
      <c r="R839" s="108"/>
      <c r="S839" s="108"/>
      <c r="T839" s="108"/>
      <c r="U839" s="108"/>
      <c r="V839" s="108"/>
      <c r="W839" s="108"/>
      <c r="X839" s="108"/>
      <c r="Y839" s="108"/>
      <c r="Z839" s="108"/>
    </row>
    <row r="840" spans="1:26" ht="15.75" customHeight="1">
      <c r="A840" s="108"/>
      <c r="B840" s="108"/>
      <c r="C840" s="108"/>
      <c r="D840" s="108"/>
      <c r="E840" s="108"/>
      <c r="F840" s="108"/>
      <c r="G840" s="108"/>
      <c r="H840" s="108"/>
      <c r="I840" s="108"/>
      <c r="J840" s="108"/>
      <c r="K840" s="108"/>
      <c r="L840" s="108"/>
      <c r="M840" s="108"/>
      <c r="N840" s="108"/>
      <c r="O840" s="55"/>
      <c r="P840" s="55"/>
      <c r="Q840" s="108"/>
      <c r="R840" s="108"/>
      <c r="S840" s="108"/>
      <c r="T840" s="108"/>
      <c r="U840" s="108"/>
      <c r="V840" s="108"/>
      <c r="W840" s="108"/>
      <c r="X840" s="108"/>
      <c r="Y840" s="108"/>
      <c r="Z840" s="108"/>
    </row>
    <row r="841" spans="1:26" ht="15.75" customHeight="1">
      <c r="A841" s="108"/>
      <c r="B841" s="108"/>
      <c r="C841" s="108"/>
      <c r="D841" s="108"/>
      <c r="E841" s="108"/>
      <c r="F841" s="108"/>
      <c r="G841" s="108"/>
      <c r="H841" s="108"/>
      <c r="I841" s="108"/>
      <c r="J841" s="108"/>
      <c r="K841" s="108"/>
      <c r="L841" s="108"/>
      <c r="M841" s="108"/>
      <c r="N841" s="108"/>
      <c r="O841" s="55"/>
      <c r="P841" s="55"/>
      <c r="Q841" s="108"/>
      <c r="R841" s="108"/>
      <c r="S841" s="108"/>
      <c r="T841" s="108"/>
      <c r="U841" s="108"/>
      <c r="V841" s="108"/>
      <c r="W841" s="108"/>
      <c r="X841" s="108"/>
      <c r="Y841" s="108"/>
      <c r="Z841" s="108"/>
    </row>
    <row r="842" spans="1:26" ht="15.75" customHeight="1">
      <c r="A842" s="108"/>
      <c r="B842" s="108"/>
      <c r="C842" s="108"/>
      <c r="D842" s="108"/>
      <c r="E842" s="108"/>
      <c r="F842" s="108"/>
      <c r="G842" s="108"/>
      <c r="H842" s="108"/>
      <c r="I842" s="108"/>
      <c r="J842" s="108"/>
      <c r="K842" s="108"/>
      <c r="L842" s="108"/>
      <c r="M842" s="108"/>
      <c r="N842" s="108"/>
      <c r="O842" s="55"/>
      <c r="P842" s="55"/>
      <c r="Q842" s="108"/>
      <c r="R842" s="108"/>
      <c r="S842" s="108"/>
      <c r="T842" s="108"/>
      <c r="U842" s="108"/>
      <c r="V842" s="108"/>
      <c r="W842" s="108"/>
      <c r="X842" s="108"/>
      <c r="Y842" s="108"/>
      <c r="Z842" s="108"/>
    </row>
    <row r="843" spans="1:26" ht="15.75" customHeight="1">
      <c r="A843" s="108"/>
      <c r="B843" s="108"/>
      <c r="C843" s="108"/>
      <c r="D843" s="108"/>
      <c r="E843" s="108"/>
      <c r="F843" s="108"/>
      <c r="G843" s="108"/>
      <c r="H843" s="108"/>
      <c r="I843" s="108"/>
      <c r="J843" s="108"/>
      <c r="K843" s="108"/>
      <c r="L843" s="108"/>
      <c r="M843" s="108"/>
      <c r="N843" s="108"/>
      <c r="O843" s="55"/>
      <c r="P843" s="55"/>
      <c r="Q843" s="108"/>
      <c r="R843" s="108"/>
      <c r="S843" s="108"/>
      <c r="T843" s="108"/>
      <c r="U843" s="108"/>
      <c r="V843" s="108"/>
      <c r="W843" s="108"/>
      <c r="X843" s="108"/>
      <c r="Y843" s="108"/>
      <c r="Z843" s="108"/>
    </row>
    <row r="844" spans="1:26" ht="15.75" customHeight="1">
      <c r="A844" s="108"/>
      <c r="B844" s="108"/>
      <c r="C844" s="108"/>
      <c r="D844" s="108"/>
      <c r="E844" s="108"/>
      <c r="F844" s="108"/>
      <c r="G844" s="108"/>
      <c r="H844" s="108"/>
      <c r="I844" s="108"/>
      <c r="J844" s="108"/>
      <c r="K844" s="108"/>
      <c r="L844" s="108"/>
      <c r="M844" s="108"/>
      <c r="N844" s="108"/>
      <c r="O844" s="55"/>
      <c r="P844" s="55"/>
      <c r="Q844" s="108"/>
      <c r="R844" s="108"/>
      <c r="S844" s="108"/>
      <c r="T844" s="108"/>
      <c r="U844" s="108"/>
      <c r="V844" s="108"/>
      <c r="W844" s="108"/>
      <c r="X844" s="108"/>
      <c r="Y844" s="108"/>
      <c r="Z844" s="108"/>
    </row>
    <row r="845" spans="1:26" ht="15.75" customHeight="1">
      <c r="A845" s="108"/>
      <c r="B845" s="108"/>
      <c r="C845" s="108"/>
      <c r="D845" s="108"/>
      <c r="E845" s="108"/>
      <c r="F845" s="108"/>
      <c r="G845" s="108"/>
      <c r="H845" s="108"/>
      <c r="I845" s="108"/>
      <c r="J845" s="108"/>
      <c r="K845" s="108"/>
      <c r="L845" s="108"/>
      <c r="M845" s="108"/>
      <c r="N845" s="108"/>
      <c r="O845" s="55"/>
      <c r="P845" s="55"/>
      <c r="Q845" s="108"/>
      <c r="R845" s="108"/>
      <c r="S845" s="108"/>
      <c r="T845" s="108"/>
      <c r="U845" s="108"/>
      <c r="V845" s="108"/>
      <c r="W845" s="108"/>
      <c r="X845" s="108"/>
      <c r="Y845" s="108"/>
      <c r="Z845" s="108"/>
    </row>
    <row r="846" spans="1:26" ht="15.75" customHeight="1">
      <c r="A846" s="108"/>
      <c r="B846" s="108"/>
      <c r="C846" s="108"/>
      <c r="D846" s="108"/>
      <c r="E846" s="108"/>
      <c r="F846" s="108"/>
      <c r="G846" s="108"/>
      <c r="H846" s="108"/>
      <c r="I846" s="108"/>
      <c r="J846" s="108"/>
      <c r="K846" s="108"/>
      <c r="L846" s="108"/>
      <c r="M846" s="108"/>
      <c r="N846" s="108"/>
      <c r="O846" s="55"/>
      <c r="P846" s="55"/>
      <c r="Q846" s="108"/>
      <c r="R846" s="108"/>
      <c r="S846" s="108"/>
      <c r="T846" s="108"/>
      <c r="U846" s="108"/>
      <c r="V846" s="108"/>
      <c r="W846" s="108"/>
      <c r="X846" s="108"/>
      <c r="Y846" s="108"/>
      <c r="Z846" s="108"/>
    </row>
    <row r="847" spans="1:26" ht="15.75" customHeight="1">
      <c r="A847" s="108"/>
      <c r="B847" s="108"/>
      <c r="C847" s="108"/>
      <c r="D847" s="108"/>
      <c r="E847" s="108"/>
      <c r="F847" s="108"/>
      <c r="G847" s="108"/>
      <c r="H847" s="108"/>
      <c r="I847" s="108"/>
      <c r="J847" s="108"/>
      <c r="K847" s="108"/>
      <c r="L847" s="108"/>
      <c r="M847" s="108"/>
      <c r="N847" s="108"/>
      <c r="O847" s="55"/>
      <c r="P847" s="55"/>
      <c r="Q847" s="108"/>
      <c r="R847" s="108"/>
      <c r="S847" s="108"/>
      <c r="T847" s="108"/>
      <c r="U847" s="108"/>
      <c r="V847" s="108"/>
      <c r="W847" s="108"/>
      <c r="X847" s="108"/>
      <c r="Y847" s="108"/>
      <c r="Z847" s="108"/>
    </row>
    <row r="848" spans="1:26" ht="15.75" customHeight="1">
      <c r="A848" s="108"/>
      <c r="B848" s="108"/>
      <c r="C848" s="108"/>
      <c r="D848" s="108"/>
      <c r="E848" s="108"/>
      <c r="F848" s="108"/>
      <c r="G848" s="108"/>
      <c r="H848" s="108"/>
      <c r="I848" s="108"/>
      <c r="J848" s="108"/>
      <c r="K848" s="108"/>
      <c r="L848" s="108"/>
      <c r="M848" s="108"/>
      <c r="N848" s="108"/>
      <c r="O848" s="55"/>
      <c r="P848" s="55"/>
      <c r="Q848" s="108"/>
      <c r="R848" s="108"/>
      <c r="S848" s="108"/>
      <c r="T848" s="108"/>
      <c r="U848" s="108"/>
      <c r="V848" s="108"/>
      <c r="W848" s="108"/>
      <c r="X848" s="108"/>
      <c r="Y848" s="108"/>
      <c r="Z848" s="108"/>
    </row>
    <row r="849" spans="1:26" ht="15.75" customHeight="1">
      <c r="A849" s="108"/>
      <c r="B849" s="108"/>
      <c r="C849" s="108"/>
      <c r="D849" s="108"/>
      <c r="E849" s="108"/>
      <c r="F849" s="108"/>
      <c r="G849" s="108"/>
      <c r="H849" s="108"/>
      <c r="I849" s="108"/>
      <c r="J849" s="108"/>
      <c r="K849" s="108"/>
      <c r="L849" s="108"/>
      <c r="M849" s="108"/>
      <c r="N849" s="108"/>
      <c r="O849" s="55"/>
      <c r="P849" s="55"/>
      <c r="Q849" s="108"/>
      <c r="R849" s="108"/>
      <c r="S849" s="108"/>
      <c r="T849" s="108"/>
      <c r="U849" s="108"/>
      <c r="V849" s="108"/>
      <c r="W849" s="108"/>
      <c r="X849" s="108"/>
      <c r="Y849" s="108"/>
      <c r="Z849" s="108"/>
    </row>
    <row r="850" spans="1:26" ht="15.75" customHeight="1">
      <c r="A850" s="108"/>
      <c r="B850" s="108"/>
      <c r="C850" s="108"/>
      <c r="D850" s="108"/>
      <c r="E850" s="108"/>
      <c r="F850" s="108"/>
      <c r="G850" s="108"/>
      <c r="H850" s="108"/>
      <c r="I850" s="108"/>
      <c r="J850" s="108"/>
      <c r="K850" s="108"/>
      <c r="L850" s="108"/>
      <c r="M850" s="108"/>
      <c r="N850" s="108"/>
      <c r="O850" s="55"/>
      <c r="P850" s="55"/>
      <c r="Q850" s="108"/>
      <c r="R850" s="108"/>
      <c r="S850" s="108"/>
      <c r="T850" s="108"/>
      <c r="U850" s="108"/>
      <c r="V850" s="108"/>
      <c r="W850" s="108"/>
      <c r="X850" s="108"/>
      <c r="Y850" s="108"/>
      <c r="Z850" s="108"/>
    </row>
    <row r="851" spans="1:26" ht="15.75" customHeight="1">
      <c r="A851" s="108"/>
      <c r="B851" s="108"/>
      <c r="C851" s="108"/>
      <c r="D851" s="108"/>
      <c r="E851" s="108"/>
      <c r="F851" s="108"/>
      <c r="G851" s="108"/>
      <c r="H851" s="108"/>
      <c r="I851" s="108"/>
      <c r="J851" s="108"/>
      <c r="K851" s="108"/>
      <c r="L851" s="108"/>
      <c r="M851" s="108"/>
      <c r="N851" s="108"/>
      <c r="O851" s="55"/>
      <c r="P851" s="55"/>
      <c r="Q851" s="108"/>
      <c r="R851" s="108"/>
      <c r="S851" s="108"/>
      <c r="T851" s="108"/>
      <c r="U851" s="108"/>
      <c r="V851" s="108"/>
      <c r="W851" s="108"/>
      <c r="X851" s="108"/>
      <c r="Y851" s="108"/>
      <c r="Z851" s="108"/>
    </row>
    <row r="852" spans="1:26" ht="15.75" customHeight="1">
      <c r="A852" s="108"/>
      <c r="B852" s="108"/>
      <c r="C852" s="108"/>
      <c r="D852" s="108"/>
      <c r="E852" s="108"/>
      <c r="F852" s="108"/>
      <c r="G852" s="108"/>
      <c r="H852" s="108"/>
      <c r="I852" s="108"/>
      <c r="J852" s="108"/>
      <c r="K852" s="108"/>
      <c r="L852" s="108"/>
      <c r="M852" s="108"/>
      <c r="N852" s="108"/>
      <c r="O852" s="55"/>
      <c r="P852" s="55"/>
      <c r="Q852" s="108"/>
      <c r="R852" s="108"/>
      <c r="S852" s="108"/>
      <c r="T852" s="108"/>
      <c r="U852" s="108"/>
      <c r="V852" s="108"/>
      <c r="W852" s="108"/>
      <c r="X852" s="108"/>
      <c r="Y852" s="108"/>
      <c r="Z852" s="108"/>
    </row>
    <row r="853" spans="1:26" ht="15.75" customHeight="1">
      <c r="A853" s="108"/>
      <c r="B853" s="108"/>
      <c r="C853" s="108"/>
      <c r="D853" s="108"/>
      <c r="E853" s="108"/>
      <c r="F853" s="108"/>
      <c r="G853" s="108"/>
      <c r="H853" s="108"/>
      <c r="I853" s="108"/>
      <c r="J853" s="108"/>
      <c r="K853" s="108"/>
      <c r="L853" s="108"/>
      <c r="M853" s="108"/>
      <c r="N853" s="108"/>
      <c r="O853" s="55"/>
      <c r="P853" s="55"/>
      <c r="Q853" s="108"/>
      <c r="R853" s="108"/>
      <c r="S853" s="108"/>
      <c r="T853" s="108"/>
      <c r="U853" s="108"/>
      <c r="V853" s="108"/>
      <c r="W853" s="108"/>
      <c r="X853" s="108"/>
      <c r="Y853" s="108"/>
      <c r="Z853" s="108"/>
    </row>
    <row r="854" spans="1:26" ht="15.75" customHeight="1">
      <c r="A854" s="108"/>
      <c r="B854" s="108"/>
      <c r="C854" s="108"/>
      <c r="D854" s="108"/>
      <c r="E854" s="108"/>
      <c r="F854" s="108"/>
      <c r="G854" s="108"/>
      <c r="H854" s="108"/>
      <c r="I854" s="108"/>
      <c r="J854" s="108"/>
      <c r="K854" s="108"/>
      <c r="L854" s="108"/>
      <c r="M854" s="108"/>
      <c r="N854" s="108"/>
      <c r="O854" s="55"/>
      <c r="P854" s="55"/>
      <c r="Q854" s="108"/>
      <c r="R854" s="108"/>
      <c r="S854" s="108"/>
      <c r="T854" s="108"/>
      <c r="U854" s="108"/>
      <c r="V854" s="108"/>
      <c r="W854" s="108"/>
      <c r="X854" s="108"/>
      <c r="Y854" s="108"/>
      <c r="Z854" s="108"/>
    </row>
    <row r="855" spans="1:26" ht="15.75" customHeight="1">
      <c r="A855" s="108"/>
      <c r="B855" s="108"/>
      <c r="C855" s="108"/>
      <c r="D855" s="108"/>
      <c r="E855" s="108"/>
      <c r="F855" s="108"/>
      <c r="G855" s="108"/>
      <c r="H855" s="108"/>
      <c r="I855" s="108"/>
      <c r="J855" s="108"/>
      <c r="K855" s="108"/>
      <c r="L855" s="108"/>
      <c r="M855" s="108"/>
      <c r="N855" s="108"/>
      <c r="O855" s="55"/>
      <c r="P855" s="55"/>
      <c r="Q855" s="108"/>
      <c r="R855" s="108"/>
      <c r="S855" s="108"/>
      <c r="T855" s="108"/>
      <c r="U855" s="108"/>
      <c r="V855" s="108"/>
      <c r="W855" s="108"/>
      <c r="X855" s="108"/>
      <c r="Y855" s="108"/>
      <c r="Z855" s="108"/>
    </row>
    <row r="856" spans="1:26" ht="15.75" customHeight="1">
      <c r="A856" s="108"/>
      <c r="B856" s="108"/>
      <c r="C856" s="108"/>
      <c r="D856" s="108"/>
      <c r="E856" s="108"/>
      <c r="F856" s="108"/>
      <c r="G856" s="108"/>
      <c r="H856" s="108"/>
      <c r="I856" s="108"/>
      <c r="J856" s="108"/>
      <c r="K856" s="108"/>
      <c r="L856" s="108"/>
      <c r="M856" s="108"/>
      <c r="N856" s="108"/>
      <c r="O856" s="55"/>
      <c r="P856" s="55"/>
      <c r="Q856" s="108"/>
      <c r="R856" s="108"/>
      <c r="S856" s="108"/>
      <c r="T856" s="108"/>
      <c r="U856" s="108"/>
      <c r="V856" s="108"/>
      <c r="W856" s="108"/>
      <c r="X856" s="108"/>
      <c r="Y856" s="108"/>
      <c r="Z856" s="108"/>
    </row>
    <row r="857" spans="1:26" ht="15.75" customHeight="1">
      <c r="A857" s="108"/>
      <c r="B857" s="108"/>
      <c r="C857" s="108"/>
      <c r="D857" s="108"/>
      <c r="E857" s="108"/>
      <c r="F857" s="108"/>
      <c r="G857" s="108"/>
      <c r="H857" s="108"/>
      <c r="I857" s="108"/>
      <c r="J857" s="108"/>
      <c r="K857" s="108"/>
      <c r="L857" s="108"/>
      <c r="M857" s="108"/>
      <c r="N857" s="108"/>
      <c r="O857" s="55"/>
      <c r="P857" s="55"/>
      <c r="Q857" s="108"/>
      <c r="R857" s="108"/>
      <c r="S857" s="108"/>
      <c r="T857" s="108"/>
      <c r="U857" s="108"/>
      <c r="V857" s="108"/>
      <c r="W857" s="108"/>
      <c r="X857" s="108"/>
      <c r="Y857" s="108"/>
      <c r="Z857" s="108"/>
    </row>
    <row r="858" spans="1:26" ht="15.75" customHeight="1">
      <c r="A858" s="108"/>
      <c r="B858" s="108"/>
      <c r="C858" s="108"/>
      <c r="D858" s="108"/>
      <c r="E858" s="108"/>
      <c r="F858" s="108"/>
      <c r="G858" s="108"/>
      <c r="H858" s="108"/>
      <c r="I858" s="108"/>
      <c r="J858" s="108"/>
      <c r="K858" s="108"/>
      <c r="L858" s="108"/>
      <c r="M858" s="108"/>
      <c r="N858" s="108"/>
      <c r="O858" s="55"/>
      <c r="P858" s="55"/>
      <c r="Q858" s="108"/>
      <c r="R858" s="108"/>
      <c r="S858" s="108"/>
      <c r="T858" s="108"/>
      <c r="U858" s="108"/>
      <c r="V858" s="108"/>
      <c r="W858" s="108"/>
      <c r="X858" s="108"/>
      <c r="Y858" s="108"/>
      <c r="Z858" s="108"/>
    </row>
    <row r="859" spans="1:26" ht="15.75" customHeight="1">
      <c r="A859" s="108"/>
      <c r="B859" s="108"/>
      <c r="C859" s="108"/>
      <c r="D859" s="108"/>
      <c r="E859" s="108"/>
      <c r="F859" s="108"/>
      <c r="G859" s="108"/>
      <c r="H859" s="108"/>
      <c r="I859" s="108"/>
      <c r="J859" s="108"/>
      <c r="K859" s="108"/>
      <c r="L859" s="108"/>
      <c r="M859" s="108"/>
      <c r="N859" s="108"/>
      <c r="O859" s="55"/>
      <c r="P859" s="55"/>
      <c r="Q859" s="108"/>
      <c r="R859" s="108"/>
      <c r="S859" s="108"/>
      <c r="T859" s="108"/>
      <c r="U859" s="108"/>
      <c r="V859" s="108"/>
      <c r="W859" s="108"/>
      <c r="X859" s="108"/>
      <c r="Y859" s="108"/>
      <c r="Z859" s="108"/>
    </row>
    <row r="860" spans="1:26" ht="15.75" customHeight="1">
      <c r="A860" s="108"/>
      <c r="B860" s="108"/>
      <c r="C860" s="108"/>
      <c r="D860" s="108"/>
      <c r="E860" s="108"/>
      <c r="F860" s="108"/>
      <c r="G860" s="108"/>
      <c r="H860" s="108"/>
      <c r="I860" s="108"/>
      <c r="J860" s="108"/>
      <c r="K860" s="108"/>
      <c r="L860" s="108"/>
      <c r="M860" s="108"/>
      <c r="N860" s="108"/>
      <c r="O860" s="55"/>
      <c r="P860" s="55"/>
      <c r="Q860" s="108"/>
      <c r="R860" s="108"/>
      <c r="S860" s="108"/>
      <c r="T860" s="108"/>
      <c r="U860" s="108"/>
      <c r="V860" s="108"/>
      <c r="W860" s="108"/>
      <c r="X860" s="108"/>
      <c r="Y860" s="108"/>
      <c r="Z860" s="108"/>
    </row>
    <row r="861" spans="1:26" ht="15.75" customHeight="1">
      <c r="A861" s="108"/>
      <c r="B861" s="108"/>
      <c r="C861" s="108"/>
      <c r="D861" s="108"/>
      <c r="E861" s="108"/>
      <c r="F861" s="108"/>
      <c r="G861" s="108"/>
      <c r="H861" s="108"/>
      <c r="I861" s="108"/>
      <c r="J861" s="108"/>
      <c r="K861" s="108"/>
      <c r="L861" s="108"/>
      <c r="M861" s="108"/>
      <c r="N861" s="108"/>
      <c r="O861" s="55"/>
      <c r="P861" s="55"/>
      <c r="Q861" s="108"/>
      <c r="R861" s="108"/>
      <c r="S861" s="108"/>
      <c r="T861" s="108"/>
      <c r="U861" s="108"/>
      <c r="V861" s="108"/>
      <c r="W861" s="108"/>
      <c r="X861" s="108"/>
      <c r="Y861" s="108"/>
      <c r="Z861" s="108"/>
    </row>
    <row r="862" spans="1:26" ht="15.75" customHeight="1">
      <c r="A862" s="108"/>
      <c r="B862" s="108"/>
      <c r="C862" s="108"/>
      <c r="D862" s="108"/>
      <c r="E862" s="108"/>
      <c r="F862" s="108"/>
      <c r="G862" s="108"/>
      <c r="H862" s="108"/>
      <c r="I862" s="108"/>
      <c r="J862" s="108"/>
      <c r="K862" s="108"/>
      <c r="L862" s="108"/>
      <c r="M862" s="108"/>
      <c r="N862" s="108"/>
      <c r="O862" s="55"/>
      <c r="P862" s="55"/>
      <c r="Q862" s="108"/>
      <c r="R862" s="108"/>
      <c r="S862" s="108"/>
      <c r="T862" s="108"/>
      <c r="U862" s="108"/>
      <c r="V862" s="108"/>
      <c r="W862" s="108"/>
      <c r="X862" s="108"/>
      <c r="Y862" s="108"/>
      <c r="Z862" s="108"/>
    </row>
    <row r="863" spans="1:26" ht="15.75" customHeight="1">
      <c r="A863" s="108"/>
      <c r="B863" s="108"/>
      <c r="C863" s="108"/>
      <c r="D863" s="108"/>
      <c r="E863" s="108"/>
      <c r="F863" s="108"/>
      <c r="G863" s="108"/>
      <c r="H863" s="108"/>
      <c r="I863" s="108"/>
      <c r="J863" s="108"/>
      <c r="K863" s="108"/>
      <c r="L863" s="108"/>
      <c r="M863" s="108"/>
      <c r="N863" s="108"/>
      <c r="O863" s="55"/>
      <c r="P863" s="55"/>
      <c r="Q863" s="108"/>
      <c r="R863" s="108"/>
      <c r="S863" s="108"/>
      <c r="T863" s="108"/>
      <c r="U863" s="108"/>
      <c r="V863" s="108"/>
      <c r="W863" s="108"/>
      <c r="X863" s="108"/>
      <c r="Y863" s="108"/>
      <c r="Z863" s="108"/>
    </row>
    <row r="864" spans="1:26" ht="15.75" customHeight="1">
      <c r="A864" s="108"/>
      <c r="B864" s="108"/>
      <c r="C864" s="108"/>
      <c r="D864" s="108"/>
      <c r="E864" s="108"/>
      <c r="F864" s="108"/>
      <c r="G864" s="108"/>
      <c r="H864" s="108"/>
      <c r="I864" s="108"/>
      <c r="J864" s="108"/>
      <c r="K864" s="108"/>
      <c r="L864" s="108"/>
      <c r="M864" s="108"/>
      <c r="N864" s="108"/>
      <c r="O864" s="55"/>
      <c r="P864" s="55"/>
      <c r="Q864" s="108"/>
      <c r="R864" s="108"/>
      <c r="S864" s="108"/>
      <c r="T864" s="108"/>
      <c r="U864" s="108"/>
      <c r="V864" s="108"/>
      <c r="W864" s="108"/>
      <c r="X864" s="108"/>
      <c r="Y864" s="108"/>
      <c r="Z864" s="108"/>
    </row>
    <row r="865" spans="1:26" ht="15.75" customHeight="1">
      <c r="A865" s="108"/>
      <c r="B865" s="108"/>
      <c r="C865" s="108"/>
      <c r="D865" s="108"/>
      <c r="E865" s="108"/>
      <c r="F865" s="108"/>
      <c r="G865" s="108"/>
      <c r="H865" s="108"/>
      <c r="I865" s="108"/>
      <c r="J865" s="108"/>
      <c r="K865" s="108"/>
      <c r="L865" s="108"/>
      <c r="M865" s="108"/>
      <c r="N865" s="108"/>
      <c r="O865" s="55"/>
      <c r="P865" s="55"/>
      <c r="Q865" s="108"/>
      <c r="R865" s="108"/>
      <c r="S865" s="108"/>
      <c r="T865" s="108"/>
      <c r="U865" s="108"/>
      <c r="V865" s="108"/>
      <c r="W865" s="108"/>
      <c r="X865" s="108"/>
      <c r="Y865" s="108"/>
      <c r="Z865" s="108"/>
    </row>
    <row r="866" spans="1:26" ht="15.75" customHeight="1">
      <c r="A866" s="108"/>
      <c r="B866" s="108"/>
      <c r="C866" s="108"/>
      <c r="D866" s="108"/>
      <c r="E866" s="108"/>
      <c r="F866" s="108"/>
      <c r="G866" s="108"/>
      <c r="H866" s="108"/>
      <c r="I866" s="108"/>
      <c r="J866" s="108"/>
      <c r="K866" s="108"/>
      <c r="L866" s="108"/>
      <c r="M866" s="108"/>
      <c r="N866" s="108"/>
      <c r="O866" s="55"/>
      <c r="P866" s="55"/>
      <c r="Q866" s="108"/>
      <c r="R866" s="108"/>
      <c r="S866" s="108"/>
      <c r="T866" s="108"/>
      <c r="U866" s="108"/>
      <c r="V866" s="108"/>
      <c r="W866" s="108"/>
      <c r="X866" s="108"/>
      <c r="Y866" s="108"/>
      <c r="Z866" s="108"/>
    </row>
    <row r="867" spans="1:26" ht="15.75" customHeight="1">
      <c r="A867" s="108"/>
      <c r="B867" s="108"/>
      <c r="C867" s="108"/>
      <c r="D867" s="108"/>
      <c r="E867" s="108"/>
      <c r="F867" s="108"/>
      <c r="G867" s="108"/>
      <c r="H867" s="108"/>
      <c r="I867" s="108"/>
      <c r="J867" s="108"/>
      <c r="K867" s="108"/>
      <c r="L867" s="108"/>
      <c r="M867" s="108"/>
      <c r="N867" s="108"/>
      <c r="O867" s="55"/>
      <c r="P867" s="55"/>
      <c r="Q867" s="108"/>
      <c r="R867" s="108"/>
      <c r="S867" s="108"/>
      <c r="T867" s="108"/>
      <c r="U867" s="108"/>
      <c r="V867" s="108"/>
      <c r="W867" s="108"/>
      <c r="X867" s="108"/>
      <c r="Y867" s="108"/>
      <c r="Z867" s="108"/>
    </row>
    <row r="868" spans="1:26" ht="15.75" customHeight="1">
      <c r="A868" s="108"/>
      <c r="B868" s="108"/>
      <c r="C868" s="108"/>
      <c r="D868" s="108"/>
      <c r="E868" s="108"/>
      <c r="F868" s="108"/>
      <c r="G868" s="108"/>
      <c r="H868" s="108"/>
      <c r="I868" s="108"/>
      <c r="J868" s="108"/>
      <c r="K868" s="108"/>
      <c r="L868" s="108"/>
      <c r="M868" s="108"/>
      <c r="N868" s="108"/>
      <c r="O868" s="55"/>
      <c r="P868" s="55"/>
      <c r="Q868" s="108"/>
      <c r="R868" s="108"/>
      <c r="S868" s="108"/>
      <c r="T868" s="108"/>
      <c r="U868" s="108"/>
      <c r="V868" s="108"/>
      <c r="W868" s="108"/>
      <c r="X868" s="108"/>
      <c r="Y868" s="108"/>
      <c r="Z868" s="108"/>
    </row>
    <row r="869" spans="1:26" ht="15.75" customHeight="1">
      <c r="A869" s="108"/>
      <c r="B869" s="108"/>
      <c r="C869" s="108"/>
      <c r="D869" s="108"/>
      <c r="E869" s="108"/>
      <c r="F869" s="108"/>
      <c r="G869" s="108"/>
      <c r="H869" s="108"/>
      <c r="I869" s="108"/>
      <c r="J869" s="108"/>
      <c r="K869" s="108"/>
      <c r="L869" s="108"/>
      <c r="M869" s="108"/>
      <c r="N869" s="108"/>
      <c r="O869" s="55"/>
      <c r="P869" s="55"/>
      <c r="Q869" s="108"/>
      <c r="R869" s="108"/>
      <c r="S869" s="108"/>
      <c r="T869" s="108"/>
      <c r="U869" s="108"/>
      <c r="V869" s="108"/>
      <c r="W869" s="108"/>
      <c r="X869" s="108"/>
      <c r="Y869" s="108"/>
      <c r="Z869" s="108"/>
    </row>
    <row r="870" spans="1:26" ht="15.75" customHeight="1">
      <c r="A870" s="108"/>
      <c r="B870" s="108"/>
      <c r="C870" s="108"/>
      <c r="D870" s="108"/>
      <c r="E870" s="108"/>
      <c r="F870" s="108"/>
      <c r="G870" s="108"/>
      <c r="H870" s="108"/>
      <c r="I870" s="108"/>
      <c r="J870" s="108"/>
      <c r="K870" s="108"/>
      <c r="L870" s="108"/>
      <c r="M870" s="108"/>
      <c r="N870" s="108"/>
      <c r="O870" s="55"/>
      <c r="P870" s="55"/>
      <c r="Q870" s="108"/>
      <c r="R870" s="108"/>
      <c r="S870" s="108"/>
      <c r="T870" s="108"/>
      <c r="U870" s="108"/>
      <c r="V870" s="108"/>
      <c r="W870" s="108"/>
      <c r="X870" s="108"/>
      <c r="Y870" s="108"/>
      <c r="Z870" s="108"/>
    </row>
    <row r="871" spans="1:26" ht="15.75" customHeight="1">
      <c r="A871" s="108"/>
      <c r="B871" s="108"/>
      <c r="C871" s="108"/>
      <c r="D871" s="108"/>
      <c r="E871" s="108"/>
      <c r="F871" s="108"/>
      <c r="G871" s="108"/>
      <c r="H871" s="108"/>
      <c r="I871" s="108"/>
      <c r="J871" s="108"/>
      <c r="K871" s="108"/>
      <c r="L871" s="108"/>
      <c r="M871" s="108"/>
      <c r="N871" s="108"/>
      <c r="O871" s="55"/>
      <c r="P871" s="55"/>
      <c r="Q871" s="108"/>
      <c r="R871" s="108"/>
      <c r="S871" s="108"/>
      <c r="T871" s="108"/>
      <c r="U871" s="108"/>
      <c r="V871" s="108"/>
      <c r="W871" s="108"/>
      <c r="X871" s="108"/>
      <c r="Y871" s="108"/>
      <c r="Z871" s="108"/>
    </row>
    <row r="872" spans="1:26" ht="15.75" customHeight="1">
      <c r="A872" s="108"/>
      <c r="B872" s="108"/>
      <c r="C872" s="108"/>
      <c r="D872" s="108"/>
      <c r="E872" s="108"/>
      <c r="F872" s="108"/>
      <c r="G872" s="108"/>
      <c r="H872" s="108"/>
      <c r="I872" s="108"/>
      <c r="J872" s="108"/>
      <c r="K872" s="108"/>
      <c r="L872" s="108"/>
      <c r="M872" s="108"/>
      <c r="N872" s="108"/>
      <c r="O872" s="55"/>
      <c r="P872" s="55"/>
      <c r="Q872" s="108"/>
      <c r="R872" s="108"/>
      <c r="S872" s="108"/>
      <c r="T872" s="108"/>
      <c r="U872" s="108"/>
      <c r="V872" s="108"/>
      <c r="W872" s="108"/>
      <c r="X872" s="108"/>
      <c r="Y872" s="108"/>
      <c r="Z872" s="108"/>
    </row>
    <row r="873" spans="1:26" ht="15.75" customHeight="1">
      <c r="A873" s="108"/>
      <c r="B873" s="108"/>
      <c r="C873" s="108"/>
      <c r="D873" s="108"/>
      <c r="E873" s="108"/>
      <c r="F873" s="108"/>
      <c r="G873" s="108"/>
      <c r="H873" s="108"/>
      <c r="I873" s="108"/>
      <c r="J873" s="108"/>
      <c r="K873" s="108"/>
      <c r="L873" s="108"/>
      <c r="M873" s="108"/>
      <c r="N873" s="108"/>
      <c r="O873" s="55"/>
      <c r="P873" s="55"/>
      <c r="Q873" s="108"/>
      <c r="R873" s="108"/>
      <c r="S873" s="108"/>
      <c r="T873" s="108"/>
      <c r="U873" s="108"/>
      <c r="V873" s="108"/>
      <c r="W873" s="108"/>
      <c r="X873" s="108"/>
      <c r="Y873" s="108"/>
      <c r="Z873" s="108"/>
    </row>
    <row r="874" spans="1:26" ht="15.75" customHeight="1">
      <c r="A874" s="108"/>
      <c r="B874" s="108"/>
      <c r="C874" s="108"/>
      <c r="D874" s="108"/>
      <c r="E874" s="108"/>
      <c r="F874" s="108"/>
      <c r="G874" s="108"/>
      <c r="H874" s="108"/>
      <c r="I874" s="108"/>
      <c r="J874" s="108"/>
      <c r="K874" s="108"/>
      <c r="L874" s="108"/>
      <c r="M874" s="108"/>
      <c r="N874" s="108"/>
      <c r="O874" s="55"/>
      <c r="P874" s="55"/>
      <c r="Q874" s="108"/>
      <c r="R874" s="108"/>
      <c r="S874" s="108"/>
      <c r="T874" s="108"/>
      <c r="U874" s="108"/>
      <c r="V874" s="108"/>
      <c r="W874" s="108"/>
      <c r="X874" s="108"/>
      <c r="Y874" s="108"/>
      <c r="Z874" s="108"/>
    </row>
    <row r="875" spans="1:26" ht="15.75" customHeight="1">
      <c r="A875" s="108"/>
      <c r="B875" s="108"/>
      <c r="C875" s="108"/>
      <c r="D875" s="108"/>
      <c r="E875" s="108"/>
      <c r="F875" s="108"/>
      <c r="G875" s="108"/>
      <c r="H875" s="108"/>
      <c r="I875" s="108"/>
      <c r="J875" s="108"/>
      <c r="K875" s="108"/>
      <c r="L875" s="108"/>
      <c r="M875" s="108"/>
      <c r="N875" s="108"/>
      <c r="O875" s="55"/>
      <c r="P875" s="55"/>
      <c r="Q875" s="108"/>
      <c r="R875" s="108"/>
      <c r="S875" s="108"/>
      <c r="T875" s="108"/>
      <c r="U875" s="108"/>
      <c r="V875" s="108"/>
      <c r="W875" s="108"/>
      <c r="X875" s="108"/>
      <c r="Y875" s="108"/>
      <c r="Z875" s="108"/>
    </row>
    <row r="876" spans="1:26" ht="15.75" customHeight="1">
      <c r="A876" s="108"/>
      <c r="B876" s="108"/>
      <c r="C876" s="108"/>
      <c r="D876" s="108"/>
      <c r="E876" s="108"/>
      <c r="F876" s="108"/>
      <c r="G876" s="108"/>
      <c r="H876" s="108"/>
      <c r="I876" s="108"/>
      <c r="J876" s="108"/>
      <c r="K876" s="108"/>
      <c r="L876" s="108"/>
      <c r="M876" s="108"/>
      <c r="N876" s="108"/>
      <c r="O876" s="55"/>
      <c r="P876" s="55"/>
      <c r="Q876" s="108"/>
      <c r="R876" s="108"/>
      <c r="S876" s="108"/>
      <c r="T876" s="108"/>
      <c r="U876" s="108"/>
      <c r="V876" s="108"/>
      <c r="W876" s="108"/>
      <c r="X876" s="108"/>
      <c r="Y876" s="108"/>
      <c r="Z876" s="108"/>
    </row>
    <row r="877" spans="1:26" ht="15.75" customHeight="1">
      <c r="A877" s="108"/>
      <c r="B877" s="108"/>
      <c r="C877" s="108"/>
      <c r="D877" s="108"/>
      <c r="E877" s="108"/>
      <c r="F877" s="108"/>
      <c r="G877" s="108"/>
      <c r="H877" s="108"/>
      <c r="I877" s="108"/>
      <c r="J877" s="108"/>
      <c r="K877" s="108"/>
      <c r="L877" s="108"/>
      <c r="M877" s="108"/>
      <c r="N877" s="108"/>
      <c r="O877" s="55"/>
      <c r="P877" s="55"/>
      <c r="Q877" s="108"/>
      <c r="R877" s="108"/>
      <c r="S877" s="108"/>
      <c r="T877" s="108"/>
      <c r="U877" s="108"/>
      <c r="V877" s="108"/>
      <c r="W877" s="108"/>
      <c r="X877" s="108"/>
      <c r="Y877" s="108"/>
      <c r="Z877" s="108"/>
    </row>
    <row r="878" spans="1:26" ht="15.75" customHeight="1">
      <c r="A878" s="108"/>
      <c r="B878" s="108"/>
      <c r="C878" s="108"/>
      <c r="D878" s="108"/>
      <c r="E878" s="108"/>
      <c r="F878" s="108"/>
      <c r="G878" s="108"/>
      <c r="H878" s="108"/>
      <c r="I878" s="108"/>
      <c r="J878" s="108"/>
      <c r="K878" s="108"/>
      <c r="L878" s="108"/>
      <c r="M878" s="108"/>
      <c r="N878" s="108"/>
      <c r="O878" s="55"/>
      <c r="P878" s="55"/>
      <c r="Q878" s="108"/>
      <c r="R878" s="108"/>
      <c r="S878" s="108"/>
      <c r="T878" s="108"/>
      <c r="U878" s="108"/>
      <c r="V878" s="108"/>
      <c r="W878" s="108"/>
      <c r="X878" s="108"/>
      <c r="Y878" s="108"/>
      <c r="Z878" s="108"/>
    </row>
    <row r="879" spans="1:26" ht="15.75" customHeight="1">
      <c r="A879" s="108"/>
      <c r="B879" s="108"/>
      <c r="C879" s="108"/>
      <c r="D879" s="108"/>
      <c r="E879" s="108"/>
      <c r="F879" s="108"/>
      <c r="G879" s="108"/>
      <c r="H879" s="108"/>
      <c r="I879" s="108"/>
      <c r="J879" s="108"/>
      <c r="K879" s="108"/>
      <c r="L879" s="108"/>
      <c r="M879" s="108"/>
      <c r="N879" s="108"/>
      <c r="O879" s="55"/>
      <c r="P879" s="55"/>
      <c r="Q879" s="108"/>
      <c r="R879" s="108"/>
      <c r="S879" s="108"/>
      <c r="T879" s="108"/>
      <c r="U879" s="108"/>
      <c r="V879" s="108"/>
      <c r="W879" s="108"/>
      <c r="X879" s="108"/>
      <c r="Y879" s="108"/>
      <c r="Z879" s="108"/>
    </row>
    <row r="880" spans="1:26" ht="15.75" customHeight="1">
      <c r="A880" s="108"/>
      <c r="B880" s="108"/>
      <c r="C880" s="108"/>
      <c r="D880" s="108"/>
      <c r="E880" s="108"/>
      <c r="F880" s="108"/>
      <c r="G880" s="108"/>
      <c r="H880" s="108"/>
      <c r="I880" s="108"/>
      <c r="J880" s="108"/>
      <c r="K880" s="108"/>
      <c r="L880" s="108"/>
      <c r="M880" s="108"/>
      <c r="N880" s="108"/>
      <c r="O880" s="55"/>
      <c r="P880" s="55"/>
      <c r="Q880" s="108"/>
      <c r="R880" s="108"/>
      <c r="S880" s="108"/>
      <c r="T880" s="108"/>
      <c r="U880" s="108"/>
      <c r="V880" s="108"/>
      <c r="W880" s="108"/>
      <c r="X880" s="108"/>
      <c r="Y880" s="108"/>
      <c r="Z880" s="108"/>
    </row>
    <row r="881" spans="1:26" ht="15.75" customHeight="1">
      <c r="A881" s="108"/>
      <c r="B881" s="108"/>
      <c r="C881" s="108"/>
      <c r="D881" s="108"/>
      <c r="E881" s="108"/>
      <c r="F881" s="108"/>
      <c r="G881" s="108"/>
      <c r="H881" s="108"/>
      <c r="I881" s="108"/>
      <c r="J881" s="108"/>
      <c r="K881" s="108"/>
      <c r="L881" s="108"/>
      <c r="M881" s="108"/>
      <c r="N881" s="108"/>
      <c r="O881" s="55"/>
      <c r="P881" s="55"/>
      <c r="Q881" s="108"/>
      <c r="R881" s="108"/>
      <c r="S881" s="108"/>
      <c r="T881" s="108"/>
      <c r="U881" s="108"/>
      <c r="V881" s="108"/>
      <c r="W881" s="108"/>
      <c r="X881" s="108"/>
      <c r="Y881" s="108"/>
      <c r="Z881" s="108"/>
    </row>
    <row r="882" spans="1:26" ht="15.75" customHeight="1">
      <c r="A882" s="108"/>
      <c r="B882" s="108"/>
      <c r="C882" s="108"/>
      <c r="D882" s="108"/>
      <c r="E882" s="108"/>
      <c r="F882" s="108"/>
      <c r="G882" s="108"/>
      <c r="H882" s="108"/>
      <c r="I882" s="108"/>
      <c r="J882" s="108"/>
      <c r="K882" s="108"/>
      <c r="L882" s="108"/>
      <c r="M882" s="108"/>
      <c r="N882" s="108"/>
      <c r="O882" s="55"/>
      <c r="P882" s="55"/>
      <c r="Q882" s="108"/>
      <c r="R882" s="108"/>
      <c r="S882" s="108"/>
      <c r="T882" s="108"/>
      <c r="U882" s="108"/>
      <c r="V882" s="108"/>
      <c r="W882" s="108"/>
      <c r="X882" s="108"/>
      <c r="Y882" s="108"/>
      <c r="Z882" s="108"/>
    </row>
    <row r="883" spans="1:26" ht="15.75" customHeight="1">
      <c r="A883" s="108"/>
      <c r="B883" s="108"/>
      <c r="C883" s="108"/>
      <c r="D883" s="108"/>
      <c r="E883" s="108"/>
      <c r="F883" s="108"/>
      <c r="G883" s="108"/>
      <c r="H883" s="108"/>
      <c r="I883" s="108"/>
      <c r="J883" s="108"/>
      <c r="K883" s="108"/>
      <c r="L883" s="108"/>
      <c r="M883" s="108"/>
      <c r="N883" s="108"/>
      <c r="O883" s="55"/>
      <c r="P883" s="55"/>
      <c r="Q883" s="108"/>
      <c r="R883" s="108"/>
      <c r="S883" s="108"/>
      <c r="T883" s="108"/>
      <c r="U883" s="108"/>
      <c r="V883" s="108"/>
      <c r="W883" s="108"/>
      <c r="X883" s="108"/>
      <c r="Y883" s="108"/>
      <c r="Z883" s="108"/>
    </row>
    <row r="884" spans="1:26" ht="15.75" customHeight="1">
      <c r="A884" s="108"/>
      <c r="B884" s="108"/>
      <c r="C884" s="108"/>
      <c r="D884" s="108"/>
      <c r="E884" s="108"/>
      <c r="F884" s="108"/>
      <c r="G884" s="108"/>
      <c r="H884" s="108"/>
      <c r="I884" s="108"/>
      <c r="J884" s="108"/>
      <c r="K884" s="108"/>
      <c r="L884" s="108"/>
      <c r="M884" s="108"/>
      <c r="N884" s="108"/>
      <c r="O884" s="55"/>
      <c r="P884" s="55"/>
      <c r="Q884" s="108"/>
      <c r="R884" s="108"/>
      <c r="S884" s="108"/>
      <c r="T884" s="108"/>
      <c r="U884" s="108"/>
      <c r="V884" s="108"/>
      <c r="W884" s="108"/>
      <c r="X884" s="108"/>
      <c r="Y884" s="108"/>
      <c r="Z884" s="108"/>
    </row>
    <row r="885" spans="1:26" ht="15.75" customHeight="1">
      <c r="A885" s="108"/>
      <c r="B885" s="108"/>
      <c r="C885" s="108"/>
      <c r="D885" s="108"/>
      <c r="E885" s="108"/>
      <c r="F885" s="108"/>
      <c r="G885" s="108"/>
      <c r="H885" s="108"/>
      <c r="I885" s="108"/>
      <c r="J885" s="108"/>
      <c r="K885" s="108"/>
      <c r="L885" s="108"/>
      <c r="M885" s="108"/>
      <c r="N885" s="108"/>
      <c r="O885" s="55"/>
      <c r="P885" s="55"/>
      <c r="Q885" s="108"/>
      <c r="R885" s="108"/>
      <c r="S885" s="108"/>
      <c r="T885" s="108"/>
      <c r="U885" s="108"/>
      <c r="V885" s="108"/>
      <c r="W885" s="108"/>
      <c r="X885" s="108"/>
      <c r="Y885" s="108"/>
      <c r="Z885" s="108"/>
    </row>
    <row r="886" spans="1:26" ht="15.75" customHeight="1">
      <c r="A886" s="108"/>
      <c r="B886" s="108"/>
      <c r="C886" s="108"/>
      <c r="D886" s="108"/>
      <c r="E886" s="108"/>
      <c r="F886" s="108"/>
      <c r="G886" s="108"/>
      <c r="H886" s="108"/>
      <c r="I886" s="108"/>
      <c r="J886" s="108"/>
      <c r="K886" s="108"/>
      <c r="L886" s="108"/>
      <c r="M886" s="108"/>
      <c r="N886" s="108"/>
      <c r="O886" s="55"/>
      <c r="P886" s="55"/>
      <c r="Q886" s="108"/>
      <c r="R886" s="108"/>
      <c r="S886" s="108"/>
      <c r="T886" s="108"/>
      <c r="U886" s="108"/>
      <c r="V886" s="108"/>
      <c r="W886" s="108"/>
      <c r="X886" s="108"/>
      <c r="Y886" s="108"/>
      <c r="Z886" s="108"/>
    </row>
    <row r="887" spans="1:26" ht="15.75" customHeight="1">
      <c r="A887" s="108"/>
      <c r="B887" s="108"/>
      <c r="C887" s="108"/>
      <c r="D887" s="108"/>
      <c r="E887" s="108"/>
      <c r="F887" s="108"/>
      <c r="G887" s="108"/>
      <c r="H887" s="108"/>
      <c r="I887" s="108"/>
      <c r="J887" s="108"/>
      <c r="K887" s="108"/>
      <c r="L887" s="108"/>
      <c r="M887" s="108"/>
      <c r="N887" s="108"/>
      <c r="O887" s="55"/>
      <c r="P887" s="55"/>
      <c r="Q887" s="108"/>
      <c r="R887" s="108"/>
      <c r="S887" s="108"/>
      <c r="T887" s="108"/>
      <c r="U887" s="108"/>
      <c r="V887" s="108"/>
      <c r="W887" s="108"/>
      <c r="X887" s="108"/>
      <c r="Y887" s="108"/>
      <c r="Z887" s="108"/>
    </row>
    <row r="888" spans="1:26" ht="15.75" customHeight="1">
      <c r="A888" s="108"/>
      <c r="B888" s="108"/>
      <c r="C888" s="108"/>
      <c r="D888" s="108"/>
      <c r="E888" s="108"/>
      <c r="F888" s="108"/>
      <c r="G888" s="108"/>
      <c r="H888" s="108"/>
      <c r="I888" s="108"/>
      <c r="J888" s="108"/>
      <c r="K888" s="108"/>
      <c r="L888" s="108"/>
      <c r="M888" s="108"/>
      <c r="N888" s="108"/>
      <c r="O888" s="55"/>
      <c r="P888" s="55"/>
      <c r="Q888" s="108"/>
      <c r="R888" s="108"/>
      <c r="S888" s="108"/>
      <c r="T888" s="108"/>
      <c r="U888" s="108"/>
      <c r="V888" s="108"/>
      <c r="W888" s="108"/>
      <c r="X888" s="108"/>
      <c r="Y888" s="108"/>
      <c r="Z888" s="108"/>
    </row>
    <row r="889" spans="1:26" ht="15.75" customHeight="1">
      <c r="A889" s="108"/>
      <c r="B889" s="108"/>
      <c r="C889" s="108"/>
      <c r="D889" s="108"/>
      <c r="E889" s="108"/>
      <c r="F889" s="108"/>
      <c r="G889" s="108"/>
      <c r="H889" s="108"/>
      <c r="I889" s="108"/>
      <c r="J889" s="108"/>
      <c r="K889" s="108"/>
      <c r="L889" s="108"/>
      <c r="M889" s="108"/>
      <c r="N889" s="108"/>
      <c r="O889" s="55"/>
      <c r="P889" s="55"/>
      <c r="Q889" s="108"/>
      <c r="R889" s="108"/>
      <c r="S889" s="108"/>
      <c r="T889" s="108"/>
      <c r="U889" s="108"/>
      <c r="V889" s="108"/>
      <c r="W889" s="108"/>
      <c r="X889" s="108"/>
      <c r="Y889" s="108"/>
      <c r="Z889" s="108"/>
    </row>
    <row r="890" spans="1:26" ht="15.75" customHeight="1">
      <c r="A890" s="108"/>
      <c r="B890" s="108"/>
      <c r="C890" s="108"/>
      <c r="D890" s="108"/>
      <c r="E890" s="108"/>
      <c r="F890" s="108"/>
      <c r="G890" s="108"/>
      <c r="H890" s="108"/>
      <c r="I890" s="108"/>
      <c r="J890" s="108"/>
      <c r="K890" s="108"/>
      <c r="L890" s="108"/>
      <c r="M890" s="108"/>
      <c r="N890" s="108"/>
      <c r="O890" s="55"/>
      <c r="P890" s="55"/>
      <c r="Q890" s="108"/>
      <c r="R890" s="108"/>
      <c r="S890" s="108"/>
      <c r="T890" s="108"/>
      <c r="U890" s="108"/>
      <c r="V890" s="108"/>
      <c r="W890" s="108"/>
      <c r="X890" s="108"/>
      <c r="Y890" s="108"/>
      <c r="Z890" s="108"/>
    </row>
    <row r="891" spans="1:26" ht="15.75" customHeight="1">
      <c r="A891" s="108"/>
      <c r="B891" s="108"/>
      <c r="C891" s="108"/>
      <c r="D891" s="108"/>
      <c r="E891" s="108"/>
      <c r="F891" s="108"/>
      <c r="G891" s="108"/>
      <c r="H891" s="108"/>
      <c r="I891" s="108"/>
      <c r="J891" s="108"/>
      <c r="K891" s="108"/>
      <c r="L891" s="108"/>
      <c r="M891" s="108"/>
      <c r="N891" s="108"/>
      <c r="O891" s="55"/>
      <c r="P891" s="55"/>
      <c r="Q891" s="108"/>
      <c r="R891" s="108"/>
      <c r="S891" s="108"/>
      <c r="T891" s="108"/>
      <c r="U891" s="108"/>
      <c r="V891" s="108"/>
      <c r="W891" s="108"/>
      <c r="X891" s="108"/>
      <c r="Y891" s="108"/>
      <c r="Z891" s="108"/>
    </row>
    <row r="892" spans="1:26" ht="15.75" customHeight="1">
      <c r="A892" s="108"/>
      <c r="B892" s="108"/>
      <c r="C892" s="108"/>
      <c r="D892" s="108"/>
      <c r="E892" s="108"/>
      <c r="F892" s="108"/>
      <c r="G892" s="108"/>
      <c r="H892" s="108"/>
      <c r="I892" s="108"/>
      <c r="J892" s="108"/>
      <c r="K892" s="108"/>
      <c r="L892" s="108"/>
      <c r="M892" s="108"/>
      <c r="N892" s="108"/>
      <c r="O892" s="55"/>
      <c r="P892" s="55"/>
      <c r="Q892" s="108"/>
      <c r="R892" s="108"/>
      <c r="S892" s="108"/>
      <c r="T892" s="108"/>
      <c r="U892" s="108"/>
      <c r="V892" s="108"/>
      <c r="W892" s="108"/>
      <c r="X892" s="108"/>
      <c r="Y892" s="108"/>
      <c r="Z892" s="108"/>
    </row>
    <row r="893" spans="1:26" ht="15.75" customHeight="1">
      <c r="A893" s="108"/>
      <c r="B893" s="108"/>
      <c r="C893" s="108"/>
      <c r="D893" s="108"/>
      <c r="E893" s="108"/>
      <c r="F893" s="108"/>
      <c r="G893" s="108"/>
      <c r="H893" s="108"/>
      <c r="I893" s="108"/>
      <c r="J893" s="108"/>
      <c r="K893" s="108"/>
      <c r="L893" s="108"/>
      <c r="M893" s="108"/>
      <c r="N893" s="108"/>
      <c r="O893" s="55"/>
      <c r="P893" s="55"/>
      <c r="Q893" s="108"/>
      <c r="R893" s="108"/>
      <c r="S893" s="108"/>
      <c r="T893" s="108"/>
      <c r="U893" s="108"/>
      <c r="V893" s="108"/>
      <c r="W893" s="108"/>
      <c r="X893" s="108"/>
      <c r="Y893" s="108"/>
      <c r="Z893" s="108"/>
    </row>
    <row r="894" spans="1:26" ht="15.75" customHeight="1">
      <c r="A894" s="108"/>
      <c r="B894" s="108"/>
      <c r="C894" s="108"/>
      <c r="D894" s="108"/>
      <c r="E894" s="108"/>
      <c r="F894" s="108"/>
      <c r="G894" s="108"/>
      <c r="H894" s="108"/>
      <c r="I894" s="108"/>
      <c r="J894" s="108"/>
      <c r="K894" s="108"/>
      <c r="L894" s="108"/>
      <c r="M894" s="108"/>
      <c r="N894" s="108"/>
      <c r="O894" s="55"/>
      <c r="P894" s="55"/>
      <c r="Q894" s="108"/>
      <c r="R894" s="108"/>
      <c r="S894" s="108"/>
      <c r="T894" s="108"/>
      <c r="U894" s="108"/>
      <c r="V894" s="108"/>
      <c r="W894" s="108"/>
      <c r="X894" s="108"/>
      <c r="Y894" s="108"/>
      <c r="Z894" s="108"/>
    </row>
    <row r="895" spans="1:26" ht="15.75" customHeight="1">
      <c r="A895" s="108"/>
      <c r="B895" s="108"/>
      <c r="C895" s="108"/>
      <c r="D895" s="108"/>
      <c r="E895" s="108"/>
      <c r="F895" s="108"/>
      <c r="G895" s="108"/>
      <c r="H895" s="108"/>
      <c r="I895" s="108"/>
      <c r="J895" s="108"/>
      <c r="K895" s="108"/>
      <c r="L895" s="108"/>
      <c r="M895" s="108"/>
      <c r="N895" s="108"/>
      <c r="O895" s="55"/>
      <c r="P895" s="55"/>
      <c r="Q895" s="108"/>
      <c r="R895" s="108"/>
      <c r="S895" s="108"/>
      <c r="T895" s="108"/>
      <c r="U895" s="108"/>
      <c r="V895" s="108"/>
      <c r="W895" s="108"/>
      <c r="X895" s="108"/>
      <c r="Y895" s="108"/>
      <c r="Z895" s="108"/>
    </row>
    <row r="896" spans="1:26" ht="15.75" customHeight="1">
      <c r="A896" s="108"/>
      <c r="B896" s="108"/>
      <c r="C896" s="108"/>
      <c r="D896" s="108"/>
      <c r="E896" s="108"/>
      <c r="F896" s="108"/>
      <c r="G896" s="108"/>
      <c r="H896" s="108"/>
      <c r="I896" s="108"/>
      <c r="J896" s="108"/>
      <c r="K896" s="108"/>
      <c r="L896" s="108"/>
      <c r="M896" s="108"/>
      <c r="N896" s="108"/>
      <c r="O896" s="55"/>
      <c r="P896" s="55"/>
      <c r="Q896" s="108"/>
      <c r="R896" s="108"/>
      <c r="S896" s="108"/>
      <c r="T896" s="108"/>
      <c r="U896" s="108"/>
      <c r="V896" s="108"/>
      <c r="W896" s="108"/>
      <c r="X896" s="108"/>
      <c r="Y896" s="108"/>
      <c r="Z896" s="108"/>
    </row>
    <row r="897" spans="1:26" ht="15.75" customHeight="1">
      <c r="A897" s="108"/>
      <c r="B897" s="108"/>
      <c r="C897" s="108"/>
      <c r="D897" s="108"/>
      <c r="E897" s="108"/>
      <c r="F897" s="108"/>
      <c r="G897" s="108"/>
      <c r="H897" s="108"/>
      <c r="I897" s="108"/>
      <c r="J897" s="108"/>
      <c r="K897" s="108"/>
      <c r="L897" s="108"/>
      <c r="M897" s="108"/>
      <c r="N897" s="108"/>
      <c r="O897" s="55"/>
      <c r="P897" s="55"/>
      <c r="Q897" s="108"/>
      <c r="R897" s="108"/>
      <c r="S897" s="108"/>
      <c r="T897" s="108"/>
      <c r="U897" s="108"/>
      <c r="V897" s="108"/>
      <c r="W897" s="108"/>
      <c r="X897" s="108"/>
      <c r="Y897" s="108"/>
      <c r="Z897" s="108"/>
    </row>
    <row r="898" spans="1:26" ht="15.75" customHeight="1">
      <c r="A898" s="108"/>
      <c r="B898" s="108"/>
      <c r="C898" s="108"/>
      <c r="D898" s="108"/>
      <c r="E898" s="108"/>
      <c r="F898" s="108"/>
      <c r="G898" s="108"/>
      <c r="H898" s="108"/>
      <c r="I898" s="108"/>
      <c r="J898" s="108"/>
      <c r="K898" s="108"/>
      <c r="L898" s="108"/>
      <c r="M898" s="108"/>
      <c r="N898" s="108"/>
      <c r="O898" s="55"/>
      <c r="P898" s="55"/>
      <c r="Q898" s="108"/>
      <c r="R898" s="108"/>
      <c r="S898" s="108"/>
      <c r="T898" s="108"/>
      <c r="U898" s="108"/>
      <c r="V898" s="108"/>
      <c r="W898" s="108"/>
      <c r="X898" s="108"/>
      <c r="Y898" s="108"/>
      <c r="Z898" s="108"/>
    </row>
    <row r="899" spans="1:26" ht="15.75" customHeight="1">
      <c r="A899" s="108"/>
      <c r="B899" s="108"/>
      <c r="C899" s="108"/>
      <c r="D899" s="108"/>
      <c r="E899" s="108"/>
      <c r="F899" s="108"/>
      <c r="G899" s="108"/>
      <c r="H899" s="108"/>
      <c r="I899" s="108"/>
      <c r="J899" s="108"/>
      <c r="K899" s="108"/>
      <c r="L899" s="108"/>
      <c r="M899" s="108"/>
      <c r="N899" s="108"/>
      <c r="O899" s="55"/>
      <c r="P899" s="55"/>
      <c r="Q899" s="108"/>
      <c r="R899" s="108"/>
      <c r="S899" s="108"/>
      <c r="T899" s="108"/>
      <c r="U899" s="108"/>
      <c r="V899" s="108"/>
      <c r="W899" s="108"/>
      <c r="X899" s="108"/>
      <c r="Y899" s="108"/>
      <c r="Z899" s="108"/>
    </row>
    <row r="900" spans="1:26" ht="15.75" customHeight="1">
      <c r="A900" s="108"/>
      <c r="B900" s="108"/>
      <c r="C900" s="108"/>
      <c r="D900" s="108"/>
      <c r="E900" s="108"/>
      <c r="F900" s="108"/>
      <c r="G900" s="108"/>
      <c r="H900" s="108"/>
      <c r="I900" s="108"/>
      <c r="J900" s="108"/>
      <c r="K900" s="108"/>
      <c r="L900" s="108"/>
      <c r="M900" s="108"/>
      <c r="N900" s="108"/>
      <c r="O900" s="55"/>
      <c r="P900" s="55"/>
      <c r="Q900" s="108"/>
      <c r="R900" s="108"/>
      <c r="S900" s="108"/>
      <c r="T900" s="108"/>
      <c r="U900" s="108"/>
      <c r="V900" s="108"/>
      <c r="W900" s="108"/>
      <c r="X900" s="108"/>
      <c r="Y900" s="108"/>
      <c r="Z900" s="108"/>
    </row>
    <row r="901" spans="1:26" ht="15.75" customHeight="1">
      <c r="A901" s="108"/>
      <c r="B901" s="108"/>
      <c r="C901" s="108"/>
      <c r="D901" s="108"/>
      <c r="E901" s="108"/>
      <c r="F901" s="108"/>
      <c r="G901" s="108"/>
      <c r="H901" s="108"/>
      <c r="I901" s="108"/>
      <c r="J901" s="108"/>
      <c r="K901" s="108"/>
      <c r="L901" s="108"/>
      <c r="M901" s="108"/>
      <c r="N901" s="108"/>
      <c r="O901" s="55"/>
      <c r="P901" s="55"/>
      <c r="Q901" s="108"/>
      <c r="R901" s="108"/>
      <c r="S901" s="108"/>
      <c r="T901" s="108"/>
      <c r="U901" s="108"/>
      <c r="V901" s="108"/>
      <c r="W901" s="108"/>
      <c r="X901" s="108"/>
      <c r="Y901" s="108"/>
      <c r="Z901" s="108"/>
    </row>
    <row r="902" spans="1:26" ht="15.75" customHeight="1">
      <c r="A902" s="108"/>
      <c r="B902" s="108"/>
      <c r="C902" s="108"/>
      <c r="D902" s="108"/>
      <c r="E902" s="108"/>
      <c r="F902" s="108"/>
      <c r="G902" s="108"/>
      <c r="H902" s="108"/>
      <c r="I902" s="108"/>
      <c r="J902" s="108"/>
      <c r="K902" s="108"/>
      <c r="L902" s="108"/>
      <c r="M902" s="108"/>
      <c r="N902" s="108"/>
      <c r="O902" s="55"/>
      <c r="P902" s="55"/>
      <c r="Q902" s="108"/>
      <c r="R902" s="108"/>
      <c r="S902" s="108"/>
      <c r="T902" s="108"/>
      <c r="U902" s="108"/>
      <c r="V902" s="108"/>
      <c r="W902" s="108"/>
      <c r="X902" s="108"/>
      <c r="Y902" s="108"/>
      <c r="Z902" s="108"/>
    </row>
    <row r="903" spans="1:26" ht="15.75" customHeight="1">
      <c r="A903" s="108"/>
      <c r="B903" s="108"/>
      <c r="C903" s="108"/>
      <c r="D903" s="108"/>
      <c r="E903" s="108"/>
      <c r="F903" s="108"/>
      <c r="G903" s="108"/>
      <c r="H903" s="108"/>
      <c r="I903" s="108"/>
      <c r="J903" s="108"/>
      <c r="K903" s="108"/>
      <c r="L903" s="108"/>
      <c r="M903" s="108"/>
      <c r="N903" s="108"/>
      <c r="O903" s="55"/>
      <c r="P903" s="55"/>
      <c r="Q903" s="108"/>
      <c r="R903" s="108"/>
      <c r="S903" s="108"/>
      <c r="T903" s="108"/>
      <c r="U903" s="108"/>
      <c r="V903" s="108"/>
      <c r="W903" s="108"/>
      <c r="X903" s="108"/>
      <c r="Y903" s="108"/>
      <c r="Z903" s="108"/>
    </row>
    <row r="904" spans="1:26" ht="15.75" customHeight="1">
      <c r="A904" s="108"/>
      <c r="B904" s="108"/>
      <c r="C904" s="108"/>
      <c r="D904" s="108"/>
      <c r="E904" s="108"/>
      <c r="F904" s="108"/>
      <c r="G904" s="108"/>
      <c r="H904" s="108"/>
      <c r="I904" s="108"/>
      <c r="J904" s="108"/>
      <c r="K904" s="108"/>
      <c r="L904" s="108"/>
      <c r="M904" s="108"/>
      <c r="N904" s="108"/>
      <c r="O904" s="55"/>
      <c r="P904" s="55"/>
      <c r="Q904" s="108"/>
      <c r="R904" s="108"/>
      <c r="S904" s="108"/>
      <c r="T904" s="108"/>
      <c r="U904" s="108"/>
      <c r="V904" s="108"/>
      <c r="W904" s="108"/>
      <c r="X904" s="108"/>
      <c r="Y904" s="108"/>
      <c r="Z904" s="108"/>
    </row>
    <row r="905" spans="1:26" ht="15.75" customHeight="1">
      <c r="A905" s="108"/>
      <c r="B905" s="108"/>
      <c r="C905" s="108"/>
      <c r="D905" s="108"/>
      <c r="E905" s="108"/>
      <c r="F905" s="108"/>
      <c r="G905" s="108"/>
      <c r="H905" s="108"/>
      <c r="I905" s="108"/>
      <c r="J905" s="108"/>
      <c r="K905" s="108"/>
      <c r="L905" s="108"/>
      <c r="M905" s="108"/>
      <c r="N905" s="108"/>
      <c r="O905" s="55"/>
      <c r="P905" s="55"/>
      <c r="Q905" s="108"/>
      <c r="R905" s="108"/>
      <c r="S905" s="108"/>
      <c r="T905" s="108"/>
      <c r="U905" s="108"/>
      <c r="V905" s="108"/>
      <c r="W905" s="108"/>
      <c r="X905" s="108"/>
      <c r="Y905" s="108"/>
      <c r="Z905" s="108"/>
    </row>
    <row r="906" spans="1:26" ht="15.75" customHeight="1">
      <c r="A906" s="108"/>
      <c r="B906" s="108"/>
      <c r="C906" s="108"/>
      <c r="D906" s="108"/>
      <c r="E906" s="108"/>
      <c r="F906" s="108"/>
      <c r="G906" s="108"/>
      <c r="H906" s="108"/>
      <c r="I906" s="108"/>
      <c r="J906" s="108"/>
      <c r="K906" s="108"/>
      <c r="L906" s="108"/>
      <c r="M906" s="108"/>
      <c r="N906" s="108"/>
      <c r="O906" s="55"/>
      <c r="P906" s="55"/>
      <c r="Q906" s="108"/>
      <c r="R906" s="108"/>
      <c r="S906" s="108"/>
      <c r="T906" s="108"/>
      <c r="U906" s="108"/>
      <c r="V906" s="108"/>
      <c r="W906" s="108"/>
      <c r="X906" s="108"/>
      <c r="Y906" s="108"/>
      <c r="Z906" s="108"/>
    </row>
    <row r="907" spans="1:26" ht="15.75" customHeight="1">
      <c r="A907" s="108"/>
      <c r="B907" s="108"/>
      <c r="C907" s="108"/>
      <c r="D907" s="108"/>
      <c r="E907" s="108"/>
      <c r="F907" s="108"/>
      <c r="G907" s="108"/>
      <c r="H907" s="108"/>
      <c r="I907" s="108"/>
      <c r="J907" s="108"/>
      <c r="K907" s="108"/>
      <c r="L907" s="108"/>
      <c r="M907" s="108"/>
      <c r="N907" s="108"/>
      <c r="O907" s="55"/>
      <c r="P907" s="55"/>
      <c r="Q907" s="108"/>
      <c r="R907" s="108"/>
      <c r="S907" s="108"/>
      <c r="T907" s="108"/>
      <c r="U907" s="108"/>
      <c r="V907" s="108"/>
      <c r="W907" s="108"/>
      <c r="X907" s="108"/>
      <c r="Y907" s="108"/>
      <c r="Z907" s="108"/>
    </row>
    <row r="908" spans="1:26" ht="15.75" customHeight="1">
      <c r="A908" s="108"/>
      <c r="B908" s="108"/>
      <c r="C908" s="108"/>
      <c r="D908" s="108"/>
      <c r="E908" s="108"/>
      <c r="F908" s="108"/>
      <c r="G908" s="108"/>
      <c r="H908" s="108"/>
      <c r="I908" s="108"/>
      <c r="J908" s="108"/>
      <c r="K908" s="108"/>
      <c r="L908" s="108"/>
      <c r="M908" s="108"/>
      <c r="N908" s="108"/>
      <c r="O908" s="55"/>
      <c r="P908" s="55"/>
      <c r="Q908" s="108"/>
      <c r="R908" s="108"/>
      <c r="S908" s="108"/>
      <c r="T908" s="108"/>
      <c r="U908" s="108"/>
      <c r="V908" s="108"/>
      <c r="W908" s="108"/>
      <c r="X908" s="108"/>
      <c r="Y908" s="108"/>
      <c r="Z908" s="108"/>
    </row>
    <row r="909" spans="1:26" ht="15.75" customHeight="1">
      <c r="A909" s="108"/>
      <c r="B909" s="108"/>
      <c r="C909" s="108"/>
      <c r="D909" s="108"/>
      <c r="E909" s="108"/>
      <c r="F909" s="108"/>
      <c r="G909" s="108"/>
      <c r="H909" s="108"/>
      <c r="I909" s="108"/>
      <c r="J909" s="108"/>
      <c r="K909" s="108"/>
      <c r="L909" s="108"/>
      <c r="M909" s="108"/>
      <c r="N909" s="108"/>
      <c r="O909" s="55"/>
      <c r="P909" s="55"/>
      <c r="Q909" s="108"/>
      <c r="R909" s="108"/>
      <c r="S909" s="108"/>
      <c r="T909" s="108"/>
      <c r="U909" s="108"/>
      <c r="V909" s="108"/>
      <c r="W909" s="108"/>
      <c r="X909" s="108"/>
      <c r="Y909" s="108"/>
      <c r="Z909" s="108"/>
    </row>
    <row r="910" spans="1:26" ht="15.75" customHeight="1">
      <c r="A910" s="108"/>
      <c r="B910" s="108"/>
      <c r="C910" s="108"/>
      <c r="D910" s="108"/>
      <c r="E910" s="108"/>
      <c r="F910" s="108"/>
      <c r="G910" s="108"/>
      <c r="H910" s="108"/>
      <c r="I910" s="108"/>
      <c r="J910" s="108"/>
      <c r="K910" s="108"/>
      <c r="L910" s="108"/>
      <c r="M910" s="108"/>
      <c r="N910" s="108"/>
      <c r="O910" s="55"/>
      <c r="P910" s="55"/>
      <c r="Q910" s="108"/>
      <c r="R910" s="108"/>
      <c r="S910" s="108"/>
      <c r="T910" s="108"/>
      <c r="U910" s="108"/>
      <c r="V910" s="108"/>
      <c r="W910" s="108"/>
      <c r="X910" s="108"/>
      <c r="Y910" s="108"/>
      <c r="Z910" s="108"/>
    </row>
    <row r="911" spans="1:26" ht="15.75" customHeight="1">
      <c r="A911" s="108"/>
      <c r="B911" s="108"/>
      <c r="C911" s="108"/>
      <c r="D911" s="108"/>
      <c r="E911" s="108"/>
      <c r="F911" s="108"/>
      <c r="G911" s="108"/>
      <c r="H911" s="108"/>
      <c r="I911" s="108"/>
      <c r="J911" s="108"/>
      <c r="K911" s="108"/>
      <c r="L911" s="108"/>
      <c r="M911" s="108"/>
      <c r="N911" s="108"/>
      <c r="O911" s="55"/>
      <c r="P911" s="55"/>
      <c r="Q911" s="108"/>
      <c r="R911" s="108"/>
      <c r="S911" s="108"/>
      <c r="T911" s="108"/>
      <c r="U911" s="108"/>
      <c r="V911" s="108"/>
      <c r="W911" s="108"/>
      <c r="X911" s="108"/>
      <c r="Y911" s="108"/>
      <c r="Z911" s="108"/>
    </row>
    <row r="912" spans="1:26" ht="15.75" customHeight="1">
      <c r="A912" s="108"/>
      <c r="B912" s="108"/>
      <c r="C912" s="108"/>
      <c r="D912" s="108"/>
      <c r="E912" s="108"/>
      <c r="F912" s="108"/>
      <c r="G912" s="108"/>
      <c r="H912" s="108"/>
      <c r="I912" s="108"/>
      <c r="J912" s="108"/>
      <c r="K912" s="108"/>
      <c r="L912" s="108"/>
      <c r="M912" s="108"/>
      <c r="N912" s="108"/>
      <c r="O912" s="55"/>
      <c r="P912" s="55"/>
      <c r="Q912" s="108"/>
      <c r="R912" s="108"/>
      <c r="S912" s="108"/>
      <c r="T912" s="108"/>
      <c r="U912" s="108"/>
      <c r="V912" s="108"/>
      <c r="W912" s="108"/>
      <c r="X912" s="108"/>
      <c r="Y912" s="108"/>
      <c r="Z912" s="108"/>
    </row>
    <row r="913" spans="1:26" ht="15.75" customHeight="1">
      <c r="A913" s="108"/>
      <c r="B913" s="108"/>
      <c r="C913" s="108"/>
      <c r="D913" s="108"/>
      <c r="E913" s="108"/>
      <c r="F913" s="108"/>
      <c r="G913" s="108"/>
      <c r="H913" s="108"/>
      <c r="I913" s="108"/>
      <c r="J913" s="108"/>
      <c r="K913" s="108"/>
      <c r="L913" s="108"/>
      <c r="M913" s="108"/>
      <c r="N913" s="108"/>
      <c r="O913" s="55"/>
      <c r="P913" s="55"/>
      <c r="Q913" s="108"/>
      <c r="R913" s="108"/>
      <c r="S913" s="108"/>
      <c r="T913" s="108"/>
      <c r="U913" s="108"/>
      <c r="V913" s="108"/>
      <c r="W913" s="108"/>
      <c r="X913" s="108"/>
      <c r="Y913" s="108"/>
      <c r="Z913" s="108"/>
    </row>
    <row r="914" spans="1:26" ht="15.75" customHeight="1">
      <c r="A914" s="108"/>
      <c r="B914" s="108"/>
      <c r="C914" s="108"/>
      <c r="D914" s="108"/>
      <c r="E914" s="108"/>
      <c r="F914" s="108"/>
      <c r="G914" s="108"/>
      <c r="H914" s="108"/>
      <c r="I914" s="108"/>
      <c r="J914" s="108"/>
      <c r="K914" s="108"/>
      <c r="L914" s="108"/>
      <c r="M914" s="108"/>
      <c r="N914" s="108"/>
      <c r="O914" s="55"/>
      <c r="P914" s="55"/>
      <c r="Q914" s="108"/>
      <c r="R914" s="108"/>
      <c r="S914" s="108"/>
      <c r="T914" s="108"/>
      <c r="U914" s="108"/>
      <c r="V914" s="108"/>
      <c r="W914" s="108"/>
      <c r="X914" s="108"/>
      <c r="Y914" s="108"/>
      <c r="Z914" s="108"/>
    </row>
    <row r="915" spans="1:26" ht="15.75" customHeight="1">
      <c r="A915" s="108"/>
      <c r="B915" s="108"/>
      <c r="C915" s="108"/>
      <c r="D915" s="108"/>
      <c r="E915" s="108"/>
      <c r="F915" s="108"/>
      <c r="G915" s="108"/>
      <c r="H915" s="108"/>
      <c r="I915" s="108"/>
      <c r="J915" s="108"/>
      <c r="K915" s="108"/>
      <c r="L915" s="108"/>
      <c r="M915" s="108"/>
      <c r="N915" s="108"/>
      <c r="O915" s="55"/>
      <c r="P915" s="55"/>
      <c r="Q915" s="108"/>
      <c r="R915" s="108"/>
      <c r="S915" s="108"/>
      <c r="T915" s="108"/>
      <c r="U915" s="108"/>
      <c r="V915" s="108"/>
      <c r="W915" s="108"/>
      <c r="X915" s="108"/>
      <c r="Y915" s="108"/>
      <c r="Z915" s="108"/>
    </row>
    <row r="916" spans="1:26" ht="15.75" customHeight="1">
      <c r="A916" s="108"/>
      <c r="B916" s="108"/>
      <c r="C916" s="108"/>
      <c r="D916" s="108"/>
      <c r="E916" s="108"/>
      <c r="F916" s="108"/>
      <c r="G916" s="108"/>
      <c r="H916" s="108"/>
      <c r="I916" s="108"/>
      <c r="J916" s="108"/>
      <c r="K916" s="108"/>
      <c r="L916" s="108"/>
      <c r="M916" s="108"/>
      <c r="N916" s="108"/>
      <c r="O916" s="55"/>
      <c r="P916" s="55"/>
      <c r="Q916" s="108"/>
      <c r="R916" s="108"/>
      <c r="S916" s="108"/>
      <c r="T916" s="108"/>
      <c r="U916" s="108"/>
      <c r="V916" s="108"/>
      <c r="W916" s="108"/>
      <c r="X916" s="108"/>
      <c r="Y916" s="108"/>
      <c r="Z916" s="108"/>
    </row>
    <row r="917" spans="1:26" ht="15.75" customHeight="1">
      <c r="A917" s="108"/>
      <c r="B917" s="108"/>
      <c r="C917" s="108"/>
      <c r="D917" s="108"/>
      <c r="E917" s="108"/>
      <c r="F917" s="108"/>
      <c r="G917" s="108"/>
      <c r="H917" s="108"/>
      <c r="I917" s="108"/>
      <c r="J917" s="108"/>
      <c r="K917" s="108"/>
      <c r="L917" s="108"/>
      <c r="M917" s="108"/>
      <c r="N917" s="108"/>
      <c r="O917" s="55"/>
      <c r="P917" s="55"/>
      <c r="Q917" s="108"/>
      <c r="R917" s="108"/>
      <c r="S917" s="108"/>
      <c r="T917" s="108"/>
      <c r="U917" s="108"/>
      <c r="V917" s="108"/>
      <c r="W917" s="108"/>
      <c r="X917" s="108"/>
      <c r="Y917" s="108"/>
      <c r="Z917" s="108"/>
    </row>
    <row r="918" spans="1:26" ht="15.75" customHeight="1">
      <c r="A918" s="108"/>
      <c r="B918" s="108"/>
      <c r="C918" s="108"/>
      <c r="D918" s="108"/>
      <c r="E918" s="108"/>
      <c r="F918" s="108"/>
      <c r="G918" s="108"/>
      <c r="H918" s="108"/>
      <c r="I918" s="108"/>
      <c r="J918" s="108"/>
      <c r="K918" s="108"/>
      <c r="L918" s="108"/>
      <c r="M918" s="108"/>
      <c r="N918" s="108"/>
      <c r="O918" s="55"/>
      <c r="P918" s="55"/>
      <c r="Q918" s="108"/>
      <c r="R918" s="108"/>
      <c r="S918" s="108"/>
      <c r="T918" s="108"/>
      <c r="U918" s="108"/>
      <c r="V918" s="108"/>
      <c r="W918" s="108"/>
      <c r="X918" s="108"/>
      <c r="Y918" s="108"/>
      <c r="Z918" s="108"/>
    </row>
    <row r="919" spans="1:26" ht="15.75" customHeight="1">
      <c r="A919" s="108"/>
      <c r="B919" s="108"/>
      <c r="C919" s="108"/>
      <c r="D919" s="108"/>
      <c r="E919" s="108"/>
      <c r="F919" s="108"/>
      <c r="G919" s="108"/>
      <c r="H919" s="108"/>
      <c r="I919" s="108"/>
      <c r="J919" s="108"/>
      <c r="K919" s="108"/>
      <c r="L919" s="108"/>
      <c r="M919" s="108"/>
      <c r="N919" s="108"/>
      <c r="O919" s="55"/>
      <c r="P919" s="55"/>
      <c r="Q919" s="108"/>
      <c r="R919" s="108"/>
      <c r="S919" s="108"/>
      <c r="T919" s="108"/>
      <c r="U919" s="108"/>
      <c r="V919" s="108"/>
      <c r="W919" s="108"/>
      <c r="X919" s="108"/>
      <c r="Y919" s="108"/>
      <c r="Z919" s="108"/>
    </row>
    <row r="920" spans="1:26" ht="15.75" customHeight="1">
      <c r="A920" s="108"/>
      <c r="B920" s="108"/>
      <c r="C920" s="108"/>
      <c r="D920" s="108"/>
      <c r="E920" s="108"/>
      <c r="F920" s="108"/>
      <c r="G920" s="108"/>
      <c r="H920" s="108"/>
      <c r="I920" s="108"/>
      <c r="J920" s="108"/>
      <c r="K920" s="108"/>
      <c r="L920" s="108"/>
      <c r="M920" s="108"/>
      <c r="N920" s="108"/>
      <c r="O920" s="55"/>
      <c r="P920" s="55"/>
      <c r="Q920" s="108"/>
      <c r="R920" s="108"/>
      <c r="S920" s="108"/>
      <c r="T920" s="108"/>
      <c r="U920" s="108"/>
      <c r="V920" s="108"/>
      <c r="W920" s="108"/>
      <c r="X920" s="108"/>
      <c r="Y920" s="108"/>
      <c r="Z920" s="108"/>
    </row>
    <row r="921" spans="1:26" ht="15.75" customHeight="1">
      <c r="A921" s="108"/>
      <c r="B921" s="108"/>
      <c r="C921" s="108"/>
      <c r="D921" s="108"/>
      <c r="E921" s="108"/>
      <c r="F921" s="108"/>
      <c r="G921" s="108"/>
      <c r="H921" s="108"/>
      <c r="I921" s="108"/>
      <c r="J921" s="108"/>
      <c r="K921" s="108"/>
      <c r="L921" s="108"/>
      <c r="M921" s="108"/>
      <c r="N921" s="108"/>
      <c r="O921" s="55"/>
      <c r="P921" s="55"/>
      <c r="Q921" s="108"/>
      <c r="R921" s="108"/>
      <c r="S921" s="108"/>
      <c r="T921" s="108"/>
      <c r="U921" s="108"/>
      <c r="V921" s="108"/>
      <c r="W921" s="108"/>
      <c r="X921" s="108"/>
      <c r="Y921" s="108"/>
      <c r="Z921" s="108"/>
    </row>
    <row r="922" spans="1:26" ht="15.75" customHeight="1">
      <c r="A922" s="108"/>
      <c r="B922" s="108"/>
      <c r="C922" s="108"/>
      <c r="D922" s="108"/>
      <c r="E922" s="108"/>
      <c r="F922" s="108"/>
      <c r="G922" s="108"/>
      <c r="H922" s="108"/>
      <c r="I922" s="108"/>
      <c r="J922" s="108"/>
      <c r="K922" s="108"/>
      <c r="L922" s="108"/>
      <c r="M922" s="108"/>
      <c r="N922" s="108"/>
      <c r="O922" s="55"/>
      <c r="P922" s="55"/>
      <c r="Q922" s="108"/>
      <c r="R922" s="108"/>
      <c r="S922" s="108"/>
      <c r="T922" s="108"/>
      <c r="U922" s="108"/>
      <c r="V922" s="108"/>
      <c r="W922" s="108"/>
      <c r="X922" s="108"/>
      <c r="Y922" s="108"/>
      <c r="Z922" s="108"/>
    </row>
    <row r="923" spans="1:26" ht="15.75" customHeight="1">
      <c r="A923" s="108"/>
      <c r="B923" s="108"/>
      <c r="C923" s="108"/>
      <c r="D923" s="108"/>
      <c r="E923" s="108"/>
      <c r="F923" s="108"/>
      <c r="G923" s="108"/>
      <c r="H923" s="108"/>
      <c r="I923" s="108"/>
      <c r="J923" s="108"/>
      <c r="K923" s="108"/>
      <c r="L923" s="108"/>
      <c r="M923" s="108"/>
      <c r="N923" s="108"/>
      <c r="O923" s="55"/>
      <c r="P923" s="55"/>
      <c r="Q923" s="108"/>
      <c r="R923" s="108"/>
      <c r="S923" s="108"/>
      <c r="T923" s="108"/>
      <c r="U923" s="108"/>
      <c r="V923" s="108"/>
      <c r="W923" s="108"/>
      <c r="X923" s="108"/>
      <c r="Y923" s="108"/>
      <c r="Z923" s="108"/>
    </row>
    <row r="924" spans="1:26" ht="15.75" customHeight="1">
      <c r="A924" s="108"/>
      <c r="B924" s="108"/>
      <c r="C924" s="108"/>
      <c r="D924" s="108"/>
      <c r="E924" s="108"/>
      <c r="F924" s="108"/>
      <c r="G924" s="108"/>
      <c r="H924" s="108"/>
      <c r="I924" s="108"/>
      <c r="J924" s="108"/>
      <c r="K924" s="108"/>
      <c r="L924" s="108"/>
      <c r="M924" s="108"/>
      <c r="N924" s="108"/>
      <c r="O924" s="55"/>
      <c r="P924" s="55"/>
      <c r="Q924" s="108"/>
      <c r="R924" s="108"/>
      <c r="S924" s="108"/>
      <c r="T924" s="108"/>
      <c r="U924" s="108"/>
      <c r="V924" s="108"/>
      <c r="W924" s="108"/>
      <c r="X924" s="108"/>
      <c r="Y924" s="108"/>
      <c r="Z924" s="108"/>
    </row>
    <row r="925" spans="1:26" ht="15.75" customHeight="1">
      <c r="A925" s="108"/>
      <c r="B925" s="108"/>
      <c r="C925" s="108"/>
      <c r="D925" s="108"/>
      <c r="E925" s="108"/>
      <c r="F925" s="108"/>
      <c r="G925" s="108"/>
      <c r="H925" s="108"/>
      <c r="I925" s="108"/>
      <c r="J925" s="108"/>
      <c r="K925" s="108"/>
      <c r="L925" s="108"/>
      <c r="M925" s="108"/>
      <c r="N925" s="108"/>
      <c r="O925" s="55"/>
      <c r="P925" s="55"/>
      <c r="Q925" s="108"/>
      <c r="R925" s="108"/>
      <c r="S925" s="108"/>
      <c r="T925" s="108"/>
      <c r="U925" s="108"/>
      <c r="V925" s="108"/>
      <c r="W925" s="108"/>
      <c r="X925" s="108"/>
      <c r="Y925" s="108"/>
      <c r="Z925" s="108"/>
    </row>
    <row r="926" spans="1:26" ht="15.75" customHeight="1">
      <c r="A926" s="108"/>
      <c r="B926" s="108"/>
      <c r="C926" s="108"/>
      <c r="D926" s="108"/>
      <c r="E926" s="108"/>
      <c r="F926" s="108"/>
      <c r="G926" s="108"/>
      <c r="H926" s="108"/>
      <c r="I926" s="108"/>
      <c r="J926" s="108"/>
      <c r="K926" s="108"/>
      <c r="L926" s="108"/>
      <c r="M926" s="108"/>
      <c r="N926" s="108"/>
      <c r="O926" s="55"/>
      <c r="P926" s="55"/>
      <c r="Q926" s="108"/>
      <c r="R926" s="108"/>
      <c r="S926" s="108"/>
      <c r="T926" s="108"/>
      <c r="U926" s="108"/>
      <c r="V926" s="108"/>
      <c r="W926" s="108"/>
      <c r="X926" s="108"/>
      <c r="Y926" s="108"/>
      <c r="Z926" s="108"/>
    </row>
    <row r="927" spans="1:26" ht="15.75" customHeight="1">
      <c r="A927" s="108"/>
      <c r="B927" s="108"/>
      <c r="C927" s="108"/>
      <c r="D927" s="108"/>
      <c r="E927" s="108"/>
      <c r="F927" s="108"/>
      <c r="G927" s="108"/>
      <c r="H927" s="108"/>
      <c r="I927" s="108"/>
      <c r="J927" s="108"/>
      <c r="K927" s="108"/>
      <c r="L927" s="108"/>
      <c r="M927" s="108"/>
      <c r="N927" s="108"/>
      <c r="O927" s="55"/>
      <c r="P927" s="55"/>
      <c r="Q927" s="108"/>
      <c r="R927" s="108"/>
      <c r="S927" s="108"/>
      <c r="T927" s="108"/>
      <c r="U927" s="108"/>
      <c r="V927" s="108"/>
      <c r="W927" s="108"/>
      <c r="X927" s="108"/>
      <c r="Y927" s="108"/>
      <c r="Z927" s="108"/>
    </row>
    <row r="928" spans="1:26" ht="15.75" customHeight="1">
      <c r="A928" s="108"/>
      <c r="B928" s="108"/>
      <c r="C928" s="108"/>
      <c r="D928" s="108"/>
      <c r="E928" s="108"/>
      <c r="F928" s="108"/>
      <c r="G928" s="108"/>
      <c r="H928" s="108"/>
      <c r="I928" s="108"/>
      <c r="J928" s="108"/>
      <c r="K928" s="108"/>
      <c r="L928" s="108"/>
      <c r="M928" s="108"/>
      <c r="N928" s="108"/>
      <c r="O928" s="55"/>
      <c r="P928" s="55"/>
      <c r="Q928" s="108"/>
      <c r="R928" s="108"/>
      <c r="S928" s="108"/>
      <c r="T928" s="108"/>
      <c r="U928" s="108"/>
      <c r="V928" s="108"/>
      <c r="W928" s="108"/>
      <c r="X928" s="108"/>
      <c r="Y928" s="108"/>
      <c r="Z928" s="108"/>
    </row>
    <row r="929" spans="1:26" ht="15.75" customHeight="1">
      <c r="A929" s="108"/>
      <c r="B929" s="108"/>
      <c r="C929" s="108"/>
      <c r="D929" s="108"/>
      <c r="E929" s="108"/>
      <c r="F929" s="108"/>
      <c r="G929" s="108"/>
      <c r="H929" s="108"/>
      <c r="I929" s="108"/>
      <c r="J929" s="108"/>
      <c r="K929" s="108"/>
      <c r="L929" s="108"/>
      <c r="M929" s="108"/>
      <c r="N929" s="108"/>
      <c r="O929" s="55"/>
      <c r="P929" s="55"/>
      <c r="Q929" s="108"/>
      <c r="R929" s="108"/>
      <c r="S929" s="108"/>
      <c r="T929" s="108"/>
      <c r="U929" s="108"/>
      <c r="V929" s="108"/>
      <c r="W929" s="108"/>
      <c r="X929" s="108"/>
      <c r="Y929" s="108"/>
      <c r="Z929" s="108"/>
    </row>
    <row r="930" spans="1:26" ht="15.75" customHeight="1">
      <c r="A930" s="108"/>
      <c r="B930" s="108"/>
      <c r="C930" s="108"/>
      <c r="D930" s="108"/>
      <c r="E930" s="108"/>
      <c r="F930" s="108"/>
      <c r="G930" s="108"/>
      <c r="H930" s="108"/>
      <c r="I930" s="108"/>
      <c r="J930" s="108"/>
      <c r="K930" s="108"/>
      <c r="L930" s="108"/>
      <c r="M930" s="108"/>
      <c r="N930" s="108"/>
      <c r="O930" s="55"/>
      <c r="P930" s="55"/>
      <c r="Q930" s="108"/>
      <c r="R930" s="108"/>
      <c r="S930" s="108"/>
      <c r="T930" s="108"/>
      <c r="U930" s="108"/>
      <c r="V930" s="108"/>
      <c r="W930" s="108"/>
      <c r="X930" s="108"/>
      <c r="Y930" s="108"/>
      <c r="Z930" s="108"/>
    </row>
    <row r="931" spans="1:26" ht="15.75" customHeight="1">
      <c r="A931" s="108"/>
      <c r="B931" s="108"/>
      <c r="C931" s="108"/>
      <c r="D931" s="108"/>
      <c r="E931" s="108"/>
      <c r="F931" s="108"/>
      <c r="G931" s="108"/>
      <c r="H931" s="108"/>
      <c r="I931" s="108"/>
      <c r="J931" s="108"/>
      <c r="K931" s="108"/>
      <c r="L931" s="108"/>
      <c r="M931" s="108"/>
      <c r="N931" s="108"/>
      <c r="O931" s="55"/>
      <c r="P931" s="55"/>
      <c r="Q931" s="108"/>
      <c r="R931" s="108"/>
      <c r="S931" s="108"/>
      <c r="T931" s="108"/>
      <c r="U931" s="108"/>
      <c r="V931" s="108"/>
      <c r="W931" s="108"/>
      <c r="X931" s="108"/>
      <c r="Y931" s="108"/>
      <c r="Z931" s="108"/>
    </row>
    <row r="932" spans="1:26" ht="15.75" customHeight="1">
      <c r="A932" s="108"/>
      <c r="B932" s="108"/>
      <c r="C932" s="108"/>
      <c r="D932" s="108"/>
      <c r="E932" s="108"/>
      <c r="F932" s="108"/>
      <c r="G932" s="108"/>
      <c r="H932" s="108"/>
      <c r="I932" s="108"/>
      <c r="J932" s="108"/>
      <c r="K932" s="108"/>
      <c r="L932" s="108"/>
      <c r="M932" s="108"/>
      <c r="N932" s="108"/>
      <c r="O932" s="55"/>
      <c r="P932" s="55"/>
      <c r="Q932" s="108"/>
      <c r="R932" s="108"/>
      <c r="S932" s="108"/>
      <c r="T932" s="108"/>
      <c r="U932" s="108"/>
      <c r="V932" s="108"/>
      <c r="W932" s="108"/>
      <c r="X932" s="108"/>
      <c r="Y932" s="108"/>
      <c r="Z932" s="108"/>
    </row>
    <row r="933" spans="1:26" ht="15.75" customHeight="1">
      <c r="A933" s="108"/>
      <c r="B933" s="108"/>
      <c r="C933" s="108"/>
      <c r="D933" s="108"/>
      <c r="E933" s="108"/>
      <c r="F933" s="108"/>
      <c r="G933" s="108"/>
      <c r="H933" s="108"/>
      <c r="I933" s="108"/>
      <c r="J933" s="108"/>
      <c r="K933" s="108"/>
      <c r="L933" s="108"/>
      <c r="M933" s="108"/>
      <c r="N933" s="108"/>
      <c r="O933" s="55"/>
      <c r="P933" s="55"/>
      <c r="Q933" s="108"/>
      <c r="R933" s="108"/>
      <c r="S933" s="108"/>
      <c r="T933" s="108"/>
      <c r="U933" s="108"/>
      <c r="V933" s="108"/>
      <c r="W933" s="108"/>
      <c r="X933" s="108"/>
      <c r="Y933" s="108"/>
      <c r="Z933" s="108"/>
    </row>
    <row r="934" spans="1:26" ht="15.75" customHeight="1">
      <c r="A934" s="108"/>
      <c r="B934" s="108"/>
      <c r="C934" s="108"/>
      <c r="D934" s="108"/>
      <c r="E934" s="108"/>
      <c r="F934" s="108"/>
      <c r="G934" s="108"/>
      <c r="H934" s="108"/>
      <c r="I934" s="108"/>
      <c r="J934" s="108"/>
      <c r="K934" s="108"/>
      <c r="L934" s="108"/>
      <c r="M934" s="108"/>
      <c r="N934" s="108"/>
      <c r="O934" s="55"/>
      <c r="P934" s="55"/>
      <c r="Q934" s="108"/>
      <c r="R934" s="108"/>
      <c r="S934" s="108"/>
      <c r="T934" s="108"/>
      <c r="U934" s="108"/>
      <c r="V934" s="108"/>
      <c r="W934" s="108"/>
      <c r="X934" s="108"/>
      <c r="Y934" s="108"/>
      <c r="Z934" s="108"/>
    </row>
    <row r="935" spans="1:26" ht="15.75" customHeight="1">
      <c r="A935" s="108"/>
      <c r="B935" s="108"/>
      <c r="C935" s="108"/>
      <c r="D935" s="108"/>
      <c r="E935" s="108"/>
      <c r="F935" s="108"/>
      <c r="G935" s="108"/>
      <c r="H935" s="108"/>
      <c r="I935" s="108"/>
      <c r="J935" s="108"/>
      <c r="K935" s="108"/>
      <c r="L935" s="108"/>
      <c r="M935" s="108"/>
      <c r="N935" s="108"/>
      <c r="O935" s="55"/>
      <c r="P935" s="55"/>
      <c r="Q935" s="108"/>
      <c r="R935" s="108"/>
      <c r="S935" s="108"/>
      <c r="T935" s="108"/>
      <c r="U935" s="108"/>
      <c r="V935" s="108"/>
      <c r="W935" s="108"/>
      <c r="X935" s="108"/>
      <c r="Y935" s="108"/>
      <c r="Z935" s="108"/>
    </row>
    <row r="936" spans="1:26" ht="15.75" customHeight="1">
      <c r="A936" s="108"/>
      <c r="B936" s="108"/>
      <c r="C936" s="108"/>
      <c r="D936" s="108"/>
      <c r="E936" s="108"/>
      <c r="F936" s="108"/>
      <c r="G936" s="108"/>
      <c r="H936" s="108"/>
      <c r="I936" s="108"/>
      <c r="J936" s="108"/>
      <c r="K936" s="108"/>
      <c r="L936" s="108"/>
      <c r="M936" s="108"/>
      <c r="N936" s="108"/>
      <c r="O936" s="55"/>
      <c r="P936" s="55"/>
      <c r="Q936" s="108"/>
      <c r="R936" s="108"/>
      <c r="S936" s="108"/>
      <c r="T936" s="108"/>
      <c r="U936" s="108"/>
      <c r="V936" s="108"/>
      <c r="W936" s="108"/>
      <c r="X936" s="108"/>
      <c r="Y936" s="108"/>
      <c r="Z936" s="108"/>
    </row>
    <row r="937" spans="1:26" ht="15.75" customHeight="1">
      <c r="A937" s="108"/>
      <c r="B937" s="108"/>
      <c r="C937" s="108"/>
      <c r="D937" s="108"/>
      <c r="E937" s="108"/>
      <c r="F937" s="108"/>
      <c r="G937" s="108"/>
      <c r="H937" s="108"/>
      <c r="I937" s="108"/>
      <c r="J937" s="108"/>
      <c r="K937" s="108"/>
      <c r="L937" s="108"/>
      <c r="M937" s="108"/>
      <c r="N937" s="108"/>
      <c r="O937" s="55"/>
      <c r="P937" s="55"/>
      <c r="Q937" s="108"/>
      <c r="R937" s="108"/>
      <c r="S937" s="108"/>
      <c r="T937" s="108"/>
      <c r="U937" s="108"/>
      <c r="V937" s="108"/>
      <c r="W937" s="108"/>
      <c r="X937" s="108"/>
      <c r="Y937" s="108"/>
      <c r="Z937" s="108"/>
    </row>
    <row r="938" spans="1:26" ht="15.75" customHeight="1">
      <c r="A938" s="108"/>
      <c r="B938" s="108"/>
      <c r="C938" s="108"/>
      <c r="D938" s="108"/>
      <c r="E938" s="108"/>
      <c r="F938" s="108"/>
      <c r="G938" s="108"/>
      <c r="H938" s="108"/>
      <c r="I938" s="108"/>
      <c r="J938" s="108"/>
      <c r="K938" s="108"/>
      <c r="L938" s="108"/>
      <c r="M938" s="108"/>
      <c r="N938" s="108"/>
      <c r="O938" s="55"/>
      <c r="P938" s="55"/>
      <c r="Q938" s="108"/>
      <c r="R938" s="108"/>
      <c r="S938" s="108"/>
      <c r="T938" s="108"/>
      <c r="U938" s="108"/>
      <c r="V938" s="108"/>
      <c r="W938" s="108"/>
      <c r="X938" s="108"/>
      <c r="Y938" s="108"/>
      <c r="Z938" s="108"/>
    </row>
    <row r="939" spans="1:26" ht="15.75" customHeight="1">
      <c r="A939" s="108"/>
      <c r="B939" s="108"/>
      <c r="C939" s="108"/>
      <c r="D939" s="108"/>
      <c r="E939" s="108"/>
      <c r="F939" s="108"/>
      <c r="G939" s="108"/>
      <c r="H939" s="108"/>
      <c r="I939" s="108"/>
      <c r="J939" s="108"/>
      <c r="K939" s="108"/>
      <c r="L939" s="108"/>
      <c r="M939" s="108"/>
      <c r="N939" s="108"/>
      <c r="O939" s="55"/>
      <c r="P939" s="55"/>
      <c r="Q939" s="108"/>
      <c r="R939" s="108"/>
      <c r="S939" s="108"/>
      <c r="T939" s="108"/>
      <c r="U939" s="108"/>
      <c r="V939" s="108"/>
      <c r="W939" s="108"/>
      <c r="X939" s="108"/>
      <c r="Y939" s="108"/>
      <c r="Z939" s="108"/>
    </row>
    <row r="940" spans="1:26" ht="15.75" customHeight="1">
      <c r="A940" s="108"/>
      <c r="B940" s="108"/>
      <c r="C940" s="108"/>
      <c r="D940" s="108"/>
      <c r="E940" s="108"/>
      <c r="F940" s="108"/>
      <c r="G940" s="108"/>
      <c r="H940" s="108"/>
      <c r="I940" s="108"/>
      <c r="J940" s="108"/>
      <c r="K940" s="108"/>
      <c r="L940" s="108"/>
      <c r="M940" s="108"/>
      <c r="N940" s="108"/>
      <c r="O940" s="55"/>
      <c r="P940" s="55"/>
      <c r="Q940" s="108"/>
      <c r="R940" s="108"/>
      <c r="S940" s="108"/>
      <c r="T940" s="108"/>
      <c r="U940" s="108"/>
      <c r="V940" s="108"/>
      <c r="W940" s="108"/>
      <c r="X940" s="108"/>
      <c r="Y940" s="108"/>
      <c r="Z940" s="108"/>
    </row>
    <row r="941" spans="1:26" ht="15.75" customHeight="1">
      <c r="A941" s="108"/>
      <c r="B941" s="108"/>
      <c r="C941" s="108"/>
      <c r="D941" s="108"/>
      <c r="E941" s="108"/>
      <c r="F941" s="108"/>
      <c r="G941" s="108"/>
      <c r="H941" s="108"/>
      <c r="I941" s="108"/>
      <c r="J941" s="108"/>
      <c r="K941" s="108"/>
      <c r="L941" s="108"/>
      <c r="M941" s="108"/>
      <c r="N941" s="108"/>
      <c r="O941" s="55"/>
      <c r="P941" s="55"/>
      <c r="Q941" s="108"/>
      <c r="R941" s="108"/>
      <c r="S941" s="108"/>
      <c r="T941" s="108"/>
      <c r="U941" s="108"/>
      <c r="V941" s="108"/>
      <c r="W941" s="108"/>
      <c r="X941" s="108"/>
      <c r="Y941" s="108"/>
      <c r="Z941" s="108"/>
    </row>
    <row r="942" spans="1:26" ht="15.75" customHeight="1">
      <c r="A942" s="108"/>
      <c r="B942" s="108"/>
      <c r="C942" s="108"/>
      <c r="D942" s="108"/>
      <c r="E942" s="108"/>
      <c r="F942" s="108"/>
      <c r="G942" s="108"/>
      <c r="H942" s="108"/>
      <c r="I942" s="108"/>
      <c r="J942" s="108"/>
      <c r="K942" s="108"/>
      <c r="L942" s="108"/>
      <c r="M942" s="108"/>
      <c r="N942" s="108"/>
      <c r="O942" s="55"/>
      <c r="P942" s="55"/>
      <c r="Q942" s="108"/>
      <c r="R942" s="108"/>
      <c r="S942" s="108"/>
      <c r="T942" s="108"/>
      <c r="U942" s="108"/>
      <c r="V942" s="108"/>
      <c r="W942" s="108"/>
      <c r="X942" s="108"/>
      <c r="Y942" s="108"/>
      <c r="Z942" s="108"/>
    </row>
    <row r="943" spans="1:26" ht="15.75" customHeight="1">
      <c r="A943" s="108"/>
      <c r="B943" s="108"/>
      <c r="C943" s="108"/>
      <c r="D943" s="108"/>
      <c r="E943" s="108"/>
      <c r="F943" s="108"/>
      <c r="G943" s="108"/>
      <c r="H943" s="108"/>
      <c r="I943" s="108"/>
      <c r="J943" s="108"/>
      <c r="K943" s="108"/>
      <c r="L943" s="108"/>
      <c r="M943" s="108"/>
      <c r="N943" s="108"/>
      <c r="O943" s="55"/>
      <c r="P943" s="55"/>
      <c r="Q943" s="108"/>
      <c r="R943" s="108"/>
      <c r="S943" s="108"/>
      <c r="T943" s="108"/>
      <c r="U943" s="108"/>
      <c r="V943" s="108"/>
      <c r="W943" s="108"/>
      <c r="X943" s="108"/>
      <c r="Y943" s="108"/>
      <c r="Z943" s="108"/>
    </row>
    <row r="944" spans="1:26" ht="15.75" customHeight="1">
      <c r="A944" s="108"/>
      <c r="B944" s="108"/>
      <c r="C944" s="108"/>
      <c r="D944" s="108"/>
      <c r="E944" s="108"/>
      <c r="F944" s="108"/>
      <c r="G944" s="108"/>
      <c r="H944" s="108"/>
      <c r="I944" s="108"/>
      <c r="J944" s="108"/>
      <c r="K944" s="108"/>
      <c r="L944" s="108"/>
      <c r="M944" s="108"/>
      <c r="N944" s="108"/>
      <c r="O944" s="55"/>
      <c r="P944" s="55"/>
      <c r="Q944" s="108"/>
      <c r="R944" s="108"/>
      <c r="S944" s="108"/>
      <c r="T944" s="108"/>
      <c r="U944" s="108"/>
      <c r="V944" s="108"/>
      <c r="W944" s="108"/>
      <c r="X944" s="108"/>
      <c r="Y944" s="108"/>
      <c r="Z944" s="108"/>
    </row>
    <row r="945" spans="1:26" ht="15.75" customHeight="1">
      <c r="A945" s="108"/>
      <c r="B945" s="108"/>
      <c r="C945" s="108"/>
      <c r="D945" s="108"/>
      <c r="E945" s="108"/>
      <c r="F945" s="108"/>
      <c r="G945" s="108"/>
      <c r="H945" s="108"/>
      <c r="I945" s="108"/>
      <c r="J945" s="108"/>
      <c r="K945" s="108"/>
      <c r="L945" s="108"/>
      <c r="M945" s="108"/>
      <c r="N945" s="108"/>
      <c r="O945" s="55"/>
      <c r="P945" s="55"/>
      <c r="Q945" s="108"/>
      <c r="R945" s="108"/>
      <c r="S945" s="108"/>
      <c r="T945" s="108"/>
      <c r="U945" s="108"/>
      <c r="V945" s="108"/>
      <c r="W945" s="108"/>
      <c r="X945" s="108"/>
      <c r="Y945" s="108"/>
      <c r="Z945" s="108"/>
    </row>
    <row r="946" spans="1:26" ht="15.75" customHeight="1">
      <c r="A946" s="108"/>
      <c r="B946" s="108"/>
      <c r="C946" s="108"/>
      <c r="D946" s="108"/>
      <c r="E946" s="108"/>
      <c r="F946" s="108"/>
      <c r="G946" s="108"/>
      <c r="H946" s="108"/>
      <c r="I946" s="108"/>
      <c r="J946" s="108"/>
      <c r="K946" s="108"/>
      <c r="L946" s="108"/>
      <c r="M946" s="108"/>
      <c r="N946" s="108"/>
      <c r="O946" s="55"/>
      <c r="P946" s="55"/>
      <c r="Q946" s="108"/>
      <c r="R946" s="108"/>
      <c r="S946" s="108"/>
      <c r="T946" s="108"/>
      <c r="U946" s="108"/>
      <c r="V946" s="108"/>
      <c r="W946" s="108"/>
      <c r="X946" s="108"/>
      <c r="Y946" s="108"/>
      <c r="Z946" s="108"/>
    </row>
    <row r="947" spans="1:26" ht="15.75" customHeight="1">
      <c r="A947" s="108"/>
      <c r="B947" s="108"/>
      <c r="C947" s="108"/>
      <c r="D947" s="108"/>
      <c r="E947" s="108"/>
      <c r="F947" s="108"/>
      <c r="G947" s="108"/>
      <c r="H947" s="108"/>
      <c r="I947" s="108"/>
      <c r="J947" s="108"/>
      <c r="K947" s="108"/>
      <c r="L947" s="108"/>
      <c r="M947" s="108"/>
      <c r="N947" s="108"/>
      <c r="O947" s="55"/>
      <c r="P947" s="55"/>
      <c r="Q947" s="108"/>
      <c r="R947" s="108"/>
      <c r="S947" s="108"/>
      <c r="T947" s="108"/>
      <c r="U947" s="108"/>
      <c r="V947" s="108"/>
      <c r="W947" s="108"/>
      <c r="X947" s="108"/>
      <c r="Y947" s="108"/>
      <c r="Z947" s="108"/>
    </row>
    <row r="948" spans="1:26" ht="15.75" customHeight="1">
      <c r="A948" s="108"/>
      <c r="B948" s="108"/>
      <c r="C948" s="108"/>
      <c r="D948" s="108"/>
      <c r="E948" s="108"/>
      <c r="F948" s="108"/>
      <c r="G948" s="108"/>
      <c r="H948" s="108"/>
      <c r="I948" s="108"/>
      <c r="J948" s="108"/>
      <c r="K948" s="108"/>
      <c r="L948" s="108"/>
      <c r="M948" s="108"/>
      <c r="N948" s="108"/>
      <c r="O948" s="55"/>
      <c r="P948" s="55"/>
      <c r="Q948" s="108"/>
      <c r="R948" s="108"/>
      <c r="S948" s="108"/>
      <c r="T948" s="108"/>
      <c r="U948" s="108"/>
      <c r="V948" s="108"/>
      <c r="W948" s="108"/>
      <c r="X948" s="108"/>
      <c r="Y948" s="108"/>
      <c r="Z948" s="108"/>
    </row>
    <row r="949" spans="1:26" ht="15.75" customHeight="1">
      <c r="A949" s="108"/>
      <c r="B949" s="108"/>
      <c r="C949" s="108"/>
      <c r="D949" s="108"/>
      <c r="E949" s="108"/>
      <c r="F949" s="108"/>
      <c r="G949" s="108"/>
      <c r="H949" s="108"/>
      <c r="I949" s="108"/>
      <c r="J949" s="108"/>
      <c r="K949" s="108"/>
      <c r="L949" s="108"/>
      <c r="M949" s="108"/>
      <c r="N949" s="108"/>
      <c r="O949" s="55"/>
      <c r="P949" s="55"/>
      <c r="Q949" s="108"/>
      <c r="R949" s="108"/>
      <c r="S949" s="108"/>
      <c r="T949" s="108"/>
      <c r="U949" s="108"/>
      <c r="V949" s="108"/>
      <c r="W949" s="108"/>
      <c r="X949" s="108"/>
      <c r="Y949" s="108"/>
      <c r="Z949" s="108"/>
    </row>
    <row r="950" spans="1:26" ht="15.75" customHeight="1">
      <c r="A950" s="108"/>
      <c r="B950" s="108"/>
      <c r="C950" s="108"/>
      <c r="D950" s="108"/>
      <c r="E950" s="108"/>
      <c r="F950" s="108"/>
      <c r="G950" s="108"/>
      <c r="H950" s="108"/>
      <c r="I950" s="108"/>
      <c r="J950" s="108"/>
      <c r="K950" s="108"/>
      <c r="L950" s="108"/>
      <c r="M950" s="108"/>
      <c r="N950" s="108"/>
      <c r="O950" s="55"/>
      <c r="P950" s="55"/>
      <c r="Q950" s="108"/>
      <c r="R950" s="108"/>
      <c r="S950" s="108"/>
      <c r="T950" s="108"/>
      <c r="U950" s="108"/>
      <c r="V950" s="108"/>
      <c r="W950" s="108"/>
      <c r="X950" s="108"/>
      <c r="Y950" s="108"/>
      <c r="Z950" s="108"/>
    </row>
    <row r="951" spans="1:26" ht="15.75" customHeight="1">
      <c r="A951" s="108"/>
      <c r="B951" s="108"/>
      <c r="C951" s="108"/>
      <c r="D951" s="108"/>
      <c r="E951" s="108"/>
      <c r="F951" s="108"/>
      <c r="G951" s="108"/>
      <c r="H951" s="108"/>
      <c r="I951" s="108"/>
      <c r="J951" s="108"/>
      <c r="K951" s="108"/>
      <c r="L951" s="108"/>
      <c r="M951" s="108"/>
      <c r="N951" s="108"/>
      <c r="O951" s="55"/>
      <c r="P951" s="55"/>
      <c r="Q951" s="108"/>
      <c r="R951" s="108"/>
      <c r="S951" s="108"/>
      <c r="T951" s="108"/>
      <c r="U951" s="108"/>
      <c r="V951" s="108"/>
      <c r="W951" s="108"/>
      <c r="X951" s="108"/>
      <c r="Y951" s="108"/>
      <c r="Z951" s="108"/>
    </row>
    <row r="952" spans="1:26" ht="15.75" customHeight="1">
      <c r="A952" s="108"/>
      <c r="B952" s="108"/>
      <c r="C952" s="108"/>
      <c r="D952" s="108"/>
      <c r="E952" s="108"/>
      <c r="F952" s="108"/>
      <c r="G952" s="108"/>
      <c r="H952" s="108"/>
      <c r="I952" s="108"/>
      <c r="J952" s="108"/>
      <c r="K952" s="108"/>
      <c r="L952" s="108"/>
      <c r="M952" s="108"/>
      <c r="N952" s="108"/>
      <c r="O952" s="55"/>
      <c r="P952" s="55"/>
      <c r="Q952" s="108"/>
      <c r="R952" s="108"/>
      <c r="S952" s="108"/>
      <c r="T952" s="108"/>
      <c r="U952" s="108"/>
      <c r="V952" s="108"/>
      <c r="W952" s="108"/>
      <c r="X952" s="108"/>
      <c r="Y952" s="108"/>
      <c r="Z952" s="108"/>
    </row>
    <row r="953" spans="1:26" ht="15.75" customHeight="1">
      <c r="A953" s="108"/>
      <c r="B953" s="108"/>
      <c r="C953" s="108"/>
      <c r="D953" s="108"/>
      <c r="E953" s="108"/>
      <c r="F953" s="108"/>
      <c r="G953" s="108"/>
      <c r="H953" s="108"/>
      <c r="I953" s="108"/>
      <c r="J953" s="108"/>
      <c r="K953" s="108"/>
      <c r="L953" s="108"/>
      <c r="M953" s="108"/>
      <c r="N953" s="108"/>
      <c r="O953" s="55"/>
      <c r="P953" s="55"/>
      <c r="Q953" s="108"/>
      <c r="R953" s="108"/>
      <c r="S953" s="108"/>
      <c r="T953" s="108"/>
      <c r="U953" s="108"/>
      <c r="V953" s="108"/>
      <c r="W953" s="108"/>
      <c r="X953" s="108"/>
      <c r="Y953" s="108"/>
      <c r="Z953" s="108"/>
    </row>
    <row r="954" spans="1:26" ht="15.75" customHeight="1">
      <c r="A954" s="108"/>
      <c r="B954" s="108"/>
      <c r="C954" s="108"/>
      <c r="D954" s="108"/>
      <c r="E954" s="108"/>
      <c r="F954" s="108"/>
      <c r="G954" s="108"/>
      <c r="H954" s="108"/>
      <c r="I954" s="108"/>
      <c r="J954" s="108"/>
      <c r="K954" s="108"/>
      <c r="L954" s="108"/>
      <c r="M954" s="108"/>
      <c r="N954" s="108"/>
      <c r="O954" s="55"/>
      <c r="P954" s="55"/>
      <c r="Q954" s="108"/>
      <c r="R954" s="108"/>
      <c r="S954" s="108"/>
      <c r="T954" s="108"/>
      <c r="U954" s="108"/>
      <c r="V954" s="108"/>
      <c r="W954" s="108"/>
      <c r="X954" s="108"/>
      <c r="Y954" s="108"/>
      <c r="Z954" s="108"/>
    </row>
    <row r="955" spans="1:26" ht="15.75" customHeight="1">
      <c r="A955" s="108"/>
      <c r="B955" s="108"/>
      <c r="C955" s="108"/>
      <c r="D955" s="108"/>
      <c r="E955" s="108"/>
      <c r="F955" s="108"/>
      <c r="G955" s="108"/>
      <c r="H955" s="108"/>
      <c r="I955" s="108"/>
      <c r="J955" s="108"/>
      <c r="K955" s="108"/>
      <c r="L955" s="108"/>
      <c r="M955" s="108"/>
      <c r="N955" s="108"/>
      <c r="O955" s="55"/>
      <c r="P955" s="55"/>
      <c r="Q955" s="108"/>
      <c r="R955" s="108"/>
      <c r="S955" s="108"/>
      <c r="T955" s="108"/>
      <c r="U955" s="108"/>
      <c r="V955" s="108"/>
      <c r="W955" s="108"/>
      <c r="X955" s="108"/>
      <c r="Y955" s="108"/>
      <c r="Z955" s="108"/>
    </row>
    <row r="956" spans="1:26" ht="15.75" customHeight="1">
      <c r="A956" s="108"/>
      <c r="B956" s="108"/>
      <c r="C956" s="108"/>
      <c r="D956" s="108"/>
      <c r="E956" s="108"/>
      <c r="F956" s="108"/>
      <c r="G956" s="108"/>
      <c r="H956" s="108"/>
      <c r="I956" s="108"/>
      <c r="J956" s="108"/>
      <c r="K956" s="108"/>
      <c r="L956" s="108"/>
      <c r="M956" s="108"/>
      <c r="N956" s="108"/>
      <c r="O956" s="55"/>
      <c r="P956" s="55"/>
      <c r="Q956" s="108"/>
      <c r="R956" s="108"/>
      <c r="S956" s="108"/>
      <c r="T956" s="108"/>
      <c r="U956" s="108"/>
      <c r="V956" s="108"/>
      <c r="W956" s="108"/>
      <c r="X956" s="108"/>
      <c r="Y956" s="108"/>
      <c r="Z956" s="108"/>
    </row>
    <row r="957" spans="1:26" ht="15.75" customHeight="1">
      <c r="A957" s="108"/>
      <c r="B957" s="108"/>
      <c r="C957" s="108"/>
      <c r="D957" s="108"/>
      <c r="E957" s="108"/>
      <c r="F957" s="108"/>
      <c r="G957" s="108"/>
      <c r="H957" s="108"/>
      <c r="I957" s="108"/>
      <c r="J957" s="108"/>
      <c r="K957" s="108"/>
      <c r="L957" s="108"/>
      <c r="M957" s="108"/>
      <c r="N957" s="108"/>
      <c r="O957" s="55"/>
      <c r="P957" s="55"/>
      <c r="Q957" s="108"/>
      <c r="R957" s="108"/>
      <c r="S957" s="108"/>
      <c r="T957" s="108"/>
      <c r="U957" s="108"/>
      <c r="V957" s="108"/>
      <c r="W957" s="108"/>
      <c r="X957" s="108"/>
      <c r="Y957" s="108"/>
      <c r="Z957" s="108"/>
    </row>
    <row r="958" spans="1:26" ht="15.75" customHeight="1">
      <c r="A958" s="108"/>
      <c r="B958" s="108"/>
      <c r="C958" s="108"/>
      <c r="D958" s="108"/>
      <c r="E958" s="108"/>
      <c r="F958" s="108"/>
      <c r="G958" s="108"/>
      <c r="H958" s="108"/>
      <c r="I958" s="108"/>
      <c r="J958" s="108"/>
      <c r="K958" s="108"/>
      <c r="L958" s="108"/>
      <c r="M958" s="108"/>
      <c r="N958" s="108"/>
      <c r="O958" s="55"/>
      <c r="P958" s="55"/>
      <c r="Q958" s="108"/>
      <c r="R958" s="108"/>
      <c r="S958" s="108"/>
      <c r="T958" s="108"/>
      <c r="U958" s="108"/>
      <c r="V958" s="108"/>
      <c r="W958" s="108"/>
      <c r="X958" s="108"/>
      <c r="Y958" s="108"/>
      <c r="Z958" s="108"/>
    </row>
    <row r="959" spans="1:26" ht="15.75" customHeight="1">
      <c r="A959" s="108"/>
      <c r="B959" s="108"/>
      <c r="C959" s="108"/>
      <c r="D959" s="108"/>
      <c r="E959" s="108"/>
      <c r="F959" s="108"/>
      <c r="G959" s="108"/>
      <c r="H959" s="108"/>
      <c r="I959" s="108"/>
      <c r="J959" s="108"/>
      <c r="K959" s="108"/>
      <c r="L959" s="108"/>
      <c r="M959" s="108"/>
      <c r="N959" s="108"/>
      <c r="O959" s="55"/>
      <c r="P959" s="55"/>
      <c r="Q959" s="108"/>
      <c r="R959" s="108"/>
      <c r="S959" s="108"/>
      <c r="T959" s="108"/>
      <c r="U959" s="108"/>
      <c r="V959" s="108"/>
      <c r="W959" s="108"/>
      <c r="X959" s="108"/>
      <c r="Y959" s="108"/>
      <c r="Z959" s="108"/>
    </row>
    <row r="960" spans="1:26" ht="15.75" customHeight="1">
      <c r="A960" s="108"/>
      <c r="B960" s="108"/>
      <c r="C960" s="108"/>
      <c r="D960" s="108"/>
      <c r="E960" s="108"/>
      <c r="F960" s="108"/>
      <c r="G960" s="108"/>
      <c r="H960" s="108"/>
      <c r="I960" s="108"/>
      <c r="J960" s="108"/>
      <c r="K960" s="108"/>
      <c r="L960" s="108"/>
      <c r="M960" s="108"/>
      <c r="N960" s="108"/>
      <c r="O960" s="55"/>
      <c r="P960" s="55"/>
      <c r="Q960" s="108"/>
      <c r="R960" s="108"/>
      <c r="S960" s="108"/>
      <c r="T960" s="108"/>
      <c r="U960" s="108"/>
      <c r="V960" s="108"/>
      <c r="W960" s="108"/>
      <c r="X960" s="108"/>
      <c r="Y960" s="108"/>
      <c r="Z960" s="108"/>
    </row>
    <row r="961" spans="1:26" ht="15.75" customHeight="1">
      <c r="A961" s="108"/>
      <c r="B961" s="108"/>
      <c r="C961" s="108"/>
      <c r="D961" s="108"/>
      <c r="E961" s="108"/>
      <c r="F961" s="108"/>
      <c r="G961" s="108"/>
      <c r="H961" s="108"/>
      <c r="I961" s="108"/>
      <c r="J961" s="108"/>
      <c r="K961" s="108"/>
      <c r="L961" s="108"/>
      <c r="M961" s="108"/>
      <c r="N961" s="108"/>
      <c r="O961" s="55"/>
      <c r="P961" s="55"/>
      <c r="Q961" s="108"/>
      <c r="R961" s="108"/>
      <c r="S961" s="108"/>
      <c r="T961" s="108"/>
      <c r="U961" s="108"/>
      <c r="V961" s="108"/>
      <c r="W961" s="108"/>
      <c r="X961" s="108"/>
      <c r="Y961" s="108"/>
      <c r="Z961" s="108"/>
    </row>
    <row r="962" spans="1:26" ht="15.75" customHeight="1">
      <c r="A962" s="108"/>
      <c r="B962" s="108"/>
      <c r="C962" s="108"/>
      <c r="D962" s="108"/>
      <c r="E962" s="108"/>
      <c r="F962" s="108"/>
      <c r="G962" s="108"/>
      <c r="H962" s="108"/>
      <c r="I962" s="108"/>
      <c r="J962" s="108"/>
      <c r="K962" s="108"/>
      <c r="L962" s="108"/>
      <c r="M962" s="108"/>
      <c r="N962" s="108"/>
      <c r="O962" s="55"/>
      <c r="P962" s="55"/>
      <c r="Q962" s="108"/>
      <c r="R962" s="108"/>
      <c r="S962" s="108"/>
      <c r="T962" s="108"/>
      <c r="U962" s="108"/>
      <c r="V962" s="108"/>
      <c r="W962" s="108"/>
      <c r="X962" s="108"/>
      <c r="Y962" s="108"/>
      <c r="Z962" s="108"/>
    </row>
    <row r="963" spans="1:26" ht="15.75" customHeight="1">
      <c r="A963" s="108"/>
      <c r="B963" s="108"/>
      <c r="C963" s="108"/>
      <c r="D963" s="108"/>
      <c r="E963" s="108"/>
      <c r="F963" s="108"/>
      <c r="G963" s="108"/>
      <c r="H963" s="108"/>
      <c r="I963" s="108"/>
      <c r="J963" s="108"/>
      <c r="K963" s="108"/>
      <c r="L963" s="108"/>
      <c r="M963" s="108"/>
      <c r="N963" s="108"/>
      <c r="O963" s="55"/>
      <c r="P963" s="55"/>
      <c r="Q963" s="108"/>
      <c r="R963" s="108"/>
      <c r="S963" s="108"/>
      <c r="T963" s="108"/>
      <c r="U963" s="108"/>
      <c r="V963" s="108"/>
      <c r="W963" s="108"/>
      <c r="X963" s="108"/>
      <c r="Y963" s="108"/>
      <c r="Z963" s="108"/>
    </row>
    <row r="964" spans="1:26" ht="15.75" customHeight="1">
      <c r="A964" s="108"/>
      <c r="B964" s="108"/>
      <c r="C964" s="108"/>
      <c r="D964" s="108"/>
      <c r="E964" s="108"/>
      <c r="F964" s="108"/>
      <c r="G964" s="108"/>
      <c r="H964" s="108"/>
      <c r="I964" s="108"/>
      <c r="J964" s="108"/>
      <c r="K964" s="108"/>
      <c r="L964" s="108"/>
      <c r="M964" s="108"/>
      <c r="N964" s="108"/>
      <c r="O964" s="55"/>
      <c r="P964" s="55"/>
      <c r="Q964" s="108"/>
      <c r="R964" s="108"/>
      <c r="S964" s="108"/>
      <c r="T964" s="108"/>
      <c r="U964" s="108"/>
      <c r="V964" s="108"/>
      <c r="W964" s="108"/>
      <c r="X964" s="108"/>
      <c r="Y964" s="108"/>
      <c r="Z964" s="108"/>
    </row>
    <row r="965" spans="1:26" ht="15.75" customHeight="1">
      <c r="A965" s="108"/>
      <c r="B965" s="108"/>
      <c r="C965" s="108"/>
      <c r="D965" s="108"/>
      <c r="E965" s="108"/>
      <c r="F965" s="108"/>
      <c r="G965" s="108"/>
      <c r="H965" s="108"/>
      <c r="I965" s="108"/>
      <c r="J965" s="108"/>
      <c r="K965" s="108"/>
      <c r="L965" s="108"/>
      <c r="M965" s="108"/>
      <c r="N965" s="108"/>
      <c r="O965" s="55"/>
      <c r="P965" s="55"/>
      <c r="Q965" s="108"/>
      <c r="R965" s="108"/>
      <c r="S965" s="108"/>
      <c r="T965" s="108"/>
      <c r="U965" s="108"/>
      <c r="V965" s="108"/>
      <c r="W965" s="108"/>
      <c r="X965" s="108"/>
      <c r="Y965" s="108"/>
      <c r="Z965" s="108"/>
    </row>
    <row r="966" spans="1:26" ht="15.75" customHeight="1">
      <c r="A966" s="108"/>
      <c r="B966" s="108"/>
      <c r="C966" s="108"/>
      <c r="D966" s="108"/>
      <c r="E966" s="108"/>
      <c r="F966" s="108"/>
      <c r="G966" s="108"/>
      <c r="H966" s="108"/>
      <c r="I966" s="108"/>
      <c r="J966" s="108"/>
      <c r="K966" s="108"/>
      <c r="L966" s="108"/>
      <c r="M966" s="108"/>
      <c r="N966" s="108"/>
      <c r="O966" s="55"/>
      <c r="P966" s="55"/>
      <c r="Q966" s="108"/>
      <c r="R966" s="108"/>
      <c r="S966" s="108"/>
      <c r="T966" s="108"/>
      <c r="U966" s="108"/>
      <c r="V966" s="108"/>
      <c r="W966" s="108"/>
      <c r="X966" s="108"/>
      <c r="Y966" s="108"/>
      <c r="Z966" s="108"/>
    </row>
    <row r="967" spans="1:26" ht="15.75" customHeight="1">
      <c r="A967" s="108"/>
      <c r="B967" s="108"/>
      <c r="C967" s="108"/>
      <c r="D967" s="108"/>
      <c r="E967" s="108"/>
      <c r="F967" s="108"/>
      <c r="G967" s="108"/>
      <c r="H967" s="108"/>
      <c r="I967" s="108"/>
      <c r="J967" s="108"/>
      <c r="K967" s="108"/>
      <c r="L967" s="108"/>
      <c r="M967" s="108"/>
      <c r="N967" s="108"/>
      <c r="O967" s="55"/>
      <c r="P967" s="55"/>
      <c r="Q967" s="108"/>
      <c r="R967" s="108"/>
      <c r="S967" s="108"/>
      <c r="T967" s="108"/>
      <c r="U967" s="108"/>
      <c r="V967" s="108"/>
      <c r="W967" s="108"/>
      <c r="X967" s="108"/>
      <c r="Y967" s="108"/>
      <c r="Z967" s="108"/>
    </row>
    <row r="968" spans="1:26" ht="15.75" customHeight="1">
      <c r="A968" s="108"/>
      <c r="B968" s="108"/>
      <c r="C968" s="108"/>
      <c r="D968" s="108"/>
      <c r="E968" s="108"/>
      <c r="F968" s="108"/>
      <c r="G968" s="108"/>
      <c r="H968" s="108"/>
      <c r="I968" s="108"/>
      <c r="J968" s="108"/>
      <c r="K968" s="108"/>
      <c r="L968" s="108"/>
      <c r="M968" s="108"/>
      <c r="N968" s="108"/>
      <c r="O968" s="55"/>
      <c r="P968" s="55"/>
      <c r="Q968" s="108"/>
      <c r="R968" s="108"/>
      <c r="S968" s="108"/>
      <c r="T968" s="108"/>
      <c r="U968" s="108"/>
      <c r="V968" s="108"/>
      <c r="W968" s="108"/>
      <c r="X968" s="108"/>
      <c r="Y968" s="108"/>
      <c r="Z968" s="108"/>
    </row>
    <row r="969" spans="1:26" ht="15.75" customHeight="1">
      <c r="A969" s="108"/>
      <c r="B969" s="108"/>
      <c r="C969" s="108"/>
      <c r="D969" s="108"/>
      <c r="E969" s="108"/>
      <c r="F969" s="108"/>
      <c r="G969" s="108"/>
      <c r="H969" s="108"/>
      <c r="I969" s="108"/>
      <c r="J969" s="108"/>
      <c r="K969" s="108"/>
      <c r="L969" s="108"/>
      <c r="M969" s="108"/>
      <c r="N969" s="108"/>
      <c r="O969" s="55"/>
      <c r="P969" s="55"/>
      <c r="Q969" s="108"/>
      <c r="R969" s="108"/>
      <c r="S969" s="108"/>
      <c r="T969" s="108"/>
      <c r="U969" s="108"/>
      <c r="V969" s="108"/>
      <c r="W969" s="108"/>
      <c r="X969" s="108"/>
      <c r="Y969" s="108"/>
      <c r="Z969" s="108"/>
    </row>
    <row r="970" spans="1:26" ht="15.75" customHeight="1">
      <c r="A970" s="108"/>
      <c r="B970" s="108"/>
      <c r="C970" s="108"/>
      <c r="D970" s="108"/>
      <c r="E970" s="108"/>
      <c r="F970" s="108"/>
      <c r="G970" s="108"/>
      <c r="H970" s="108"/>
      <c r="I970" s="108"/>
      <c r="J970" s="108"/>
      <c r="K970" s="108"/>
      <c r="L970" s="108"/>
      <c r="M970" s="108"/>
      <c r="N970" s="108"/>
      <c r="O970" s="55"/>
      <c r="P970" s="55"/>
      <c r="Q970" s="108"/>
      <c r="R970" s="108"/>
      <c r="S970" s="108"/>
      <c r="T970" s="108"/>
      <c r="U970" s="108"/>
      <c r="V970" s="108"/>
      <c r="W970" s="108"/>
      <c r="X970" s="108"/>
      <c r="Y970" s="108"/>
      <c r="Z970" s="108"/>
    </row>
    <row r="971" spans="1:26" ht="15.75" customHeight="1">
      <c r="A971" s="108"/>
      <c r="B971" s="108"/>
      <c r="C971" s="108"/>
      <c r="D971" s="108"/>
      <c r="E971" s="108"/>
      <c r="F971" s="108"/>
      <c r="G971" s="108"/>
      <c r="H971" s="108"/>
      <c r="I971" s="108"/>
      <c r="J971" s="108"/>
      <c r="K971" s="108"/>
      <c r="L971" s="108"/>
      <c r="M971" s="108"/>
      <c r="N971" s="108"/>
      <c r="O971" s="55"/>
      <c r="P971" s="55"/>
      <c r="Q971" s="108"/>
      <c r="R971" s="108"/>
      <c r="S971" s="108"/>
      <c r="T971" s="108"/>
      <c r="U971" s="108"/>
      <c r="V971" s="108"/>
      <c r="W971" s="108"/>
      <c r="X971" s="108"/>
      <c r="Y971" s="108"/>
      <c r="Z971" s="108"/>
    </row>
    <row r="972" spans="1:26" ht="15.75" customHeight="1">
      <c r="A972" s="108"/>
      <c r="B972" s="108"/>
      <c r="C972" s="108"/>
      <c r="D972" s="108"/>
      <c r="E972" s="108"/>
      <c r="F972" s="108"/>
      <c r="G972" s="108"/>
      <c r="H972" s="108"/>
      <c r="I972" s="108"/>
      <c r="J972" s="108"/>
      <c r="K972" s="108"/>
      <c r="L972" s="108"/>
      <c r="M972" s="108"/>
      <c r="N972" s="108"/>
      <c r="O972" s="55"/>
      <c r="P972" s="55"/>
      <c r="Q972" s="108"/>
      <c r="R972" s="108"/>
      <c r="S972" s="108"/>
      <c r="T972" s="108"/>
      <c r="U972" s="108"/>
      <c r="V972" s="108"/>
      <c r="W972" s="108"/>
      <c r="X972" s="108"/>
      <c r="Y972" s="108"/>
      <c r="Z972" s="108"/>
    </row>
    <row r="973" spans="1:26" ht="15.75" customHeight="1">
      <c r="A973" s="108"/>
      <c r="B973" s="108"/>
      <c r="C973" s="108"/>
      <c r="D973" s="108"/>
      <c r="E973" s="108"/>
      <c r="F973" s="108"/>
      <c r="G973" s="108"/>
      <c r="H973" s="108"/>
      <c r="I973" s="108"/>
      <c r="J973" s="108"/>
      <c r="K973" s="108"/>
      <c r="L973" s="108"/>
      <c r="M973" s="108"/>
      <c r="N973" s="108"/>
      <c r="O973" s="55"/>
      <c r="P973" s="55"/>
      <c r="Q973" s="108"/>
      <c r="R973" s="108"/>
      <c r="S973" s="108"/>
      <c r="T973" s="108"/>
      <c r="U973" s="108"/>
      <c r="V973" s="108"/>
      <c r="W973" s="108"/>
      <c r="X973" s="108"/>
      <c r="Y973" s="108"/>
      <c r="Z973" s="108"/>
    </row>
    <row r="974" spans="1:26" ht="15.75" customHeight="1">
      <c r="A974" s="108"/>
      <c r="B974" s="108"/>
      <c r="C974" s="108"/>
      <c r="D974" s="108"/>
      <c r="E974" s="108"/>
      <c r="F974" s="108"/>
      <c r="G974" s="108"/>
      <c r="H974" s="108"/>
      <c r="I974" s="108"/>
      <c r="J974" s="108"/>
      <c r="K974" s="108"/>
      <c r="L974" s="108"/>
      <c r="M974" s="108"/>
      <c r="N974" s="108"/>
      <c r="O974" s="55"/>
      <c r="P974" s="55"/>
      <c r="Q974" s="108"/>
      <c r="R974" s="108"/>
      <c r="S974" s="108"/>
      <c r="T974" s="108"/>
      <c r="U974" s="108"/>
      <c r="V974" s="108"/>
      <c r="W974" s="108"/>
      <c r="X974" s="108"/>
      <c r="Y974" s="108"/>
      <c r="Z974" s="108"/>
    </row>
    <row r="975" spans="1:26" ht="15.75" customHeight="1">
      <c r="A975" s="108"/>
      <c r="B975" s="108"/>
      <c r="C975" s="108"/>
      <c r="D975" s="108"/>
      <c r="E975" s="108"/>
      <c r="F975" s="108"/>
      <c r="G975" s="108"/>
      <c r="H975" s="108"/>
      <c r="I975" s="108"/>
      <c r="J975" s="108"/>
      <c r="K975" s="108"/>
      <c r="L975" s="108"/>
      <c r="M975" s="108"/>
      <c r="N975" s="108"/>
      <c r="O975" s="55"/>
      <c r="P975" s="55"/>
      <c r="Q975" s="108"/>
      <c r="R975" s="108"/>
      <c r="S975" s="108"/>
      <c r="T975" s="108"/>
      <c r="U975" s="108"/>
      <c r="V975" s="108"/>
      <c r="W975" s="108"/>
      <c r="X975" s="108"/>
      <c r="Y975" s="108"/>
      <c r="Z975" s="108"/>
    </row>
    <row r="976" spans="1:26" ht="15.75" customHeight="1">
      <c r="A976" s="108"/>
      <c r="B976" s="108"/>
      <c r="C976" s="108"/>
      <c r="D976" s="108"/>
      <c r="E976" s="108"/>
      <c r="F976" s="108"/>
      <c r="G976" s="108"/>
      <c r="H976" s="108"/>
      <c r="I976" s="108"/>
      <c r="J976" s="108"/>
      <c r="K976" s="108"/>
      <c r="L976" s="108"/>
      <c r="M976" s="108"/>
      <c r="N976" s="108"/>
      <c r="O976" s="55"/>
      <c r="P976" s="55"/>
      <c r="Q976" s="108"/>
      <c r="R976" s="108"/>
      <c r="S976" s="108"/>
      <c r="T976" s="108"/>
      <c r="U976" s="108"/>
      <c r="V976" s="108"/>
      <c r="W976" s="108"/>
      <c r="X976" s="108"/>
      <c r="Y976" s="108"/>
      <c r="Z976" s="108"/>
    </row>
    <row r="977" spans="1:26" ht="15.75" customHeight="1">
      <c r="A977" s="108"/>
      <c r="B977" s="108"/>
      <c r="C977" s="108"/>
      <c r="D977" s="108"/>
      <c r="E977" s="108"/>
      <c r="F977" s="108"/>
      <c r="G977" s="108"/>
      <c r="H977" s="108"/>
      <c r="I977" s="108"/>
      <c r="J977" s="108"/>
      <c r="K977" s="108"/>
      <c r="L977" s="108"/>
      <c r="M977" s="108"/>
      <c r="N977" s="108"/>
      <c r="O977" s="55"/>
      <c r="P977" s="55"/>
      <c r="Q977" s="108"/>
      <c r="R977" s="108"/>
      <c r="S977" s="108"/>
      <c r="T977" s="108"/>
      <c r="U977" s="108"/>
      <c r="V977" s="108"/>
      <c r="W977" s="108"/>
      <c r="X977" s="108"/>
      <c r="Y977" s="108"/>
      <c r="Z977" s="108"/>
    </row>
    <row r="978" spans="1:26" ht="15.75" customHeight="1">
      <c r="A978" s="108"/>
      <c r="B978" s="108"/>
      <c r="C978" s="108"/>
      <c r="D978" s="108"/>
      <c r="E978" s="108"/>
      <c r="F978" s="108"/>
      <c r="G978" s="108"/>
      <c r="H978" s="108"/>
      <c r="I978" s="108"/>
      <c r="J978" s="108"/>
      <c r="K978" s="108"/>
      <c r="L978" s="108"/>
      <c r="M978" s="108"/>
      <c r="N978" s="108"/>
      <c r="O978" s="55"/>
      <c r="P978" s="55"/>
      <c r="Q978" s="108"/>
      <c r="R978" s="108"/>
      <c r="S978" s="108"/>
      <c r="T978" s="108"/>
      <c r="U978" s="108"/>
      <c r="V978" s="108"/>
      <c r="W978" s="108"/>
      <c r="X978" s="108"/>
      <c r="Y978" s="108"/>
      <c r="Z978" s="108"/>
    </row>
    <row r="979" spans="1:26" ht="15.75" customHeight="1">
      <c r="A979" s="108"/>
      <c r="B979" s="108"/>
      <c r="C979" s="108"/>
      <c r="D979" s="108"/>
      <c r="E979" s="108"/>
      <c r="F979" s="108"/>
      <c r="G979" s="108"/>
      <c r="H979" s="108"/>
      <c r="I979" s="108"/>
      <c r="J979" s="108"/>
      <c r="K979" s="108"/>
      <c r="L979" s="108"/>
      <c r="M979" s="108"/>
      <c r="N979" s="108"/>
      <c r="O979" s="55"/>
      <c r="P979" s="55"/>
      <c r="Q979" s="108"/>
      <c r="R979" s="108"/>
      <c r="S979" s="108"/>
      <c r="T979" s="108"/>
      <c r="U979" s="108"/>
      <c r="V979" s="108"/>
      <c r="W979" s="108"/>
      <c r="X979" s="108"/>
      <c r="Y979" s="108"/>
      <c r="Z979" s="108"/>
    </row>
    <row r="980" spans="1:26" ht="15.75" customHeight="1">
      <c r="A980" s="108"/>
      <c r="B980" s="108"/>
      <c r="C980" s="108"/>
      <c r="D980" s="108"/>
      <c r="E980" s="108"/>
      <c r="F980" s="108"/>
      <c r="G980" s="108"/>
      <c r="H980" s="108"/>
      <c r="I980" s="108"/>
      <c r="J980" s="108"/>
      <c r="K980" s="108"/>
      <c r="L980" s="108"/>
      <c r="M980" s="108"/>
      <c r="N980" s="108"/>
      <c r="O980" s="55"/>
      <c r="P980" s="55"/>
      <c r="Q980" s="108"/>
      <c r="R980" s="108"/>
      <c r="S980" s="108"/>
      <c r="T980" s="108"/>
      <c r="U980" s="108"/>
      <c r="V980" s="108"/>
      <c r="W980" s="108"/>
      <c r="X980" s="108"/>
      <c r="Y980" s="108"/>
      <c r="Z980" s="108"/>
    </row>
    <row r="981" spans="1:26" ht="15.75" customHeight="1">
      <c r="A981" s="108"/>
      <c r="B981" s="108"/>
      <c r="C981" s="108"/>
      <c r="D981" s="108"/>
      <c r="E981" s="108"/>
      <c r="F981" s="108"/>
      <c r="G981" s="108"/>
      <c r="H981" s="108"/>
      <c r="I981" s="108"/>
      <c r="J981" s="108"/>
      <c r="K981" s="108"/>
      <c r="L981" s="108"/>
      <c r="M981" s="108"/>
      <c r="N981" s="108"/>
      <c r="O981" s="55"/>
      <c r="P981" s="55"/>
      <c r="Q981" s="108"/>
      <c r="R981" s="108"/>
      <c r="S981" s="108"/>
      <c r="T981" s="108"/>
      <c r="U981" s="108"/>
      <c r="V981" s="108"/>
      <c r="W981" s="108"/>
      <c r="X981" s="108"/>
      <c r="Y981" s="108"/>
      <c r="Z981" s="108"/>
    </row>
    <row r="982" spans="1:26" ht="15.75" customHeight="1">
      <c r="A982" s="108"/>
      <c r="B982" s="108"/>
      <c r="C982" s="108"/>
      <c r="D982" s="108"/>
      <c r="E982" s="108"/>
      <c r="F982" s="108"/>
      <c r="G982" s="108"/>
      <c r="H982" s="108"/>
      <c r="I982" s="108"/>
      <c r="J982" s="108"/>
      <c r="K982" s="108"/>
      <c r="L982" s="108"/>
      <c r="M982" s="108"/>
      <c r="N982" s="108"/>
      <c r="O982" s="55"/>
      <c r="P982" s="55"/>
      <c r="Q982" s="108"/>
      <c r="R982" s="108"/>
      <c r="S982" s="108"/>
      <c r="T982" s="108"/>
      <c r="U982" s="108"/>
      <c r="V982" s="108"/>
      <c r="W982" s="108"/>
      <c r="X982" s="108"/>
      <c r="Y982" s="108"/>
      <c r="Z982" s="108"/>
    </row>
    <row r="983" spans="1:26" ht="15.75" customHeight="1">
      <c r="A983" s="108"/>
      <c r="B983" s="108"/>
      <c r="C983" s="108"/>
      <c r="D983" s="108"/>
      <c r="E983" s="108"/>
      <c r="F983" s="108"/>
      <c r="G983" s="108"/>
      <c r="H983" s="108"/>
      <c r="I983" s="108"/>
      <c r="J983" s="108"/>
      <c r="K983" s="108"/>
      <c r="L983" s="108"/>
      <c r="M983" s="108"/>
      <c r="N983" s="108"/>
      <c r="O983" s="55"/>
      <c r="P983" s="55"/>
      <c r="Q983" s="108"/>
      <c r="R983" s="108"/>
      <c r="S983" s="108"/>
      <c r="T983" s="108"/>
      <c r="U983" s="108"/>
      <c r="V983" s="108"/>
      <c r="W983" s="108"/>
      <c r="X983" s="108"/>
      <c r="Y983" s="108"/>
      <c r="Z983" s="108"/>
    </row>
    <row r="984" spans="1:26" ht="15.75" customHeight="1">
      <c r="A984" s="108"/>
      <c r="B984" s="108"/>
      <c r="C984" s="108"/>
      <c r="D984" s="108"/>
      <c r="E984" s="108"/>
      <c r="F984" s="108"/>
      <c r="G984" s="108"/>
      <c r="H984" s="108"/>
      <c r="I984" s="108"/>
      <c r="J984" s="108"/>
      <c r="K984" s="108"/>
      <c r="L984" s="108"/>
      <c r="M984" s="108"/>
      <c r="N984" s="108"/>
      <c r="O984" s="55"/>
      <c r="P984" s="55"/>
      <c r="Q984" s="108"/>
      <c r="R984" s="108"/>
      <c r="S984" s="108"/>
      <c r="T984" s="108"/>
      <c r="U984" s="108"/>
      <c r="V984" s="108"/>
      <c r="W984" s="108"/>
      <c r="X984" s="108"/>
      <c r="Y984" s="108"/>
      <c r="Z984" s="108"/>
    </row>
    <row r="985" spans="1:26" ht="15.75" customHeight="1">
      <c r="A985" s="108"/>
      <c r="B985" s="108"/>
      <c r="C985" s="108"/>
      <c r="D985" s="108"/>
      <c r="E985" s="108"/>
      <c r="F985" s="108"/>
      <c r="G985" s="108"/>
      <c r="H985" s="108"/>
      <c r="I985" s="108"/>
      <c r="J985" s="108"/>
      <c r="K985" s="108"/>
      <c r="L985" s="108"/>
      <c r="M985" s="108"/>
      <c r="N985" s="108"/>
      <c r="O985" s="55"/>
      <c r="P985" s="55"/>
      <c r="Q985" s="108"/>
      <c r="R985" s="108"/>
      <c r="S985" s="108"/>
      <c r="T985" s="108"/>
      <c r="U985" s="108"/>
      <c r="V985" s="108"/>
      <c r="W985" s="108"/>
      <c r="X985" s="108"/>
      <c r="Y985" s="108"/>
      <c r="Z985" s="108"/>
    </row>
    <row r="986" spans="1:26" ht="15.75" customHeight="1">
      <c r="A986" s="108"/>
      <c r="B986" s="108"/>
      <c r="C986" s="108"/>
      <c r="D986" s="108"/>
      <c r="E986" s="108"/>
      <c r="F986" s="108"/>
      <c r="G986" s="108"/>
      <c r="H986" s="108"/>
      <c r="I986" s="108"/>
      <c r="J986" s="108"/>
      <c r="K986" s="108"/>
      <c r="L986" s="108"/>
      <c r="M986" s="108"/>
      <c r="N986" s="108"/>
      <c r="O986" s="55"/>
      <c r="P986" s="55"/>
      <c r="Q986" s="108"/>
      <c r="R986" s="108"/>
      <c r="S986" s="108"/>
      <c r="T986" s="108"/>
      <c r="U986" s="108"/>
      <c r="V986" s="108"/>
      <c r="W986" s="108"/>
      <c r="X986" s="108"/>
      <c r="Y986" s="108"/>
      <c r="Z986" s="108"/>
    </row>
    <row r="987" spans="1:26" ht="15.75" customHeight="1">
      <c r="A987" s="108"/>
      <c r="B987" s="108"/>
      <c r="C987" s="108"/>
      <c r="D987" s="108"/>
      <c r="E987" s="108"/>
      <c r="F987" s="108"/>
      <c r="G987" s="108"/>
      <c r="H987" s="108"/>
      <c r="I987" s="108"/>
      <c r="J987" s="108"/>
      <c r="K987" s="108"/>
      <c r="L987" s="108"/>
      <c r="M987" s="108"/>
      <c r="N987" s="108"/>
      <c r="O987" s="55"/>
      <c r="P987" s="55"/>
      <c r="Q987" s="108"/>
      <c r="R987" s="108"/>
      <c r="S987" s="108"/>
      <c r="T987" s="108"/>
      <c r="U987" s="108"/>
      <c r="V987" s="108"/>
      <c r="W987" s="108"/>
      <c r="X987" s="108"/>
      <c r="Y987" s="108"/>
      <c r="Z987" s="108"/>
    </row>
    <row r="988" spans="1:26" ht="15.75" customHeight="1">
      <c r="A988" s="108"/>
      <c r="B988" s="108"/>
      <c r="C988" s="108"/>
      <c r="D988" s="108"/>
      <c r="E988" s="108"/>
      <c r="F988" s="108"/>
      <c r="G988" s="108"/>
      <c r="H988" s="108"/>
      <c r="I988" s="108"/>
      <c r="J988" s="108"/>
      <c r="K988" s="108"/>
      <c r="L988" s="108"/>
      <c r="M988" s="108"/>
      <c r="N988" s="108"/>
      <c r="O988" s="55"/>
      <c r="P988" s="55"/>
      <c r="Q988" s="108"/>
      <c r="R988" s="108"/>
      <c r="S988" s="108"/>
      <c r="T988" s="108"/>
      <c r="U988" s="108"/>
      <c r="V988" s="108"/>
      <c r="W988" s="108"/>
      <c r="X988" s="108"/>
      <c r="Y988" s="108"/>
      <c r="Z988" s="108"/>
    </row>
    <row r="989" spans="1:26" ht="15.75" customHeight="1">
      <c r="A989" s="108"/>
      <c r="B989" s="108"/>
      <c r="C989" s="108"/>
      <c r="D989" s="108"/>
      <c r="E989" s="108"/>
      <c r="F989" s="108"/>
      <c r="G989" s="108"/>
      <c r="H989" s="108"/>
      <c r="I989" s="108"/>
      <c r="J989" s="108"/>
      <c r="K989" s="108"/>
      <c r="L989" s="108"/>
      <c r="M989" s="108"/>
      <c r="N989" s="108"/>
      <c r="O989" s="55"/>
      <c r="P989" s="55"/>
      <c r="Q989" s="108"/>
      <c r="R989" s="108"/>
      <c r="S989" s="108"/>
      <c r="T989" s="108"/>
      <c r="U989" s="108"/>
      <c r="V989" s="108"/>
      <c r="W989" s="108"/>
      <c r="X989" s="108"/>
      <c r="Y989" s="108"/>
      <c r="Z989" s="108"/>
    </row>
    <row r="990" spans="1:26" ht="15.75" customHeight="1">
      <c r="A990" s="108"/>
      <c r="B990" s="108"/>
      <c r="C990" s="108"/>
      <c r="D990" s="108"/>
      <c r="E990" s="108"/>
      <c r="F990" s="108"/>
      <c r="G990" s="108"/>
      <c r="H990" s="108"/>
      <c r="I990" s="108"/>
      <c r="J990" s="108"/>
      <c r="K990" s="108"/>
      <c r="L990" s="108"/>
      <c r="M990" s="108"/>
      <c r="N990" s="108"/>
      <c r="O990" s="55"/>
      <c r="P990" s="55"/>
      <c r="Q990" s="108"/>
      <c r="R990" s="108"/>
      <c r="S990" s="108"/>
      <c r="T990" s="108"/>
      <c r="U990" s="108"/>
      <c r="V990" s="108"/>
      <c r="W990" s="108"/>
      <c r="X990" s="108"/>
      <c r="Y990" s="108"/>
      <c r="Z990" s="108"/>
    </row>
    <row r="991" spans="1:26" ht="15.75" customHeight="1">
      <c r="A991" s="108"/>
      <c r="B991" s="108"/>
      <c r="C991" s="108"/>
      <c r="D991" s="108"/>
      <c r="E991" s="108"/>
      <c r="F991" s="108"/>
      <c r="G991" s="108"/>
      <c r="H991" s="108"/>
      <c r="I991" s="108"/>
      <c r="J991" s="108"/>
      <c r="K991" s="108"/>
      <c r="L991" s="108"/>
      <c r="M991" s="108"/>
      <c r="N991" s="108"/>
      <c r="O991" s="55"/>
      <c r="P991" s="55"/>
      <c r="Q991" s="108"/>
      <c r="R991" s="108"/>
      <c r="S991" s="108"/>
      <c r="T991" s="108"/>
      <c r="U991" s="108"/>
      <c r="V991" s="108"/>
      <c r="W991" s="108"/>
      <c r="X991" s="108"/>
      <c r="Y991" s="108"/>
      <c r="Z991" s="108"/>
    </row>
    <row r="992" spans="1:26" ht="15.75" customHeight="1">
      <c r="A992" s="108"/>
      <c r="B992" s="108"/>
      <c r="C992" s="108"/>
      <c r="D992" s="108"/>
      <c r="E992" s="108"/>
      <c r="F992" s="108"/>
      <c r="G992" s="108"/>
      <c r="H992" s="108"/>
      <c r="I992" s="108"/>
      <c r="J992" s="108"/>
      <c r="K992" s="108"/>
      <c r="L992" s="108"/>
      <c r="M992" s="108"/>
      <c r="N992" s="108"/>
      <c r="O992" s="55"/>
      <c r="P992" s="55"/>
      <c r="Q992" s="108"/>
      <c r="R992" s="108"/>
      <c r="S992" s="108"/>
      <c r="T992" s="108"/>
      <c r="U992" s="108"/>
      <c r="V992" s="108"/>
      <c r="W992" s="108"/>
      <c r="X992" s="108"/>
      <c r="Y992" s="108"/>
      <c r="Z992" s="108"/>
    </row>
    <row r="993" spans="1:26" ht="15.75" customHeight="1">
      <c r="A993" s="108"/>
      <c r="B993" s="108"/>
      <c r="C993" s="108"/>
      <c r="D993" s="108"/>
      <c r="E993" s="108"/>
      <c r="F993" s="108"/>
      <c r="G993" s="108"/>
      <c r="H993" s="108"/>
      <c r="I993" s="108"/>
      <c r="J993" s="108"/>
      <c r="K993" s="108"/>
      <c r="L993" s="108"/>
      <c r="M993" s="108"/>
      <c r="N993" s="108"/>
      <c r="O993" s="55"/>
      <c r="P993" s="55"/>
      <c r="Q993" s="108"/>
      <c r="R993" s="108"/>
      <c r="S993" s="108"/>
      <c r="T993" s="108"/>
      <c r="U993" s="108"/>
      <c r="V993" s="108"/>
      <c r="W993" s="108"/>
      <c r="X993" s="108"/>
      <c r="Y993" s="108"/>
      <c r="Z993" s="108"/>
    </row>
    <row r="994" spans="1:26" ht="15.75" customHeight="1">
      <c r="A994" s="108"/>
      <c r="B994" s="108"/>
      <c r="C994" s="108"/>
      <c r="D994" s="108"/>
      <c r="E994" s="108"/>
      <c r="F994" s="108"/>
      <c r="G994" s="108"/>
      <c r="H994" s="108"/>
      <c r="I994" s="108"/>
      <c r="J994" s="108"/>
      <c r="K994" s="108"/>
      <c r="L994" s="108"/>
      <c r="M994" s="108"/>
      <c r="N994" s="108"/>
      <c r="O994" s="55"/>
      <c r="P994" s="55"/>
      <c r="Q994" s="108"/>
      <c r="R994" s="108"/>
      <c r="S994" s="108"/>
      <c r="T994" s="108"/>
      <c r="U994" s="108"/>
      <c r="V994" s="108"/>
      <c r="W994" s="108"/>
      <c r="X994" s="108"/>
      <c r="Y994" s="108"/>
      <c r="Z994" s="108"/>
    </row>
    <row r="995" spans="1:26" ht="15.75" customHeight="1">
      <c r="A995" s="108"/>
      <c r="B995" s="108"/>
      <c r="C995" s="108"/>
      <c r="D995" s="108"/>
      <c r="E995" s="108"/>
      <c r="F995" s="108"/>
      <c r="G995" s="108"/>
      <c r="H995" s="108"/>
      <c r="I995" s="108"/>
      <c r="J995" s="108"/>
      <c r="K995" s="108"/>
      <c r="L995" s="108"/>
      <c r="M995" s="108"/>
      <c r="N995" s="108"/>
      <c r="O995" s="55"/>
      <c r="P995" s="55"/>
      <c r="Q995" s="108"/>
      <c r="R995" s="108"/>
      <c r="S995" s="108"/>
      <c r="T995" s="108"/>
      <c r="U995" s="108"/>
      <c r="V995" s="108"/>
      <c r="W995" s="108"/>
      <c r="X995" s="108"/>
      <c r="Y995" s="108"/>
      <c r="Z995" s="108"/>
    </row>
    <row r="996" spans="1:26" ht="15.75" customHeight="1">
      <c r="A996" s="108"/>
      <c r="B996" s="108"/>
      <c r="C996" s="108"/>
      <c r="D996" s="108"/>
      <c r="E996" s="108"/>
      <c r="F996" s="108"/>
      <c r="G996" s="108"/>
      <c r="H996" s="108"/>
      <c r="I996" s="108"/>
      <c r="J996" s="108"/>
      <c r="K996" s="108"/>
      <c r="L996" s="108"/>
      <c r="M996" s="108"/>
      <c r="N996" s="108"/>
      <c r="O996" s="55"/>
      <c r="P996" s="55"/>
      <c r="Q996" s="108"/>
      <c r="R996" s="108"/>
      <c r="S996" s="108"/>
      <c r="T996" s="108"/>
      <c r="U996" s="108"/>
      <c r="V996" s="108"/>
      <c r="W996" s="108"/>
      <c r="X996" s="108"/>
      <c r="Y996" s="108"/>
      <c r="Z996" s="108"/>
    </row>
    <row r="997" spans="1:26" ht="15.75" customHeight="1">
      <c r="A997" s="108"/>
      <c r="B997" s="108"/>
      <c r="C997" s="108"/>
      <c r="D997" s="108"/>
      <c r="E997" s="108"/>
      <c r="F997" s="108"/>
      <c r="G997" s="108"/>
      <c r="H997" s="108"/>
      <c r="I997" s="108"/>
      <c r="J997" s="108"/>
      <c r="K997" s="108"/>
      <c r="L997" s="108"/>
      <c r="M997" s="108"/>
      <c r="N997" s="108"/>
      <c r="O997" s="55"/>
      <c r="P997" s="55"/>
      <c r="Q997" s="108"/>
      <c r="R997" s="108"/>
      <c r="S997" s="108"/>
      <c r="T997" s="108"/>
      <c r="U997" s="108"/>
      <c r="V997" s="108"/>
      <c r="W997" s="108"/>
      <c r="X997" s="108"/>
      <c r="Y997" s="108"/>
      <c r="Z997" s="108"/>
    </row>
    <row r="998" spans="1:26" ht="15.75" customHeight="1">
      <c r="A998" s="108"/>
      <c r="B998" s="108"/>
      <c r="C998" s="108"/>
      <c r="D998" s="108"/>
      <c r="E998" s="108"/>
      <c r="F998" s="108"/>
      <c r="G998" s="108"/>
      <c r="H998" s="108"/>
      <c r="I998" s="108"/>
      <c r="J998" s="108"/>
      <c r="K998" s="108"/>
      <c r="L998" s="108"/>
      <c r="M998" s="108"/>
      <c r="N998" s="108"/>
      <c r="O998" s="55"/>
      <c r="P998" s="55"/>
      <c r="Q998" s="108"/>
      <c r="R998" s="108"/>
      <c r="S998" s="108"/>
      <c r="T998" s="108"/>
      <c r="U998" s="108"/>
      <c r="V998" s="108"/>
      <c r="W998" s="108"/>
      <c r="X998" s="108"/>
      <c r="Y998" s="108"/>
      <c r="Z998" s="108"/>
    </row>
    <row r="999" spans="1:26" ht="15.75" customHeight="1">
      <c r="A999" s="108"/>
      <c r="B999" s="108"/>
      <c r="C999" s="108"/>
      <c r="D999" s="108"/>
      <c r="E999" s="108"/>
      <c r="F999" s="108"/>
      <c r="G999" s="108"/>
      <c r="H999" s="108"/>
      <c r="I999" s="108"/>
      <c r="J999" s="108"/>
      <c r="K999" s="108"/>
      <c r="L999" s="108"/>
      <c r="M999" s="108"/>
      <c r="N999" s="108"/>
      <c r="O999" s="55"/>
      <c r="P999" s="55"/>
      <c r="Q999" s="108"/>
      <c r="R999" s="108"/>
      <c r="S999" s="108"/>
      <c r="T999" s="108"/>
      <c r="U999" s="108"/>
      <c r="V999" s="108"/>
      <c r="W999" s="108"/>
      <c r="X999" s="108"/>
      <c r="Y999" s="108"/>
      <c r="Z999" s="108"/>
    </row>
    <row r="1000" spans="1:26" ht="15.75" customHeight="1">
      <c r="A1000" s="108"/>
      <c r="B1000" s="108"/>
      <c r="C1000" s="108"/>
      <c r="D1000" s="108"/>
      <c r="E1000" s="108"/>
      <c r="F1000" s="108"/>
      <c r="G1000" s="108"/>
      <c r="H1000" s="108"/>
      <c r="I1000" s="108"/>
      <c r="J1000" s="108"/>
      <c r="K1000" s="108"/>
      <c r="L1000" s="108"/>
      <c r="M1000" s="108"/>
      <c r="N1000" s="108"/>
      <c r="O1000" s="55"/>
      <c r="P1000" s="55"/>
      <c r="Q1000" s="108"/>
      <c r="R1000" s="108"/>
      <c r="S1000" s="108"/>
      <c r="T1000" s="108"/>
      <c r="U1000" s="108"/>
      <c r="V1000" s="108"/>
      <c r="W1000" s="108"/>
      <c r="X1000" s="108"/>
      <c r="Y1000" s="108"/>
      <c r="Z1000" s="108"/>
    </row>
    <row r="1001" spans="1:26" ht="15.75" customHeight="1">
      <c r="A1001" s="108"/>
      <c r="B1001" s="108"/>
      <c r="C1001" s="108"/>
      <c r="D1001" s="108"/>
      <c r="E1001" s="108"/>
      <c r="F1001" s="108"/>
      <c r="G1001" s="108"/>
      <c r="H1001" s="108"/>
      <c r="I1001" s="108"/>
      <c r="J1001" s="108"/>
      <c r="K1001" s="108"/>
      <c r="L1001" s="108"/>
      <c r="M1001" s="108"/>
      <c r="N1001" s="108"/>
      <c r="O1001" s="55"/>
      <c r="P1001" s="55"/>
      <c r="Q1001" s="108"/>
      <c r="R1001" s="108"/>
      <c r="S1001" s="108"/>
      <c r="T1001" s="108"/>
      <c r="U1001" s="108"/>
      <c r="V1001" s="108"/>
      <c r="W1001" s="108"/>
      <c r="X1001" s="108"/>
      <c r="Y1001" s="108"/>
      <c r="Z1001" s="108"/>
    </row>
    <row r="1002" spans="1:26" ht="15.75" customHeight="1">
      <c r="A1002" s="108"/>
      <c r="B1002" s="108"/>
      <c r="C1002" s="108"/>
      <c r="D1002" s="108"/>
      <c r="E1002" s="108"/>
      <c r="F1002" s="108"/>
      <c r="G1002" s="108"/>
      <c r="H1002" s="108"/>
      <c r="I1002" s="108"/>
      <c r="J1002" s="108"/>
      <c r="K1002" s="108"/>
      <c r="L1002" s="108"/>
      <c r="M1002" s="108"/>
      <c r="N1002" s="108"/>
      <c r="O1002" s="55"/>
      <c r="P1002" s="55"/>
      <c r="Q1002" s="108"/>
      <c r="R1002" s="108"/>
      <c r="S1002" s="108"/>
      <c r="T1002" s="108"/>
      <c r="U1002" s="108"/>
      <c r="V1002" s="108"/>
      <c r="W1002" s="108"/>
      <c r="X1002" s="108"/>
      <c r="Y1002" s="108"/>
      <c r="Z1002" s="108"/>
    </row>
    <row r="1003" spans="1:26" ht="15.75" customHeight="1">
      <c r="A1003" s="108"/>
      <c r="B1003" s="108"/>
      <c r="C1003" s="108"/>
      <c r="D1003" s="108"/>
      <c r="E1003" s="108"/>
      <c r="F1003" s="108"/>
      <c r="G1003" s="108"/>
      <c r="H1003" s="108"/>
      <c r="I1003" s="108"/>
      <c r="J1003" s="108"/>
      <c r="K1003" s="108"/>
      <c r="L1003" s="108"/>
      <c r="M1003" s="108"/>
      <c r="N1003" s="108"/>
      <c r="O1003" s="55"/>
      <c r="P1003" s="55"/>
      <c r="Q1003" s="108"/>
      <c r="R1003" s="108"/>
      <c r="S1003" s="108"/>
      <c r="T1003" s="108"/>
      <c r="U1003" s="108"/>
      <c r="V1003" s="108"/>
      <c r="W1003" s="108"/>
      <c r="X1003" s="108"/>
      <c r="Y1003" s="108"/>
      <c r="Z1003" s="108"/>
    </row>
    <row r="1004" spans="1:26" ht="15.75" customHeight="1">
      <c r="A1004" s="108"/>
      <c r="B1004" s="108"/>
      <c r="C1004" s="108"/>
      <c r="D1004" s="108"/>
      <c r="E1004" s="108"/>
      <c r="F1004" s="108"/>
      <c r="G1004" s="108"/>
      <c r="H1004" s="108"/>
      <c r="I1004" s="108"/>
      <c r="J1004" s="108"/>
      <c r="K1004" s="108"/>
      <c r="L1004" s="108"/>
      <c r="M1004" s="108"/>
      <c r="N1004" s="108"/>
      <c r="O1004" s="55"/>
      <c r="P1004" s="55"/>
      <c r="Q1004" s="108"/>
      <c r="R1004" s="108"/>
      <c r="S1004" s="108"/>
      <c r="T1004" s="108"/>
      <c r="U1004" s="108"/>
      <c r="V1004" s="108"/>
      <c r="W1004" s="108"/>
      <c r="X1004" s="108"/>
      <c r="Y1004" s="108"/>
      <c r="Z1004" s="108"/>
    </row>
    <row r="1005" spans="1:26" ht="15.75" customHeight="1">
      <c r="A1005" s="108"/>
      <c r="B1005" s="108"/>
      <c r="C1005" s="108"/>
      <c r="D1005" s="108"/>
      <c r="E1005" s="108"/>
      <c r="F1005" s="108"/>
      <c r="G1005" s="108"/>
      <c r="H1005" s="108"/>
      <c r="I1005" s="108"/>
      <c r="J1005" s="108"/>
      <c r="K1005" s="108"/>
      <c r="L1005" s="108"/>
      <c r="M1005" s="108"/>
      <c r="N1005" s="108"/>
      <c r="O1005" s="55"/>
      <c r="P1005" s="55"/>
      <c r="Q1005" s="108"/>
      <c r="R1005" s="108"/>
      <c r="S1005" s="108"/>
      <c r="T1005" s="108"/>
      <c r="U1005" s="108"/>
      <c r="V1005" s="108"/>
      <c r="W1005" s="108"/>
      <c r="X1005" s="108"/>
      <c r="Y1005" s="108"/>
      <c r="Z1005" s="108"/>
    </row>
    <row r="1006" spans="1:26" ht="15.75" customHeight="1">
      <c r="A1006" s="108"/>
      <c r="B1006" s="108"/>
      <c r="C1006" s="108"/>
      <c r="D1006" s="108"/>
      <c r="E1006" s="108"/>
      <c r="F1006" s="108"/>
      <c r="G1006" s="108"/>
      <c r="H1006" s="108"/>
      <c r="I1006" s="108"/>
      <c r="J1006" s="108"/>
      <c r="K1006" s="108"/>
      <c r="L1006" s="108"/>
      <c r="M1006" s="108"/>
      <c r="N1006" s="108"/>
      <c r="O1006" s="55"/>
      <c r="P1006" s="55"/>
      <c r="Q1006" s="108"/>
      <c r="R1006" s="108"/>
      <c r="S1006" s="108"/>
      <c r="T1006" s="108"/>
      <c r="U1006" s="108"/>
      <c r="V1006" s="108"/>
      <c r="W1006" s="108"/>
      <c r="X1006" s="108"/>
      <c r="Y1006" s="108"/>
      <c r="Z1006" s="108"/>
    </row>
    <row r="1007" spans="1:26" ht="15.75" customHeight="1">
      <c r="A1007" s="108"/>
      <c r="B1007" s="108"/>
      <c r="C1007" s="108"/>
      <c r="D1007" s="108"/>
      <c r="E1007" s="108"/>
      <c r="F1007" s="108"/>
      <c r="G1007" s="108"/>
      <c r="H1007" s="108"/>
      <c r="I1007" s="108"/>
      <c r="J1007" s="108"/>
      <c r="K1007" s="108"/>
      <c r="L1007" s="108"/>
      <c r="M1007" s="108"/>
      <c r="N1007" s="108"/>
      <c r="O1007" s="55"/>
      <c r="P1007" s="55"/>
      <c r="Q1007" s="108"/>
      <c r="R1007" s="108"/>
      <c r="S1007" s="108"/>
      <c r="T1007" s="108"/>
      <c r="U1007" s="108"/>
      <c r="V1007" s="108"/>
      <c r="W1007" s="108"/>
      <c r="X1007" s="108"/>
      <c r="Y1007" s="108"/>
      <c r="Z1007" s="108"/>
    </row>
    <row r="1008" spans="1:26" ht="15.75" customHeight="1">
      <c r="A1008" s="108"/>
      <c r="B1008" s="108"/>
      <c r="C1008" s="108"/>
      <c r="D1008" s="108"/>
      <c r="E1008" s="108"/>
      <c r="F1008" s="108"/>
      <c r="G1008" s="108"/>
      <c r="H1008" s="108"/>
      <c r="I1008" s="108"/>
      <c r="J1008" s="108"/>
      <c r="K1008" s="108"/>
      <c r="L1008" s="108"/>
      <c r="M1008" s="108"/>
      <c r="N1008" s="108"/>
      <c r="O1008" s="55"/>
      <c r="P1008" s="55"/>
      <c r="Q1008" s="108"/>
      <c r="R1008" s="108"/>
      <c r="S1008" s="108"/>
      <c r="T1008" s="108"/>
      <c r="U1008" s="108"/>
      <c r="V1008" s="108"/>
      <c r="W1008" s="108"/>
      <c r="X1008" s="108"/>
      <c r="Y1008" s="108"/>
      <c r="Z1008" s="108"/>
    </row>
    <row r="1009" spans="1:26" ht="15.75" customHeight="1">
      <c r="A1009" s="108"/>
      <c r="B1009" s="108"/>
      <c r="C1009" s="108"/>
      <c r="D1009" s="108"/>
      <c r="E1009" s="108"/>
      <c r="F1009" s="108"/>
      <c r="G1009" s="108"/>
      <c r="H1009" s="108"/>
      <c r="I1009" s="108"/>
      <c r="J1009" s="108"/>
      <c r="K1009" s="108"/>
      <c r="L1009" s="108"/>
      <c r="M1009" s="108"/>
      <c r="N1009" s="108"/>
      <c r="O1009" s="55"/>
      <c r="P1009" s="55"/>
      <c r="Q1009" s="108"/>
      <c r="R1009" s="108"/>
      <c r="S1009" s="108"/>
      <c r="T1009" s="108"/>
      <c r="U1009" s="108"/>
      <c r="V1009" s="108"/>
      <c r="W1009" s="108"/>
      <c r="X1009" s="108"/>
      <c r="Y1009" s="108"/>
      <c r="Z1009" s="108"/>
    </row>
    <row r="1010" spans="1:26" ht="15.75" customHeight="1">
      <c r="A1010" s="108"/>
      <c r="B1010" s="108"/>
      <c r="C1010" s="108"/>
      <c r="D1010" s="108"/>
      <c r="E1010" s="108"/>
      <c r="F1010" s="108"/>
      <c r="G1010" s="108"/>
      <c r="H1010" s="108"/>
      <c r="I1010" s="108"/>
      <c r="J1010" s="108"/>
      <c r="K1010" s="108"/>
      <c r="L1010" s="108"/>
      <c r="M1010" s="108"/>
      <c r="N1010" s="108"/>
      <c r="O1010" s="55"/>
      <c r="P1010" s="55"/>
      <c r="Q1010" s="108"/>
      <c r="R1010" s="108"/>
      <c r="S1010" s="108"/>
      <c r="T1010" s="108"/>
      <c r="U1010" s="108"/>
      <c r="V1010" s="108"/>
      <c r="W1010" s="108"/>
      <c r="X1010" s="108"/>
      <c r="Y1010" s="108"/>
      <c r="Z1010" s="108"/>
    </row>
    <row r="1011" spans="1:26" ht="15.75" customHeight="1">
      <c r="A1011" s="108"/>
      <c r="B1011" s="108"/>
      <c r="C1011" s="108"/>
      <c r="D1011" s="108"/>
      <c r="E1011" s="108"/>
      <c r="F1011" s="108"/>
      <c r="G1011" s="108"/>
      <c r="H1011" s="108"/>
      <c r="I1011" s="108"/>
      <c r="J1011" s="108"/>
      <c r="K1011" s="108"/>
      <c r="L1011" s="108"/>
      <c r="M1011" s="108"/>
      <c r="N1011" s="108"/>
      <c r="O1011" s="55"/>
      <c r="P1011" s="55"/>
      <c r="Q1011" s="108"/>
      <c r="R1011" s="108"/>
      <c r="S1011" s="108"/>
      <c r="T1011" s="108"/>
      <c r="U1011" s="108"/>
      <c r="V1011" s="108"/>
      <c r="W1011" s="108"/>
      <c r="X1011" s="108"/>
      <c r="Y1011" s="108"/>
      <c r="Z1011" s="108"/>
    </row>
    <row r="1012" spans="1:26" ht="15.75" customHeight="1">
      <c r="A1012" s="108"/>
      <c r="B1012" s="108"/>
      <c r="C1012" s="108"/>
      <c r="D1012" s="108"/>
      <c r="E1012" s="108"/>
      <c r="F1012" s="108"/>
      <c r="G1012" s="108"/>
      <c r="H1012" s="108"/>
      <c r="I1012" s="108"/>
      <c r="J1012" s="108"/>
      <c r="K1012" s="108"/>
      <c r="L1012" s="108"/>
      <c r="M1012" s="108"/>
      <c r="N1012" s="108"/>
      <c r="O1012" s="55"/>
      <c r="P1012" s="55"/>
      <c r="Q1012" s="108"/>
      <c r="R1012" s="108"/>
      <c r="S1012" s="108"/>
      <c r="T1012" s="108"/>
      <c r="U1012" s="108"/>
      <c r="V1012" s="108"/>
      <c r="W1012" s="108"/>
      <c r="X1012" s="108"/>
      <c r="Y1012" s="108"/>
      <c r="Z1012" s="108"/>
    </row>
    <row r="1013" spans="1:26" ht="15.75" customHeight="1">
      <c r="A1013" s="108"/>
      <c r="B1013" s="108"/>
      <c r="C1013" s="108"/>
      <c r="D1013" s="108"/>
      <c r="E1013" s="108"/>
      <c r="F1013" s="108"/>
      <c r="G1013" s="108"/>
      <c r="H1013" s="108"/>
      <c r="I1013" s="108"/>
      <c r="J1013" s="108"/>
      <c r="K1013" s="108"/>
      <c r="L1013" s="108"/>
      <c r="M1013" s="108"/>
      <c r="N1013" s="108"/>
      <c r="O1013" s="55"/>
      <c r="P1013" s="55"/>
      <c r="Q1013" s="108"/>
      <c r="R1013" s="108"/>
      <c r="S1013" s="108"/>
      <c r="T1013" s="108"/>
      <c r="U1013" s="108"/>
      <c r="V1013" s="108"/>
      <c r="W1013" s="108"/>
      <c r="X1013" s="108"/>
      <c r="Y1013" s="108"/>
      <c r="Z1013" s="108"/>
    </row>
    <row r="1014" spans="1:26" ht="15.75" customHeight="1">
      <c r="A1014" s="108"/>
      <c r="B1014" s="108"/>
      <c r="C1014" s="108"/>
      <c r="D1014" s="108"/>
      <c r="E1014" s="108"/>
      <c r="F1014" s="108"/>
      <c r="G1014" s="108"/>
      <c r="H1014" s="108"/>
      <c r="I1014" s="108"/>
      <c r="J1014" s="108"/>
      <c r="K1014" s="108"/>
      <c r="L1014" s="108"/>
      <c r="M1014" s="108"/>
      <c r="N1014" s="108"/>
      <c r="O1014" s="55"/>
      <c r="P1014" s="55"/>
      <c r="Q1014" s="108"/>
      <c r="R1014" s="108"/>
      <c r="S1014" s="108"/>
      <c r="T1014" s="108"/>
      <c r="U1014" s="108"/>
      <c r="V1014" s="108"/>
      <c r="W1014" s="108"/>
      <c r="X1014" s="108"/>
      <c r="Y1014" s="108"/>
      <c r="Z1014" s="108"/>
    </row>
    <row r="1015" spans="1:26" ht="15.75" customHeight="1">
      <c r="A1015" s="108"/>
      <c r="B1015" s="108"/>
      <c r="C1015" s="108"/>
      <c r="D1015" s="108"/>
      <c r="E1015" s="108"/>
      <c r="F1015" s="108"/>
      <c r="G1015" s="108"/>
      <c r="H1015" s="108"/>
      <c r="I1015" s="108"/>
      <c r="J1015" s="108"/>
      <c r="K1015" s="108"/>
      <c r="L1015" s="108"/>
      <c r="M1015" s="108"/>
      <c r="N1015" s="108"/>
      <c r="O1015" s="55"/>
      <c r="P1015" s="55"/>
      <c r="Q1015" s="108"/>
      <c r="R1015" s="108"/>
      <c r="S1015" s="108"/>
      <c r="T1015" s="108"/>
      <c r="U1015" s="108"/>
      <c r="V1015" s="108"/>
      <c r="W1015" s="108"/>
      <c r="X1015" s="108"/>
      <c r="Y1015" s="108"/>
      <c r="Z1015" s="108"/>
    </row>
    <row r="1016" spans="1:26" ht="15.75" customHeight="1">
      <c r="A1016" s="108"/>
      <c r="B1016" s="108"/>
      <c r="C1016" s="108"/>
      <c r="D1016" s="108"/>
      <c r="E1016" s="108"/>
      <c r="F1016" s="108"/>
      <c r="G1016" s="108"/>
      <c r="H1016" s="108"/>
      <c r="I1016" s="108"/>
      <c r="J1016" s="108"/>
      <c r="K1016" s="108"/>
      <c r="L1016" s="108"/>
      <c r="M1016" s="108"/>
      <c r="N1016" s="108"/>
      <c r="O1016" s="55"/>
      <c r="P1016" s="55"/>
      <c r="Q1016" s="108"/>
      <c r="R1016" s="108"/>
      <c r="S1016" s="108"/>
      <c r="T1016" s="108"/>
      <c r="U1016" s="108"/>
      <c r="V1016" s="108"/>
      <c r="W1016" s="108"/>
      <c r="X1016" s="108"/>
      <c r="Y1016" s="108"/>
      <c r="Z1016" s="108"/>
    </row>
    <row r="1017" spans="1:26" ht="15.75" customHeight="1">
      <c r="A1017" s="108"/>
      <c r="B1017" s="108"/>
      <c r="C1017" s="108"/>
      <c r="D1017" s="108"/>
      <c r="E1017" s="108"/>
      <c r="F1017" s="108"/>
      <c r="G1017" s="108"/>
      <c r="H1017" s="108"/>
      <c r="I1017" s="108"/>
      <c r="J1017" s="108"/>
      <c r="K1017" s="108"/>
      <c r="L1017" s="108"/>
      <c r="M1017" s="108"/>
      <c r="N1017" s="108"/>
      <c r="O1017" s="55"/>
      <c r="P1017" s="55"/>
      <c r="Q1017" s="108"/>
      <c r="R1017" s="108"/>
      <c r="S1017" s="108"/>
      <c r="T1017" s="108"/>
      <c r="U1017" s="108"/>
      <c r="V1017" s="108"/>
      <c r="W1017" s="108"/>
      <c r="X1017" s="108"/>
      <c r="Y1017" s="108"/>
      <c r="Z1017" s="108"/>
    </row>
  </sheetData>
  <mergeCells count="58">
    <mergeCell ref="A1:M1"/>
    <mergeCell ref="A2:M2"/>
    <mergeCell ref="G5:J5"/>
    <mergeCell ref="G6:J6"/>
    <mergeCell ref="G7:J7"/>
    <mergeCell ref="G8:M8"/>
    <mergeCell ref="G9:J9"/>
    <mergeCell ref="G12:J12"/>
    <mergeCell ref="G13:J13"/>
    <mergeCell ref="G14:J14"/>
    <mergeCell ref="G15:M15"/>
    <mergeCell ref="G16:J16"/>
    <mergeCell ref="A18:M18"/>
    <mergeCell ref="B20:G20"/>
    <mergeCell ref="B21:G21"/>
    <mergeCell ref="B22:G22"/>
    <mergeCell ref="C23:G23"/>
    <mergeCell ref="D24:G24"/>
    <mergeCell ref="C25:G25"/>
    <mergeCell ref="D26:G26"/>
    <mergeCell ref="C27:G27"/>
    <mergeCell ref="D28:G28"/>
    <mergeCell ref="D32:G32"/>
    <mergeCell ref="E37:G37"/>
    <mergeCell ref="E38:G38"/>
    <mergeCell ref="E39:G39"/>
    <mergeCell ref="E40:G40"/>
    <mergeCell ref="E41:G41"/>
    <mergeCell ref="E42:G42"/>
    <mergeCell ref="E43:G43"/>
    <mergeCell ref="E44:G44"/>
    <mergeCell ref="E45:G45"/>
    <mergeCell ref="E46:G46"/>
    <mergeCell ref="E47:G47"/>
    <mergeCell ref="E48:G48"/>
    <mergeCell ref="E49:G49"/>
    <mergeCell ref="E50:G50"/>
    <mergeCell ref="E51:G51"/>
    <mergeCell ref="E52:G52"/>
    <mergeCell ref="E53:G53"/>
    <mergeCell ref="E54:G54"/>
    <mergeCell ref="E55:G55"/>
    <mergeCell ref="E56:G56"/>
    <mergeCell ref="E57:G57"/>
    <mergeCell ref="E58:G58"/>
    <mergeCell ref="E59:G59"/>
    <mergeCell ref="E60:G60"/>
    <mergeCell ref="E61:G61"/>
    <mergeCell ref="D62:G62"/>
    <mergeCell ref="C63:G63"/>
    <mergeCell ref="C69:G69"/>
    <mergeCell ref="C70:G70"/>
    <mergeCell ref="A71:J71"/>
    <mergeCell ref="D64:G64"/>
    <mergeCell ref="D65:G65"/>
    <mergeCell ref="D66:G66"/>
    <mergeCell ref="C67:G67"/>
    <mergeCell ref="D68:G68"/>
  </mergeCells>
  <hyperlinks>
    <hyperlink ref="N49" r:id="rId1"/>
    <hyperlink ref="N45" r:id="rId2"/>
    <hyperlink ref="N47" r:id="rId3"/>
    <hyperlink ref="N46" r:id="rId4"/>
    <hyperlink ref="N51" r:id="rId5"/>
    <hyperlink ref="N55" r:id="rId6"/>
    <hyperlink ref="N54" r:id="rId7"/>
    <hyperlink ref="N58" r:id="rId8"/>
    <hyperlink ref="N44" r:id="rId9"/>
    <hyperlink ref="N48" r:id="rId10"/>
    <hyperlink ref="N52" r:id="rId11"/>
    <hyperlink ref="N50" r:id="rId12"/>
    <hyperlink ref="N43" r:id="rId13"/>
    <hyperlink ref="N42" r:id="rId14"/>
    <hyperlink ref="N40" r:id="rId15"/>
    <hyperlink ref="N37" r:id="rId16"/>
    <hyperlink ref="N39" r:id="rId17"/>
    <hyperlink ref="N38" r:id="rId18"/>
    <hyperlink ref="N41" r:id="rId19"/>
    <hyperlink ref="N57" r:id="rId20"/>
    <hyperlink ref="N56" r:id="rId21"/>
    <hyperlink ref="N59" r:id="rId22"/>
    <hyperlink ref="N60" r:id="rId23"/>
    <hyperlink ref="N61" r:id="rId24"/>
    <hyperlink ref="N53" r:id="rId25"/>
  </hyperlinks>
  <pageMargins left="0.66929133858267698" right="0.62992125984252001" top="0.74803149606299202" bottom="0.55118110236220497" header="0" footer="0"/>
  <pageSetup paperSize="9" scale="65" orientation="portrait"/>
  <headerFooter>
    <oddFooter>&amp;C&amp;P</oddFooter>
  </headerFooter>
</worksheet>
</file>

<file path=xl/worksheets/sheet7.xml><?xml version="1.0" encoding="utf-8"?>
<worksheet xmlns="http://schemas.openxmlformats.org/spreadsheetml/2006/main" xmlns:r="http://schemas.openxmlformats.org/officeDocument/2006/relationships">
  <sheetPr>
    <tabColor rgb="FF00B050"/>
  </sheetPr>
  <dimension ref="A1:Z1043"/>
  <sheetViews>
    <sheetView showGridLines="0" topLeftCell="A125" workbookViewId="0">
      <selection activeCell="L126" sqref="L126"/>
    </sheetView>
  </sheetViews>
  <sheetFormatPr defaultColWidth="12.625" defaultRowHeight="15" customHeight="1"/>
  <cols>
    <col min="1" max="1" width="3.875" customWidth="1"/>
    <col min="2" max="2" width="2.875" customWidth="1"/>
    <col min="3" max="3" width="2.75" customWidth="1"/>
    <col min="4" max="4" width="3.875" customWidth="1"/>
    <col min="5" max="5" width="22.75" customWidth="1"/>
    <col min="6" max="6" width="1.625" customWidth="1"/>
    <col min="7" max="7" width="14" customWidth="1"/>
    <col min="8" max="8" width="18" customWidth="1"/>
    <col min="9" max="9" width="12.375" customWidth="1"/>
    <col min="10" max="10" width="9.875" customWidth="1"/>
    <col min="11" max="11" width="8.75" customWidth="1"/>
    <col min="12" max="12" width="9.625" customWidth="1"/>
    <col min="13" max="13" width="20.25" customWidth="1"/>
    <col min="14" max="14" width="23.5" customWidth="1"/>
    <col min="15" max="15" width="15" customWidth="1"/>
    <col min="16" max="16" width="103.375" customWidth="1"/>
    <col min="17" max="26" width="8" customWidth="1"/>
  </cols>
  <sheetData>
    <row r="1" spans="1:26" ht="15" customHeight="1">
      <c r="A1" s="697" t="s">
        <v>380</v>
      </c>
      <c r="B1" s="693"/>
      <c r="C1" s="693"/>
      <c r="D1" s="693"/>
      <c r="E1" s="693"/>
      <c r="F1" s="693"/>
      <c r="G1" s="693"/>
      <c r="H1" s="693"/>
      <c r="I1" s="693"/>
      <c r="J1" s="693"/>
      <c r="K1" s="693"/>
      <c r="L1" s="693"/>
      <c r="M1" s="693"/>
      <c r="N1" s="55"/>
      <c r="O1" s="55"/>
      <c r="P1" s="55"/>
      <c r="Q1" s="108"/>
      <c r="R1" s="108"/>
      <c r="S1" s="108"/>
      <c r="T1" s="108"/>
      <c r="U1" s="108"/>
      <c r="V1" s="108"/>
      <c r="W1" s="108"/>
      <c r="X1" s="108"/>
      <c r="Y1" s="108"/>
      <c r="Z1" s="108"/>
    </row>
    <row r="2" spans="1:26" ht="15" customHeight="1">
      <c r="A2" s="697" t="s">
        <v>1500</v>
      </c>
      <c r="B2" s="693"/>
      <c r="C2" s="693"/>
      <c r="D2" s="693"/>
      <c r="E2" s="693"/>
      <c r="F2" s="693"/>
      <c r="G2" s="693"/>
      <c r="H2" s="693"/>
      <c r="I2" s="693"/>
      <c r="J2" s="693"/>
      <c r="K2" s="693"/>
      <c r="L2" s="693"/>
      <c r="M2" s="693"/>
      <c r="N2" s="55"/>
      <c r="O2" s="55"/>
      <c r="P2" s="55"/>
      <c r="Q2" s="108"/>
      <c r="R2" s="108"/>
      <c r="S2" s="108"/>
      <c r="T2" s="108"/>
      <c r="U2" s="108"/>
      <c r="V2" s="108"/>
      <c r="W2" s="108"/>
      <c r="X2" s="108"/>
      <c r="Y2" s="108"/>
      <c r="Z2" s="108"/>
    </row>
    <row r="3" spans="1:26" ht="15" customHeight="1">
      <c r="A3" s="56"/>
      <c r="B3" s="56"/>
      <c r="C3" s="56"/>
      <c r="D3" s="56"/>
      <c r="E3" s="56"/>
      <c r="F3" s="56"/>
      <c r="G3" s="56"/>
      <c r="H3" s="56"/>
      <c r="I3" s="85"/>
      <c r="J3" s="56"/>
      <c r="K3" s="86"/>
      <c r="L3" s="86"/>
      <c r="M3" s="56"/>
      <c r="N3" s="56"/>
      <c r="O3" s="55"/>
      <c r="P3" s="55"/>
      <c r="Q3" s="108"/>
      <c r="R3" s="108"/>
      <c r="S3" s="108"/>
      <c r="T3" s="108"/>
      <c r="U3" s="108"/>
      <c r="V3" s="108"/>
      <c r="W3" s="108"/>
      <c r="X3" s="108"/>
      <c r="Y3" s="108"/>
      <c r="Z3" s="108"/>
    </row>
    <row r="4" spans="1:26" ht="15" customHeight="1">
      <c r="A4" s="56" t="s">
        <v>382</v>
      </c>
      <c r="B4" s="56"/>
      <c r="C4" s="56"/>
      <c r="D4" s="57"/>
      <c r="E4" s="57"/>
      <c r="F4" s="57"/>
      <c r="G4" s="56"/>
      <c r="H4" s="56"/>
      <c r="I4" s="85"/>
      <c r="J4" s="56"/>
      <c r="K4" s="86"/>
      <c r="L4" s="86"/>
      <c r="M4" s="56"/>
      <c r="N4" s="56"/>
      <c r="O4" s="55"/>
      <c r="P4" s="55"/>
      <c r="Q4" s="108"/>
      <c r="R4" s="108"/>
      <c r="S4" s="108"/>
      <c r="T4" s="108"/>
      <c r="U4" s="108"/>
      <c r="V4" s="108"/>
      <c r="W4" s="108"/>
      <c r="X4" s="108"/>
      <c r="Y4" s="108"/>
      <c r="Z4" s="108"/>
    </row>
    <row r="5" spans="1:26" ht="15" customHeight="1">
      <c r="A5" s="56"/>
      <c r="B5" s="56"/>
      <c r="C5" s="56" t="s">
        <v>383</v>
      </c>
      <c r="D5" s="56"/>
      <c r="E5" s="56"/>
      <c r="F5" s="56" t="s">
        <v>125</v>
      </c>
      <c r="G5" s="769" t="str">
        <f>PENDIDIKAN!F5</f>
        <v>Dr. Yanita</v>
      </c>
      <c r="H5" s="693"/>
      <c r="I5" s="693"/>
      <c r="J5" s="693"/>
      <c r="K5" s="86"/>
      <c r="L5" s="86"/>
      <c r="M5" s="56"/>
      <c r="N5" s="56"/>
      <c r="O5" s="55"/>
      <c r="P5" s="55"/>
      <c r="Q5" s="108"/>
      <c r="R5" s="108"/>
      <c r="S5" s="108"/>
      <c r="T5" s="108"/>
      <c r="U5" s="108"/>
      <c r="V5" s="108"/>
      <c r="W5" s="108"/>
      <c r="X5" s="108"/>
      <c r="Y5" s="108"/>
      <c r="Z5" s="108"/>
    </row>
    <row r="6" spans="1:26" ht="15" customHeight="1">
      <c r="A6" s="56"/>
      <c r="B6" s="56"/>
      <c r="C6" s="56" t="s">
        <v>384</v>
      </c>
      <c r="D6" s="56"/>
      <c r="E6" s="56"/>
      <c r="F6" s="56" t="s">
        <v>125</v>
      </c>
      <c r="G6" s="769"/>
      <c r="H6" s="693"/>
      <c r="I6" s="693"/>
      <c r="J6" s="693"/>
      <c r="K6" s="86"/>
      <c r="L6" s="86"/>
      <c r="M6" s="56"/>
      <c r="N6" s="56"/>
      <c r="O6" s="55"/>
      <c r="P6" s="55"/>
      <c r="Q6" s="108"/>
      <c r="R6" s="108"/>
      <c r="S6" s="108"/>
      <c r="T6" s="108"/>
      <c r="U6" s="108"/>
      <c r="V6" s="108"/>
      <c r="W6" s="108"/>
      <c r="X6" s="108"/>
      <c r="Y6" s="108"/>
      <c r="Z6" s="108"/>
    </row>
    <row r="7" spans="1:26" ht="15" customHeight="1">
      <c r="A7" s="56"/>
      <c r="B7" s="56"/>
      <c r="C7" s="56" t="s">
        <v>386</v>
      </c>
      <c r="D7" s="56"/>
      <c r="E7" s="56"/>
      <c r="F7" s="56" t="s">
        <v>125</v>
      </c>
      <c r="G7" s="769" t="str">
        <f>PENDIDIKAN!F7</f>
        <v>Penata (III/c)</v>
      </c>
      <c r="H7" s="693"/>
      <c r="I7" s="693"/>
      <c r="J7" s="693"/>
      <c r="K7" s="86"/>
      <c r="L7" s="86"/>
      <c r="M7" s="56"/>
      <c r="N7" s="56"/>
      <c r="O7" s="55"/>
      <c r="P7" s="55"/>
      <c r="Q7" s="108"/>
      <c r="R7" s="108"/>
      <c r="S7" s="108"/>
      <c r="T7" s="108"/>
      <c r="U7" s="108"/>
      <c r="V7" s="108"/>
      <c r="W7" s="108"/>
      <c r="X7" s="108"/>
      <c r="Y7" s="108"/>
      <c r="Z7" s="108"/>
    </row>
    <row r="8" spans="1:26" ht="15" customHeight="1">
      <c r="A8" s="56"/>
      <c r="B8" s="56"/>
      <c r="C8" s="56" t="s">
        <v>388</v>
      </c>
      <c r="D8" s="56"/>
      <c r="E8" s="56"/>
      <c r="F8" s="56" t="s">
        <v>125</v>
      </c>
      <c r="G8" s="769" t="str">
        <f>PENDIDIKAN!F8</f>
        <v>Ketua Jurusan Matematika</v>
      </c>
      <c r="H8" s="693"/>
      <c r="I8" s="693"/>
      <c r="J8" s="693"/>
      <c r="K8" s="693"/>
      <c r="L8" s="693"/>
      <c r="M8" s="693"/>
      <c r="N8" s="57"/>
      <c r="O8" s="55"/>
      <c r="P8" s="55"/>
      <c r="Q8" s="108"/>
      <c r="R8" s="108"/>
      <c r="S8" s="108"/>
      <c r="T8" s="108"/>
      <c r="U8" s="108"/>
      <c r="V8" s="108"/>
      <c r="W8" s="108"/>
      <c r="X8" s="108"/>
      <c r="Y8" s="108"/>
      <c r="Z8" s="108"/>
    </row>
    <row r="9" spans="1:26" ht="15" customHeight="1">
      <c r="A9" s="56"/>
      <c r="B9" s="56"/>
      <c r="C9" s="56" t="s">
        <v>92</v>
      </c>
      <c r="D9" s="56"/>
      <c r="E9" s="56"/>
      <c r="F9" s="56" t="s">
        <v>125</v>
      </c>
      <c r="G9" s="769" t="str">
        <f>PENDIDIKAN!F9</f>
        <v>Fakultas MIPA Universitas Andalas</v>
      </c>
      <c r="H9" s="693"/>
      <c r="I9" s="693"/>
      <c r="J9" s="693"/>
      <c r="K9" s="86"/>
      <c r="L9" s="86"/>
      <c r="M9" s="56"/>
      <c r="N9" s="56"/>
      <c r="O9" s="55"/>
      <c r="P9" s="55"/>
      <c r="Q9" s="108"/>
      <c r="R9" s="108"/>
      <c r="S9" s="108"/>
      <c r="T9" s="108"/>
      <c r="U9" s="108"/>
      <c r="V9" s="108"/>
      <c r="W9" s="108"/>
      <c r="X9" s="108"/>
      <c r="Y9" s="108"/>
      <c r="Z9" s="108"/>
    </row>
    <row r="10" spans="1:26" ht="15" customHeight="1">
      <c r="A10" s="56"/>
      <c r="B10" s="56"/>
      <c r="C10" s="56"/>
      <c r="D10" s="56"/>
      <c r="E10" s="56"/>
      <c r="F10" s="56"/>
      <c r="G10" s="57"/>
      <c r="H10" s="57"/>
      <c r="I10" s="57"/>
      <c r="J10" s="57"/>
      <c r="K10" s="86"/>
      <c r="L10" s="86"/>
      <c r="M10" s="56"/>
      <c r="N10" s="56"/>
      <c r="O10" s="55"/>
      <c r="P10" s="55"/>
      <c r="Q10" s="108"/>
      <c r="R10" s="108"/>
      <c r="S10" s="108"/>
      <c r="T10" s="108"/>
      <c r="U10" s="108"/>
      <c r="V10" s="108"/>
      <c r="W10" s="108"/>
      <c r="X10" s="108"/>
      <c r="Y10" s="108"/>
      <c r="Z10" s="108"/>
    </row>
    <row r="11" spans="1:26" ht="15" customHeight="1">
      <c r="A11" s="56" t="s">
        <v>390</v>
      </c>
      <c r="B11" s="56"/>
      <c r="C11" s="56"/>
      <c r="D11" s="57"/>
      <c r="E11" s="57"/>
      <c r="F11" s="57"/>
      <c r="G11" s="56"/>
      <c r="H11" s="56"/>
      <c r="I11" s="85"/>
      <c r="J11" s="56"/>
      <c r="K11" s="86"/>
      <c r="L11" s="86"/>
      <c r="M11" s="56"/>
      <c r="N11" s="56"/>
      <c r="O11" s="55"/>
      <c r="P11" s="55"/>
      <c r="Q11" s="108"/>
      <c r="R11" s="108"/>
      <c r="S11" s="108"/>
      <c r="T11" s="108"/>
      <c r="U11" s="108"/>
      <c r="V11" s="108"/>
      <c r="W11" s="108"/>
      <c r="X11" s="108"/>
      <c r="Y11" s="108"/>
      <c r="Z11" s="108"/>
    </row>
    <row r="12" spans="1:26" ht="15" customHeight="1">
      <c r="A12" s="56"/>
      <c r="B12" s="56"/>
      <c r="C12" s="56" t="s">
        <v>65</v>
      </c>
      <c r="D12" s="56"/>
      <c r="E12" s="56"/>
      <c r="F12" s="56" t="s">
        <v>125</v>
      </c>
      <c r="G12" s="769" t="str">
        <f>PENDIDIKAN!F12</f>
        <v>Dr. Ferra Yanuar</v>
      </c>
      <c r="H12" s="693"/>
      <c r="I12" s="693"/>
      <c r="J12" s="693"/>
      <c r="K12" s="86"/>
      <c r="L12" s="86"/>
      <c r="M12" s="56"/>
      <c r="N12" s="56"/>
      <c r="O12" s="55"/>
      <c r="P12" s="55"/>
      <c r="Q12" s="108"/>
      <c r="R12" s="108"/>
      <c r="S12" s="108"/>
      <c r="T12" s="108"/>
      <c r="U12" s="108"/>
      <c r="V12" s="108"/>
      <c r="W12" s="108"/>
      <c r="X12" s="108"/>
      <c r="Y12" s="108"/>
      <c r="Z12" s="108"/>
    </row>
    <row r="13" spans="1:26" ht="15" customHeight="1">
      <c r="A13" s="56"/>
      <c r="B13" s="56"/>
      <c r="C13" s="56" t="s">
        <v>393</v>
      </c>
      <c r="D13" s="56"/>
      <c r="E13" s="56"/>
      <c r="F13" s="56" t="s">
        <v>125</v>
      </c>
      <c r="G13" s="769" t="str">
        <f>PENDIDIKAN!F13</f>
        <v>197505301999032002</v>
      </c>
      <c r="H13" s="693"/>
      <c r="I13" s="693"/>
      <c r="J13" s="693"/>
      <c r="K13" s="86"/>
      <c r="L13" s="86"/>
      <c r="M13" s="56"/>
      <c r="N13" s="56"/>
      <c r="O13" s="55"/>
      <c r="P13" s="55"/>
      <c r="Q13" s="108"/>
      <c r="R13" s="108"/>
      <c r="S13" s="108"/>
      <c r="T13" s="108"/>
      <c r="U13" s="108"/>
      <c r="V13" s="108"/>
      <c r="W13" s="108"/>
      <c r="X13" s="108"/>
      <c r="Y13" s="108"/>
      <c r="Z13" s="108"/>
    </row>
    <row r="14" spans="1:26" ht="15" customHeight="1">
      <c r="A14" s="56"/>
      <c r="B14" s="56"/>
      <c r="C14" s="56" t="s">
        <v>386</v>
      </c>
      <c r="D14" s="56"/>
      <c r="E14" s="56"/>
      <c r="F14" s="56" t="s">
        <v>125</v>
      </c>
      <c r="G14" s="769" t="str">
        <f>PENDIDIKAN!F14</f>
        <v>Pembina (IV/a)</v>
      </c>
      <c r="H14" s="693"/>
      <c r="I14" s="693"/>
      <c r="J14" s="693"/>
      <c r="K14" s="86"/>
      <c r="L14" s="86"/>
      <c r="M14" s="56"/>
      <c r="N14" s="56"/>
      <c r="O14" s="55"/>
      <c r="P14" s="55"/>
      <c r="Q14" s="108"/>
      <c r="R14" s="108"/>
      <c r="S14" s="108"/>
      <c r="T14" s="108"/>
      <c r="U14" s="108"/>
      <c r="V14" s="108"/>
      <c r="W14" s="108"/>
      <c r="X14" s="108"/>
      <c r="Y14" s="108"/>
      <c r="Z14" s="108"/>
    </row>
    <row r="15" spans="1:26" ht="15" customHeight="1">
      <c r="A15" s="56"/>
      <c r="B15" s="56"/>
      <c r="C15" s="56" t="s">
        <v>388</v>
      </c>
      <c r="D15" s="56"/>
      <c r="E15" s="56"/>
      <c r="F15" s="56" t="s">
        <v>125</v>
      </c>
      <c r="G15" s="769" t="str">
        <f>PENDIDIKAN!F15</f>
        <v xml:space="preserve">Lektor Kepala </v>
      </c>
      <c r="H15" s="693"/>
      <c r="I15" s="693"/>
      <c r="J15" s="693"/>
      <c r="K15" s="693"/>
      <c r="L15" s="693"/>
      <c r="M15" s="693"/>
      <c r="N15" s="57"/>
      <c r="O15" s="55"/>
      <c r="P15" s="55"/>
      <c r="Q15" s="108"/>
      <c r="R15" s="108"/>
      <c r="S15" s="108"/>
      <c r="T15" s="108"/>
      <c r="U15" s="108"/>
      <c r="V15" s="108"/>
      <c r="W15" s="108"/>
      <c r="X15" s="108"/>
      <c r="Y15" s="108"/>
      <c r="Z15" s="108"/>
    </row>
    <row r="16" spans="1:26" ht="15" customHeight="1">
      <c r="A16" s="56"/>
      <c r="B16" s="56"/>
      <c r="C16" s="56" t="s">
        <v>92</v>
      </c>
      <c r="D16" s="56"/>
      <c r="E16" s="56"/>
      <c r="F16" s="56" t="s">
        <v>125</v>
      </c>
      <c r="G16" s="769" t="str">
        <f>PENDIDIKAN!F16</f>
        <v>Fakultas MIPA Universitas Andalas</v>
      </c>
      <c r="H16" s="693"/>
      <c r="I16" s="693"/>
      <c r="J16" s="693"/>
      <c r="K16" s="86"/>
      <c r="L16" s="86"/>
      <c r="M16" s="56"/>
      <c r="N16" s="56"/>
      <c r="O16" s="55"/>
      <c r="P16" s="55"/>
      <c r="Q16" s="108"/>
      <c r="R16" s="108"/>
      <c r="S16" s="108"/>
      <c r="T16" s="108"/>
      <c r="U16" s="108"/>
      <c r="V16" s="108"/>
      <c r="W16" s="108"/>
      <c r="X16" s="108"/>
      <c r="Y16" s="108"/>
      <c r="Z16" s="108"/>
    </row>
    <row r="17" spans="1:26" ht="15" customHeight="1">
      <c r="A17" s="56"/>
      <c r="B17" s="56"/>
      <c r="C17" s="56"/>
      <c r="D17" s="56"/>
      <c r="E17" s="56"/>
      <c r="F17" s="56"/>
      <c r="G17" s="56"/>
      <c r="H17" s="56"/>
      <c r="I17" s="85"/>
      <c r="J17" s="56"/>
      <c r="K17" s="86"/>
      <c r="L17" s="86"/>
      <c r="M17" s="56"/>
      <c r="N17" s="56"/>
      <c r="O17" s="55"/>
      <c r="P17" s="55"/>
      <c r="Q17" s="108"/>
      <c r="R17" s="108"/>
      <c r="S17" s="108"/>
      <c r="T17" s="108"/>
      <c r="U17" s="108"/>
      <c r="V17" s="108"/>
      <c r="W17" s="108"/>
      <c r="X17" s="108"/>
      <c r="Y17" s="108"/>
      <c r="Z17" s="108"/>
    </row>
    <row r="18" spans="1:26" ht="15" customHeight="1">
      <c r="A18" s="701" t="s">
        <v>1501</v>
      </c>
      <c r="B18" s="693"/>
      <c r="C18" s="693"/>
      <c r="D18" s="693"/>
      <c r="E18" s="693"/>
      <c r="F18" s="693"/>
      <c r="G18" s="693"/>
      <c r="H18" s="693"/>
      <c r="I18" s="693"/>
      <c r="J18" s="693"/>
      <c r="K18" s="693"/>
      <c r="L18" s="693"/>
      <c r="M18" s="693"/>
      <c r="N18" s="58"/>
      <c r="O18" s="87"/>
      <c r="P18" s="87"/>
      <c r="Q18" s="108"/>
      <c r="R18" s="108"/>
      <c r="S18" s="108"/>
      <c r="T18" s="108"/>
      <c r="U18" s="108"/>
      <c r="V18" s="108"/>
      <c r="W18" s="108"/>
      <c r="X18" s="108"/>
      <c r="Y18" s="108"/>
      <c r="Z18" s="108"/>
    </row>
    <row r="19" spans="1:26" ht="15" customHeight="1">
      <c r="A19" s="59"/>
      <c r="B19" s="59"/>
      <c r="C19" s="59"/>
      <c r="D19" s="59"/>
      <c r="E19" s="59"/>
      <c r="F19" s="59"/>
      <c r="G19" s="59"/>
      <c r="H19" s="59"/>
      <c r="I19" s="87"/>
      <c r="J19" s="88"/>
      <c r="K19" s="86"/>
      <c r="L19" s="86"/>
      <c r="M19" s="56"/>
      <c r="N19" s="56"/>
      <c r="O19" s="55"/>
      <c r="P19" s="55"/>
      <c r="Q19" s="108"/>
      <c r="R19" s="108"/>
      <c r="S19" s="108"/>
      <c r="T19" s="108"/>
      <c r="U19" s="108"/>
      <c r="V19" s="108"/>
      <c r="W19" s="108"/>
      <c r="X19" s="108"/>
      <c r="Y19" s="108"/>
      <c r="Z19" s="108"/>
    </row>
    <row r="20" spans="1:26" ht="45">
      <c r="A20" s="60" t="s">
        <v>2</v>
      </c>
      <c r="B20" s="983" t="s">
        <v>398</v>
      </c>
      <c r="C20" s="717"/>
      <c r="D20" s="717"/>
      <c r="E20" s="717"/>
      <c r="F20" s="717"/>
      <c r="G20" s="717"/>
      <c r="H20" s="60" t="s">
        <v>399</v>
      </c>
      <c r="I20" s="60" t="s">
        <v>400</v>
      </c>
      <c r="J20" s="60" t="s">
        <v>401</v>
      </c>
      <c r="K20" s="60" t="s">
        <v>402</v>
      </c>
      <c r="L20" s="60" t="s">
        <v>403</v>
      </c>
      <c r="M20" s="60" t="s">
        <v>404</v>
      </c>
      <c r="N20" s="89" t="s">
        <v>1391</v>
      </c>
      <c r="O20" s="89" t="s">
        <v>406</v>
      </c>
      <c r="P20" s="89" t="s">
        <v>5</v>
      </c>
      <c r="Q20" s="108"/>
      <c r="R20" s="108"/>
      <c r="S20" s="108"/>
      <c r="T20" s="108"/>
      <c r="U20" s="108"/>
      <c r="V20" s="108"/>
      <c r="W20" s="108"/>
      <c r="X20" s="108"/>
      <c r="Y20" s="108"/>
      <c r="Z20" s="108"/>
    </row>
    <row r="21" spans="1:26" ht="15" customHeight="1">
      <c r="A21" s="61">
        <v>1</v>
      </c>
      <c r="B21" s="748">
        <v>2</v>
      </c>
      <c r="C21" s="717"/>
      <c r="D21" s="717"/>
      <c r="E21" s="717"/>
      <c r="F21" s="717"/>
      <c r="G21" s="717"/>
      <c r="H21" s="61">
        <v>3</v>
      </c>
      <c r="I21" s="60">
        <v>4</v>
      </c>
      <c r="J21" s="61">
        <v>5</v>
      </c>
      <c r="K21" s="61">
        <v>6</v>
      </c>
      <c r="L21" s="61">
        <v>7</v>
      </c>
      <c r="M21" s="61">
        <v>8</v>
      </c>
      <c r="N21" s="90">
        <v>9</v>
      </c>
      <c r="O21" s="90">
        <v>10</v>
      </c>
      <c r="P21" s="90">
        <v>11</v>
      </c>
      <c r="Q21" s="108"/>
      <c r="R21" s="108"/>
      <c r="S21" s="108"/>
      <c r="T21" s="108"/>
      <c r="U21" s="108"/>
      <c r="V21" s="108"/>
      <c r="W21" s="108"/>
      <c r="X21" s="108"/>
      <c r="Y21" s="108"/>
      <c r="Z21" s="108"/>
    </row>
    <row r="22" spans="1:26" ht="23.25" customHeight="1">
      <c r="A22" s="63" t="s">
        <v>313</v>
      </c>
      <c r="B22" s="757" t="s">
        <v>314</v>
      </c>
      <c r="C22" s="717"/>
      <c r="D22" s="717"/>
      <c r="E22" s="717"/>
      <c r="F22" s="717"/>
      <c r="G22" s="718"/>
      <c r="H22" s="64"/>
      <c r="I22" s="77"/>
      <c r="J22" s="91"/>
      <c r="K22" s="92"/>
      <c r="L22" s="93">
        <f>L23+L52+L59+L70+L71+L72+L102+L111+L115+L119+L121</f>
        <v>52</v>
      </c>
      <c r="M22" s="92"/>
      <c r="N22" s="94"/>
      <c r="O22" s="90"/>
      <c r="P22" s="90"/>
      <c r="Q22" s="56"/>
      <c r="R22" s="56"/>
      <c r="S22" s="56"/>
      <c r="T22" s="56"/>
      <c r="U22" s="56"/>
      <c r="V22" s="56"/>
      <c r="W22" s="56"/>
      <c r="X22" s="56"/>
      <c r="Y22" s="56"/>
      <c r="Z22" s="56"/>
    </row>
    <row r="23" spans="1:26" ht="35.25" customHeight="1">
      <c r="A23" s="65"/>
      <c r="B23" s="66" t="s">
        <v>180</v>
      </c>
      <c r="C23" s="719" t="s">
        <v>315</v>
      </c>
      <c r="D23" s="717"/>
      <c r="E23" s="717"/>
      <c r="F23" s="717"/>
      <c r="G23" s="718"/>
      <c r="H23" s="64"/>
      <c r="I23" s="77"/>
      <c r="J23" s="91"/>
      <c r="K23" s="92"/>
      <c r="L23" s="61">
        <f>SUM(L24:L51)</f>
        <v>26</v>
      </c>
      <c r="M23" s="92"/>
      <c r="N23" s="94"/>
      <c r="O23" s="90"/>
      <c r="P23" s="95" t="s">
        <v>408</v>
      </c>
      <c r="Q23" s="56"/>
      <c r="R23" s="56"/>
      <c r="S23" s="56"/>
      <c r="T23" s="56"/>
      <c r="U23" s="56"/>
      <c r="V23" s="56"/>
      <c r="W23" s="56"/>
      <c r="X23" s="56"/>
      <c r="Y23" s="56"/>
      <c r="Z23" s="56"/>
    </row>
    <row r="24" spans="1:26" ht="35.25" customHeight="1">
      <c r="A24" s="65"/>
      <c r="B24" s="68"/>
      <c r="C24" s="69">
        <v>1</v>
      </c>
      <c r="D24" s="719" t="s">
        <v>316</v>
      </c>
      <c r="E24" s="717"/>
      <c r="F24" s="717"/>
      <c r="G24" s="718"/>
      <c r="H24" s="64"/>
      <c r="I24" s="77"/>
      <c r="J24" s="91"/>
      <c r="K24" s="92"/>
      <c r="L24" s="92"/>
      <c r="M24" s="92"/>
      <c r="N24" s="94"/>
      <c r="O24" s="90"/>
      <c r="P24" s="90"/>
      <c r="Q24" s="56"/>
      <c r="R24" s="56"/>
      <c r="S24" s="56"/>
      <c r="T24" s="56"/>
      <c r="U24" s="56"/>
      <c r="V24" s="56"/>
      <c r="W24" s="56"/>
      <c r="X24" s="56"/>
      <c r="Y24" s="56"/>
      <c r="Z24" s="56"/>
    </row>
    <row r="25" spans="1:26" ht="19.5" customHeight="1">
      <c r="A25" s="65"/>
      <c r="B25" s="68"/>
      <c r="C25" s="69">
        <v>2</v>
      </c>
      <c r="D25" s="755" t="s">
        <v>317</v>
      </c>
      <c r="E25" s="717"/>
      <c r="F25" s="717"/>
      <c r="G25" s="718"/>
      <c r="H25" s="64"/>
      <c r="I25" s="77"/>
      <c r="J25" s="91"/>
      <c r="K25" s="92"/>
      <c r="L25" s="92"/>
      <c r="M25" s="92"/>
      <c r="N25" s="94"/>
      <c r="O25" s="90"/>
      <c r="P25" s="90"/>
      <c r="Q25" s="56"/>
      <c r="R25" s="56"/>
      <c r="S25" s="56"/>
      <c r="T25" s="56"/>
      <c r="U25" s="56"/>
      <c r="V25" s="56"/>
      <c r="W25" s="56"/>
      <c r="X25" s="56"/>
      <c r="Y25" s="56"/>
      <c r="Z25" s="56"/>
    </row>
    <row r="26" spans="1:26" ht="33" customHeight="1">
      <c r="A26" s="65"/>
      <c r="B26" s="68"/>
      <c r="C26" s="71"/>
      <c r="D26" s="72">
        <v>1</v>
      </c>
      <c r="E26" s="1034" t="s">
        <v>1502</v>
      </c>
      <c r="F26" s="1035"/>
      <c r="G26" s="1036"/>
      <c r="H26" s="73" t="s">
        <v>1503</v>
      </c>
      <c r="I26" s="96" t="s">
        <v>913</v>
      </c>
      <c r="J26" s="97">
        <v>1</v>
      </c>
      <c r="K26" s="98">
        <v>1</v>
      </c>
      <c r="L26" s="98">
        <f>SUM(J26*K26)</f>
        <v>1</v>
      </c>
      <c r="M26" s="98" t="s">
        <v>1504</v>
      </c>
      <c r="N26" s="99" t="s">
        <v>1505</v>
      </c>
      <c r="O26" s="100"/>
      <c r="P26" s="100"/>
      <c r="Q26" s="56"/>
      <c r="R26" s="56"/>
      <c r="S26" s="56"/>
      <c r="T26" s="56"/>
      <c r="U26" s="56"/>
      <c r="V26" s="56"/>
      <c r="W26" s="56"/>
      <c r="X26" s="56"/>
      <c r="Y26" s="56"/>
      <c r="Z26" s="56"/>
    </row>
    <row r="27" spans="1:26" ht="30" customHeight="1">
      <c r="A27" s="65"/>
      <c r="B27" s="68"/>
      <c r="C27" s="71"/>
      <c r="D27" s="72">
        <v>2</v>
      </c>
      <c r="E27" s="1034" t="s">
        <v>1506</v>
      </c>
      <c r="F27" s="1035"/>
      <c r="G27" s="1036"/>
      <c r="H27" s="73" t="s">
        <v>1507</v>
      </c>
      <c r="I27" s="96" t="s">
        <v>913</v>
      </c>
      <c r="J27" s="97">
        <v>1</v>
      </c>
      <c r="K27" s="98">
        <v>1</v>
      </c>
      <c r="L27" s="98">
        <f t="shared" ref="L27:L51" si="0">SUM(J27*K27)</f>
        <v>1</v>
      </c>
      <c r="M27" s="98" t="s">
        <v>1504</v>
      </c>
      <c r="N27" s="99" t="s">
        <v>1508</v>
      </c>
      <c r="O27" s="100"/>
      <c r="P27" s="100"/>
      <c r="Q27" s="56"/>
      <c r="R27" s="56"/>
      <c r="S27" s="56"/>
      <c r="T27" s="56"/>
      <c r="U27" s="56"/>
      <c r="V27" s="56"/>
      <c r="W27" s="56"/>
      <c r="X27" s="56"/>
      <c r="Y27" s="56"/>
      <c r="Z27" s="56"/>
    </row>
    <row r="28" spans="1:26" ht="63" customHeight="1">
      <c r="A28" s="65"/>
      <c r="B28" s="68"/>
      <c r="C28" s="71"/>
      <c r="D28" s="72">
        <v>3</v>
      </c>
      <c r="E28" s="1034" t="s">
        <v>1509</v>
      </c>
      <c r="F28" s="1035"/>
      <c r="G28" s="1036"/>
      <c r="H28" s="73">
        <v>42424</v>
      </c>
      <c r="I28" s="96" t="s">
        <v>913</v>
      </c>
      <c r="J28" s="97">
        <v>1</v>
      </c>
      <c r="K28" s="98">
        <v>1</v>
      </c>
      <c r="L28" s="98">
        <f t="shared" ref="L28" si="1">SUM(J28*K28)</f>
        <v>1</v>
      </c>
      <c r="M28" s="98" t="s">
        <v>1504</v>
      </c>
      <c r="N28" s="99" t="s">
        <v>1510</v>
      </c>
      <c r="O28" s="100"/>
      <c r="P28" s="100"/>
      <c r="Q28" s="56"/>
      <c r="R28" s="56"/>
      <c r="S28" s="56"/>
      <c r="T28" s="56"/>
      <c r="U28" s="56"/>
      <c r="V28" s="56"/>
      <c r="W28" s="56"/>
      <c r="X28" s="56"/>
      <c r="Y28" s="56"/>
      <c r="Z28" s="56"/>
    </row>
    <row r="29" spans="1:26" ht="54" customHeight="1">
      <c r="A29" s="65"/>
      <c r="B29" s="68"/>
      <c r="C29" s="71"/>
      <c r="D29" s="72">
        <v>4</v>
      </c>
      <c r="E29" s="1030" t="s">
        <v>1511</v>
      </c>
      <c r="F29" s="832"/>
      <c r="G29" s="1031"/>
      <c r="H29" s="73">
        <v>42681</v>
      </c>
      <c r="I29" s="101" t="s">
        <v>913</v>
      </c>
      <c r="J29" s="102">
        <v>1</v>
      </c>
      <c r="K29" s="79">
        <v>1</v>
      </c>
      <c r="L29" s="79">
        <f t="shared" si="0"/>
        <v>1</v>
      </c>
      <c r="M29" s="79" t="s">
        <v>1504</v>
      </c>
      <c r="N29" s="103" t="s">
        <v>1512</v>
      </c>
      <c r="O29" s="100"/>
      <c r="P29" s="100"/>
      <c r="Q29" s="56"/>
      <c r="R29" s="56"/>
      <c r="S29" s="56"/>
      <c r="T29" s="56"/>
      <c r="U29" s="56"/>
      <c r="V29" s="56"/>
      <c r="W29" s="56"/>
      <c r="X29" s="56"/>
      <c r="Y29" s="56"/>
      <c r="Z29" s="56"/>
    </row>
    <row r="30" spans="1:26" ht="54" customHeight="1">
      <c r="A30" s="65"/>
      <c r="B30" s="68"/>
      <c r="C30" s="71"/>
      <c r="D30" s="72">
        <v>5</v>
      </c>
      <c r="E30" s="1037" t="s">
        <v>1513</v>
      </c>
      <c r="F30" s="1038"/>
      <c r="G30" s="1039"/>
      <c r="H30" s="73">
        <v>42685</v>
      </c>
      <c r="I30" s="101" t="s">
        <v>913</v>
      </c>
      <c r="J30" s="102">
        <v>1</v>
      </c>
      <c r="K30" s="79">
        <v>1</v>
      </c>
      <c r="L30" s="79">
        <f t="shared" si="0"/>
        <v>1</v>
      </c>
      <c r="M30" s="79" t="s">
        <v>1504</v>
      </c>
      <c r="N30" s="103" t="s">
        <v>1514</v>
      </c>
      <c r="O30" s="100"/>
      <c r="P30" s="100"/>
      <c r="Q30" s="56"/>
      <c r="R30" s="56"/>
      <c r="S30" s="56"/>
      <c r="T30" s="56"/>
      <c r="U30" s="56"/>
      <c r="V30" s="56"/>
      <c r="W30" s="56"/>
      <c r="X30" s="56"/>
      <c r="Y30" s="56"/>
      <c r="Z30" s="56"/>
    </row>
    <row r="31" spans="1:26" ht="54" customHeight="1">
      <c r="A31" s="65"/>
      <c r="B31" s="68"/>
      <c r="C31" s="71"/>
      <c r="D31" s="72">
        <v>6</v>
      </c>
      <c r="E31" s="1030" t="s">
        <v>1515</v>
      </c>
      <c r="F31" s="832"/>
      <c r="G31" s="1031"/>
      <c r="H31" s="73">
        <v>42699</v>
      </c>
      <c r="I31" s="101" t="s">
        <v>913</v>
      </c>
      <c r="J31" s="102">
        <v>1</v>
      </c>
      <c r="K31" s="79">
        <v>1</v>
      </c>
      <c r="L31" s="79">
        <f t="shared" si="0"/>
        <v>1</v>
      </c>
      <c r="M31" s="79" t="s">
        <v>1504</v>
      </c>
      <c r="N31" s="103" t="s">
        <v>1516</v>
      </c>
      <c r="O31" s="100"/>
      <c r="P31" s="100"/>
      <c r="Q31" s="56"/>
      <c r="R31" s="56"/>
      <c r="S31" s="56"/>
      <c r="T31" s="56"/>
      <c r="U31" s="56"/>
      <c r="V31" s="56"/>
      <c r="W31" s="56"/>
      <c r="X31" s="56"/>
      <c r="Y31" s="56"/>
      <c r="Z31" s="56"/>
    </row>
    <row r="32" spans="1:26" ht="54" customHeight="1">
      <c r="A32" s="65"/>
      <c r="B32" s="68"/>
      <c r="C32" s="71"/>
      <c r="D32" s="72">
        <v>7</v>
      </c>
      <c r="E32" s="1030" t="s">
        <v>1517</v>
      </c>
      <c r="F32" s="832"/>
      <c r="G32" s="1031"/>
      <c r="H32" s="73">
        <v>42773</v>
      </c>
      <c r="I32" s="101" t="s">
        <v>913</v>
      </c>
      <c r="J32" s="102">
        <v>1</v>
      </c>
      <c r="K32" s="79">
        <v>1</v>
      </c>
      <c r="L32" s="79">
        <f t="shared" ref="L32:L33" si="2">SUM(J32*K32)</f>
        <v>1</v>
      </c>
      <c r="M32" s="79" t="s">
        <v>1504</v>
      </c>
      <c r="N32" s="103" t="s">
        <v>1518</v>
      </c>
      <c r="O32" s="100"/>
      <c r="P32" s="100"/>
      <c r="Q32" s="56"/>
      <c r="R32" s="56"/>
      <c r="S32" s="56"/>
      <c r="T32" s="56"/>
      <c r="U32" s="56"/>
      <c r="V32" s="56"/>
      <c r="W32" s="56"/>
      <c r="X32" s="56"/>
      <c r="Y32" s="56"/>
      <c r="Z32" s="56"/>
    </row>
    <row r="33" spans="1:26" ht="54" customHeight="1">
      <c r="A33" s="65"/>
      <c r="B33" s="68"/>
      <c r="C33" s="71"/>
      <c r="D33" s="72">
        <v>8</v>
      </c>
      <c r="E33" s="1030" t="s">
        <v>1519</v>
      </c>
      <c r="F33" s="832"/>
      <c r="G33" s="1031"/>
      <c r="H33" s="73">
        <v>42787</v>
      </c>
      <c r="I33" s="101" t="s">
        <v>913</v>
      </c>
      <c r="J33" s="102">
        <v>1</v>
      </c>
      <c r="K33" s="79">
        <v>1</v>
      </c>
      <c r="L33" s="79">
        <f t="shared" si="2"/>
        <v>1</v>
      </c>
      <c r="M33" s="79" t="s">
        <v>1504</v>
      </c>
      <c r="N33" s="103" t="s">
        <v>1520</v>
      </c>
      <c r="O33" s="100"/>
      <c r="P33" s="100"/>
      <c r="Q33" s="56"/>
      <c r="R33" s="56"/>
      <c r="S33" s="56"/>
      <c r="T33" s="56"/>
      <c r="U33" s="56"/>
      <c r="V33" s="56"/>
      <c r="W33" s="56"/>
      <c r="X33" s="56"/>
      <c r="Y33" s="56"/>
      <c r="Z33" s="56"/>
    </row>
    <row r="34" spans="1:26" ht="54" customHeight="1">
      <c r="A34" s="65"/>
      <c r="B34" s="68"/>
      <c r="C34" s="71"/>
      <c r="D34" s="72">
        <v>9</v>
      </c>
      <c r="E34" s="1030" t="s">
        <v>1521</v>
      </c>
      <c r="F34" s="832"/>
      <c r="G34" s="1031"/>
      <c r="H34" s="73">
        <v>42851</v>
      </c>
      <c r="I34" s="101" t="s">
        <v>913</v>
      </c>
      <c r="J34" s="102">
        <v>1</v>
      </c>
      <c r="K34" s="79">
        <v>1</v>
      </c>
      <c r="L34" s="79">
        <f t="shared" si="0"/>
        <v>1</v>
      </c>
      <c r="M34" s="79" t="s">
        <v>1504</v>
      </c>
      <c r="N34" s="103" t="s">
        <v>1522</v>
      </c>
      <c r="O34" s="100"/>
      <c r="P34" s="100"/>
      <c r="Q34" s="56"/>
      <c r="R34" s="56"/>
      <c r="S34" s="56"/>
      <c r="T34" s="56"/>
      <c r="U34" s="56"/>
      <c r="V34" s="56"/>
      <c r="W34" s="56"/>
      <c r="X34" s="56"/>
      <c r="Y34" s="56"/>
      <c r="Z34" s="56"/>
    </row>
    <row r="35" spans="1:26" ht="54" customHeight="1">
      <c r="A35" s="65"/>
      <c r="B35" s="68"/>
      <c r="C35" s="71"/>
      <c r="D35" s="72">
        <v>10</v>
      </c>
      <c r="E35" s="1030" t="s">
        <v>1523</v>
      </c>
      <c r="F35" s="832"/>
      <c r="G35" s="1031"/>
      <c r="H35" s="73">
        <v>42898</v>
      </c>
      <c r="I35" s="101" t="s">
        <v>913</v>
      </c>
      <c r="J35" s="102">
        <v>1</v>
      </c>
      <c r="K35" s="79">
        <v>1</v>
      </c>
      <c r="L35" s="79">
        <f t="shared" si="0"/>
        <v>1</v>
      </c>
      <c r="M35" s="79" t="s">
        <v>1504</v>
      </c>
      <c r="N35" s="103" t="s">
        <v>1524</v>
      </c>
      <c r="O35" s="100"/>
      <c r="P35" s="100"/>
      <c r="Q35" s="56"/>
      <c r="R35" s="56"/>
      <c r="S35" s="56"/>
      <c r="T35" s="56"/>
      <c r="U35" s="56"/>
      <c r="V35" s="56"/>
      <c r="W35" s="56"/>
      <c r="X35" s="56"/>
      <c r="Y35" s="56"/>
      <c r="Z35" s="56"/>
    </row>
    <row r="36" spans="1:26" ht="54" customHeight="1">
      <c r="A36" s="65"/>
      <c r="B36" s="68"/>
      <c r="C36" s="71"/>
      <c r="D36" s="72">
        <v>11</v>
      </c>
      <c r="E36" s="1030" t="s">
        <v>1525</v>
      </c>
      <c r="F36" s="832"/>
      <c r="G36" s="1031"/>
      <c r="H36" s="73">
        <v>43011</v>
      </c>
      <c r="I36" s="101" t="s">
        <v>913</v>
      </c>
      <c r="J36" s="102">
        <v>1</v>
      </c>
      <c r="K36" s="79">
        <v>1</v>
      </c>
      <c r="L36" s="79">
        <f t="shared" si="0"/>
        <v>1</v>
      </c>
      <c r="M36" s="79" t="s">
        <v>1504</v>
      </c>
      <c r="N36" s="103" t="s">
        <v>1526</v>
      </c>
      <c r="O36" s="100"/>
      <c r="P36" s="100"/>
      <c r="Q36" s="56"/>
      <c r="R36" s="56"/>
      <c r="S36" s="56"/>
      <c r="T36" s="56"/>
      <c r="U36" s="56"/>
      <c r="V36" s="56"/>
      <c r="W36" s="56"/>
      <c r="X36" s="56"/>
      <c r="Y36" s="56"/>
      <c r="Z36" s="56"/>
    </row>
    <row r="37" spans="1:26" ht="54" customHeight="1">
      <c r="A37" s="65"/>
      <c r="B37" s="68"/>
      <c r="C37" s="71"/>
      <c r="D37" s="72">
        <v>12</v>
      </c>
      <c r="E37" s="1030" t="s">
        <v>1527</v>
      </c>
      <c r="F37" s="832"/>
      <c r="G37" s="1031"/>
      <c r="H37" s="73">
        <v>43038</v>
      </c>
      <c r="I37" s="101" t="s">
        <v>913</v>
      </c>
      <c r="J37" s="102">
        <v>1</v>
      </c>
      <c r="K37" s="79">
        <v>1</v>
      </c>
      <c r="L37" s="79">
        <f t="shared" si="0"/>
        <v>1</v>
      </c>
      <c r="M37" s="79" t="s">
        <v>1504</v>
      </c>
      <c r="N37" s="103" t="s">
        <v>1528</v>
      </c>
      <c r="O37" s="100"/>
      <c r="P37" s="100"/>
      <c r="Q37" s="56"/>
      <c r="R37" s="56"/>
      <c r="S37" s="56"/>
      <c r="T37" s="56"/>
      <c r="U37" s="56"/>
      <c r="V37" s="56"/>
      <c r="W37" s="56"/>
      <c r="X37" s="56"/>
      <c r="Y37" s="56"/>
      <c r="Z37" s="56"/>
    </row>
    <row r="38" spans="1:26" ht="54" customHeight="1">
      <c r="A38" s="65"/>
      <c r="B38" s="68"/>
      <c r="C38" s="71"/>
      <c r="D38" s="72">
        <v>13</v>
      </c>
      <c r="E38" s="1030" t="s">
        <v>1529</v>
      </c>
      <c r="F38" s="832"/>
      <c r="G38" s="1031"/>
      <c r="H38" s="74" t="s">
        <v>1530</v>
      </c>
      <c r="I38" s="101" t="s">
        <v>913</v>
      </c>
      <c r="J38" s="102">
        <v>1</v>
      </c>
      <c r="K38" s="79">
        <v>1</v>
      </c>
      <c r="L38" s="79">
        <f t="shared" si="0"/>
        <v>1</v>
      </c>
      <c r="M38" s="79" t="s">
        <v>1504</v>
      </c>
      <c r="N38" s="103" t="s">
        <v>1531</v>
      </c>
      <c r="O38" s="100"/>
      <c r="P38" s="100"/>
      <c r="Q38" s="56"/>
      <c r="R38" s="56"/>
      <c r="S38" s="56"/>
      <c r="T38" s="56"/>
      <c r="U38" s="56"/>
      <c r="V38" s="56"/>
      <c r="W38" s="56"/>
      <c r="X38" s="56"/>
      <c r="Y38" s="56"/>
      <c r="Z38" s="56"/>
    </row>
    <row r="39" spans="1:26" ht="54" customHeight="1">
      <c r="A39" s="65"/>
      <c r="B39" s="68"/>
      <c r="C39" s="71"/>
      <c r="D39" s="72">
        <v>14</v>
      </c>
      <c r="E39" s="1030" t="s">
        <v>1532</v>
      </c>
      <c r="F39" s="832"/>
      <c r="G39" s="1031"/>
      <c r="H39" s="73">
        <v>43125</v>
      </c>
      <c r="I39" s="101" t="s">
        <v>913</v>
      </c>
      <c r="J39" s="102">
        <v>1</v>
      </c>
      <c r="K39" s="79">
        <v>1</v>
      </c>
      <c r="L39" s="79">
        <f t="shared" si="0"/>
        <v>1</v>
      </c>
      <c r="M39" s="79" t="s">
        <v>1504</v>
      </c>
      <c r="N39" s="103" t="s">
        <v>1533</v>
      </c>
      <c r="O39" s="100"/>
      <c r="P39" s="100"/>
      <c r="Q39" s="56"/>
      <c r="R39" s="56"/>
      <c r="S39" s="56"/>
      <c r="T39" s="56"/>
      <c r="U39" s="56"/>
      <c r="V39" s="56"/>
      <c r="W39" s="56"/>
      <c r="X39" s="56"/>
      <c r="Y39" s="56"/>
      <c r="Z39" s="56"/>
    </row>
    <row r="40" spans="1:26" ht="54" customHeight="1">
      <c r="A40" s="65"/>
      <c r="B40" s="68"/>
      <c r="C40" s="71"/>
      <c r="D40" s="72">
        <v>15</v>
      </c>
      <c r="E40" s="1030" t="s">
        <v>1534</v>
      </c>
      <c r="F40" s="832"/>
      <c r="G40" s="1031"/>
      <c r="H40" s="73">
        <v>43126</v>
      </c>
      <c r="I40" s="101" t="s">
        <v>913</v>
      </c>
      <c r="J40" s="102">
        <v>1</v>
      </c>
      <c r="K40" s="79">
        <v>1</v>
      </c>
      <c r="L40" s="79">
        <f t="shared" ref="L40:L50" si="3">SUM(J40*K40)</f>
        <v>1</v>
      </c>
      <c r="M40" s="79" t="s">
        <v>1504</v>
      </c>
      <c r="N40" s="103" t="s">
        <v>1535</v>
      </c>
      <c r="O40" s="100"/>
      <c r="P40" s="100"/>
      <c r="Q40" s="56"/>
      <c r="R40" s="56"/>
      <c r="S40" s="56"/>
      <c r="T40" s="56"/>
      <c r="U40" s="56"/>
      <c r="V40" s="56"/>
      <c r="W40" s="56"/>
      <c r="X40" s="56"/>
      <c r="Y40" s="56"/>
      <c r="Z40" s="56"/>
    </row>
    <row r="41" spans="1:26" ht="54" customHeight="1">
      <c r="A41" s="65"/>
      <c r="B41" s="68"/>
      <c r="C41" s="71"/>
      <c r="D41" s="72">
        <v>16</v>
      </c>
      <c r="E41" s="1030" t="s">
        <v>1536</v>
      </c>
      <c r="F41" s="832"/>
      <c r="G41" s="1031"/>
      <c r="H41" s="73">
        <v>43129</v>
      </c>
      <c r="I41" s="101" t="s">
        <v>913</v>
      </c>
      <c r="J41" s="102">
        <v>1</v>
      </c>
      <c r="K41" s="79">
        <v>1</v>
      </c>
      <c r="L41" s="79">
        <f t="shared" si="3"/>
        <v>1</v>
      </c>
      <c r="M41" s="79" t="s">
        <v>1504</v>
      </c>
      <c r="N41" s="103" t="s">
        <v>1537</v>
      </c>
      <c r="O41" s="100"/>
      <c r="P41" s="100"/>
      <c r="Q41" s="56"/>
      <c r="R41" s="56"/>
      <c r="S41" s="56"/>
      <c r="T41" s="56"/>
      <c r="U41" s="56"/>
      <c r="V41" s="56"/>
      <c r="W41" s="56"/>
      <c r="X41" s="56"/>
      <c r="Y41" s="56"/>
      <c r="Z41" s="56"/>
    </row>
    <row r="42" spans="1:26" ht="54" customHeight="1">
      <c r="A42" s="65"/>
      <c r="B42" s="68"/>
      <c r="C42" s="71"/>
      <c r="D42" s="72">
        <v>17</v>
      </c>
      <c r="E42" s="1030" t="s">
        <v>1538</v>
      </c>
      <c r="F42" s="832"/>
      <c r="G42" s="1031"/>
      <c r="H42" s="73">
        <v>43130</v>
      </c>
      <c r="I42" s="101" t="s">
        <v>913</v>
      </c>
      <c r="J42" s="102">
        <v>1</v>
      </c>
      <c r="K42" s="79">
        <v>1</v>
      </c>
      <c r="L42" s="79">
        <f t="shared" si="3"/>
        <v>1</v>
      </c>
      <c r="M42" s="79" t="s">
        <v>1504</v>
      </c>
      <c r="N42" s="103" t="s">
        <v>1539</v>
      </c>
      <c r="O42" s="100"/>
      <c r="P42" s="100"/>
      <c r="Q42" s="56"/>
      <c r="R42" s="56"/>
      <c r="S42" s="56"/>
      <c r="T42" s="56"/>
      <c r="U42" s="56"/>
      <c r="V42" s="56"/>
      <c r="W42" s="56"/>
      <c r="X42" s="56"/>
      <c r="Y42" s="56"/>
      <c r="Z42" s="56"/>
    </row>
    <row r="43" spans="1:26" ht="54" customHeight="1">
      <c r="A43" s="65"/>
      <c r="B43" s="68"/>
      <c r="C43" s="71"/>
      <c r="D43" s="72">
        <v>18</v>
      </c>
      <c r="E43" s="1030" t="s">
        <v>1540</v>
      </c>
      <c r="F43" s="832"/>
      <c r="G43" s="1031"/>
      <c r="H43" s="73">
        <v>43136</v>
      </c>
      <c r="I43" s="101" t="s">
        <v>913</v>
      </c>
      <c r="J43" s="102">
        <v>1</v>
      </c>
      <c r="K43" s="79">
        <v>1</v>
      </c>
      <c r="L43" s="79">
        <f t="shared" ref="L43:L49" si="4">SUM(J43*K43)</f>
        <v>1</v>
      </c>
      <c r="M43" s="79" t="s">
        <v>1504</v>
      </c>
      <c r="N43" s="103" t="s">
        <v>1541</v>
      </c>
      <c r="O43" s="100"/>
      <c r="P43" s="100"/>
      <c r="Q43" s="56"/>
      <c r="R43" s="56"/>
      <c r="S43" s="56"/>
      <c r="T43" s="56"/>
      <c r="U43" s="56"/>
      <c r="V43" s="56"/>
      <c r="W43" s="56"/>
      <c r="X43" s="56"/>
      <c r="Y43" s="56"/>
      <c r="Z43" s="56"/>
    </row>
    <row r="44" spans="1:26" ht="60.75" customHeight="1">
      <c r="A44" s="65"/>
      <c r="B44" s="68"/>
      <c r="C44" s="71"/>
      <c r="D44" s="72">
        <v>19</v>
      </c>
      <c r="E44" s="1030" t="s">
        <v>1542</v>
      </c>
      <c r="F44" s="832"/>
      <c r="G44" s="1031"/>
      <c r="H44" s="73">
        <v>43136</v>
      </c>
      <c r="I44" s="101" t="s">
        <v>913</v>
      </c>
      <c r="J44" s="102">
        <v>1</v>
      </c>
      <c r="K44" s="79">
        <v>1</v>
      </c>
      <c r="L44" s="79">
        <f t="shared" si="4"/>
        <v>1</v>
      </c>
      <c r="M44" s="79" t="s">
        <v>1504</v>
      </c>
      <c r="N44" s="103" t="s">
        <v>1543</v>
      </c>
      <c r="O44" s="100"/>
      <c r="P44" s="100"/>
      <c r="Q44" s="56"/>
      <c r="R44" s="56"/>
      <c r="S44" s="56"/>
      <c r="T44" s="56"/>
      <c r="U44" s="56"/>
      <c r="V44" s="56"/>
      <c r="W44" s="56"/>
      <c r="X44" s="56"/>
      <c r="Y44" s="56"/>
      <c r="Z44" s="56"/>
    </row>
    <row r="45" spans="1:26" ht="54" customHeight="1">
      <c r="A45" s="65"/>
      <c r="B45" s="68"/>
      <c r="C45" s="71"/>
      <c r="D45" s="72">
        <v>20</v>
      </c>
      <c r="E45" s="1030" t="s">
        <v>1544</v>
      </c>
      <c r="F45" s="832"/>
      <c r="G45" s="1031"/>
      <c r="H45" s="73">
        <v>43140</v>
      </c>
      <c r="I45" s="101" t="s">
        <v>913</v>
      </c>
      <c r="J45" s="102">
        <v>1</v>
      </c>
      <c r="K45" s="79">
        <v>1</v>
      </c>
      <c r="L45" s="79">
        <f t="shared" si="4"/>
        <v>1</v>
      </c>
      <c r="M45" s="79" t="s">
        <v>1504</v>
      </c>
      <c r="N45" s="103" t="s">
        <v>1545</v>
      </c>
      <c r="O45" s="100"/>
      <c r="P45" s="100"/>
      <c r="Q45" s="56"/>
      <c r="R45" s="56"/>
      <c r="S45" s="56"/>
      <c r="T45" s="56"/>
      <c r="U45" s="56"/>
      <c r="V45" s="56"/>
      <c r="W45" s="56"/>
      <c r="X45" s="56"/>
      <c r="Y45" s="56"/>
      <c r="Z45" s="56"/>
    </row>
    <row r="46" spans="1:26" ht="51" customHeight="1">
      <c r="A46" s="65"/>
      <c r="B46" s="68"/>
      <c r="C46" s="71"/>
      <c r="D46" s="72">
        <v>21</v>
      </c>
      <c r="E46" s="1030" t="s">
        <v>1546</v>
      </c>
      <c r="F46" s="832"/>
      <c r="G46" s="1031"/>
      <c r="H46" s="73">
        <v>43222</v>
      </c>
      <c r="I46" s="101" t="s">
        <v>913</v>
      </c>
      <c r="J46" s="102">
        <v>1</v>
      </c>
      <c r="K46" s="79">
        <v>1</v>
      </c>
      <c r="L46" s="79">
        <f t="shared" si="4"/>
        <v>1</v>
      </c>
      <c r="M46" s="79" t="s">
        <v>1504</v>
      </c>
      <c r="N46" s="103" t="s">
        <v>1547</v>
      </c>
      <c r="O46" s="100"/>
      <c r="P46" s="100"/>
      <c r="Q46" s="56"/>
      <c r="R46" s="56"/>
      <c r="S46" s="56"/>
      <c r="T46" s="56"/>
      <c r="U46" s="56"/>
      <c r="V46" s="56"/>
      <c r="W46" s="56"/>
      <c r="X46" s="56"/>
      <c r="Y46" s="56"/>
      <c r="Z46" s="56"/>
    </row>
    <row r="47" spans="1:26" ht="33.950000000000003" customHeight="1">
      <c r="A47" s="65"/>
      <c r="B47" s="68"/>
      <c r="C47" s="71"/>
      <c r="D47" s="72">
        <v>22</v>
      </c>
      <c r="E47" s="1030" t="s">
        <v>1548</v>
      </c>
      <c r="F47" s="832"/>
      <c r="G47" s="1031"/>
      <c r="H47" s="73">
        <v>43242</v>
      </c>
      <c r="I47" s="101" t="s">
        <v>913</v>
      </c>
      <c r="J47" s="102">
        <v>1</v>
      </c>
      <c r="K47" s="79">
        <v>1</v>
      </c>
      <c r="L47" s="79">
        <f t="shared" si="4"/>
        <v>1</v>
      </c>
      <c r="M47" s="79" t="s">
        <v>1504</v>
      </c>
      <c r="N47" s="103" t="s">
        <v>1549</v>
      </c>
      <c r="O47" s="100"/>
      <c r="P47" s="100"/>
      <c r="Q47" s="56"/>
      <c r="R47" s="56"/>
      <c r="S47" s="56"/>
      <c r="T47" s="56"/>
      <c r="U47" s="56"/>
      <c r="V47" s="56"/>
      <c r="W47" s="56"/>
      <c r="X47" s="56"/>
      <c r="Y47" s="56"/>
      <c r="Z47" s="56"/>
    </row>
    <row r="48" spans="1:26" ht="39.950000000000003" customHeight="1">
      <c r="A48" s="65"/>
      <c r="B48" s="68"/>
      <c r="C48" s="71"/>
      <c r="D48" s="72">
        <v>23</v>
      </c>
      <c r="E48" s="1030" t="s">
        <v>1523</v>
      </c>
      <c r="F48" s="832"/>
      <c r="G48" s="1031"/>
      <c r="H48" s="73">
        <v>43304</v>
      </c>
      <c r="I48" s="101" t="s">
        <v>913</v>
      </c>
      <c r="J48" s="102">
        <v>1</v>
      </c>
      <c r="K48" s="79">
        <v>1</v>
      </c>
      <c r="L48" s="79">
        <f t="shared" si="4"/>
        <v>1</v>
      </c>
      <c r="M48" s="79" t="s">
        <v>1504</v>
      </c>
      <c r="N48" s="103" t="s">
        <v>1550</v>
      </c>
      <c r="O48" s="100"/>
      <c r="P48" s="100"/>
      <c r="Q48" s="56"/>
      <c r="R48" s="56"/>
      <c r="S48" s="56"/>
      <c r="T48" s="56"/>
      <c r="U48" s="56"/>
      <c r="V48" s="56"/>
      <c r="W48" s="56"/>
      <c r="X48" s="56"/>
      <c r="Y48" s="56"/>
      <c r="Z48" s="56"/>
    </row>
    <row r="49" spans="1:26" ht="36.950000000000003" customHeight="1">
      <c r="A49" s="65"/>
      <c r="B49" s="68"/>
      <c r="C49" s="71"/>
      <c r="D49" s="72">
        <v>24</v>
      </c>
      <c r="E49" s="1030" t="s">
        <v>1551</v>
      </c>
      <c r="F49" s="832"/>
      <c r="G49" s="1031"/>
      <c r="H49" s="73">
        <v>43313</v>
      </c>
      <c r="I49" s="101" t="s">
        <v>913</v>
      </c>
      <c r="J49" s="102">
        <v>1</v>
      </c>
      <c r="K49" s="79">
        <v>1</v>
      </c>
      <c r="L49" s="79">
        <f t="shared" si="4"/>
        <v>1</v>
      </c>
      <c r="M49" s="79" t="s">
        <v>1504</v>
      </c>
      <c r="N49" s="103" t="s">
        <v>1552</v>
      </c>
      <c r="O49" s="100"/>
      <c r="P49" s="100"/>
      <c r="Q49" s="56"/>
      <c r="R49" s="56"/>
      <c r="S49" s="56"/>
      <c r="T49" s="56"/>
      <c r="U49" s="56"/>
      <c r="V49" s="56"/>
      <c r="W49" s="56"/>
      <c r="X49" s="56"/>
      <c r="Y49" s="56"/>
      <c r="Z49" s="56"/>
    </row>
    <row r="50" spans="1:26" ht="42" customHeight="1">
      <c r="A50" s="65"/>
      <c r="B50" s="68"/>
      <c r="C50" s="71"/>
      <c r="D50" s="72">
        <v>25</v>
      </c>
      <c r="E50" s="1030" t="s">
        <v>1553</v>
      </c>
      <c r="F50" s="1032"/>
      <c r="G50" s="1033"/>
      <c r="H50" s="73">
        <v>43410</v>
      </c>
      <c r="I50" s="101" t="s">
        <v>913</v>
      </c>
      <c r="J50" s="102">
        <v>1</v>
      </c>
      <c r="K50" s="79">
        <v>1</v>
      </c>
      <c r="L50" s="79">
        <f t="shared" si="3"/>
        <v>1</v>
      </c>
      <c r="M50" s="79" t="s">
        <v>1504</v>
      </c>
      <c r="N50" s="103" t="s">
        <v>1554</v>
      </c>
      <c r="O50" s="100"/>
      <c r="P50" s="100"/>
      <c r="Q50" s="56"/>
      <c r="R50" s="56"/>
      <c r="S50" s="56"/>
      <c r="T50" s="56"/>
      <c r="U50" s="56"/>
      <c r="V50" s="56"/>
      <c r="W50" s="56"/>
      <c r="X50" s="56"/>
      <c r="Y50" s="56"/>
      <c r="Z50" s="56"/>
    </row>
    <row r="51" spans="1:26" ht="45" customHeight="1">
      <c r="A51" s="65"/>
      <c r="B51" s="68"/>
      <c r="C51" s="71"/>
      <c r="D51" s="72">
        <v>26</v>
      </c>
      <c r="E51" s="1030" t="s">
        <v>1555</v>
      </c>
      <c r="F51" s="832"/>
      <c r="G51" s="1031"/>
      <c r="H51" s="73">
        <v>43518</v>
      </c>
      <c r="I51" s="101" t="s">
        <v>913</v>
      </c>
      <c r="J51" s="102">
        <v>1</v>
      </c>
      <c r="K51" s="79">
        <v>1</v>
      </c>
      <c r="L51" s="79">
        <f t="shared" si="0"/>
        <v>1</v>
      </c>
      <c r="M51" s="79" t="s">
        <v>1504</v>
      </c>
      <c r="N51" s="103" t="s">
        <v>1556</v>
      </c>
      <c r="O51" s="100"/>
      <c r="P51" s="100"/>
      <c r="Q51" s="56"/>
      <c r="R51" s="56"/>
      <c r="S51" s="56"/>
      <c r="T51" s="56"/>
      <c r="U51" s="56"/>
      <c r="V51" s="56"/>
      <c r="W51" s="56"/>
      <c r="X51" s="56"/>
      <c r="Y51" s="56"/>
      <c r="Z51" s="56"/>
    </row>
    <row r="52" spans="1:26" ht="33" customHeight="1">
      <c r="A52" s="65"/>
      <c r="B52" s="66" t="s">
        <v>184</v>
      </c>
      <c r="C52" s="719" t="s">
        <v>318</v>
      </c>
      <c r="D52" s="717"/>
      <c r="E52" s="717"/>
      <c r="F52" s="717"/>
      <c r="G52" s="718"/>
      <c r="H52" s="64"/>
      <c r="I52" s="77"/>
      <c r="J52" s="91"/>
      <c r="K52" s="92"/>
      <c r="L52" s="61">
        <v>0</v>
      </c>
      <c r="M52" s="92"/>
      <c r="N52" s="94"/>
      <c r="O52" s="90"/>
      <c r="P52" s="95" t="s">
        <v>408</v>
      </c>
      <c r="Q52" s="56"/>
      <c r="R52" s="56"/>
      <c r="S52" s="56"/>
      <c r="T52" s="56"/>
      <c r="U52" s="56"/>
      <c r="V52" s="56"/>
      <c r="W52" s="56"/>
      <c r="X52" s="56"/>
      <c r="Y52" s="56"/>
      <c r="Z52" s="56"/>
    </row>
    <row r="53" spans="1:26" ht="19.5" customHeight="1">
      <c r="A53" s="65"/>
      <c r="B53" s="68"/>
      <c r="C53" s="66">
        <v>1</v>
      </c>
      <c r="D53" s="719" t="s">
        <v>319</v>
      </c>
      <c r="E53" s="717"/>
      <c r="F53" s="717"/>
      <c r="G53" s="718"/>
      <c r="H53" s="64" t="s">
        <v>299</v>
      </c>
      <c r="I53" s="77"/>
      <c r="J53" s="91"/>
      <c r="K53" s="92"/>
      <c r="L53" s="92"/>
      <c r="M53" s="92"/>
      <c r="N53" s="94"/>
      <c r="O53" s="90"/>
      <c r="P53" s="90"/>
      <c r="Q53" s="56"/>
      <c r="R53" s="56"/>
      <c r="S53" s="56"/>
      <c r="T53" s="56"/>
      <c r="U53" s="56"/>
      <c r="V53" s="56"/>
      <c r="W53" s="56"/>
      <c r="X53" s="56"/>
      <c r="Y53" s="56"/>
      <c r="Z53" s="56"/>
    </row>
    <row r="54" spans="1:26" ht="19.5" customHeight="1">
      <c r="A54" s="75"/>
      <c r="B54" s="68"/>
      <c r="C54" s="76"/>
      <c r="D54" s="77" t="s">
        <v>35</v>
      </c>
      <c r="E54" s="719" t="s">
        <v>320</v>
      </c>
      <c r="F54" s="717"/>
      <c r="G54" s="718"/>
      <c r="H54" s="78"/>
      <c r="I54" s="104"/>
      <c r="J54" s="104"/>
      <c r="K54" s="104"/>
      <c r="L54" s="104"/>
      <c r="M54" s="104"/>
      <c r="N54" s="105"/>
      <c r="O54" s="106"/>
      <c r="P54" s="106"/>
      <c r="Q54" s="56"/>
      <c r="R54" s="56"/>
      <c r="S54" s="56"/>
      <c r="T54" s="56"/>
      <c r="U54" s="56"/>
      <c r="V54" s="56"/>
      <c r="W54" s="56"/>
      <c r="X54" s="56"/>
      <c r="Y54" s="56"/>
      <c r="Z54" s="56"/>
    </row>
    <row r="55" spans="1:26" ht="19.5" customHeight="1">
      <c r="A55" s="75"/>
      <c r="B55" s="68"/>
      <c r="C55" s="79"/>
      <c r="D55" s="77" t="s">
        <v>40</v>
      </c>
      <c r="E55" s="716" t="s">
        <v>321</v>
      </c>
      <c r="F55" s="717"/>
      <c r="G55" s="718"/>
      <c r="H55" s="81"/>
      <c r="I55" s="92"/>
      <c r="J55" s="92"/>
      <c r="K55" s="92"/>
      <c r="L55" s="92"/>
      <c r="M55" s="92"/>
      <c r="N55" s="94"/>
      <c r="O55" s="90"/>
      <c r="P55" s="90"/>
      <c r="Q55" s="56"/>
      <c r="R55" s="56"/>
      <c r="S55" s="56"/>
      <c r="T55" s="56"/>
      <c r="U55" s="56"/>
      <c r="V55" s="56"/>
      <c r="W55" s="56"/>
      <c r="X55" s="56"/>
      <c r="Y55" s="56"/>
      <c r="Z55" s="56"/>
    </row>
    <row r="56" spans="1:26" ht="19.5" customHeight="1">
      <c r="A56" s="75"/>
      <c r="B56" s="68"/>
      <c r="C56" s="66">
        <v>2</v>
      </c>
      <c r="D56" s="719" t="s">
        <v>322</v>
      </c>
      <c r="E56" s="717"/>
      <c r="F56" s="717"/>
      <c r="G56" s="718"/>
      <c r="H56" s="81"/>
      <c r="I56" s="92"/>
      <c r="J56" s="92"/>
      <c r="K56" s="92"/>
      <c r="L56" s="92"/>
      <c r="M56" s="92"/>
      <c r="N56" s="94"/>
      <c r="O56" s="90"/>
      <c r="P56" s="90"/>
      <c r="Q56" s="56"/>
      <c r="R56" s="56"/>
      <c r="S56" s="56"/>
      <c r="T56" s="56"/>
      <c r="U56" s="56"/>
      <c r="V56" s="56"/>
      <c r="W56" s="56"/>
      <c r="X56" s="56"/>
      <c r="Y56" s="56"/>
      <c r="Z56" s="56"/>
    </row>
    <row r="57" spans="1:26" ht="19.5" customHeight="1">
      <c r="A57" s="75"/>
      <c r="B57" s="76"/>
      <c r="C57" s="68"/>
      <c r="D57" s="77" t="s">
        <v>35</v>
      </c>
      <c r="E57" s="719" t="s">
        <v>320</v>
      </c>
      <c r="F57" s="717"/>
      <c r="G57" s="718"/>
      <c r="H57" s="82"/>
      <c r="I57" s="69"/>
      <c r="J57" s="69"/>
      <c r="K57" s="69"/>
      <c r="L57" s="69"/>
      <c r="M57" s="69"/>
      <c r="N57" s="107"/>
      <c r="O57" s="90"/>
      <c r="P57" s="90"/>
      <c r="Q57" s="56"/>
      <c r="R57" s="56"/>
      <c r="S57" s="56"/>
      <c r="T57" s="56"/>
      <c r="U57" s="56"/>
      <c r="V57" s="56"/>
      <c r="W57" s="56"/>
      <c r="X57" s="56"/>
      <c r="Y57" s="56"/>
      <c r="Z57" s="56"/>
    </row>
    <row r="58" spans="1:26" ht="19.5" customHeight="1">
      <c r="A58" s="68"/>
      <c r="B58" s="83"/>
      <c r="C58" s="79"/>
      <c r="D58" s="77" t="s">
        <v>40</v>
      </c>
      <c r="E58" s="716" t="s">
        <v>321</v>
      </c>
      <c r="F58" s="717"/>
      <c r="G58" s="718"/>
      <c r="H58" s="82"/>
      <c r="I58" s="69"/>
      <c r="J58" s="69"/>
      <c r="K58" s="69"/>
      <c r="L58" s="69"/>
      <c r="M58" s="69"/>
      <c r="N58" s="107"/>
      <c r="O58" s="90"/>
      <c r="P58" s="90"/>
      <c r="Q58" s="56"/>
      <c r="R58" s="56"/>
      <c r="S58" s="56"/>
      <c r="T58" s="56"/>
      <c r="U58" s="56"/>
      <c r="V58" s="56"/>
      <c r="W58" s="56"/>
      <c r="X58" s="56"/>
      <c r="Y58" s="56"/>
      <c r="Z58" s="56"/>
    </row>
    <row r="59" spans="1:26" ht="19.5" customHeight="1">
      <c r="A59" s="65"/>
      <c r="B59" s="84" t="s">
        <v>193</v>
      </c>
      <c r="C59" s="719" t="s">
        <v>323</v>
      </c>
      <c r="D59" s="717"/>
      <c r="E59" s="717"/>
      <c r="F59" s="717"/>
      <c r="G59" s="718"/>
      <c r="H59" s="64"/>
      <c r="I59" s="77"/>
      <c r="J59" s="91"/>
      <c r="K59" s="92"/>
      <c r="L59" s="61">
        <v>0</v>
      </c>
      <c r="M59" s="92"/>
      <c r="N59" s="94"/>
      <c r="O59" s="90"/>
      <c r="P59" s="90"/>
      <c r="Q59" s="56"/>
      <c r="R59" s="56"/>
      <c r="S59" s="56"/>
      <c r="T59" s="56"/>
      <c r="U59" s="56"/>
      <c r="V59" s="56"/>
      <c r="W59" s="56"/>
      <c r="X59" s="56"/>
      <c r="Y59" s="56"/>
      <c r="Z59" s="56"/>
    </row>
    <row r="60" spans="1:26" ht="19.5" customHeight="1">
      <c r="A60" s="65"/>
      <c r="B60" s="76"/>
      <c r="C60" s="66">
        <v>1</v>
      </c>
      <c r="D60" s="719" t="s">
        <v>290</v>
      </c>
      <c r="E60" s="717"/>
      <c r="F60" s="717"/>
      <c r="G60" s="718"/>
      <c r="H60" s="64"/>
      <c r="I60" s="77"/>
      <c r="J60" s="91"/>
      <c r="K60" s="92"/>
      <c r="L60" s="92"/>
      <c r="M60" s="92"/>
      <c r="N60" s="94"/>
      <c r="O60" s="90"/>
      <c r="P60" s="90"/>
      <c r="Q60" s="56"/>
      <c r="R60" s="56"/>
      <c r="S60" s="56"/>
      <c r="T60" s="56"/>
      <c r="U60" s="56"/>
      <c r="V60" s="56"/>
      <c r="W60" s="56"/>
      <c r="X60" s="56"/>
      <c r="Y60" s="56"/>
      <c r="Z60" s="56"/>
    </row>
    <row r="61" spans="1:26" ht="19.5" customHeight="1">
      <c r="A61" s="65"/>
      <c r="B61" s="76"/>
      <c r="C61" s="68"/>
      <c r="D61" s="77" t="s">
        <v>324</v>
      </c>
      <c r="E61" s="716" t="s">
        <v>325</v>
      </c>
      <c r="F61" s="717"/>
      <c r="G61" s="718"/>
      <c r="H61" s="64"/>
      <c r="I61" s="77"/>
      <c r="J61" s="91"/>
      <c r="K61" s="92"/>
      <c r="L61" s="92"/>
      <c r="M61" s="92"/>
      <c r="N61" s="94"/>
      <c r="O61" s="90"/>
      <c r="P61" s="90"/>
      <c r="Q61" s="56"/>
      <c r="R61" s="56"/>
      <c r="S61" s="56"/>
      <c r="T61" s="56"/>
      <c r="U61" s="56"/>
      <c r="V61" s="56"/>
      <c r="W61" s="56"/>
      <c r="X61" s="56"/>
      <c r="Y61" s="56"/>
      <c r="Z61" s="56"/>
    </row>
    <row r="62" spans="1:26" ht="19.5" customHeight="1">
      <c r="A62" s="65"/>
      <c r="B62" s="76"/>
      <c r="C62" s="68"/>
      <c r="D62" s="77" t="s">
        <v>303</v>
      </c>
      <c r="E62" s="716" t="s">
        <v>326</v>
      </c>
      <c r="F62" s="717"/>
      <c r="G62" s="718"/>
      <c r="H62" s="64"/>
      <c r="I62" s="77"/>
      <c r="J62" s="91"/>
      <c r="K62" s="92"/>
      <c r="L62" s="92"/>
      <c r="M62" s="92"/>
      <c r="N62" s="94"/>
      <c r="O62" s="90"/>
      <c r="P62" s="90"/>
      <c r="Q62" s="56"/>
      <c r="R62" s="56"/>
      <c r="S62" s="56"/>
      <c r="T62" s="56"/>
      <c r="U62" s="56"/>
      <c r="V62" s="56"/>
      <c r="W62" s="56"/>
      <c r="X62" s="56"/>
      <c r="Y62" s="56"/>
      <c r="Z62" s="56"/>
    </row>
    <row r="63" spans="1:26" ht="19.5" customHeight="1">
      <c r="A63" s="65"/>
      <c r="B63" s="76"/>
      <c r="C63" s="79"/>
      <c r="D63" s="77" t="s">
        <v>327</v>
      </c>
      <c r="E63" s="716" t="s">
        <v>321</v>
      </c>
      <c r="F63" s="717"/>
      <c r="G63" s="718"/>
      <c r="H63" s="64"/>
      <c r="I63" s="77"/>
      <c r="J63" s="91"/>
      <c r="K63" s="92"/>
      <c r="L63" s="92"/>
      <c r="M63" s="92"/>
      <c r="N63" s="94"/>
      <c r="O63" s="90"/>
      <c r="P63" s="90"/>
      <c r="Q63" s="56"/>
      <c r="R63" s="56"/>
      <c r="S63" s="56"/>
      <c r="T63" s="56"/>
      <c r="U63" s="56"/>
      <c r="V63" s="56"/>
      <c r="W63" s="56"/>
      <c r="X63" s="56"/>
      <c r="Y63" s="56"/>
      <c r="Z63" s="56"/>
    </row>
    <row r="64" spans="1:26" ht="19.5" customHeight="1">
      <c r="A64" s="65"/>
      <c r="B64" s="76"/>
      <c r="C64" s="66">
        <v>2</v>
      </c>
      <c r="D64" s="719" t="s">
        <v>291</v>
      </c>
      <c r="E64" s="717"/>
      <c r="F64" s="717"/>
      <c r="G64" s="718"/>
      <c r="H64" s="64"/>
      <c r="I64" s="77"/>
      <c r="J64" s="91"/>
      <c r="K64" s="92"/>
      <c r="L64" s="69">
        <f>SUM(L68:L69)</f>
        <v>1</v>
      </c>
      <c r="M64" s="92"/>
      <c r="N64" s="94"/>
      <c r="O64" s="90"/>
      <c r="P64" s="90"/>
      <c r="Q64" s="56"/>
      <c r="R64" s="56"/>
      <c r="S64" s="56"/>
      <c r="T64" s="56"/>
      <c r="U64" s="56"/>
      <c r="V64" s="56"/>
      <c r="W64" s="56"/>
      <c r="X64" s="56"/>
      <c r="Y64" s="56"/>
      <c r="Z64" s="56"/>
    </row>
    <row r="65" spans="1:26" ht="19.5" customHeight="1">
      <c r="A65" s="65"/>
      <c r="B65" s="76"/>
      <c r="C65" s="68"/>
      <c r="D65" s="77" t="s">
        <v>324</v>
      </c>
      <c r="E65" s="716" t="s">
        <v>325</v>
      </c>
      <c r="F65" s="717"/>
      <c r="G65" s="718"/>
      <c r="H65" s="64"/>
      <c r="I65" s="77"/>
      <c r="J65" s="91"/>
      <c r="K65" s="92"/>
      <c r="L65" s="92"/>
      <c r="M65" s="92"/>
      <c r="N65" s="94"/>
      <c r="O65" s="90"/>
      <c r="P65" s="90"/>
      <c r="Q65" s="56"/>
      <c r="R65" s="56"/>
      <c r="S65" s="56"/>
      <c r="T65" s="56"/>
      <c r="U65" s="56"/>
      <c r="V65" s="56"/>
      <c r="W65" s="56"/>
      <c r="X65" s="56"/>
      <c r="Y65" s="56"/>
      <c r="Z65" s="56"/>
    </row>
    <row r="66" spans="1:26" ht="19.5" customHeight="1">
      <c r="A66" s="65"/>
      <c r="B66" s="76"/>
      <c r="C66" s="68"/>
      <c r="D66" s="77" t="s">
        <v>303</v>
      </c>
      <c r="E66" s="716" t="s">
        <v>326</v>
      </c>
      <c r="F66" s="717"/>
      <c r="G66" s="718"/>
      <c r="H66" s="64"/>
      <c r="I66" s="77"/>
      <c r="J66" s="91"/>
      <c r="K66" s="92"/>
      <c r="L66" s="92"/>
      <c r="M66" s="92"/>
      <c r="N66" s="94"/>
      <c r="O66" s="90"/>
      <c r="P66" s="90"/>
      <c r="Q66" s="56"/>
      <c r="R66" s="56"/>
      <c r="S66" s="56"/>
      <c r="T66" s="56"/>
      <c r="U66" s="56"/>
      <c r="V66" s="56"/>
      <c r="W66" s="56"/>
      <c r="X66" s="56"/>
      <c r="Y66" s="56"/>
      <c r="Z66" s="56"/>
    </row>
    <row r="67" spans="1:26" ht="19.5" customHeight="1">
      <c r="A67" s="65"/>
      <c r="B67" s="83"/>
      <c r="C67" s="79"/>
      <c r="D67" s="84" t="s">
        <v>327</v>
      </c>
      <c r="E67" s="716" t="s">
        <v>321</v>
      </c>
      <c r="F67" s="717"/>
      <c r="G67" s="718"/>
      <c r="H67" s="64"/>
      <c r="I67" s="77"/>
      <c r="J67" s="91"/>
      <c r="K67" s="92"/>
      <c r="L67" s="92"/>
      <c r="M67" s="92"/>
      <c r="N67" s="94"/>
      <c r="O67" s="90"/>
      <c r="P67" s="90"/>
      <c r="Q67" s="56"/>
      <c r="R67" s="56"/>
      <c r="S67" s="56"/>
      <c r="T67" s="56"/>
      <c r="U67" s="56"/>
      <c r="V67" s="56"/>
      <c r="W67" s="56"/>
      <c r="X67" s="56"/>
      <c r="Y67" s="56"/>
      <c r="Z67" s="56"/>
    </row>
    <row r="68" spans="1:26" ht="45.75" customHeight="1">
      <c r="A68" s="65"/>
      <c r="B68" s="76"/>
      <c r="C68" s="71"/>
      <c r="D68" s="109"/>
      <c r="E68" s="995" t="s">
        <v>1557</v>
      </c>
      <c r="F68" s="996"/>
      <c r="G68" s="997"/>
      <c r="H68" s="64" t="s">
        <v>1558</v>
      </c>
      <c r="I68" s="74" t="s">
        <v>913</v>
      </c>
      <c r="J68" s="139">
        <v>1</v>
      </c>
      <c r="K68" s="140">
        <v>0.5</v>
      </c>
      <c r="L68" s="140">
        <f>J68*K68</f>
        <v>0.5</v>
      </c>
      <c r="M68" s="141" t="s">
        <v>1559</v>
      </c>
      <c r="N68" s="103" t="s">
        <v>1560</v>
      </c>
      <c r="O68" s="90"/>
      <c r="P68" s="90"/>
      <c r="Q68" s="56"/>
      <c r="R68" s="56"/>
      <c r="S68" s="56"/>
      <c r="T68" s="56"/>
      <c r="U68" s="56"/>
      <c r="V68" s="56"/>
      <c r="W68" s="56"/>
      <c r="X68" s="56"/>
      <c r="Y68" s="56"/>
      <c r="Z68" s="56"/>
    </row>
    <row r="69" spans="1:26" ht="39" customHeight="1">
      <c r="A69" s="65"/>
      <c r="B69" s="76"/>
      <c r="C69" s="71"/>
      <c r="D69" s="109"/>
      <c r="E69" s="995" t="s">
        <v>1557</v>
      </c>
      <c r="F69" s="996"/>
      <c r="G69" s="997"/>
      <c r="H69" s="64" t="s">
        <v>1561</v>
      </c>
      <c r="I69" s="74" t="s">
        <v>913</v>
      </c>
      <c r="J69" s="139">
        <v>1</v>
      </c>
      <c r="K69" s="140">
        <v>0.5</v>
      </c>
      <c r="L69" s="140">
        <f>J69*K69</f>
        <v>0.5</v>
      </c>
      <c r="M69" s="141" t="s">
        <v>1559</v>
      </c>
      <c r="N69" s="103" t="s">
        <v>1562</v>
      </c>
      <c r="O69" s="90"/>
      <c r="P69" s="90"/>
      <c r="Q69" s="56"/>
      <c r="R69" s="56"/>
      <c r="S69" s="56"/>
      <c r="T69" s="56"/>
      <c r="U69" s="56"/>
      <c r="V69" s="56"/>
      <c r="W69" s="56"/>
      <c r="X69" s="56"/>
      <c r="Y69" s="56"/>
      <c r="Z69" s="56"/>
    </row>
    <row r="70" spans="1:26" ht="19.5" customHeight="1">
      <c r="A70" s="65"/>
      <c r="B70" s="84" t="s">
        <v>196</v>
      </c>
      <c r="C70" s="719" t="s">
        <v>328</v>
      </c>
      <c r="D70" s="742"/>
      <c r="E70" s="717"/>
      <c r="F70" s="717"/>
      <c r="G70" s="718"/>
      <c r="H70" s="64"/>
      <c r="I70" s="142"/>
      <c r="J70" s="91"/>
      <c r="K70" s="92"/>
      <c r="L70" s="61">
        <v>0</v>
      </c>
      <c r="M70" s="92"/>
      <c r="N70" s="94"/>
      <c r="O70" s="90"/>
      <c r="P70" s="90"/>
      <c r="Q70" s="56"/>
      <c r="R70" s="56"/>
      <c r="S70" s="56"/>
      <c r="T70" s="56"/>
      <c r="U70" s="56"/>
      <c r="V70" s="56"/>
      <c r="W70" s="56"/>
      <c r="X70" s="56"/>
      <c r="Y70" s="56"/>
      <c r="Z70" s="56"/>
    </row>
    <row r="71" spans="1:26" ht="31.5" customHeight="1">
      <c r="A71" s="65"/>
      <c r="B71" s="84" t="s">
        <v>204</v>
      </c>
      <c r="C71" s="719" t="s">
        <v>330</v>
      </c>
      <c r="D71" s="717"/>
      <c r="E71" s="717"/>
      <c r="F71" s="717"/>
      <c r="G71" s="718"/>
      <c r="H71" s="64"/>
      <c r="I71" s="142"/>
      <c r="J71" s="91"/>
      <c r="K71" s="92"/>
      <c r="L71" s="61">
        <v>0</v>
      </c>
      <c r="M71" s="92"/>
      <c r="N71" s="94"/>
      <c r="O71" s="90"/>
      <c r="P71" s="95" t="s">
        <v>408</v>
      </c>
      <c r="Q71" s="56"/>
      <c r="R71" s="56"/>
      <c r="S71" s="56"/>
      <c r="T71" s="56"/>
      <c r="U71" s="56"/>
      <c r="V71" s="56"/>
      <c r="W71" s="56"/>
      <c r="X71" s="56"/>
      <c r="Y71" s="56"/>
      <c r="Z71" s="56"/>
    </row>
    <row r="72" spans="1:26" ht="19.5" customHeight="1">
      <c r="A72" s="65"/>
      <c r="B72" s="84" t="s">
        <v>208</v>
      </c>
      <c r="C72" s="719" t="s">
        <v>333</v>
      </c>
      <c r="D72" s="717"/>
      <c r="E72" s="717"/>
      <c r="F72" s="717"/>
      <c r="G72" s="718"/>
      <c r="H72" s="64"/>
      <c r="I72" s="142"/>
      <c r="J72" s="91"/>
      <c r="K72" s="92"/>
      <c r="L72" s="61">
        <f>L80+L75</f>
        <v>23</v>
      </c>
      <c r="M72" s="92"/>
      <c r="N72" s="94"/>
      <c r="O72" s="90"/>
      <c r="P72" s="90"/>
      <c r="Q72" s="56"/>
      <c r="R72" s="56"/>
      <c r="S72" s="56"/>
      <c r="T72" s="56"/>
      <c r="U72" s="56"/>
      <c r="V72" s="56"/>
      <c r="W72" s="56"/>
      <c r="X72" s="56"/>
      <c r="Y72" s="56"/>
      <c r="Z72" s="56"/>
    </row>
    <row r="73" spans="1:26" ht="33" customHeight="1">
      <c r="A73" s="65"/>
      <c r="B73" s="76"/>
      <c r="C73" s="66">
        <v>1</v>
      </c>
      <c r="D73" s="719" t="s">
        <v>334</v>
      </c>
      <c r="E73" s="717"/>
      <c r="F73" s="717"/>
      <c r="G73" s="718"/>
      <c r="H73" s="64"/>
      <c r="I73" s="142"/>
      <c r="J73" s="91"/>
      <c r="K73" s="92"/>
      <c r="L73" s="92"/>
      <c r="M73" s="92"/>
      <c r="N73" s="94"/>
      <c r="O73" s="90"/>
      <c r="P73" s="95" t="s">
        <v>408</v>
      </c>
      <c r="Q73" s="56"/>
      <c r="R73" s="56"/>
      <c r="S73" s="56"/>
      <c r="T73" s="56"/>
      <c r="U73" s="56"/>
      <c r="V73" s="56"/>
      <c r="W73" s="56"/>
      <c r="X73" s="56"/>
      <c r="Y73" s="56"/>
      <c r="Z73" s="56"/>
    </row>
    <row r="74" spans="1:26" ht="19.5" customHeight="1">
      <c r="A74" s="65"/>
      <c r="B74" s="76"/>
      <c r="C74" s="68"/>
      <c r="D74" s="77" t="s">
        <v>35</v>
      </c>
      <c r="E74" s="716" t="s">
        <v>335</v>
      </c>
      <c r="F74" s="717"/>
      <c r="G74" s="718"/>
      <c r="H74" s="64"/>
      <c r="I74" s="142"/>
      <c r="J74" s="91"/>
      <c r="K74" s="92"/>
      <c r="L74" s="92"/>
      <c r="M74" s="92"/>
      <c r="N74" s="94"/>
      <c r="O74" s="90"/>
      <c r="P74" s="90"/>
      <c r="Q74" s="56"/>
      <c r="R74" s="56"/>
      <c r="S74" s="56"/>
      <c r="T74" s="56"/>
      <c r="U74" s="56"/>
      <c r="V74" s="56"/>
      <c r="W74" s="56"/>
      <c r="X74" s="56"/>
      <c r="Y74" s="56"/>
      <c r="Z74" s="56"/>
    </row>
    <row r="75" spans="1:26" ht="19.5" customHeight="1">
      <c r="A75" s="65"/>
      <c r="B75" s="76"/>
      <c r="C75" s="79"/>
      <c r="D75" s="77" t="s">
        <v>40</v>
      </c>
      <c r="E75" s="712" t="s">
        <v>321</v>
      </c>
      <c r="F75" s="707"/>
      <c r="G75" s="713"/>
      <c r="H75" s="64"/>
      <c r="I75" s="142"/>
      <c r="J75" s="91"/>
      <c r="K75" s="92"/>
      <c r="L75" s="69">
        <f>SUM(L76:L77)</f>
        <v>2</v>
      </c>
      <c r="M75" s="92"/>
      <c r="N75" s="94"/>
      <c r="O75" s="90"/>
      <c r="P75" s="90"/>
      <c r="Q75" s="56"/>
      <c r="R75" s="56"/>
      <c r="S75" s="56"/>
      <c r="T75" s="56"/>
      <c r="U75" s="56"/>
      <c r="V75" s="56"/>
      <c r="W75" s="56"/>
      <c r="X75" s="56"/>
      <c r="Y75" s="56"/>
      <c r="Z75" s="56"/>
    </row>
    <row r="76" spans="1:26" ht="42.95" customHeight="1">
      <c r="A76" s="65"/>
      <c r="B76" s="76"/>
      <c r="C76" s="68"/>
      <c r="D76" s="110">
        <v>1</v>
      </c>
      <c r="E76" s="1029" t="s">
        <v>1563</v>
      </c>
      <c r="F76" s="1029"/>
      <c r="G76" s="1029"/>
      <c r="H76" s="111">
        <v>42426</v>
      </c>
      <c r="I76" s="74" t="s">
        <v>913</v>
      </c>
      <c r="J76" s="139">
        <v>1</v>
      </c>
      <c r="K76" s="140">
        <v>1</v>
      </c>
      <c r="L76" s="140">
        <f>J76*K76</f>
        <v>1</v>
      </c>
      <c r="M76" s="141" t="s">
        <v>1564</v>
      </c>
      <c r="N76" s="143" t="s">
        <v>1565</v>
      </c>
      <c r="O76" s="90"/>
      <c r="P76" s="90"/>
      <c r="Q76" s="56"/>
      <c r="R76" s="56"/>
      <c r="S76" s="56"/>
      <c r="T76" s="56"/>
      <c r="U76" s="56"/>
      <c r="V76" s="56"/>
      <c r="W76" s="56"/>
      <c r="X76" s="56"/>
      <c r="Y76" s="56"/>
      <c r="Z76" s="56"/>
    </row>
    <row r="77" spans="1:26" ht="78.95" customHeight="1">
      <c r="A77" s="65"/>
      <c r="B77" s="76"/>
      <c r="C77" s="68"/>
      <c r="D77" s="110">
        <v>2</v>
      </c>
      <c r="E77" s="1029" t="s">
        <v>1566</v>
      </c>
      <c r="F77" s="1029"/>
      <c r="G77" s="1029"/>
      <c r="H77" s="112" t="s">
        <v>1567</v>
      </c>
      <c r="I77" s="74" t="s">
        <v>913</v>
      </c>
      <c r="J77" s="139">
        <v>1</v>
      </c>
      <c r="K77" s="140">
        <v>1</v>
      </c>
      <c r="L77" s="140">
        <f>J77*K77</f>
        <v>1</v>
      </c>
      <c r="M77" s="141" t="s">
        <v>1568</v>
      </c>
      <c r="N77" s="103" t="s">
        <v>1569</v>
      </c>
      <c r="O77" s="90"/>
      <c r="P77" s="90"/>
      <c r="Q77" s="56"/>
      <c r="R77" s="56"/>
      <c r="S77" s="56"/>
      <c r="T77" s="56"/>
      <c r="U77" s="56"/>
      <c r="V77" s="56"/>
      <c r="W77" s="56"/>
      <c r="X77" s="56"/>
      <c r="Y77" s="56"/>
      <c r="Z77" s="56"/>
    </row>
    <row r="78" spans="1:26" ht="19.5" customHeight="1">
      <c r="A78" s="113"/>
      <c r="B78" s="76"/>
      <c r="C78" s="66">
        <v>2</v>
      </c>
      <c r="D78" s="719" t="s">
        <v>336</v>
      </c>
      <c r="E78" s="742"/>
      <c r="F78" s="742"/>
      <c r="G78" s="715"/>
      <c r="H78" s="64"/>
      <c r="I78" s="77"/>
      <c r="J78" s="91"/>
      <c r="K78" s="92"/>
      <c r="L78" s="92"/>
      <c r="M78" s="92"/>
      <c r="N78" s="94"/>
      <c r="O78" s="90"/>
      <c r="P78" s="90"/>
      <c r="Q78" s="56"/>
      <c r="R78" s="56"/>
      <c r="S78" s="56"/>
      <c r="T78" s="56"/>
      <c r="U78" s="56"/>
      <c r="V78" s="56"/>
      <c r="W78" s="56"/>
      <c r="X78" s="56"/>
      <c r="Y78" s="56"/>
      <c r="Z78" s="56"/>
    </row>
    <row r="79" spans="1:26" ht="19.5" customHeight="1">
      <c r="A79" s="113"/>
      <c r="B79" s="76"/>
      <c r="C79" s="68"/>
      <c r="D79" s="77" t="s">
        <v>35</v>
      </c>
      <c r="E79" s="716" t="s">
        <v>335</v>
      </c>
      <c r="F79" s="717"/>
      <c r="G79" s="718"/>
      <c r="H79" s="64"/>
      <c r="I79" s="142"/>
      <c r="J79" s="91"/>
      <c r="K79" s="92"/>
      <c r="L79" s="92"/>
      <c r="M79" s="92"/>
      <c r="N79" s="94"/>
      <c r="O79" s="90"/>
      <c r="P79" s="90"/>
      <c r="Q79" s="56"/>
      <c r="R79" s="56"/>
      <c r="S79" s="56"/>
      <c r="T79" s="56"/>
      <c r="U79" s="56"/>
      <c r="V79" s="56"/>
      <c r="W79" s="56"/>
      <c r="X79" s="56"/>
      <c r="Y79" s="56"/>
      <c r="Z79" s="56"/>
    </row>
    <row r="80" spans="1:26" ht="19.5" customHeight="1">
      <c r="A80" s="114"/>
      <c r="B80" s="83"/>
      <c r="C80" s="79"/>
      <c r="D80" s="77" t="s">
        <v>40</v>
      </c>
      <c r="E80" s="80" t="s">
        <v>321</v>
      </c>
      <c r="F80" s="115"/>
      <c r="G80" s="116"/>
      <c r="H80" s="64"/>
      <c r="I80" s="142"/>
      <c r="J80" s="91"/>
      <c r="K80" s="92"/>
      <c r="L80" s="61">
        <f>SUM(L81:L101)</f>
        <v>21</v>
      </c>
      <c r="M80" s="92"/>
      <c r="N80" s="144"/>
      <c r="O80" s="90"/>
      <c r="P80" s="90"/>
      <c r="Q80" s="56"/>
      <c r="R80" s="56"/>
      <c r="S80" s="56"/>
      <c r="T80" s="56"/>
      <c r="U80" s="56"/>
      <c r="V80" s="56"/>
      <c r="W80" s="56"/>
      <c r="X80" s="56"/>
      <c r="Y80" s="56"/>
      <c r="Z80" s="56"/>
    </row>
    <row r="81" spans="1:26" ht="54.75" customHeight="1">
      <c r="A81" s="113"/>
      <c r="B81" s="76"/>
      <c r="C81" s="79"/>
      <c r="D81" s="83">
        <v>1</v>
      </c>
      <c r="E81" s="719" t="s">
        <v>1570</v>
      </c>
      <c r="F81" s="1025"/>
      <c r="G81" s="1026"/>
      <c r="H81" s="117" t="s">
        <v>1571</v>
      </c>
      <c r="I81" s="101" t="s">
        <v>913</v>
      </c>
      <c r="J81" s="102">
        <v>1</v>
      </c>
      <c r="K81" s="79">
        <v>1</v>
      </c>
      <c r="L81" s="79">
        <f t="shared" ref="L81:L89" si="5">SUM(J81*K81)</f>
        <v>1</v>
      </c>
      <c r="M81" s="79" t="s">
        <v>1572</v>
      </c>
      <c r="N81" s="103" t="s">
        <v>1573</v>
      </c>
      <c r="O81" s="100"/>
      <c r="P81" s="95"/>
      <c r="Q81" s="56"/>
      <c r="R81" s="56"/>
      <c r="S81" s="56"/>
      <c r="T81" s="56"/>
      <c r="U81" s="56"/>
      <c r="V81" s="56"/>
      <c r="W81" s="56"/>
      <c r="X81" s="56"/>
      <c r="Y81" s="56"/>
      <c r="Z81" s="56"/>
    </row>
    <row r="82" spans="1:26" ht="48" customHeight="1">
      <c r="A82" s="113"/>
      <c r="B82" s="76"/>
      <c r="C82" s="79"/>
      <c r="D82" s="83">
        <v>2</v>
      </c>
      <c r="E82" s="719" t="s">
        <v>1574</v>
      </c>
      <c r="F82" s="1025"/>
      <c r="G82" s="1026"/>
      <c r="H82" s="118">
        <v>42641</v>
      </c>
      <c r="I82" s="101" t="s">
        <v>913</v>
      </c>
      <c r="J82" s="102">
        <v>1</v>
      </c>
      <c r="K82" s="79">
        <v>1</v>
      </c>
      <c r="L82" s="79">
        <f t="shared" si="5"/>
        <v>1</v>
      </c>
      <c r="M82" s="79" t="s">
        <v>1572</v>
      </c>
      <c r="N82" s="103" t="s">
        <v>1575</v>
      </c>
      <c r="O82" s="100"/>
      <c r="P82" s="95"/>
      <c r="Q82" s="56"/>
      <c r="R82" s="56"/>
      <c r="S82" s="56"/>
      <c r="T82" s="56"/>
      <c r="U82" s="56"/>
      <c r="V82" s="56"/>
      <c r="W82" s="56"/>
      <c r="X82" s="56"/>
      <c r="Y82" s="56"/>
      <c r="Z82" s="56"/>
    </row>
    <row r="83" spans="1:26" ht="37.5" customHeight="1">
      <c r="A83" s="113"/>
      <c r="B83" s="76"/>
      <c r="C83" s="79"/>
      <c r="D83" s="83">
        <v>3</v>
      </c>
      <c r="E83" s="719" t="s">
        <v>1576</v>
      </c>
      <c r="F83" s="1025"/>
      <c r="G83" s="1026"/>
      <c r="H83" s="118">
        <v>42685</v>
      </c>
      <c r="I83" s="101" t="s">
        <v>913</v>
      </c>
      <c r="J83" s="102">
        <v>1</v>
      </c>
      <c r="K83" s="79">
        <v>1</v>
      </c>
      <c r="L83" s="79">
        <f t="shared" si="5"/>
        <v>1</v>
      </c>
      <c r="M83" s="79" t="s">
        <v>1572</v>
      </c>
      <c r="N83" s="103" t="s">
        <v>1577</v>
      </c>
      <c r="O83" s="100"/>
      <c r="P83" s="95"/>
      <c r="Q83" s="56"/>
      <c r="R83" s="56"/>
      <c r="S83" s="56"/>
      <c r="T83" s="56"/>
      <c r="U83" s="56"/>
      <c r="V83" s="56"/>
      <c r="W83" s="56"/>
      <c r="X83" s="56"/>
      <c r="Y83" s="56"/>
      <c r="Z83" s="56"/>
    </row>
    <row r="84" spans="1:26" ht="37.5" customHeight="1">
      <c r="A84" s="113"/>
      <c r="B84" s="76"/>
      <c r="C84" s="79"/>
      <c r="D84" s="83">
        <v>4</v>
      </c>
      <c r="E84" s="719" t="s">
        <v>1578</v>
      </c>
      <c r="F84" s="827"/>
      <c r="G84" s="829"/>
      <c r="H84" s="117" t="s">
        <v>1579</v>
      </c>
      <c r="I84" s="101" t="s">
        <v>913</v>
      </c>
      <c r="J84" s="102">
        <v>1</v>
      </c>
      <c r="K84" s="79">
        <v>1</v>
      </c>
      <c r="L84" s="79">
        <f t="shared" si="5"/>
        <v>1</v>
      </c>
      <c r="M84" s="79" t="s">
        <v>1572</v>
      </c>
      <c r="N84" s="103" t="s">
        <v>1580</v>
      </c>
      <c r="O84" s="100"/>
      <c r="P84" s="95"/>
      <c r="Q84" s="56"/>
      <c r="R84" s="56"/>
      <c r="S84" s="56"/>
      <c r="T84" s="56"/>
      <c r="U84" s="56"/>
      <c r="V84" s="56"/>
      <c r="W84" s="56"/>
      <c r="X84" s="56"/>
      <c r="Y84" s="56"/>
      <c r="Z84" s="56"/>
    </row>
    <row r="85" spans="1:26" ht="55.5" customHeight="1">
      <c r="A85" s="113"/>
      <c r="B85" s="76"/>
      <c r="C85" s="79"/>
      <c r="D85" s="83">
        <v>5</v>
      </c>
      <c r="E85" s="719" t="s">
        <v>1581</v>
      </c>
      <c r="F85" s="827"/>
      <c r="G85" s="829"/>
      <c r="H85" s="117" t="s">
        <v>1582</v>
      </c>
      <c r="I85" s="101" t="s">
        <v>913</v>
      </c>
      <c r="J85" s="102">
        <v>1</v>
      </c>
      <c r="K85" s="79">
        <v>1</v>
      </c>
      <c r="L85" s="79">
        <f t="shared" si="5"/>
        <v>1</v>
      </c>
      <c r="M85" s="79" t="s">
        <v>1572</v>
      </c>
      <c r="N85" s="103" t="s">
        <v>1583</v>
      </c>
      <c r="O85" s="100"/>
      <c r="P85" s="95"/>
      <c r="Q85" s="56"/>
      <c r="R85" s="56"/>
      <c r="S85" s="56"/>
      <c r="T85" s="56"/>
      <c r="U85" s="56"/>
      <c r="V85" s="56"/>
      <c r="W85" s="56"/>
      <c r="X85" s="56"/>
      <c r="Y85" s="56"/>
      <c r="Z85" s="56"/>
    </row>
    <row r="86" spans="1:26" ht="45" customHeight="1">
      <c r="A86" s="113"/>
      <c r="B86" s="76"/>
      <c r="C86" s="79"/>
      <c r="D86" s="83">
        <v>6</v>
      </c>
      <c r="E86" s="719" t="s">
        <v>1584</v>
      </c>
      <c r="F86" s="827"/>
      <c r="G86" s="829"/>
      <c r="H86" s="117" t="s">
        <v>1585</v>
      </c>
      <c r="I86" s="101" t="s">
        <v>913</v>
      </c>
      <c r="J86" s="102">
        <v>1</v>
      </c>
      <c r="K86" s="79">
        <v>1</v>
      </c>
      <c r="L86" s="79">
        <f t="shared" si="5"/>
        <v>1</v>
      </c>
      <c r="M86" s="79" t="s">
        <v>1572</v>
      </c>
      <c r="N86" s="103" t="s">
        <v>1586</v>
      </c>
      <c r="O86" s="100"/>
      <c r="P86" s="95"/>
      <c r="Q86" s="56"/>
      <c r="R86" s="56"/>
      <c r="S86" s="56"/>
      <c r="T86" s="56"/>
      <c r="U86" s="56"/>
      <c r="V86" s="56"/>
      <c r="W86" s="56"/>
      <c r="X86" s="56"/>
      <c r="Y86" s="56"/>
      <c r="Z86" s="56"/>
    </row>
    <row r="87" spans="1:26" ht="42.75" customHeight="1">
      <c r="A87" s="113"/>
      <c r="B87" s="76"/>
      <c r="C87" s="79"/>
      <c r="D87" s="83">
        <v>7</v>
      </c>
      <c r="E87" s="1028" t="s">
        <v>1587</v>
      </c>
      <c r="F87" s="1025"/>
      <c r="G87" s="1026"/>
      <c r="H87" s="118">
        <v>42950</v>
      </c>
      <c r="I87" s="101" t="s">
        <v>913</v>
      </c>
      <c r="J87" s="102">
        <v>1</v>
      </c>
      <c r="K87" s="79">
        <v>1</v>
      </c>
      <c r="L87" s="79">
        <f t="shared" si="5"/>
        <v>1</v>
      </c>
      <c r="M87" s="79" t="s">
        <v>1572</v>
      </c>
      <c r="N87" s="103" t="s">
        <v>1588</v>
      </c>
      <c r="O87" s="100"/>
      <c r="P87" s="95"/>
      <c r="Q87" s="56"/>
      <c r="R87" s="56"/>
      <c r="S87" s="56"/>
      <c r="T87" s="56"/>
      <c r="U87" s="56"/>
      <c r="V87" s="56"/>
      <c r="W87" s="56"/>
      <c r="X87" s="56"/>
      <c r="Y87" s="56"/>
      <c r="Z87" s="56"/>
    </row>
    <row r="88" spans="1:26" ht="57" customHeight="1">
      <c r="A88" s="113"/>
      <c r="B88" s="76"/>
      <c r="C88" s="79"/>
      <c r="D88" s="76">
        <v>8</v>
      </c>
      <c r="E88" s="719" t="s">
        <v>1589</v>
      </c>
      <c r="F88" s="1025"/>
      <c r="G88" s="1026"/>
      <c r="H88" s="118">
        <v>43025</v>
      </c>
      <c r="I88" s="101" t="s">
        <v>913</v>
      </c>
      <c r="J88" s="102">
        <v>1</v>
      </c>
      <c r="K88" s="79">
        <v>1</v>
      </c>
      <c r="L88" s="79">
        <f t="shared" si="5"/>
        <v>1</v>
      </c>
      <c r="M88" s="79" t="s">
        <v>1572</v>
      </c>
      <c r="N88" s="103" t="s">
        <v>1590</v>
      </c>
      <c r="O88" s="100"/>
      <c r="P88" s="95"/>
      <c r="Q88" s="56"/>
      <c r="R88" s="56"/>
      <c r="S88" s="56"/>
      <c r="T88" s="56"/>
      <c r="U88" s="56"/>
      <c r="V88" s="56"/>
      <c r="W88" s="56"/>
      <c r="X88" s="56"/>
      <c r="Y88" s="56"/>
      <c r="Z88" s="56"/>
    </row>
    <row r="89" spans="1:26" ht="54.75" customHeight="1">
      <c r="A89" s="113"/>
      <c r="B89" s="76"/>
      <c r="C89" s="120"/>
      <c r="D89" s="109">
        <v>9</v>
      </c>
      <c r="E89" s="827" t="s">
        <v>1591</v>
      </c>
      <c r="F89" s="1025"/>
      <c r="G89" s="1026"/>
      <c r="H89" s="118">
        <v>43029</v>
      </c>
      <c r="I89" s="101" t="s">
        <v>913</v>
      </c>
      <c r="J89" s="102">
        <v>1</v>
      </c>
      <c r="K89" s="79">
        <v>1</v>
      </c>
      <c r="L89" s="79">
        <f t="shared" si="5"/>
        <v>1</v>
      </c>
      <c r="M89" s="79" t="s">
        <v>1572</v>
      </c>
      <c r="N89" s="145" t="s">
        <v>1592</v>
      </c>
      <c r="O89" s="100"/>
      <c r="P89" s="95"/>
      <c r="Q89" s="56"/>
      <c r="R89" s="56"/>
      <c r="S89" s="56"/>
      <c r="T89" s="56"/>
      <c r="U89" s="56"/>
      <c r="V89" s="56"/>
      <c r="W89" s="56"/>
      <c r="X89" s="56"/>
      <c r="Y89" s="56"/>
      <c r="Z89" s="56"/>
    </row>
    <row r="90" spans="1:26" ht="78" customHeight="1">
      <c r="A90" s="113"/>
      <c r="B90" s="121"/>
      <c r="C90" s="122"/>
      <c r="D90" s="109">
        <v>10</v>
      </c>
      <c r="E90" s="1024" t="s">
        <v>1593</v>
      </c>
      <c r="F90" s="827"/>
      <c r="G90" s="829"/>
      <c r="H90" s="118">
        <v>43081</v>
      </c>
      <c r="I90" s="101" t="s">
        <v>913</v>
      </c>
      <c r="J90" s="102">
        <v>1</v>
      </c>
      <c r="K90" s="79">
        <v>1</v>
      </c>
      <c r="L90" s="79">
        <f t="shared" ref="L90:L101" si="6">SUM(J90*K90)</f>
        <v>1</v>
      </c>
      <c r="M90" s="79" t="s">
        <v>1572</v>
      </c>
      <c r="N90" s="146" t="s">
        <v>1594</v>
      </c>
      <c r="O90" s="100"/>
      <c r="P90" s="95"/>
      <c r="Q90" s="56"/>
      <c r="R90" s="56"/>
      <c r="S90" s="56"/>
      <c r="T90" s="56"/>
      <c r="U90" s="56"/>
      <c r="V90" s="56"/>
      <c r="W90" s="56"/>
      <c r="X90" s="56"/>
      <c r="Y90" s="56"/>
      <c r="Z90" s="56"/>
    </row>
    <row r="91" spans="1:26" ht="39.950000000000003" customHeight="1">
      <c r="A91" s="113"/>
      <c r="B91" s="121"/>
      <c r="C91" s="122"/>
      <c r="D91" s="109">
        <v>11</v>
      </c>
      <c r="E91" s="1024" t="s">
        <v>1595</v>
      </c>
      <c r="F91" s="827"/>
      <c r="G91" s="829"/>
      <c r="H91" s="118" t="s">
        <v>1596</v>
      </c>
      <c r="I91" s="101" t="s">
        <v>913</v>
      </c>
      <c r="J91" s="102">
        <v>1</v>
      </c>
      <c r="K91" s="79">
        <v>1</v>
      </c>
      <c r="L91" s="79">
        <f t="shared" si="6"/>
        <v>1</v>
      </c>
      <c r="M91" s="79" t="s">
        <v>1572</v>
      </c>
      <c r="N91" s="146" t="s">
        <v>1597</v>
      </c>
      <c r="O91" s="100"/>
      <c r="P91" s="95"/>
      <c r="Q91" s="56"/>
      <c r="R91" s="56"/>
      <c r="S91" s="56"/>
      <c r="T91" s="56"/>
      <c r="U91" s="56"/>
      <c r="V91" s="56"/>
      <c r="W91" s="56"/>
      <c r="X91" s="56"/>
      <c r="Y91" s="56"/>
      <c r="Z91" s="56"/>
    </row>
    <row r="92" spans="1:26" ht="39.950000000000003" customHeight="1">
      <c r="A92" s="113"/>
      <c r="B92" s="121"/>
      <c r="C92" s="122"/>
      <c r="D92" s="109">
        <v>12</v>
      </c>
      <c r="E92" s="1027" t="s">
        <v>1598</v>
      </c>
      <c r="F92" s="827"/>
      <c r="G92" s="829"/>
      <c r="H92" s="118">
        <v>43223</v>
      </c>
      <c r="I92" s="101" t="s">
        <v>913</v>
      </c>
      <c r="J92" s="102">
        <v>1</v>
      </c>
      <c r="K92" s="79">
        <v>1</v>
      </c>
      <c r="L92" s="79">
        <f t="shared" si="6"/>
        <v>1</v>
      </c>
      <c r="M92" s="79" t="s">
        <v>1572</v>
      </c>
      <c r="N92" s="143" t="s">
        <v>1599</v>
      </c>
      <c r="O92" s="100"/>
      <c r="P92" s="95"/>
      <c r="Q92" s="56"/>
      <c r="R92" s="56"/>
      <c r="S92" s="56"/>
      <c r="T92" s="56"/>
      <c r="U92" s="56"/>
      <c r="V92" s="56"/>
      <c r="W92" s="56"/>
      <c r="X92" s="56"/>
      <c r="Y92" s="56"/>
      <c r="Z92" s="56"/>
    </row>
    <row r="93" spans="1:26" ht="45" customHeight="1">
      <c r="A93" s="113"/>
      <c r="B93" s="121"/>
      <c r="C93" s="122"/>
      <c r="D93" s="109">
        <v>13</v>
      </c>
      <c r="E93" s="1024" t="s">
        <v>1600</v>
      </c>
      <c r="F93" s="827"/>
      <c r="G93" s="829"/>
      <c r="H93" s="118">
        <v>43347</v>
      </c>
      <c r="I93" s="101" t="s">
        <v>913</v>
      </c>
      <c r="J93" s="102">
        <v>1</v>
      </c>
      <c r="K93" s="79">
        <v>1</v>
      </c>
      <c r="L93" s="79">
        <f t="shared" si="6"/>
        <v>1</v>
      </c>
      <c r="M93" s="79" t="s">
        <v>1572</v>
      </c>
      <c r="N93" s="147" t="s">
        <v>1601</v>
      </c>
      <c r="O93" s="100"/>
      <c r="P93" s="95"/>
      <c r="Q93" s="56"/>
      <c r="R93" s="56"/>
      <c r="S93" s="56"/>
      <c r="T93" s="56"/>
      <c r="U93" s="56"/>
      <c r="V93" s="56"/>
      <c r="W93" s="56"/>
      <c r="X93" s="56"/>
      <c r="Y93" s="56"/>
      <c r="Z93" s="56"/>
    </row>
    <row r="94" spans="1:26" ht="50.1" customHeight="1">
      <c r="A94" s="113"/>
      <c r="B94" s="121"/>
      <c r="C94" s="122"/>
      <c r="D94" s="109">
        <v>14</v>
      </c>
      <c r="E94" s="1024" t="s">
        <v>1602</v>
      </c>
      <c r="F94" s="827"/>
      <c r="G94" s="829"/>
      <c r="H94" s="118">
        <v>43419</v>
      </c>
      <c r="I94" s="101" t="s">
        <v>913</v>
      </c>
      <c r="J94" s="102">
        <v>1</v>
      </c>
      <c r="K94" s="79">
        <v>1</v>
      </c>
      <c r="L94" s="79">
        <f t="shared" si="6"/>
        <v>1</v>
      </c>
      <c r="M94" s="79" t="s">
        <v>1572</v>
      </c>
      <c r="N94" s="146" t="s">
        <v>1603</v>
      </c>
      <c r="O94" s="100"/>
      <c r="P94" s="95"/>
      <c r="Q94" s="56"/>
      <c r="R94" s="56"/>
      <c r="S94" s="56"/>
      <c r="T94" s="56"/>
      <c r="U94" s="56"/>
      <c r="V94" s="56"/>
      <c r="W94" s="56"/>
      <c r="X94" s="56"/>
      <c r="Y94" s="56"/>
      <c r="Z94" s="56"/>
    </row>
    <row r="95" spans="1:26" ht="45.95" customHeight="1">
      <c r="A95" s="113"/>
      <c r="B95" s="121"/>
      <c r="C95" s="122"/>
      <c r="D95" s="109">
        <v>15</v>
      </c>
      <c r="E95" s="1024" t="s">
        <v>1604</v>
      </c>
      <c r="F95" s="827"/>
      <c r="G95" s="829"/>
      <c r="H95" s="118">
        <v>43421</v>
      </c>
      <c r="I95" s="101" t="s">
        <v>913</v>
      </c>
      <c r="J95" s="102">
        <v>1</v>
      </c>
      <c r="K95" s="79">
        <v>1</v>
      </c>
      <c r="L95" s="79">
        <f t="shared" si="6"/>
        <v>1</v>
      </c>
      <c r="M95" s="79" t="s">
        <v>1572</v>
      </c>
      <c r="N95" s="146" t="s">
        <v>1605</v>
      </c>
      <c r="O95" s="100"/>
      <c r="P95" s="95"/>
      <c r="Q95" s="56"/>
      <c r="R95" s="56"/>
      <c r="S95" s="56"/>
      <c r="T95" s="56"/>
      <c r="U95" s="56"/>
      <c r="V95" s="56"/>
      <c r="W95" s="56"/>
      <c r="X95" s="56"/>
      <c r="Y95" s="56"/>
      <c r="Z95" s="56"/>
    </row>
    <row r="96" spans="1:26" ht="72.95" customHeight="1">
      <c r="A96" s="113"/>
      <c r="B96" s="121"/>
      <c r="C96" s="122"/>
      <c r="D96" s="109">
        <v>16</v>
      </c>
      <c r="E96" s="1024" t="s">
        <v>1606</v>
      </c>
      <c r="F96" s="827"/>
      <c r="G96" s="829"/>
      <c r="H96" s="118" t="s">
        <v>1607</v>
      </c>
      <c r="I96" s="101" t="s">
        <v>913</v>
      </c>
      <c r="J96" s="102">
        <v>1</v>
      </c>
      <c r="K96" s="79">
        <v>1</v>
      </c>
      <c r="L96" s="79">
        <f t="shared" si="6"/>
        <v>1</v>
      </c>
      <c r="M96" s="79" t="s">
        <v>1572</v>
      </c>
      <c r="N96" s="146" t="s">
        <v>1608</v>
      </c>
      <c r="O96" s="100"/>
      <c r="P96" s="95"/>
      <c r="Q96" s="56"/>
      <c r="R96" s="56"/>
      <c r="S96" s="56"/>
      <c r="T96" s="56"/>
      <c r="U96" s="56"/>
      <c r="V96" s="56"/>
      <c r="W96" s="56"/>
      <c r="X96" s="56"/>
      <c r="Y96" s="56"/>
      <c r="Z96" s="56"/>
    </row>
    <row r="97" spans="1:26" ht="90" customHeight="1">
      <c r="A97" s="113"/>
      <c r="B97" s="121"/>
      <c r="C97" s="122"/>
      <c r="D97" s="109">
        <v>17</v>
      </c>
      <c r="E97" s="1024" t="s">
        <v>1609</v>
      </c>
      <c r="F97" s="827"/>
      <c r="G97" s="829"/>
      <c r="H97" s="118" t="s">
        <v>1607</v>
      </c>
      <c r="I97" s="101" t="s">
        <v>913</v>
      </c>
      <c r="J97" s="102">
        <v>1</v>
      </c>
      <c r="K97" s="79">
        <v>1</v>
      </c>
      <c r="L97" s="79">
        <f t="shared" si="6"/>
        <v>1</v>
      </c>
      <c r="M97" s="79" t="s">
        <v>1572</v>
      </c>
      <c r="N97" s="146" t="s">
        <v>1610</v>
      </c>
      <c r="O97" s="100"/>
      <c r="P97" s="95"/>
      <c r="Q97" s="56"/>
      <c r="R97" s="56"/>
      <c r="S97" s="56"/>
      <c r="T97" s="56"/>
      <c r="U97" s="56"/>
      <c r="V97" s="56"/>
      <c r="W97" s="56"/>
      <c r="X97" s="56"/>
      <c r="Y97" s="56"/>
      <c r="Z97" s="56"/>
    </row>
    <row r="98" spans="1:26" ht="78.95" customHeight="1">
      <c r="A98" s="113"/>
      <c r="B98" s="121"/>
      <c r="C98" s="122"/>
      <c r="D98" s="109">
        <v>18</v>
      </c>
      <c r="E98" s="1024" t="s">
        <v>1611</v>
      </c>
      <c r="F98" s="827"/>
      <c r="G98" s="829"/>
      <c r="H98" s="118" t="s">
        <v>1607</v>
      </c>
      <c r="I98" s="101" t="s">
        <v>913</v>
      </c>
      <c r="J98" s="102">
        <v>1</v>
      </c>
      <c r="K98" s="79">
        <v>1</v>
      </c>
      <c r="L98" s="79">
        <f t="shared" si="6"/>
        <v>1</v>
      </c>
      <c r="M98" s="79" t="s">
        <v>1572</v>
      </c>
      <c r="N98" s="146" t="s">
        <v>1612</v>
      </c>
      <c r="O98" s="100"/>
      <c r="P98" s="95"/>
      <c r="Q98" s="56"/>
      <c r="R98" s="56"/>
      <c r="S98" s="56"/>
      <c r="T98" s="56"/>
      <c r="U98" s="56"/>
      <c r="V98" s="56"/>
      <c r="W98" s="56"/>
      <c r="X98" s="56"/>
      <c r="Y98" s="56"/>
      <c r="Z98" s="56"/>
    </row>
    <row r="99" spans="1:26" ht="47.1" customHeight="1">
      <c r="A99" s="113"/>
      <c r="B99" s="121"/>
      <c r="C99" s="122"/>
      <c r="D99" s="109">
        <v>19</v>
      </c>
      <c r="E99" s="1024" t="s">
        <v>1613</v>
      </c>
      <c r="F99" s="827"/>
      <c r="G99" s="829"/>
      <c r="H99" s="118" t="s">
        <v>1607</v>
      </c>
      <c r="I99" s="101" t="s">
        <v>913</v>
      </c>
      <c r="J99" s="102">
        <v>1</v>
      </c>
      <c r="K99" s="79">
        <v>1</v>
      </c>
      <c r="L99" s="79">
        <f t="shared" si="6"/>
        <v>1</v>
      </c>
      <c r="M99" s="79" t="s">
        <v>1572</v>
      </c>
      <c r="N99" s="146" t="s">
        <v>1614</v>
      </c>
      <c r="O99" s="100"/>
      <c r="P99" s="95"/>
      <c r="Q99" s="56"/>
      <c r="R99" s="56"/>
      <c r="S99" s="56"/>
      <c r="T99" s="56"/>
      <c r="U99" s="56"/>
      <c r="V99" s="56"/>
      <c r="W99" s="56"/>
      <c r="X99" s="56"/>
      <c r="Y99" s="56"/>
      <c r="Z99" s="56"/>
    </row>
    <row r="100" spans="1:26" ht="44.1" customHeight="1">
      <c r="A100" s="113"/>
      <c r="B100" s="121"/>
      <c r="C100" s="122"/>
      <c r="D100" s="109">
        <v>20</v>
      </c>
      <c r="E100" s="1024" t="s">
        <v>1615</v>
      </c>
      <c r="F100" s="827"/>
      <c r="G100" s="829"/>
      <c r="H100" s="118" t="s">
        <v>1616</v>
      </c>
      <c r="I100" s="101" t="s">
        <v>913</v>
      </c>
      <c r="J100" s="102">
        <v>1</v>
      </c>
      <c r="K100" s="79">
        <v>1</v>
      </c>
      <c r="L100" s="79">
        <f t="shared" si="6"/>
        <v>1</v>
      </c>
      <c r="M100" s="79" t="s">
        <v>1572</v>
      </c>
      <c r="N100" s="146" t="s">
        <v>1617</v>
      </c>
      <c r="O100" s="100"/>
      <c r="P100" s="95"/>
      <c r="Q100" s="56"/>
      <c r="R100" s="56"/>
      <c r="S100" s="56"/>
      <c r="T100" s="56"/>
      <c r="U100" s="56"/>
      <c r="V100" s="56"/>
      <c r="W100" s="56"/>
      <c r="X100" s="56"/>
      <c r="Y100" s="56"/>
      <c r="Z100" s="56"/>
    </row>
    <row r="101" spans="1:26" ht="42" customHeight="1">
      <c r="A101" s="113"/>
      <c r="B101" s="121"/>
      <c r="C101" s="122"/>
      <c r="D101" s="109">
        <v>21</v>
      </c>
      <c r="E101" s="1024" t="s">
        <v>1618</v>
      </c>
      <c r="F101" s="827"/>
      <c r="G101" s="829"/>
      <c r="H101" s="118">
        <v>43586</v>
      </c>
      <c r="I101" s="101" t="s">
        <v>913</v>
      </c>
      <c r="J101" s="102">
        <v>1</v>
      </c>
      <c r="K101" s="79">
        <v>1</v>
      </c>
      <c r="L101" s="79">
        <f t="shared" si="6"/>
        <v>1</v>
      </c>
      <c r="M101" s="79" t="s">
        <v>1572</v>
      </c>
      <c r="N101" s="146" t="s">
        <v>1619</v>
      </c>
      <c r="O101" s="100"/>
      <c r="P101" s="95"/>
      <c r="Q101" s="56"/>
      <c r="R101" s="56"/>
      <c r="S101" s="56"/>
      <c r="T101" s="56"/>
      <c r="U101" s="56"/>
      <c r="V101" s="56"/>
      <c r="W101" s="56"/>
      <c r="X101" s="56"/>
      <c r="Y101" s="56"/>
      <c r="Z101" s="56"/>
    </row>
    <row r="102" spans="1:26" ht="19.5" customHeight="1">
      <c r="A102" s="65"/>
      <c r="B102" s="68" t="s">
        <v>211</v>
      </c>
      <c r="C102" s="761" t="s">
        <v>337</v>
      </c>
      <c r="D102" s="742"/>
      <c r="E102" s="742"/>
      <c r="F102" s="742"/>
      <c r="G102" s="715"/>
      <c r="H102" s="117"/>
      <c r="I102" s="83"/>
      <c r="J102" s="102"/>
      <c r="K102" s="148"/>
      <c r="L102" s="61">
        <v>0</v>
      </c>
      <c r="M102" s="148"/>
      <c r="N102" s="94"/>
      <c r="O102" s="100"/>
      <c r="P102" s="95" t="s">
        <v>408</v>
      </c>
      <c r="Q102" s="56"/>
      <c r="R102" s="56"/>
      <c r="S102" s="56"/>
      <c r="T102" s="56"/>
      <c r="U102" s="56"/>
      <c r="V102" s="56"/>
      <c r="W102" s="56"/>
      <c r="X102" s="56"/>
      <c r="Y102" s="56"/>
      <c r="Z102" s="56"/>
    </row>
    <row r="103" spans="1:26" ht="32.25" customHeight="1">
      <c r="A103" s="65"/>
      <c r="B103" s="68"/>
      <c r="C103" s="66">
        <v>1</v>
      </c>
      <c r="D103" s="719" t="s">
        <v>338</v>
      </c>
      <c r="E103" s="717"/>
      <c r="F103" s="717"/>
      <c r="G103" s="718"/>
      <c r="H103" s="64"/>
      <c r="I103" s="77"/>
      <c r="J103" s="91"/>
      <c r="K103" s="92"/>
      <c r="L103" s="92"/>
      <c r="M103" s="92"/>
      <c r="N103" s="94"/>
      <c r="O103" s="90"/>
      <c r="P103" s="90"/>
      <c r="Q103" s="56"/>
      <c r="R103" s="56"/>
      <c r="S103" s="56"/>
      <c r="T103" s="56"/>
      <c r="U103" s="56"/>
      <c r="V103" s="56"/>
      <c r="W103" s="56"/>
      <c r="X103" s="56"/>
      <c r="Y103" s="56"/>
      <c r="Z103" s="56"/>
    </row>
    <row r="104" spans="1:26" ht="19.5" customHeight="1">
      <c r="A104" s="65"/>
      <c r="B104" s="76"/>
      <c r="C104" s="68"/>
      <c r="D104" s="77" t="s">
        <v>324</v>
      </c>
      <c r="E104" s="719" t="s">
        <v>339</v>
      </c>
      <c r="F104" s="717"/>
      <c r="G104" s="718"/>
      <c r="H104" s="64"/>
      <c r="I104" s="142"/>
      <c r="J104" s="91"/>
      <c r="K104" s="92"/>
      <c r="L104" s="92"/>
      <c r="M104" s="92"/>
      <c r="N104" s="94"/>
      <c r="O104" s="90"/>
      <c r="P104" s="90"/>
      <c r="Q104" s="56"/>
      <c r="R104" s="56"/>
      <c r="S104" s="56"/>
      <c r="T104" s="56"/>
      <c r="U104" s="56"/>
      <c r="V104" s="56"/>
      <c r="W104" s="56"/>
      <c r="X104" s="56"/>
      <c r="Y104" s="56"/>
      <c r="Z104" s="56"/>
    </row>
    <row r="105" spans="1:26" ht="19.5" customHeight="1">
      <c r="A105" s="65"/>
      <c r="B105" s="68"/>
      <c r="C105" s="68"/>
      <c r="D105" s="77" t="s">
        <v>303</v>
      </c>
      <c r="E105" s="719" t="s">
        <v>340</v>
      </c>
      <c r="F105" s="717"/>
      <c r="G105" s="718"/>
      <c r="H105" s="64"/>
      <c r="I105" s="142"/>
      <c r="J105" s="91"/>
      <c r="K105" s="92"/>
      <c r="L105" s="92"/>
      <c r="M105" s="92"/>
      <c r="N105" s="94"/>
      <c r="O105" s="90"/>
      <c r="P105" s="90"/>
      <c r="Q105" s="56"/>
      <c r="R105" s="56"/>
      <c r="S105" s="56"/>
      <c r="T105" s="56"/>
      <c r="U105" s="56"/>
      <c r="V105" s="56"/>
      <c r="W105" s="56"/>
      <c r="X105" s="56"/>
      <c r="Y105" s="56"/>
      <c r="Z105" s="56"/>
    </row>
    <row r="106" spans="1:26" ht="19.5" customHeight="1">
      <c r="A106" s="65"/>
      <c r="B106" s="68"/>
      <c r="C106" s="79"/>
      <c r="D106" s="77" t="s">
        <v>327</v>
      </c>
      <c r="E106" s="719" t="s">
        <v>341</v>
      </c>
      <c r="F106" s="717"/>
      <c r="G106" s="718"/>
      <c r="H106" s="64"/>
      <c r="I106" s="77"/>
      <c r="J106" s="91"/>
      <c r="K106" s="92"/>
      <c r="L106" s="92"/>
      <c r="M106" s="92"/>
      <c r="N106" s="94"/>
      <c r="O106" s="90"/>
      <c r="P106" s="90"/>
      <c r="Q106" s="56"/>
      <c r="R106" s="56"/>
      <c r="S106" s="56"/>
      <c r="T106" s="56"/>
      <c r="U106" s="56"/>
      <c r="V106" s="56"/>
      <c r="W106" s="56"/>
      <c r="X106" s="56"/>
      <c r="Y106" s="56"/>
      <c r="Z106" s="56"/>
    </row>
    <row r="107" spans="1:26" ht="19.5" customHeight="1">
      <c r="A107" s="65"/>
      <c r="B107" s="68"/>
      <c r="C107" s="66">
        <v>2</v>
      </c>
      <c r="D107" s="719" t="s">
        <v>342</v>
      </c>
      <c r="E107" s="717"/>
      <c r="F107" s="717"/>
      <c r="G107" s="718"/>
      <c r="H107" s="64"/>
      <c r="I107" s="149"/>
      <c r="J107" s="91"/>
      <c r="K107" s="92"/>
      <c r="L107" s="92"/>
      <c r="M107" s="92"/>
      <c r="N107" s="94"/>
      <c r="O107" s="90"/>
      <c r="P107" s="90"/>
      <c r="Q107" s="56"/>
      <c r="R107" s="56"/>
      <c r="S107" s="56"/>
      <c r="T107" s="56"/>
      <c r="U107" s="56"/>
      <c r="V107" s="56"/>
      <c r="W107" s="56"/>
      <c r="X107" s="56"/>
      <c r="Y107" s="56"/>
      <c r="Z107" s="56"/>
    </row>
    <row r="108" spans="1:26" ht="19.5" customHeight="1">
      <c r="A108" s="65"/>
      <c r="B108" s="68"/>
      <c r="C108" s="68"/>
      <c r="D108" s="69" t="s">
        <v>35</v>
      </c>
      <c r="E108" s="716" t="s">
        <v>290</v>
      </c>
      <c r="F108" s="717"/>
      <c r="G108" s="718"/>
      <c r="H108" s="64"/>
      <c r="I108" s="149"/>
      <c r="J108" s="91"/>
      <c r="K108" s="92"/>
      <c r="L108" s="92"/>
      <c r="M108" s="92"/>
      <c r="N108" s="94"/>
      <c r="O108" s="90"/>
      <c r="P108" s="90"/>
      <c r="Q108" s="56"/>
      <c r="R108" s="56"/>
      <c r="S108" s="56"/>
      <c r="T108" s="56"/>
      <c r="U108" s="56"/>
      <c r="V108" s="56"/>
      <c r="W108" s="56"/>
      <c r="X108" s="56"/>
      <c r="Y108" s="56"/>
      <c r="Z108" s="56"/>
    </row>
    <row r="109" spans="1:26" ht="19.5" customHeight="1">
      <c r="A109" s="65"/>
      <c r="B109" s="68"/>
      <c r="C109" s="68"/>
      <c r="D109" s="69" t="s">
        <v>303</v>
      </c>
      <c r="E109" s="716" t="s">
        <v>291</v>
      </c>
      <c r="F109" s="717"/>
      <c r="G109" s="718"/>
      <c r="H109" s="64"/>
      <c r="I109" s="149"/>
      <c r="J109" s="91"/>
      <c r="K109" s="92"/>
      <c r="L109" s="92"/>
      <c r="M109" s="92"/>
      <c r="N109" s="94"/>
      <c r="O109" s="90"/>
      <c r="P109" s="90"/>
      <c r="Q109" s="56"/>
      <c r="R109" s="56"/>
      <c r="S109" s="56"/>
      <c r="T109" s="56"/>
      <c r="U109" s="56"/>
      <c r="V109" s="56"/>
      <c r="W109" s="56"/>
      <c r="X109" s="56"/>
      <c r="Y109" s="56"/>
      <c r="Z109" s="56"/>
    </row>
    <row r="110" spans="1:26" ht="19.5" customHeight="1">
      <c r="A110" s="65"/>
      <c r="B110" s="79"/>
      <c r="C110" s="79"/>
      <c r="D110" s="69" t="s">
        <v>327</v>
      </c>
      <c r="E110" s="716" t="s">
        <v>343</v>
      </c>
      <c r="F110" s="717"/>
      <c r="G110" s="718"/>
      <c r="H110" s="64"/>
      <c r="I110" s="149"/>
      <c r="J110" s="91"/>
      <c r="K110" s="92"/>
      <c r="L110" s="92"/>
      <c r="M110" s="92"/>
      <c r="N110" s="94"/>
      <c r="O110" s="90"/>
      <c r="P110" s="90"/>
      <c r="Q110" s="56"/>
      <c r="R110" s="56"/>
      <c r="S110" s="56"/>
      <c r="T110" s="56"/>
      <c r="U110" s="56"/>
      <c r="V110" s="56"/>
      <c r="W110" s="56"/>
      <c r="X110" s="56"/>
      <c r="Y110" s="56"/>
      <c r="Z110" s="56"/>
    </row>
    <row r="111" spans="1:26" ht="30" customHeight="1">
      <c r="A111" s="65"/>
      <c r="B111" s="84" t="s">
        <v>214</v>
      </c>
      <c r="C111" s="719" t="s">
        <v>344</v>
      </c>
      <c r="D111" s="717"/>
      <c r="E111" s="717"/>
      <c r="F111" s="717"/>
      <c r="G111" s="718"/>
      <c r="H111" s="123"/>
      <c r="I111" s="77"/>
      <c r="J111" s="91"/>
      <c r="K111" s="92"/>
      <c r="L111" s="61">
        <v>0</v>
      </c>
      <c r="M111" s="92"/>
      <c r="N111" s="94"/>
      <c r="O111" s="90"/>
      <c r="P111" s="95" t="s">
        <v>408</v>
      </c>
      <c r="Q111" s="56"/>
      <c r="R111" s="56"/>
      <c r="S111" s="56"/>
      <c r="T111" s="56"/>
      <c r="U111" s="56"/>
      <c r="V111" s="56"/>
      <c r="W111" s="56"/>
      <c r="X111" s="56"/>
      <c r="Y111" s="56"/>
      <c r="Z111" s="56"/>
    </row>
    <row r="112" spans="1:26" ht="19.5" customHeight="1">
      <c r="A112" s="65"/>
      <c r="B112" s="76"/>
      <c r="C112" s="69">
        <v>1</v>
      </c>
      <c r="D112" s="719" t="s">
        <v>345</v>
      </c>
      <c r="E112" s="717"/>
      <c r="F112" s="717"/>
      <c r="G112" s="718"/>
      <c r="H112" s="123"/>
      <c r="I112" s="77"/>
      <c r="J112" s="91"/>
      <c r="K112" s="92"/>
      <c r="L112" s="92"/>
      <c r="M112" s="92"/>
      <c r="N112" s="94"/>
      <c r="O112" s="90"/>
      <c r="P112" s="90"/>
      <c r="Q112" s="56"/>
      <c r="R112" s="56"/>
      <c r="S112" s="56"/>
      <c r="T112" s="56"/>
      <c r="U112" s="56"/>
      <c r="V112" s="56"/>
      <c r="W112" s="56"/>
      <c r="X112" s="56"/>
      <c r="Y112" s="56"/>
      <c r="Z112" s="56"/>
    </row>
    <row r="113" spans="1:26" ht="19.5" customHeight="1">
      <c r="A113" s="65"/>
      <c r="B113" s="76"/>
      <c r="C113" s="69">
        <v>2</v>
      </c>
      <c r="D113" s="719" t="s">
        <v>346</v>
      </c>
      <c r="E113" s="717"/>
      <c r="F113" s="717"/>
      <c r="G113" s="718"/>
      <c r="H113" s="64"/>
      <c r="I113" s="149"/>
      <c r="J113" s="91"/>
      <c r="K113" s="92"/>
      <c r="L113" s="92"/>
      <c r="M113" s="92"/>
      <c r="N113" s="94"/>
      <c r="O113" s="90"/>
      <c r="P113" s="90"/>
      <c r="Q113" s="56"/>
      <c r="R113" s="56"/>
      <c r="S113" s="56"/>
      <c r="T113" s="56"/>
      <c r="U113" s="56"/>
      <c r="V113" s="56"/>
      <c r="W113" s="56"/>
      <c r="X113" s="56"/>
      <c r="Y113" s="56"/>
      <c r="Z113" s="56"/>
    </row>
    <row r="114" spans="1:26" ht="19.5" customHeight="1">
      <c r="A114" s="65"/>
      <c r="B114" s="79"/>
      <c r="C114" s="69">
        <v>3</v>
      </c>
      <c r="D114" s="719" t="s">
        <v>347</v>
      </c>
      <c r="E114" s="717"/>
      <c r="F114" s="717"/>
      <c r="G114" s="718"/>
      <c r="H114" s="64"/>
      <c r="I114" s="149"/>
      <c r="J114" s="91"/>
      <c r="K114" s="92"/>
      <c r="L114" s="92"/>
      <c r="M114" s="92"/>
      <c r="N114" s="94"/>
      <c r="O114" s="90"/>
      <c r="P114" s="90"/>
      <c r="Q114" s="56"/>
      <c r="R114" s="56"/>
      <c r="S114" s="56"/>
      <c r="T114" s="56"/>
      <c r="U114" s="56"/>
      <c r="V114" s="56"/>
      <c r="W114" s="56"/>
      <c r="X114" s="56"/>
      <c r="Y114" s="56"/>
      <c r="Z114" s="56"/>
    </row>
    <row r="115" spans="1:26" ht="32.25" customHeight="1">
      <c r="A115" s="65"/>
      <c r="B115" s="66" t="s">
        <v>178</v>
      </c>
      <c r="C115" s="719" t="s">
        <v>348</v>
      </c>
      <c r="D115" s="717"/>
      <c r="E115" s="717"/>
      <c r="F115" s="717"/>
      <c r="G115" s="718"/>
      <c r="H115" s="64"/>
      <c r="I115" s="149"/>
      <c r="J115" s="91"/>
      <c r="K115" s="92"/>
      <c r="L115" s="61">
        <v>0</v>
      </c>
      <c r="M115" s="92"/>
      <c r="N115" s="94"/>
      <c r="O115" s="90"/>
      <c r="P115" s="95" t="s">
        <v>408</v>
      </c>
      <c r="Q115" s="56"/>
      <c r="R115" s="56"/>
      <c r="S115" s="56"/>
      <c r="T115" s="56"/>
      <c r="U115" s="56"/>
      <c r="V115" s="56"/>
      <c r="W115" s="56"/>
      <c r="X115" s="56"/>
      <c r="Y115" s="56"/>
      <c r="Z115" s="56"/>
    </row>
    <row r="116" spans="1:26" ht="19.5" customHeight="1">
      <c r="A116" s="65"/>
      <c r="B116" s="68"/>
      <c r="C116" s="69">
        <v>1</v>
      </c>
      <c r="D116" s="81" t="s">
        <v>290</v>
      </c>
      <c r="E116" s="124"/>
      <c r="F116" s="124"/>
      <c r="G116" s="116"/>
      <c r="H116" s="64"/>
      <c r="I116" s="149"/>
      <c r="J116" s="91"/>
      <c r="K116" s="92"/>
      <c r="L116" s="92"/>
      <c r="M116" s="92"/>
      <c r="N116" s="94"/>
      <c r="O116" s="90"/>
      <c r="P116" s="90"/>
      <c r="Q116" s="56"/>
      <c r="R116" s="56"/>
      <c r="S116" s="56"/>
      <c r="T116" s="56"/>
      <c r="U116" s="56"/>
      <c r="V116" s="56"/>
      <c r="W116" s="56"/>
      <c r="X116" s="56"/>
      <c r="Y116" s="56"/>
      <c r="Z116" s="56"/>
    </row>
    <row r="117" spans="1:26" ht="19.5" customHeight="1">
      <c r="A117" s="65"/>
      <c r="B117" s="68"/>
      <c r="C117" s="69">
        <v>2</v>
      </c>
      <c r="D117" s="81" t="s">
        <v>291</v>
      </c>
      <c r="E117" s="124"/>
      <c r="F117" s="124"/>
      <c r="G117" s="116"/>
      <c r="H117" s="64"/>
      <c r="I117" s="149"/>
      <c r="J117" s="91"/>
      <c r="K117" s="92"/>
      <c r="L117" s="92"/>
      <c r="M117" s="92"/>
      <c r="N117" s="94"/>
      <c r="O117" s="90"/>
      <c r="P117" s="90"/>
      <c r="Q117" s="56"/>
      <c r="R117" s="56"/>
      <c r="S117" s="56"/>
      <c r="T117" s="56"/>
      <c r="U117" s="56"/>
      <c r="V117" s="56"/>
      <c r="W117" s="56"/>
      <c r="X117" s="56"/>
      <c r="Y117" s="56"/>
      <c r="Z117" s="56"/>
    </row>
    <row r="118" spans="1:26" ht="19.5" customHeight="1">
      <c r="A118" s="65"/>
      <c r="B118" s="79"/>
      <c r="C118" s="69">
        <v>3</v>
      </c>
      <c r="D118" s="81" t="s">
        <v>349</v>
      </c>
      <c r="E118" s="124"/>
      <c r="F118" s="124"/>
      <c r="G118" s="116"/>
      <c r="H118" s="64"/>
      <c r="I118" s="149"/>
      <c r="J118" s="91"/>
      <c r="K118" s="92"/>
      <c r="L118" s="92"/>
      <c r="M118" s="92"/>
      <c r="N118" s="107"/>
      <c r="O118" s="90"/>
      <c r="P118" s="90"/>
      <c r="Q118" s="56"/>
      <c r="R118" s="56"/>
      <c r="S118" s="56"/>
      <c r="T118" s="56"/>
      <c r="U118" s="56"/>
      <c r="V118" s="56"/>
      <c r="W118" s="56"/>
      <c r="X118" s="56"/>
      <c r="Y118" s="56"/>
      <c r="Z118" s="56"/>
    </row>
    <row r="119" spans="1:26" ht="19.5" customHeight="1">
      <c r="A119" s="75"/>
      <c r="B119" s="66" t="s">
        <v>220</v>
      </c>
      <c r="C119" s="719" t="s">
        <v>350</v>
      </c>
      <c r="D119" s="717"/>
      <c r="E119" s="717"/>
      <c r="F119" s="717"/>
      <c r="G119" s="718"/>
      <c r="H119" s="82"/>
      <c r="I119" s="69"/>
      <c r="J119" s="69"/>
      <c r="K119" s="69"/>
      <c r="L119" s="61">
        <v>0</v>
      </c>
      <c r="M119" s="69"/>
      <c r="N119" s="107"/>
      <c r="O119" s="90"/>
      <c r="P119" s="95" t="s">
        <v>408</v>
      </c>
      <c r="Q119" s="56"/>
      <c r="R119" s="56"/>
      <c r="S119" s="56"/>
      <c r="T119" s="56"/>
      <c r="U119" s="56"/>
      <c r="V119" s="56"/>
      <c r="W119" s="56"/>
      <c r="X119" s="56"/>
      <c r="Y119" s="56"/>
      <c r="Z119" s="56"/>
    </row>
    <row r="120" spans="1:26" ht="32.25" customHeight="1">
      <c r="A120" s="75"/>
      <c r="B120" s="79"/>
      <c r="C120" s="125"/>
      <c r="D120" s="719" t="s">
        <v>1620</v>
      </c>
      <c r="E120" s="717"/>
      <c r="F120" s="717"/>
      <c r="G120" s="718"/>
      <c r="H120" s="71"/>
      <c r="I120" s="69"/>
      <c r="J120" s="69"/>
      <c r="K120" s="69"/>
      <c r="L120" s="69"/>
      <c r="M120" s="69"/>
      <c r="N120" s="107"/>
      <c r="O120" s="90"/>
      <c r="P120" s="90"/>
      <c r="Q120" s="56"/>
      <c r="R120" s="56"/>
      <c r="S120" s="56"/>
      <c r="T120" s="56"/>
      <c r="U120" s="56"/>
      <c r="V120" s="56"/>
      <c r="W120" s="56"/>
      <c r="X120" s="56"/>
      <c r="Y120" s="56"/>
      <c r="Z120" s="56"/>
    </row>
    <row r="121" spans="1:26" ht="19.5" customHeight="1">
      <c r="A121" s="75"/>
      <c r="B121" s="126" t="s">
        <v>230</v>
      </c>
      <c r="C121" s="1011" t="s">
        <v>1621</v>
      </c>
      <c r="D121" s="1012"/>
      <c r="E121" s="1012"/>
      <c r="F121" s="1012"/>
      <c r="G121" s="1013"/>
      <c r="H121" s="128"/>
      <c r="I121" s="150"/>
      <c r="J121" s="150"/>
      <c r="K121" s="150"/>
      <c r="L121" s="151">
        <f>SUM(L123:L125)</f>
        <v>3</v>
      </c>
      <c r="M121" s="69"/>
      <c r="N121" s="107"/>
      <c r="O121" s="90"/>
      <c r="P121" s="95" t="s">
        <v>408</v>
      </c>
      <c r="Q121" s="56"/>
      <c r="R121" s="56"/>
      <c r="S121" s="56"/>
      <c r="T121" s="56"/>
      <c r="U121" s="56"/>
      <c r="V121" s="56"/>
      <c r="W121" s="56"/>
      <c r="X121" s="56"/>
      <c r="Y121" s="56"/>
      <c r="Z121" s="56"/>
    </row>
    <row r="122" spans="1:26" ht="45" customHeight="1">
      <c r="A122" s="75"/>
      <c r="B122" s="129"/>
      <c r="C122" s="130"/>
      <c r="D122" s="1014" t="s">
        <v>1622</v>
      </c>
      <c r="E122" s="1015"/>
      <c r="F122" s="1015"/>
      <c r="G122" s="1016"/>
      <c r="H122" s="131"/>
      <c r="I122" s="126"/>
      <c r="J122" s="126"/>
      <c r="K122" s="126"/>
      <c r="L122" s="126"/>
      <c r="M122" s="69"/>
      <c r="N122" s="107"/>
      <c r="O122" s="90"/>
      <c r="P122" s="90"/>
      <c r="Q122" s="56"/>
      <c r="R122" s="56"/>
      <c r="S122" s="56"/>
      <c r="T122" s="56"/>
      <c r="U122" s="56"/>
      <c r="V122" s="56"/>
      <c r="W122" s="56"/>
      <c r="X122" s="56"/>
      <c r="Y122" s="56"/>
      <c r="Z122" s="56"/>
    </row>
    <row r="123" spans="1:26" ht="35.1" customHeight="1">
      <c r="A123" s="132"/>
      <c r="B123" s="133"/>
      <c r="C123" s="134"/>
      <c r="D123" s="1017" t="s">
        <v>1623</v>
      </c>
      <c r="E123" s="1017"/>
      <c r="F123" s="1017"/>
      <c r="G123" s="1017"/>
      <c r="H123" s="135">
        <v>42769</v>
      </c>
      <c r="I123" s="152" t="s">
        <v>913</v>
      </c>
      <c r="J123" s="153">
        <v>1</v>
      </c>
      <c r="K123" s="140">
        <v>1</v>
      </c>
      <c r="L123" s="140">
        <f t="shared" ref="L123" si="7">SUM(J123*K123)</f>
        <v>1</v>
      </c>
      <c r="M123" s="154"/>
      <c r="N123" s="155" t="s">
        <v>1624</v>
      </c>
      <c r="O123" s="90"/>
      <c r="P123" s="90"/>
      <c r="Q123" s="56"/>
      <c r="R123" s="56"/>
      <c r="S123" s="56"/>
      <c r="T123" s="56"/>
      <c r="U123" s="56"/>
      <c r="V123" s="56"/>
      <c r="W123" s="56"/>
      <c r="X123" s="56"/>
      <c r="Y123" s="56"/>
      <c r="Z123" s="56"/>
    </row>
    <row r="124" spans="1:26" ht="36" customHeight="1">
      <c r="A124" s="132"/>
      <c r="B124" s="136"/>
      <c r="C124" s="137"/>
      <c r="D124" s="1018" t="s">
        <v>1625</v>
      </c>
      <c r="E124" s="1019"/>
      <c r="F124" s="1019"/>
      <c r="G124" s="1020"/>
      <c r="H124" s="138">
        <v>43102</v>
      </c>
      <c r="I124" s="101" t="s">
        <v>913</v>
      </c>
      <c r="J124" s="102">
        <v>1</v>
      </c>
      <c r="K124" s="79">
        <v>1</v>
      </c>
      <c r="L124" s="79">
        <f t="shared" ref="L124:L125" si="8">SUM(J124*K124)</f>
        <v>1</v>
      </c>
      <c r="M124" s="69"/>
      <c r="N124" s="156" t="s">
        <v>1626</v>
      </c>
      <c r="O124" s="90"/>
      <c r="P124" s="90"/>
      <c r="Q124" s="56"/>
      <c r="R124" s="56"/>
      <c r="S124" s="56"/>
      <c r="T124" s="56"/>
      <c r="U124" s="56"/>
      <c r="V124" s="56"/>
      <c r="W124" s="56"/>
      <c r="X124" s="56"/>
      <c r="Y124" s="56"/>
      <c r="Z124" s="56"/>
    </row>
    <row r="125" spans="1:26" ht="33" customHeight="1">
      <c r="A125" s="132"/>
      <c r="B125" s="133"/>
      <c r="C125" s="134"/>
      <c r="D125" s="1021" t="s">
        <v>1627</v>
      </c>
      <c r="E125" s="1022"/>
      <c r="F125" s="1022"/>
      <c r="G125" s="1023"/>
      <c r="H125" s="135">
        <v>44263</v>
      </c>
      <c r="I125" s="101" t="s">
        <v>913</v>
      </c>
      <c r="J125" s="102">
        <v>1</v>
      </c>
      <c r="K125" s="79">
        <v>1</v>
      </c>
      <c r="L125" s="79">
        <f t="shared" si="8"/>
        <v>1</v>
      </c>
      <c r="M125" s="69"/>
      <c r="N125" s="156" t="s">
        <v>1628</v>
      </c>
      <c r="O125" s="90"/>
      <c r="P125" s="90"/>
      <c r="Q125" s="56"/>
      <c r="R125" s="56"/>
      <c r="S125" s="56"/>
      <c r="T125" s="56"/>
      <c r="U125" s="56"/>
      <c r="V125" s="56"/>
      <c r="W125" s="56"/>
      <c r="X125" s="56"/>
      <c r="Y125" s="56"/>
      <c r="Z125" s="56"/>
    </row>
    <row r="126" spans="1:26" ht="15" customHeight="1">
      <c r="A126" s="748" t="s">
        <v>950</v>
      </c>
      <c r="B126" s="742"/>
      <c r="C126" s="742"/>
      <c r="D126" s="742"/>
      <c r="E126" s="742"/>
      <c r="F126" s="742"/>
      <c r="G126" s="742"/>
      <c r="H126" s="742"/>
      <c r="I126" s="742"/>
      <c r="J126" s="715"/>
      <c r="K126" s="157"/>
      <c r="L126" s="93">
        <f>L23+L52+L59+L64+L70+L71+L72+L102+L111+L115+L119+L121</f>
        <v>53</v>
      </c>
      <c r="M126" s="92"/>
      <c r="N126" s="56"/>
      <c r="O126" s="90">
        <f>SUM(O22:O120)</f>
        <v>0</v>
      </c>
      <c r="P126" s="90"/>
      <c r="Q126" s="56"/>
      <c r="R126" s="56"/>
      <c r="S126" s="56"/>
      <c r="T126" s="56"/>
      <c r="U126" s="56"/>
      <c r="V126" s="56"/>
      <c r="W126" s="56"/>
      <c r="X126" s="56"/>
      <c r="Y126" s="56"/>
      <c r="Z126" s="56"/>
    </row>
    <row r="127" spans="1:26" ht="15" customHeight="1">
      <c r="A127" s="56"/>
      <c r="B127" s="56"/>
      <c r="C127" s="55"/>
      <c r="D127" s="55"/>
      <c r="E127" s="55"/>
      <c r="F127" s="55"/>
      <c r="G127" s="55"/>
      <c r="H127" s="55"/>
      <c r="I127" s="55"/>
      <c r="J127" s="55"/>
      <c r="K127" s="158"/>
      <c r="L127" s="158"/>
      <c r="M127" s="56"/>
      <c r="N127" s="56"/>
      <c r="O127" s="55"/>
      <c r="P127" s="55"/>
      <c r="Q127" s="108"/>
      <c r="R127" s="108"/>
      <c r="S127" s="108"/>
      <c r="T127" s="108"/>
      <c r="U127" s="108"/>
      <c r="V127" s="108"/>
      <c r="W127" s="108"/>
      <c r="X127" s="108"/>
      <c r="Y127" s="108"/>
      <c r="Z127" s="108"/>
    </row>
    <row r="128" spans="1:26" ht="15" customHeight="1">
      <c r="A128" s="56" t="s">
        <v>951</v>
      </c>
      <c r="B128" s="56"/>
      <c r="C128" s="86"/>
      <c r="D128" s="86"/>
      <c r="E128" s="86"/>
      <c r="F128" s="56"/>
      <c r="G128" s="56"/>
      <c r="H128" s="86"/>
      <c r="I128" s="85"/>
      <c r="J128" s="86"/>
      <c r="K128" s="86"/>
      <c r="L128" s="86"/>
      <c r="M128" s="56"/>
      <c r="N128" s="56"/>
      <c r="O128" s="55"/>
      <c r="P128" s="55"/>
      <c r="Q128" s="108"/>
      <c r="R128" s="108"/>
      <c r="S128" s="108"/>
      <c r="T128" s="108"/>
      <c r="U128" s="108"/>
      <c r="V128" s="108"/>
      <c r="W128" s="108"/>
      <c r="X128" s="108"/>
      <c r="Y128" s="108"/>
      <c r="Z128" s="108"/>
    </row>
    <row r="129" spans="1:26" ht="15" customHeight="1">
      <c r="A129" s="56"/>
      <c r="B129" s="56"/>
      <c r="C129" s="86"/>
      <c r="D129" s="86"/>
      <c r="E129" s="86"/>
      <c r="F129" s="56"/>
      <c r="G129" s="56"/>
      <c r="H129" s="56"/>
      <c r="I129" s="85"/>
      <c r="J129" s="56"/>
      <c r="K129" s="86"/>
      <c r="L129" s="86"/>
      <c r="M129" s="56"/>
      <c r="N129" s="56"/>
      <c r="O129" s="55"/>
      <c r="P129" s="55"/>
      <c r="Q129" s="108"/>
      <c r="R129" s="108"/>
      <c r="S129" s="108"/>
      <c r="T129" s="108"/>
      <c r="U129" s="108"/>
      <c r="V129" s="108"/>
      <c r="W129" s="108"/>
      <c r="X129" s="108"/>
      <c r="Y129" s="108"/>
      <c r="Z129" s="108"/>
    </row>
    <row r="130" spans="1:26" ht="15" customHeight="1">
      <c r="A130" s="56"/>
      <c r="B130" s="56"/>
      <c r="C130" s="86"/>
      <c r="D130" s="86"/>
      <c r="E130" s="86"/>
      <c r="F130" s="56"/>
      <c r="G130" s="56"/>
      <c r="H130" s="56"/>
      <c r="I130" s="159"/>
      <c r="J130" s="108" t="s">
        <v>952</v>
      </c>
      <c r="K130" s="86"/>
      <c r="L130" s="86"/>
      <c r="M130" s="160"/>
      <c r="N130" s="160"/>
      <c r="O130" s="55"/>
      <c r="P130" s="55"/>
      <c r="Q130" s="108"/>
      <c r="R130" s="108"/>
      <c r="S130" s="108"/>
      <c r="T130" s="108"/>
      <c r="U130" s="108"/>
      <c r="V130" s="108"/>
      <c r="W130" s="108"/>
      <c r="X130" s="108"/>
      <c r="Y130" s="108"/>
      <c r="Z130" s="108"/>
    </row>
    <row r="131" spans="1:26" ht="15" customHeight="1">
      <c r="A131" s="56"/>
      <c r="B131" s="56"/>
      <c r="C131" s="86"/>
      <c r="D131" s="86"/>
      <c r="E131" s="86"/>
      <c r="F131" s="56"/>
      <c r="G131" s="56"/>
      <c r="H131" s="56"/>
      <c r="I131" s="159"/>
      <c r="J131" s="108" t="s">
        <v>358</v>
      </c>
      <c r="K131" s="86"/>
      <c r="L131" s="57"/>
      <c r="M131" s="161"/>
      <c r="N131" s="161"/>
      <c r="O131" s="162"/>
      <c r="P131" s="162"/>
      <c r="Q131" s="108"/>
      <c r="R131" s="108"/>
      <c r="S131" s="108"/>
      <c r="T131" s="108"/>
      <c r="U131" s="108"/>
      <c r="V131" s="108"/>
      <c r="W131" s="108"/>
      <c r="X131" s="108"/>
      <c r="Y131" s="108"/>
      <c r="Z131" s="108"/>
    </row>
    <row r="132" spans="1:26" ht="15" customHeight="1">
      <c r="A132" s="56"/>
      <c r="B132" s="56"/>
      <c r="C132" s="86"/>
      <c r="D132" s="86"/>
      <c r="E132" s="86"/>
      <c r="F132" s="56"/>
      <c r="G132" s="56"/>
      <c r="H132" s="56"/>
      <c r="I132" s="159"/>
      <c r="J132" s="108" t="s">
        <v>359</v>
      </c>
      <c r="K132" s="57"/>
      <c r="L132" s="57"/>
      <c r="M132" s="161"/>
      <c r="N132" s="161"/>
      <c r="O132" s="55"/>
      <c r="P132" s="55"/>
      <c r="Q132" s="108"/>
      <c r="R132" s="108"/>
      <c r="S132" s="108"/>
      <c r="T132" s="108"/>
      <c r="U132" s="108"/>
      <c r="V132" s="108"/>
      <c r="W132" s="108"/>
      <c r="X132" s="108"/>
      <c r="Y132" s="108"/>
      <c r="Z132" s="108"/>
    </row>
    <row r="133" spans="1:26" ht="15" customHeight="1">
      <c r="A133" s="56"/>
      <c r="B133" s="56"/>
      <c r="C133" s="86"/>
      <c r="D133" s="86"/>
      <c r="E133" s="86"/>
      <c r="F133" s="56"/>
      <c r="G133" s="56"/>
      <c r="H133" s="56"/>
      <c r="I133" s="159"/>
      <c r="J133" s="108"/>
      <c r="K133" s="57"/>
      <c r="L133" s="86"/>
      <c r="M133" s="160"/>
      <c r="N133" s="160"/>
      <c r="O133" s="55"/>
      <c r="P133" s="55"/>
      <c r="Q133" s="108"/>
      <c r="R133" s="108"/>
      <c r="S133" s="108"/>
      <c r="T133" s="108"/>
      <c r="U133" s="108"/>
      <c r="V133" s="108"/>
      <c r="W133" s="108"/>
      <c r="X133" s="108"/>
      <c r="Y133" s="108"/>
      <c r="Z133" s="108"/>
    </row>
    <row r="134" spans="1:26" ht="15" customHeight="1">
      <c r="A134" s="56"/>
      <c r="B134" s="56"/>
      <c r="C134" s="86"/>
      <c r="D134" s="86"/>
      <c r="E134" s="86"/>
      <c r="F134" s="56"/>
      <c r="G134" s="56"/>
      <c r="H134" s="56"/>
      <c r="I134" s="159"/>
      <c r="J134" s="108"/>
      <c r="K134" s="57"/>
      <c r="L134" s="86"/>
      <c r="M134" s="160"/>
      <c r="N134" s="160"/>
      <c r="O134" s="55"/>
      <c r="P134" s="55"/>
      <c r="Q134" s="108"/>
      <c r="R134" s="108"/>
      <c r="S134" s="108"/>
      <c r="T134" s="108"/>
      <c r="U134" s="108"/>
      <c r="V134" s="108"/>
      <c r="W134" s="108"/>
      <c r="X134" s="108"/>
      <c r="Y134" s="108"/>
      <c r="Z134" s="108"/>
    </row>
    <row r="135" spans="1:26" ht="15" customHeight="1">
      <c r="A135" s="56"/>
      <c r="B135" s="56"/>
      <c r="C135" s="86"/>
      <c r="D135" s="86"/>
      <c r="E135" s="86"/>
      <c r="F135" s="56"/>
      <c r="G135" s="56"/>
      <c r="H135" s="56"/>
      <c r="I135" s="159"/>
      <c r="J135" s="108"/>
      <c r="K135" s="86"/>
      <c r="L135" s="59"/>
      <c r="M135" s="163"/>
      <c r="N135" s="163"/>
      <c r="O135" s="55"/>
      <c r="P135" s="55"/>
      <c r="Q135" s="108"/>
      <c r="R135" s="108"/>
      <c r="S135" s="108"/>
      <c r="T135" s="108"/>
      <c r="U135" s="108"/>
      <c r="V135" s="108"/>
      <c r="W135" s="108"/>
      <c r="X135" s="108"/>
      <c r="Y135" s="108"/>
      <c r="Z135" s="108"/>
    </row>
    <row r="136" spans="1:26" ht="15" customHeight="1">
      <c r="A136" s="56"/>
      <c r="B136" s="56"/>
      <c r="C136" s="86"/>
      <c r="D136" s="86"/>
      <c r="E136" s="86"/>
      <c r="F136" s="56"/>
      <c r="G136" s="56"/>
      <c r="H136" s="56"/>
      <c r="I136" s="159"/>
      <c r="J136" s="164" t="s">
        <v>360</v>
      </c>
      <c r="K136" s="59"/>
      <c r="L136" s="108"/>
      <c r="M136" s="165"/>
      <c r="N136" s="165"/>
      <c r="O136" s="55"/>
      <c r="P136" s="55"/>
      <c r="Q136" s="108"/>
      <c r="R136" s="108"/>
      <c r="S136" s="108"/>
      <c r="T136" s="108"/>
      <c r="U136" s="108"/>
      <c r="V136" s="108"/>
      <c r="W136" s="108"/>
      <c r="X136" s="108"/>
      <c r="Y136" s="108"/>
      <c r="Z136" s="108"/>
    </row>
    <row r="137" spans="1:26" ht="15" customHeight="1">
      <c r="A137" s="56"/>
      <c r="B137" s="56"/>
      <c r="C137" s="86"/>
      <c r="D137" s="86"/>
      <c r="E137" s="86"/>
      <c r="F137" s="56"/>
      <c r="G137" s="56"/>
      <c r="H137" s="56"/>
      <c r="I137" s="166"/>
      <c r="J137" s="108" t="s">
        <v>361</v>
      </c>
      <c r="K137" s="108"/>
      <c r="L137" s="108"/>
      <c r="M137" s="165"/>
      <c r="N137" s="165"/>
      <c r="O137" s="55"/>
      <c r="P137" s="55"/>
      <c r="Q137" s="108"/>
      <c r="R137" s="108"/>
      <c r="S137" s="108"/>
      <c r="T137" s="108"/>
      <c r="U137" s="108"/>
      <c r="V137" s="108"/>
      <c r="W137" s="108"/>
      <c r="X137" s="108"/>
      <c r="Y137" s="108"/>
      <c r="Z137" s="108"/>
    </row>
    <row r="138" spans="1:26" ht="15" customHeight="1">
      <c r="A138" s="56"/>
      <c r="B138" s="56"/>
      <c r="C138" s="86"/>
      <c r="D138" s="86"/>
      <c r="E138" s="86"/>
      <c r="F138" s="56"/>
      <c r="G138" s="56"/>
      <c r="H138" s="56"/>
      <c r="I138" s="159"/>
      <c r="J138" s="108"/>
      <c r="K138" s="59"/>
      <c r="L138" s="59"/>
      <c r="M138" s="59"/>
      <c r="N138" s="108"/>
      <c r="O138" s="55"/>
      <c r="P138" s="55"/>
      <c r="Q138" s="108"/>
      <c r="R138" s="108"/>
      <c r="S138" s="108"/>
      <c r="T138" s="108"/>
      <c r="U138" s="108"/>
      <c r="V138" s="108"/>
      <c r="W138" s="108"/>
      <c r="X138" s="108"/>
      <c r="Y138" s="108"/>
      <c r="Z138" s="108"/>
    </row>
    <row r="139" spans="1:26" ht="15.75" customHeight="1">
      <c r="A139" s="108"/>
      <c r="B139" s="108"/>
      <c r="C139" s="108"/>
      <c r="D139" s="108"/>
      <c r="E139" s="108"/>
      <c r="F139" s="108"/>
      <c r="G139" s="108"/>
      <c r="H139" s="108"/>
      <c r="I139" s="108"/>
      <c r="J139" s="108"/>
      <c r="K139" s="108"/>
      <c r="L139" s="108"/>
      <c r="M139" s="108"/>
      <c r="N139" s="108"/>
      <c r="O139" s="167"/>
      <c r="P139" s="167"/>
      <c r="Q139" s="108"/>
      <c r="R139" s="108"/>
      <c r="S139" s="108"/>
      <c r="T139" s="108"/>
      <c r="U139" s="108"/>
      <c r="V139" s="108"/>
      <c r="W139" s="108"/>
      <c r="X139" s="108"/>
      <c r="Y139" s="108"/>
      <c r="Z139" s="108"/>
    </row>
    <row r="140" spans="1:26" ht="15.75" customHeight="1">
      <c r="A140" s="108"/>
      <c r="B140" s="108"/>
      <c r="C140" s="108"/>
      <c r="D140" s="108"/>
      <c r="E140" s="108"/>
      <c r="F140" s="108"/>
      <c r="G140" s="108"/>
      <c r="H140" s="108"/>
      <c r="I140" s="108"/>
      <c r="J140" s="108"/>
      <c r="K140" s="108"/>
      <c r="L140" s="108"/>
      <c r="M140" s="108"/>
      <c r="N140" s="108"/>
      <c r="O140" s="167"/>
      <c r="P140" s="167"/>
      <c r="Q140" s="108"/>
      <c r="R140" s="108"/>
      <c r="S140" s="108"/>
      <c r="T140" s="108"/>
      <c r="U140" s="108"/>
      <c r="V140" s="108"/>
      <c r="W140" s="108"/>
      <c r="X140" s="108"/>
      <c r="Y140" s="108"/>
      <c r="Z140" s="108"/>
    </row>
    <row r="141" spans="1:26" ht="15.75" customHeight="1">
      <c r="A141" s="108"/>
      <c r="B141" s="108"/>
      <c r="C141" s="108"/>
      <c r="D141" s="108"/>
      <c r="E141" s="108"/>
      <c r="F141" s="108"/>
      <c r="G141" s="108"/>
      <c r="H141" s="108"/>
      <c r="I141" s="108"/>
      <c r="J141" s="108"/>
      <c r="K141" s="108"/>
      <c r="L141" s="108"/>
      <c r="M141" s="108"/>
      <c r="N141" s="108"/>
      <c r="O141" s="167"/>
      <c r="P141" s="167"/>
      <c r="Q141" s="108"/>
      <c r="R141" s="108"/>
      <c r="S141" s="108"/>
      <c r="T141" s="108"/>
      <c r="U141" s="108"/>
      <c r="V141" s="108"/>
      <c r="W141" s="108"/>
      <c r="X141" s="108"/>
      <c r="Y141" s="108"/>
      <c r="Z141" s="108"/>
    </row>
    <row r="142" spans="1:26" ht="15" customHeight="1">
      <c r="A142" s="108"/>
      <c r="B142" s="108"/>
      <c r="C142" s="108"/>
      <c r="D142" s="108"/>
      <c r="E142" s="108"/>
      <c r="F142" s="108"/>
      <c r="G142" s="108"/>
      <c r="H142" s="108"/>
      <c r="I142" s="108"/>
      <c r="J142" s="159"/>
      <c r="K142" s="108"/>
      <c r="L142" s="108"/>
      <c r="M142" s="108"/>
      <c r="N142" s="108"/>
      <c r="O142" s="167"/>
      <c r="P142" s="167"/>
      <c r="Q142" s="108"/>
      <c r="R142" s="108"/>
      <c r="S142" s="108"/>
      <c r="T142" s="108"/>
      <c r="U142" s="108"/>
      <c r="V142" s="108"/>
      <c r="W142" s="108"/>
      <c r="X142" s="108"/>
      <c r="Y142" s="108"/>
      <c r="Z142" s="108"/>
    </row>
    <row r="143" spans="1:26" ht="15.75" customHeight="1">
      <c r="A143" s="108"/>
      <c r="B143" s="108"/>
      <c r="C143" s="108"/>
      <c r="D143" s="108"/>
      <c r="E143" s="108"/>
      <c r="F143" s="108"/>
      <c r="G143" s="108"/>
      <c r="H143" s="108"/>
      <c r="I143" s="108"/>
      <c r="J143" s="108"/>
      <c r="K143" s="108"/>
      <c r="L143" s="108"/>
      <c r="M143" s="108"/>
      <c r="N143" s="108"/>
      <c r="O143" s="167"/>
      <c r="P143" s="167"/>
      <c r="Q143" s="108"/>
      <c r="R143" s="108"/>
      <c r="S143" s="108"/>
      <c r="T143" s="108"/>
      <c r="U143" s="108"/>
      <c r="V143" s="108"/>
      <c r="W143" s="108"/>
      <c r="X143" s="108"/>
      <c r="Y143" s="108"/>
      <c r="Z143" s="108"/>
    </row>
    <row r="144" spans="1:26" ht="15.75" customHeight="1">
      <c r="A144" s="108"/>
      <c r="B144" s="108"/>
      <c r="C144" s="108"/>
      <c r="D144" s="108"/>
      <c r="E144" s="108"/>
      <c r="F144" s="108"/>
      <c r="G144" s="108"/>
      <c r="H144" s="108"/>
      <c r="I144" s="108"/>
      <c r="J144" s="108"/>
      <c r="K144" s="108"/>
      <c r="L144" s="108"/>
      <c r="M144" s="108"/>
      <c r="N144" s="108"/>
      <c r="O144" s="167"/>
      <c r="P144" s="167"/>
      <c r="Q144" s="108"/>
      <c r="R144" s="108"/>
      <c r="S144" s="108"/>
      <c r="T144" s="108"/>
      <c r="U144" s="108"/>
      <c r="V144" s="108"/>
      <c r="W144" s="108"/>
      <c r="X144" s="108"/>
      <c r="Y144" s="108"/>
      <c r="Z144" s="108"/>
    </row>
    <row r="145" spans="1:26" ht="15.75" customHeight="1">
      <c r="A145" s="108"/>
      <c r="B145" s="108"/>
      <c r="C145" s="108"/>
      <c r="D145" s="108"/>
      <c r="E145" s="108"/>
      <c r="F145" s="108"/>
      <c r="G145" s="108"/>
      <c r="H145" s="108"/>
      <c r="I145" s="108"/>
      <c r="J145" s="108"/>
      <c r="K145" s="108"/>
      <c r="L145" s="108"/>
      <c r="M145" s="108"/>
      <c r="N145" s="108"/>
      <c r="O145" s="167"/>
      <c r="P145" s="167"/>
      <c r="Q145" s="108"/>
      <c r="R145" s="108"/>
      <c r="S145" s="108"/>
      <c r="T145" s="108"/>
      <c r="U145" s="108"/>
      <c r="V145" s="108"/>
      <c r="W145" s="108"/>
      <c r="X145" s="108"/>
      <c r="Y145" s="108"/>
      <c r="Z145" s="108"/>
    </row>
    <row r="146" spans="1:26" ht="15.75" customHeight="1">
      <c r="A146" s="108"/>
      <c r="B146" s="108"/>
      <c r="C146" s="108"/>
      <c r="D146" s="108"/>
      <c r="E146" s="108"/>
      <c r="F146" s="108"/>
      <c r="G146" s="108"/>
      <c r="H146" s="108"/>
      <c r="I146" s="108"/>
      <c r="J146" s="108"/>
      <c r="K146" s="108"/>
      <c r="L146" s="108"/>
      <c r="M146" s="108"/>
      <c r="N146" s="108"/>
      <c r="O146" s="167"/>
      <c r="P146" s="167"/>
      <c r="Q146" s="108"/>
      <c r="R146" s="108"/>
      <c r="S146" s="108"/>
      <c r="T146" s="108"/>
      <c r="U146" s="108"/>
      <c r="V146" s="108"/>
      <c r="W146" s="108"/>
      <c r="X146" s="108"/>
      <c r="Y146" s="108"/>
      <c r="Z146" s="108"/>
    </row>
    <row r="147" spans="1:26" ht="15.75" customHeight="1">
      <c r="A147" s="108"/>
      <c r="B147" s="108"/>
      <c r="C147" s="108"/>
      <c r="D147" s="108"/>
      <c r="E147" s="108"/>
      <c r="F147" s="108"/>
      <c r="G147" s="108"/>
      <c r="H147" s="108"/>
      <c r="I147" s="108"/>
      <c r="J147" s="108"/>
      <c r="K147" s="108"/>
      <c r="L147" s="108"/>
      <c r="M147" s="108"/>
      <c r="N147" s="108"/>
      <c r="O147" s="167"/>
      <c r="P147" s="167"/>
      <c r="Q147" s="108"/>
      <c r="R147" s="108"/>
      <c r="S147" s="108"/>
      <c r="T147" s="108"/>
      <c r="U147" s="108"/>
      <c r="V147" s="108"/>
      <c r="W147" s="108"/>
      <c r="X147" s="108"/>
      <c r="Y147" s="108"/>
      <c r="Z147" s="108"/>
    </row>
    <row r="148" spans="1:26" ht="15.75" customHeight="1">
      <c r="A148" s="108"/>
      <c r="B148" s="108"/>
      <c r="C148" s="108"/>
      <c r="D148" s="108"/>
      <c r="E148" s="108"/>
      <c r="F148" s="108"/>
      <c r="G148" s="108"/>
      <c r="H148" s="108"/>
      <c r="I148" s="108"/>
      <c r="J148" s="108"/>
      <c r="K148" s="108"/>
      <c r="L148" s="108"/>
      <c r="M148" s="108"/>
      <c r="N148" s="108"/>
      <c r="O148" s="167"/>
      <c r="P148" s="167"/>
      <c r="Q148" s="108"/>
      <c r="R148" s="108"/>
      <c r="S148" s="108"/>
      <c r="T148" s="108"/>
      <c r="U148" s="108"/>
      <c r="V148" s="108"/>
      <c r="W148" s="108"/>
      <c r="X148" s="108"/>
      <c r="Y148" s="108"/>
      <c r="Z148" s="108"/>
    </row>
    <row r="149" spans="1:26" ht="15.75" customHeight="1">
      <c r="A149" s="108"/>
      <c r="B149" s="108"/>
      <c r="C149" s="108"/>
      <c r="D149" s="108"/>
      <c r="E149" s="108"/>
      <c r="F149" s="108"/>
      <c r="G149" s="108"/>
      <c r="H149" s="108"/>
      <c r="I149" s="108"/>
      <c r="J149" s="108"/>
      <c r="K149" s="108"/>
      <c r="L149" s="108"/>
      <c r="M149" s="108"/>
      <c r="N149" s="108"/>
      <c r="O149" s="167"/>
      <c r="P149" s="167"/>
      <c r="Q149" s="108"/>
      <c r="R149" s="108"/>
      <c r="S149" s="108"/>
      <c r="T149" s="108"/>
      <c r="U149" s="108"/>
      <c r="V149" s="108"/>
      <c r="W149" s="108"/>
      <c r="X149" s="108"/>
      <c r="Y149" s="108"/>
      <c r="Z149" s="108"/>
    </row>
    <row r="150" spans="1:26" ht="15.75" customHeight="1">
      <c r="A150" s="108"/>
      <c r="B150" s="108"/>
      <c r="C150" s="108"/>
      <c r="D150" s="108"/>
      <c r="E150" s="108"/>
      <c r="F150" s="108"/>
      <c r="G150" s="108"/>
      <c r="H150" s="108"/>
      <c r="I150" s="108"/>
      <c r="J150" s="108"/>
      <c r="K150" s="108"/>
      <c r="L150" s="108"/>
      <c r="M150" s="108"/>
      <c r="N150" s="108"/>
      <c r="O150" s="167"/>
      <c r="P150" s="167"/>
      <c r="Q150" s="108"/>
      <c r="R150" s="108"/>
      <c r="S150" s="108"/>
      <c r="T150" s="108"/>
      <c r="U150" s="108"/>
      <c r="V150" s="108"/>
      <c r="W150" s="108"/>
      <c r="X150" s="108"/>
      <c r="Y150" s="108"/>
      <c r="Z150" s="108"/>
    </row>
    <row r="151" spans="1:26" ht="15.75" customHeight="1">
      <c r="A151" s="108"/>
      <c r="B151" s="108"/>
      <c r="C151" s="108"/>
      <c r="D151" s="108"/>
      <c r="E151" s="108"/>
      <c r="F151" s="108"/>
      <c r="G151" s="108"/>
      <c r="H151" s="108"/>
      <c r="I151" s="108"/>
      <c r="J151" s="108"/>
      <c r="K151" s="108"/>
      <c r="L151" s="108"/>
      <c r="M151" s="108"/>
      <c r="N151" s="108"/>
      <c r="O151" s="167"/>
      <c r="P151" s="167"/>
      <c r="Q151" s="108"/>
      <c r="R151" s="108"/>
      <c r="S151" s="108"/>
      <c r="T151" s="108"/>
      <c r="U151" s="108"/>
      <c r="V151" s="108"/>
      <c r="W151" s="108"/>
      <c r="X151" s="108"/>
      <c r="Y151" s="108"/>
      <c r="Z151" s="108"/>
    </row>
    <row r="152" spans="1:26" ht="15.75" customHeight="1">
      <c r="A152" s="108"/>
      <c r="B152" s="108"/>
      <c r="C152" s="108"/>
      <c r="D152" s="108"/>
      <c r="E152" s="108"/>
      <c r="F152" s="108"/>
      <c r="G152" s="108"/>
      <c r="H152" s="108"/>
      <c r="I152" s="108"/>
      <c r="J152" s="108"/>
      <c r="K152" s="108"/>
      <c r="L152" s="108"/>
      <c r="M152" s="108"/>
      <c r="N152" s="108"/>
      <c r="O152" s="167"/>
      <c r="P152" s="167"/>
      <c r="Q152" s="108"/>
      <c r="R152" s="108"/>
      <c r="S152" s="108"/>
      <c r="T152" s="108"/>
      <c r="U152" s="108"/>
      <c r="V152" s="108"/>
      <c r="W152" s="108"/>
      <c r="X152" s="108"/>
      <c r="Y152" s="108"/>
      <c r="Z152" s="108"/>
    </row>
    <row r="153" spans="1:26" ht="15.75" customHeight="1">
      <c r="A153" s="108"/>
      <c r="B153" s="108"/>
      <c r="C153" s="108"/>
      <c r="D153" s="108"/>
      <c r="E153" s="108"/>
      <c r="F153" s="108"/>
      <c r="G153" s="108"/>
      <c r="H153" s="108"/>
      <c r="I153" s="108"/>
      <c r="J153" s="108"/>
      <c r="K153" s="108"/>
      <c r="L153" s="108"/>
      <c r="M153" s="108"/>
      <c r="N153" s="108"/>
      <c r="O153" s="167"/>
      <c r="P153" s="167"/>
      <c r="Q153" s="108"/>
      <c r="R153" s="108"/>
      <c r="S153" s="108"/>
      <c r="T153" s="108"/>
      <c r="U153" s="108"/>
      <c r="V153" s="108"/>
      <c r="W153" s="108"/>
      <c r="X153" s="108"/>
      <c r="Y153" s="108"/>
      <c r="Z153" s="108"/>
    </row>
    <row r="154" spans="1:26" ht="15.75" customHeight="1">
      <c r="A154" s="108"/>
      <c r="B154" s="108"/>
      <c r="C154" s="108"/>
      <c r="D154" s="108"/>
      <c r="E154" s="108"/>
      <c r="F154" s="108"/>
      <c r="G154" s="108"/>
      <c r="H154" s="108"/>
      <c r="I154" s="108"/>
      <c r="J154" s="108"/>
      <c r="K154" s="108"/>
      <c r="L154" s="108"/>
      <c r="M154" s="108"/>
      <c r="N154" s="108"/>
      <c r="O154" s="167"/>
      <c r="P154" s="167"/>
      <c r="Q154" s="108"/>
      <c r="R154" s="108"/>
      <c r="S154" s="108"/>
      <c r="T154" s="108"/>
      <c r="U154" s="108"/>
      <c r="V154" s="108"/>
      <c r="W154" s="108"/>
      <c r="X154" s="108"/>
      <c r="Y154" s="108"/>
      <c r="Z154" s="108"/>
    </row>
    <row r="155" spans="1:26" ht="15.75" customHeight="1">
      <c r="A155" s="108"/>
      <c r="B155" s="108"/>
      <c r="C155" s="108"/>
      <c r="D155" s="108"/>
      <c r="E155" s="108"/>
      <c r="F155" s="108"/>
      <c r="G155" s="108"/>
      <c r="H155" s="108"/>
      <c r="I155" s="108"/>
      <c r="J155" s="108"/>
      <c r="K155" s="108"/>
      <c r="L155" s="108"/>
      <c r="M155" s="108"/>
      <c r="N155" s="108"/>
      <c r="O155" s="167"/>
      <c r="P155" s="167"/>
      <c r="Q155" s="108"/>
      <c r="R155" s="108"/>
      <c r="S155" s="108"/>
      <c r="T155" s="108"/>
      <c r="U155" s="108"/>
      <c r="V155" s="108"/>
      <c r="W155" s="108"/>
      <c r="X155" s="108"/>
      <c r="Y155" s="108"/>
      <c r="Z155" s="108"/>
    </row>
    <row r="156" spans="1:26" ht="15.75" customHeight="1">
      <c r="A156" s="108"/>
      <c r="B156" s="108"/>
      <c r="C156" s="108"/>
      <c r="D156" s="108"/>
      <c r="E156" s="108"/>
      <c r="F156" s="108"/>
      <c r="G156" s="108"/>
      <c r="H156" s="108"/>
      <c r="I156" s="108"/>
      <c r="J156" s="108"/>
      <c r="K156" s="108"/>
      <c r="L156" s="108"/>
      <c r="M156" s="108"/>
      <c r="N156" s="108"/>
      <c r="O156" s="167"/>
      <c r="P156" s="167"/>
      <c r="Q156" s="108"/>
      <c r="R156" s="108"/>
      <c r="S156" s="108"/>
      <c r="T156" s="108"/>
      <c r="U156" s="108"/>
      <c r="V156" s="108"/>
      <c r="W156" s="108"/>
      <c r="X156" s="108"/>
      <c r="Y156" s="108"/>
      <c r="Z156" s="108"/>
    </row>
    <row r="157" spans="1:26" ht="15.75" customHeight="1">
      <c r="A157" s="108"/>
      <c r="B157" s="108"/>
      <c r="C157" s="108"/>
      <c r="D157" s="108"/>
      <c r="E157" s="108"/>
      <c r="F157" s="108"/>
      <c r="G157" s="108"/>
      <c r="H157" s="108"/>
      <c r="I157" s="108"/>
      <c r="J157" s="108"/>
      <c r="K157" s="108"/>
      <c r="L157" s="108"/>
      <c r="M157" s="108"/>
      <c r="N157" s="108"/>
      <c r="O157" s="167"/>
      <c r="P157" s="167"/>
      <c r="Q157" s="108"/>
      <c r="R157" s="108"/>
      <c r="S157" s="108"/>
      <c r="T157" s="108"/>
      <c r="U157" s="108"/>
      <c r="V157" s="108"/>
      <c r="W157" s="108"/>
      <c r="X157" s="108"/>
      <c r="Y157" s="108"/>
      <c r="Z157" s="108"/>
    </row>
    <row r="158" spans="1:26" ht="15.75" customHeight="1">
      <c r="A158" s="108"/>
      <c r="B158" s="108"/>
      <c r="C158" s="108"/>
      <c r="D158" s="108"/>
      <c r="E158" s="108"/>
      <c r="F158" s="108"/>
      <c r="G158" s="108"/>
      <c r="H158" s="108"/>
      <c r="I158" s="108"/>
      <c r="J158" s="108"/>
      <c r="K158" s="108"/>
      <c r="L158" s="108"/>
      <c r="M158" s="108"/>
      <c r="N158" s="108"/>
      <c r="O158" s="167"/>
      <c r="P158" s="167"/>
      <c r="Q158" s="108"/>
      <c r="R158" s="108"/>
      <c r="S158" s="108"/>
      <c r="T158" s="108"/>
      <c r="U158" s="108"/>
      <c r="V158" s="108"/>
      <c r="W158" s="108"/>
      <c r="X158" s="108"/>
      <c r="Y158" s="108"/>
      <c r="Z158" s="108"/>
    </row>
    <row r="159" spans="1:26" ht="15.75" customHeight="1">
      <c r="A159" s="108"/>
      <c r="B159" s="108"/>
      <c r="C159" s="108"/>
      <c r="D159" s="108"/>
      <c r="E159" s="108"/>
      <c r="F159" s="108"/>
      <c r="G159" s="108"/>
      <c r="H159" s="108"/>
      <c r="I159" s="108"/>
      <c r="J159" s="108"/>
      <c r="K159" s="108"/>
      <c r="L159" s="108"/>
      <c r="M159" s="108"/>
      <c r="N159" s="108"/>
      <c r="O159" s="167"/>
      <c r="P159" s="167"/>
      <c r="Q159" s="108"/>
      <c r="R159" s="108"/>
      <c r="S159" s="108"/>
      <c r="T159" s="108"/>
      <c r="U159" s="108"/>
      <c r="V159" s="108"/>
      <c r="W159" s="108"/>
      <c r="X159" s="108"/>
      <c r="Y159" s="108"/>
      <c r="Z159" s="108"/>
    </row>
    <row r="160" spans="1:26" ht="15.75" customHeight="1">
      <c r="A160" s="108"/>
      <c r="B160" s="108"/>
      <c r="C160" s="108"/>
      <c r="D160" s="108"/>
      <c r="E160" s="108"/>
      <c r="F160" s="108"/>
      <c r="G160" s="108"/>
      <c r="H160" s="108"/>
      <c r="I160" s="108"/>
      <c r="J160" s="108"/>
      <c r="K160" s="108"/>
      <c r="L160" s="108"/>
      <c r="M160" s="108"/>
      <c r="N160" s="108"/>
      <c r="O160" s="167"/>
      <c r="P160" s="167"/>
      <c r="Q160" s="108"/>
      <c r="R160" s="108"/>
      <c r="S160" s="108"/>
      <c r="T160" s="108"/>
      <c r="U160" s="108"/>
      <c r="V160" s="108"/>
      <c r="W160" s="108"/>
      <c r="X160" s="108"/>
      <c r="Y160" s="108"/>
      <c r="Z160" s="108"/>
    </row>
    <row r="161" spans="1:26" ht="15.75" customHeight="1">
      <c r="A161" s="108"/>
      <c r="B161" s="108"/>
      <c r="C161" s="108"/>
      <c r="D161" s="108"/>
      <c r="E161" s="108"/>
      <c r="F161" s="108"/>
      <c r="G161" s="108"/>
      <c r="H161" s="108"/>
      <c r="I161" s="108"/>
      <c r="J161" s="108"/>
      <c r="K161" s="108"/>
      <c r="L161" s="108"/>
      <c r="M161" s="108"/>
      <c r="N161" s="108"/>
      <c r="O161" s="167"/>
      <c r="P161" s="167"/>
      <c r="Q161" s="108"/>
      <c r="R161" s="108"/>
      <c r="S161" s="108"/>
      <c r="T161" s="108"/>
      <c r="U161" s="108"/>
      <c r="V161" s="108"/>
      <c r="W161" s="108"/>
      <c r="X161" s="108"/>
      <c r="Y161" s="108"/>
      <c r="Z161" s="108"/>
    </row>
    <row r="162" spans="1:26" ht="15.75" customHeight="1">
      <c r="A162" s="108"/>
      <c r="B162" s="108"/>
      <c r="C162" s="108"/>
      <c r="D162" s="108"/>
      <c r="E162" s="108"/>
      <c r="F162" s="108"/>
      <c r="G162" s="108"/>
      <c r="H162" s="108"/>
      <c r="I162" s="108"/>
      <c r="J162" s="108"/>
      <c r="K162" s="108"/>
      <c r="L162" s="108"/>
      <c r="M162" s="108"/>
      <c r="N162" s="108"/>
      <c r="O162" s="167"/>
      <c r="P162" s="167"/>
      <c r="Q162" s="108"/>
      <c r="R162" s="108"/>
      <c r="S162" s="108"/>
      <c r="T162" s="108"/>
      <c r="U162" s="108"/>
      <c r="V162" s="108"/>
      <c r="W162" s="108"/>
      <c r="X162" s="108"/>
      <c r="Y162" s="108"/>
      <c r="Z162" s="108"/>
    </row>
    <row r="163" spans="1:26" ht="15.75" customHeight="1">
      <c r="A163" s="108"/>
      <c r="B163" s="108"/>
      <c r="C163" s="108"/>
      <c r="D163" s="108"/>
      <c r="E163" s="108"/>
      <c r="F163" s="108"/>
      <c r="G163" s="108"/>
      <c r="H163" s="108"/>
      <c r="I163" s="108"/>
      <c r="J163" s="108"/>
      <c r="K163" s="108"/>
      <c r="L163" s="108"/>
      <c r="M163" s="108"/>
      <c r="N163" s="108"/>
      <c r="O163" s="167"/>
      <c r="P163" s="167"/>
      <c r="Q163" s="108"/>
      <c r="R163" s="108"/>
      <c r="S163" s="108"/>
      <c r="T163" s="108"/>
      <c r="U163" s="108"/>
      <c r="V163" s="108"/>
      <c r="W163" s="108"/>
      <c r="X163" s="108"/>
      <c r="Y163" s="108"/>
      <c r="Z163" s="108"/>
    </row>
    <row r="164" spans="1:26" ht="15.75" customHeight="1">
      <c r="A164" s="108"/>
      <c r="B164" s="108"/>
      <c r="C164" s="108"/>
      <c r="D164" s="108"/>
      <c r="E164" s="108"/>
      <c r="F164" s="108"/>
      <c r="G164" s="108"/>
      <c r="H164" s="108"/>
      <c r="I164" s="108"/>
      <c r="J164" s="108"/>
      <c r="K164" s="108"/>
      <c r="L164" s="108"/>
      <c r="M164" s="108"/>
      <c r="N164" s="108"/>
      <c r="O164" s="167"/>
      <c r="P164" s="167"/>
      <c r="Q164" s="108"/>
      <c r="R164" s="108"/>
      <c r="S164" s="108"/>
      <c r="T164" s="108"/>
      <c r="U164" s="108"/>
      <c r="V164" s="108"/>
      <c r="W164" s="108"/>
      <c r="X164" s="108"/>
      <c r="Y164" s="108"/>
      <c r="Z164" s="108"/>
    </row>
    <row r="165" spans="1:26" ht="15.75" customHeight="1">
      <c r="A165" s="108"/>
      <c r="B165" s="108"/>
      <c r="C165" s="108"/>
      <c r="D165" s="108"/>
      <c r="E165" s="108"/>
      <c r="F165" s="108"/>
      <c r="G165" s="108"/>
      <c r="H165" s="108"/>
      <c r="I165" s="108"/>
      <c r="J165" s="108"/>
      <c r="K165" s="108"/>
      <c r="L165" s="108"/>
      <c r="M165" s="108"/>
      <c r="N165" s="108"/>
      <c r="O165" s="167"/>
      <c r="P165" s="167"/>
      <c r="Q165" s="108"/>
      <c r="R165" s="108"/>
      <c r="S165" s="108"/>
      <c r="T165" s="108"/>
      <c r="U165" s="108"/>
      <c r="V165" s="108"/>
      <c r="W165" s="108"/>
      <c r="X165" s="108"/>
      <c r="Y165" s="108"/>
      <c r="Z165" s="108"/>
    </row>
    <row r="166" spans="1:26" ht="15.75" customHeight="1">
      <c r="A166" s="108"/>
      <c r="B166" s="108"/>
      <c r="C166" s="108"/>
      <c r="D166" s="108"/>
      <c r="E166" s="108"/>
      <c r="F166" s="108"/>
      <c r="G166" s="108"/>
      <c r="H166" s="108"/>
      <c r="I166" s="108"/>
      <c r="J166" s="108"/>
      <c r="K166" s="108"/>
      <c r="L166" s="108"/>
      <c r="M166" s="108"/>
      <c r="N166" s="108"/>
      <c r="O166" s="167"/>
      <c r="P166" s="167"/>
      <c r="Q166" s="108"/>
      <c r="R166" s="108"/>
      <c r="S166" s="108"/>
      <c r="T166" s="108"/>
      <c r="U166" s="108"/>
      <c r="V166" s="108"/>
      <c r="W166" s="108"/>
      <c r="X166" s="108"/>
      <c r="Y166" s="108"/>
      <c r="Z166" s="108"/>
    </row>
    <row r="167" spans="1:26" ht="15.75" customHeight="1">
      <c r="A167" s="108"/>
      <c r="B167" s="108"/>
      <c r="C167" s="108"/>
      <c r="D167" s="108"/>
      <c r="E167" s="108"/>
      <c r="F167" s="108"/>
      <c r="G167" s="108"/>
      <c r="H167" s="108"/>
      <c r="I167" s="108"/>
      <c r="J167" s="108"/>
      <c r="K167" s="108"/>
      <c r="L167" s="108"/>
      <c r="M167" s="108"/>
      <c r="N167" s="108"/>
      <c r="O167" s="167"/>
      <c r="P167" s="167"/>
      <c r="Q167" s="108"/>
      <c r="R167" s="108"/>
      <c r="S167" s="108"/>
      <c r="T167" s="108"/>
      <c r="U167" s="108"/>
      <c r="V167" s="108"/>
      <c r="W167" s="108"/>
      <c r="X167" s="108"/>
      <c r="Y167" s="108"/>
      <c r="Z167" s="108"/>
    </row>
    <row r="168" spans="1:26" ht="15.75" customHeight="1">
      <c r="A168" s="108"/>
      <c r="B168" s="108"/>
      <c r="C168" s="108"/>
      <c r="D168" s="108"/>
      <c r="E168" s="108"/>
      <c r="F168" s="108"/>
      <c r="G168" s="108"/>
      <c r="H168" s="108"/>
      <c r="I168" s="108"/>
      <c r="J168" s="108"/>
      <c r="K168" s="108"/>
      <c r="L168" s="108"/>
      <c r="M168" s="108"/>
      <c r="N168" s="108"/>
      <c r="O168" s="167"/>
      <c r="P168" s="167"/>
      <c r="Q168" s="108"/>
      <c r="R168" s="108"/>
      <c r="S168" s="108"/>
      <c r="T168" s="108"/>
      <c r="U168" s="108"/>
      <c r="V168" s="108"/>
      <c r="W168" s="108"/>
      <c r="X168" s="108"/>
      <c r="Y168" s="108"/>
      <c r="Z168" s="108"/>
    </row>
    <row r="169" spans="1:26" ht="15.75" customHeight="1">
      <c r="A169" s="108"/>
      <c r="B169" s="108"/>
      <c r="C169" s="108"/>
      <c r="D169" s="108"/>
      <c r="E169" s="108"/>
      <c r="F169" s="108"/>
      <c r="G169" s="108"/>
      <c r="H169" s="108"/>
      <c r="I169" s="108"/>
      <c r="J169" s="108"/>
      <c r="K169" s="108"/>
      <c r="L169" s="108"/>
      <c r="M169" s="108"/>
      <c r="N169" s="108"/>
      <c r="O169" s="167"/>
      <c r="P169" s="167"/>
      <c r="Q169" s="108"/>
      <c r="R169" s="108"/>
      <c r="S169" s="108"/>
      <c r="T169" s="108"/>
      <c r="U169" s="108"/>
      <c r="V169" s="108"/>
      <c r="W169" s="108"/>
      <c r="X169" s="108"/>
      <c r="Y169" s="108"/>
      <c r="Z169" s="108"/>
    </row>
    <row r="170" spans="1:26" ht="15.75" customHeight="1">
      <c r="A170" s="108"/>
      <c r="B170" s="108"/>
      <c r="C170" s="108"/>
      <c r="D170" s="108"/>
      <c r="E170" s="108"/>
      <c r="F170" s="108"/>
      <c r="G170" s="108"/>
      <c r="H170" s="108"/>
      <c r="I170" s="108"/>
      <c r="J170" s="108"/>
      <c r="K170" s="108"/>
      <c r="L170" s="108"/>
      <c r="M170" s="108"/>
      <c r="N170" s="108"/>
      <c r="O170" s="167"/>
      <c r="P170" s="167"/>
      <c r="Q170" s="108"/>
      <c r="R170" s="108"/>
      <c r="S170" s="108"/>
      <c r="T170" s="108"/>
      <c r="U170" s="108"/>
      <c r="V170" s="108"/>
      <c r="W170" s="108"/>
      <c r="X170" s="108"/>
      <c r="Y170" s="108"/>
      <c r="Z170" s="108"/>
    </row>
    <row r="171" spans="1:26" ht="15.75" customHeight="1">
      <c r="A171" s="108"/>
      <c r="B171" s="108"/>
      <c r="C171" s="108"/>
      <c r="D171" s="108"/>
      <c r="E171" s="108"/>
      <c r="F171" s="108"/>
      <c r="G171" s="108"/>
      <c r="H171" s="108"/>
      <c r="I171" s="108"/>
      <c r="J171" s="108"/>
      <c r="K171" s="108"/>
      <c r="L171" s="108"/>
      <c r="M171" s="108"/>
      <c r="N171" s="108"/>
      <c r="O171" s="167"/>
      <c r="P171" s="167"/>
      <c r="Q171" s="108"/>
      <c r="R171" s="108"/>
      <c r="S171" s="108"/>
      <c r="T171" s="108"/>
      <c r="U171" s="108"/>
      <c r="V171" s="108"/>
      <c r="W171" s="108"/>
      <c r="X171" s="108"/>
      <c r="Y171" s="108"/>
      <c r="Z171" s="108"/>
    </row>
    <row r="172" spans="1:26" ht="15.75" customHeight="1">
      <c r="A172" s="108"/>
      <c r="B172" s="108"/>
      <c r="C172" s="108"/>
      <c r="D172" s="108"/>
      <c r="E172" s="108"/>
      <c r="F172" s="108"/>
      <c r="G172" s="108"/>
      <c r="H172" s="108"/>
      <c r="I172" s="108"/>
      <c r="J172" s="108"/>
      <c r="K172" s="108"/>
      <c r="L172" s="108"/>
      <c r="M172" s="108"/>
      <c r="N172" s="108"/>
      <c r="O172" s="167"/>
      <c r="P172" s="167"/>
      <c r="Q172" s="108"/>
      <c r="R172" s="108"/>
      <c r="S172" s="108"/>
      <c r="T172" s="108"/>
      <c r="U172" s="108"/>
      <c r="V172" s="108"/>
      <c r="W172" s="108"/>
      <c r="X172" s="108"/>
      <c r="Y172" s="108"/>
      <c r="Z172" s="108"/>
    </row>
    <row r="173" spans="1:26" ht="15.75" customHeight="1">
      <c r="A173" s="108"/>
      <c r="B173" s="108"/>
      <c r="C173" s="108"/>
      <c r="D173" s="108"/>
      <c r="E173" s="108"/>
      <c r="F173" s="108"/>
      <c r="G173" s="108"/>
      <c r="H173" s="108"/>
      <c r="I173" s="108"/>
      <c r="J173" s="108"/>
      <c r="K173" s="108"/>
      <c r="L173" s="108"/>
      <c r="M173" s="108"/>
      <c r="N173" s="108"/>
      <c r="O173" s="167"/>
      <c r="P173" s="167"/>
      <c r="Q173" s="108"/>
      <c r="R173" s="108"/>
      <c r="S173" s="108"/>
      <c r="T173" s="108"/>
      <c r="U173" s="108"/>
      <c r="V173" s="108"/>
      <c r="W173" s="108"/>
      <c r="X173" s="108"/>
      <c r="Y173" s="108"/>
      <c r="Z173" s="108"/>
    </row>
    <row r="174" spans="1:26" ht="15.75" customHeight="1">
      <c r="A174" s="108"/>
      <c r="B174" s="108"/>
      <c r="C174" s="108"/>
      <c r="D174" s="108"/>
      <c r="E174" s="108"/>
      <c r="F174" s="108"/>
      <c r="G174" s="108"/>
      <c r="H174" s="108"/>
      <c r="I174" s="108"/>
      <c r="J174" s="108"/>
      <c r="K174" s="108"/>
      <c r="L174" s="108"/>
      <c r="M174" s="108"/>
      <c r="N174" s="108"/>
      <c r="O174" s="167"/>
      <c r="P174" s="167"/>
      <c r="Q174" s="108"/>
      <c r="R174" s="108"/>
      <c r="S174" s="108"/>
      <c r="T174" s="108"/>
      <c r="U174" s="108"/>
      <c r="V174" s="108"/>
      <c r="W174" s="108"/>
      <c r="X174" s="108"/>
      <c r="Y174" s="108"/>
      <c r="Z174" s="108"/>
    </row>
    <row r="175" spans="1:26" ht="15.75" customHeight="1">
      <c r="A175" s="108"/>
      <c r="B175" s="108"/>
      <c r="C175" s="108"/>
      <c r="D175" s="108"/>
      <c r="E175" s="108"/>
      <c r="F175" s="108"/>
      <c r="G175" s="108"/>
      <c r="H175" s="108"/>
      <c r="I175" s="108"/>
      <c r="J175" s="108"/>
      <c r="K175" s="108"/>
      <c r="L175" s="108"/>
      <c r="M175" s="108"/>
      <c r="N175" s="108"/>
      <c r="O175" s="167"/>
      <c r="P175" s="167"/>
      <c r="Q175" s="108"/>
      <c r="R175" s="108"/>
      <c r="S175" s="108"/>
      <c r="T175" s="108"/>
      <c r="U175" s="108"/>
      <c r="V175" s="108"/>
      <c r="W175" s="108"/>
      <c r="X175" s="108"/>
      <c r="Y175" s="108"/>
      <c r="Z175" s="108"/>
    </row>
    <row r="176" spans="1:26" ht="15.75" customHeight="1">
      <c r="A176" s="108"/>
      <c r="B176" s="108"/>
      <c r="C176" s="108"/>
      <c r="D176" s="108"/>
      <c r="E176" s="108"/>
      <c r="F176" s="108"/>
      <c r="G176" s="108"/>
      <c r="H176" s="108"/>
      <c r="I176" s="108"/>
      <c r="J176" s="108"/>
      <c r="K176" s="108"/>
      <c r="L176" s="108"/>
      <c r="M176" s="108"/>
      <c r="N176" s="108"/>
      <c r="O176" s="167"/>
      <c r="P176" s="167"/>
      <c r="Q176" s="108"/>
      <c r="R176" s="108"/>
      <c r="S176" s="108"/>
      <c r="T176" s="108"/>
      <c r="U176" s="108"/>
      <c r="V176" s="108"/>
      <c r="W176" s="108"/>
      <c r="X176" s="108"/>
      <c r="Y176" s="108"/>
      <c r="Z176" s="108"/>
    </row>
    <row r="177" spans="1:26" ht="15.75" customHeight="1">
      <c r="A177" s="108"/>
      <c r="B177" s="108"/>
      <c r="C177" s="108"/>
      <c r="D177" s="108"/>
      <c r="E177" s="108"/>
      <c r="F177" s="108"/>
      <c r="G177" s="108"/>
      <c r="H177" s="108"/>
      <c r="I177" s="108"/>
      <c r="J177" s="108"/>
      <c r="K177" s="108"/>
      <c r="L177" s="108"/>
      <c r="M177" s="108"/>
      <c r="N177" s="108"/>
      <c r="O177" s="167"/>
      <c r="P177" s="167"/>
      <c r="Q177" s="108"/>
      <c r="R177" s="108"/>
      <c r="S177" s="108"/>
      <c r="T177" s="108"/>
      <c r="U177" s="108"/>
      <c r="V177" s="108"/>
      <c r="W177" s="108"/>
      <c r="X177" s="108"/>
      <c r="Y177" s="108"/>
      <c r="Z177" s="108"/>
    </row>
    <row r="178" spans="1:26" ht="15.75" customHeight="1">
      <c r="A178" s="108"/>
      <c r="B178" s="108"/>
      <c r="C178" s="108"/>
      <c r="D178" s="108"/>
      <c r="E178" s="108"/>
      <c r="F178" s="108"/>
      <c r="G178" s="108"/>
      <c r="H178" s="108"/>
      <c r="I178" s="108"/>
      <c r="J178" s="108"/>
      <c r="K178" s="108"/>
      <c r="L178" s="108"/>
      <c r="M178" s="108"/>
      <c r="N178" s="108"/>
      <c r="O178" s="167"/>
      <c r="P178" s="167"/>
      <c r="Q178" s="108"/>
      <c r="R178" s="108"/>
      <c r="S178" s="108"/>
      <c r="T178" s="108"/>
      <c r="U178" s="108"/>
      <c r="V178" s="108"/>
      <c r="W178" s="108"/>
      <c r="X178" s="108"/>
      <c r="Y178" s="108"/>
      <c r="Z178" s="108"/>
    </row>
    <row r="179" spans="1:26" ht="15.75" customHeight="1">
      <c r="A179" s="108"/>
      <c r="B179" s="108"/>
      <c r="C179" s="108"/>
      <c r="D179" s="108"/>
      <c r="E179" s="108"/>
      <c r="F179" s="108"/>
      <c r="G179" s="108"/>
      <c r="H179" s="108"/>
      <c r="I179" s="108"/>
      <c r="J179" s="108"/>
      <c r="K179" s="108"/>
      <c r="L179" s="108"/>
      <c r="M179" s="108"/>
      <c r="N179" s="108"/>
      <c r="O179" s="167"/>
      <c r="P179" s="167"/>
      <c r="Q179" s="108"/>
      <c r="R179" s="108"/>
      <c r="S179" s="108"/>
      <c r="T179" s="108"/>
      <c r="U179" s="108"/>
      <c r="V179" s="108"/>
      <c r="W179" s="108"/>
      <c r="X179" s="108"/>
      <c r="Y179" s="108"/>
      <c r="Z179" s="108"/>
    </row>
    <row r="180" spans="1:26" ht="15.75" customHeight="1">
      <c r="A180" s="108"/>
      <c r="B180" s="108"/>
      <c r="C180" s="108"/>
      <c r="D180" s="108"/>
      <c r="E180" s="108"/>
      <c r="F180" s="108"/>
      <c r="G180" s="108"/>
      <c r="H180" s="108"/>
      <c r="I180" s="108"/>
      <c r="J180" s="108"/>
      <c r="K180" s="108"/>
      <c r="L180" s="108"/>
      <c r="M180" s="108"/>
      <c r="N180" s="108"/>
      <c r="O180" s="167"/>
      <c r="P180" s="167"/>
      <c r="Q180" s="108"/>
      <c r="R180" s="108"/>
      <c r="S180" s="108"/>
      <c r="T180" s="108"/>
      <c r="U180" s="108"/>
      <c r="V180" s="108"/>
      <c r="W180" s="108"/>
      <c r="X180" s="108"/>
      <c r="Y180" s="108"/>
      <c r="Z180" s="108"/>
    </row>
    <row r="181" spans="1:26" ht="15.75" customHeight="1">
      <c r="A181" s="108"/>
      <c r="B181" s="108"/>
      <c r="C181" s="108"/>
      <c r="D181" s="108"/>
      <c r="E181" s="108"/>
      <c r="F181" s="108"/>
      <c r="G181" s="108"/>
      <c r="H181" s="108"/>
      <c r="I181" s="108"/>
      <c r="J181" s="108"/>
      <c r="K181" s="108"/>
      <c r="L181" s="108"/>
      <c r="M181" s="108"/>
      <c r="N181" s="108"/>
      <c r="O181" s="167"/>
      <c r="P181" s="167"/>
      <c r="Q181" s="108"/>
      <c r="R181" s="108"/>
      <c r="S181" s="108"/>
      <c r="T181" s="108"/>
      <c r="U181" s="108"/>
      <c r="V181" s="108"/>
      <c r="W181" s="108"/>
      <c r="X181" s="108"/>
      <c r="Y181" s="108"/>
      <c r="Z181" s="108"/>
    </row>
    <row r="182" spans="1:26" ht="15.75" customHeight="1">
      <c r="A182" s="108"/>
      <c r="B182" s="108"/>
      <c r="C182" s="108"/>
      <c r="D182" s="108"/>
      <c r="E182" s="108"/>
      <c r="F182" s="108"/>
      <c r="G182" s="108"/>
      <c r="H182" s="108"/>
      <c r="I182" s="108"/>
      <c r="J182" s="108"/>
      <c r="K182" s="108"/>
      <c r="L182" s="108"/>
      <c r="M182" s="108"/>
      <c r="N182" s="108"/>
      <c r="O182" s="167"/>
      <c r="P182" s="167"/>
      <c r="Q182" s="108"/>
      <c r="R182" s="108"/>
      <c r="S182" s="108"/>
      <c r="T182" s="108"/>
      <c r="U182" s="108"/>
      <c r="V182" s="108"/>
      <c r="W182" s="108"/>
      <c r="X182" s="108"/>
      <c r="Y182" s="108"/>
      <c r="Z182" s="108"/>
    </row>
    <row r="183" spans="1:26" ht="15.75" customHeight="1">
      <c r="A183" s="108"/>
      <c r="B183" s="108"/>
      <c r="C183" s="108"/>
      <c r="D183" s="108"/>
      <c r="E183" s="108"/>
      <c r="F183" s="108"/>
      <c r="G183" s="108"/>
      <c r="H183" s="108"/>
      <c r="I183" s="108"/>
      <c r="J183" s="108"/>
      <c r="K183" s="108"/>
      <c r="L183" s="108"/>
      <c r="M183" s="108"/>
      <c r="N183" s="108"/>
      <c r="O183" s="167"/>
      <c r="P183" s="167"/>
      <c r="Q183" s="108"/>
      <c r="R183" s="108"/>
      <c r="S183" s="108"/>
      <c r="T183" s="108"/>
      <c r="U183" s="108"/>
      <c r="V183" s="108"/>
      <c r="W183" s="108"/>
      <c r="X183" s="108"/>
      <c r="Y183" s="108"/>
      <c r="Z183" s="108"/>
    </row>
    <row r="184" spans="1:26" ht="15.75" customHeight="1">
      <c r="A184" s="108"/>
      <c r="B184" s="108"/>
      <c r="C184" s="108"/>
      <c r="D184" s="108"/>
      <c r="E184" s="108"/>
      <c r="F184" s="108"/>
      <c r="G184" s="108"/>
      <c r="H184" s="108"/>
      <c r="I184" s="108"/>
      <c r="J184" s="108"/>
      <c r="K184" s="108"/>
      <c r="L184" s="108"/>
      <c r="M184" s="108"/>
      <c r="N184" s="108"/>
      <c r="O184" s="167"/>
      <c r="P184" s="167"/>
      <c r="Q184" s="108"/>
      <c r="R184" s="108"/>
      <c r="S184" s="108"/>
      <c r="T184" s="108"/>
      <c r="U184" s="108"/>
      <c r="V184" s="108"/>
      <c r="W184" s="108"/>
      <c r="X184" s="108"/>
      <c r="Y184" s="108"/>
      <c r="Z184" s="108"/>
    </row>
    <row r="185" spans="1:26" ht="15.75" customHeight="1">
      <c r="A185" s="108"/>
      <c r="B185" s="108"/>
      <c r="C185" s="108"/>
      <c r="D185" s="108"/>
      <c r="E185" s="108"/>
      <c r="F185" s="108"/>
      <c r="G185" s="108"/>
      <c r="H185" s="108"/>
      <c r="I185" s="108"/>
      <c r="J185" s="108"/>
      <c r="K185" s="108"/>
      <c r="L185" s="108"/>
      <c r="M185" s="108"/>
      <c r="N185" s="108"/>
      <c r="O185" s="167"/>
      <c r="P185" s="167"/>
      <c r="Q185" s="108"/>
      <c r="R185" s="108"/>
      <c r="S185" s="108"/>
      <c r="T185" s="108"/>
      <c r="U185" s="108"/>
      <c r="V185" s="108"/>
      <c r="W185" s="108"/>
      <c r="X185" s="108"/>
      <c r="Y185" s="108"/>
      <c r="Z185" s="108"/>
    </row>
    <row r="186" spans="1:26" ht="15.75" customHeight="1">
      <c r="A186" s="108"/>
      <c r="B186" s="108"/>
      <c r="C186" s="108"/>
      <c r="D186" s="108"/>
      <c r="E186" s="108"/>
      <c r="F186" s="108"/>
      <c r="G186" s="108"/>
      <c r="H186" s="108"/>
      <c r="I186" s="108"/>
      <c r="J186" s="108"/>
      <c r="K186" s="108"/>
      <c r="L186" s="108"/>
      <c r="M186" s="108"/>
      <c r="N186" s="108"/>
      <c r="O186" s="167"/>
      <c r="P186" s="167"/>
      <c r="Q186" s="108"/>
      <c r="R186" s="108"/>
      <c r="S186" s="108"/>
      <c r="T186" s="108"/>
      <c r="U186" s="108"/>
      <c r="V186" s="108"/>
      <c r="W186" s="108"/>
      <c r="X186" s="108"/>
      <c r="Y186" s="108"/>
      <c r="Z186" s="108"/>
    </row>
    <row r="187" spans="1:26" ht="15.75" customHeight="1">
      <c r="A187" s="108"/>
      <c r="B187" s="108"/>
      <c r="C187" s="108"/>
      <c r="D187" s="108"/>
      <c r="E187" s="108"/>
      <c r="F187" s="108"/>
      <c r="G187" s="108"/>
      <c r="H187" s="108"/>
      <c r="I187" s="108"/>
      <c r="J187" s="108"/>
      <c r="K187" s="108"/>
      <c r="L187" s="108"/>
      <c r="M187" s="108"/>
      <c r="N187" s="108"/>
      <c r="O187" s="167"/>
      <c r="P187" s="167"/>
      <c r="Q187" s="108"/>
      <c r="R187" s="108"/>
      <c r="S187" s="108"/>
      <c r="T187" s="108"/>
      <c r="U187" s="108"/>
      <c r="V187" s="108"/>
      <c r="W187" s="108"/>
      <c r="X187" s="108"/>
      <c r="Y187" s="108"/>
      <c r="Z187" s="108"/>
    </row>
    <row r="188" spans="1:26" ht="15.75" customHeight="1">
      <c r="A188" s="108"/>
      <c r="B188" s="108"/>
      <c r="C188" s="108"/>
      <c r="D188" s="108"/>
      <c r="E188" s="108"/>
      <c r="F188" s="108"/>
      <c r="G188" s="108"/>
      <c r="H188" s="108"/>
      <c r="I188" s="108"/>
      <c r="J188" s="108"/>
      <c r="K188" s="108"/>
      <c r="L188" s="108"/>
      <c r="M188" s="108"/>
      <c r="N188" s="108"/>
      <c r="O188" s="167"/>
      <c r="P188" s="167"/>
      <c r="Q188" s="108"/>
      <c r="R188" s="108"/>
      <c r="S188" s="108"/>
      <c r="T188" s="108"/>
      <c r="U188" s="108"/>
      <c r="V188" s="108"/>
      <c r="W188" s="108"/>
      <c r="X188" s="108"/>
      <c r="Y188" s="108"/>
      <c r="Z188" s="108"/>
    </row>
    <row r="189" spans="1:26" ht="15.75" customHeight="1">
      <c r="A189" s="108"/>
      <c r="B189" s="108"/>
      <c r="C189" s="108"/>
      <c r="D189" s="108"/>
      <c r="E189" s="108"/>
      <c r="F189" s="108"/>
      <c r="G189" s="108"/>
      <c r="H189" s="108"/>
      <c r="I189" s="108"/>
      <c r="J189" s="108"/>
      <c r="K189" s="108"/>
      <c r="L189" s="108"/>
      <c r="M189" s="108"/>
      <c r="N189" s="108"/>
      <c r="O189" s="167"/>
      <c r="P189" s="167"/>
      <c r="Q189" s="108"/>
      <c r="R189" s="108"/>
      <c r="S189" s="108"/>
      <c r="T189" s="108"/>
      <c r="U189" s="108"/>
      <c r="V189" s="108"/>
      <c r="W189" s="108"/>
      <c r="X189" s="108"/>
      <c r="Y189" s="108"/>
      <c r="Z189" s="108"/>
    </row>
    <row r="190" spans="1:26" ht="15.75" customHeight="1">
      <c r="A190" s="108"/>
      <c r="B190" s="108"/>
      <c r="C190" s="108"/>
      <c r="D190" s="108"/>
      <c r="E190" s="108"/>
      <c r="F190" s="108"/>
      <c r="G190" s="108"/>
      <c r="H190" s="108"/>
      <c r="I190" s="108"/>
      <c r="J190" s="108"/>
      <c r="K190" s="108"/>
      <c r="L190" s="108"/>
      <c r="M190" s="108"/>
      <c r="N190" s="108"/>
      <c r="O190" s="167"/>
      <c r="P190" s="167"/>
      <c r="Q190" s="108"/>
      <c r="R190" s="108"/>
      <c r="S190" s="108"/>
      <c r="T190" s="108"/>
      <c r="U190" s="108"/>
      <c r="V190" s="108"/>
      <c r="W190" s="108"/>
      <c r="X190" s="108"/>
      <c r="Y190" s="108"/>
      <c r="Z190" s="108"/>
    </row>
    <row r="191" spans="1:26" ht="15.75" customHeight="1">
      <c r="A191" s="108"/>
      <c r="B191" s="108"/>
      <c r="C191" s="108"/>
      <c r="D191" s="108"/>
      <c r="E191" s="108"/>
      <c r="F191" s="108"/>
      <c r="G191" s="108"/>
      <c r="H191" s="108"/>
      <c r="I191" s="108"/>
      <c r="J191" s="108"/>
      <c r="K191" s="108"/>
      <c r="L191" s="108"/>
      <c r="M191" s="108"/>
      <c r="N191" s="108"/>
      <c r="O191" s="167"/>
      <c r="P191" s="167"/>
      <c r="Q191" s="108"/>
      <c r="R191" s="108"/>
      <c r="S191" s="108"/>
      <c r="T191" s="108"/>
      <c r="U191" s="108"/>
      <c r="V191" s="108"/>
      <c r="W191" s="108"/>
      <c r="X191" s="108"/>
      <c r="Y191" s="108"/>
      <c r="Z191" s="108"/>
    </row>
    <row r="192" spans="1:26" ht="15.75" customHeight="1">
      <c r="A192" s="108"/>
      <c r="B192" s="108"/>
      <c r="C192" s="108"/>
      <c r="D192" s="108"/>
      <c r="E192" s="108"/>
      <c r="F192" s="108"/>
      <c r="G192" s="108"/>
      <c r="H192" s="108"/>
      <c r="I192" s="108"/>
      <c r="J192" s="108"/>
      <c r="K192" s="108"/>
      <c r="L192" s="108"/>
      <c r="M192" s="108"/>
      <c r="N192" s="108"/>
      <c r="O192" s="167"/>
      <c r="P192" s="167"/>
      <c r="Q192" s="108"/>
      <c r="R192" s="108"/>
      <c r="S192" s="108"/>
      <c r="T192" s="108"/>
      <c r="U192" s="108"/>
      <c r="V192" s="108"/>
      <c r="W192" s="108"/>
      <c r="X192" s="108"/>
      <c r="Y192" s="108"/>
      <c r="Z192" s="108"/>
    </row>
    <row r="193" spans="1:26" ht="15.75" customHeight="1">
      <c r="A193" s="108"/>
      <c r="B193" s="108"/>
      <c r="C193" s="108"/>
      <c r="D193" s="108"/>
      <c r="E193" s="108"/>
      <c r="F193" s="108"/>
      <c r="G193" s="108"/>
      <c r="H193" s="108"/>
      <c r="I193" s="108"/>
      <c r="J193" s="108"/>
      <c r="K193" s="108"/>
      <c r="L193" s="108"/>
      <c r="M193" s="108"/>
      <c r="N193" s="108"/>
      <c r="O193" s="167"/>
      <c r="P193" s="167"/>
      <c r="Q193" s="108"/>
      <c r="R193" s="108"/>
      <c r="S193" s="108"/>
      <c r="T193" s="108"/>
      <c r="U193" s="108"/>
      <c r="V193" s="108"/>
      <c r="W193" s="108"/>
      <c r="X193" s="108"/>
      <c r="Y193" s="108"/>
      <c r="Z193" s="108"/>
    </row>
    <row r="194" spans="1:26" ht="15.75" customHeight="1">
      <c r="A194" s="108"/>
      <c r="B194" s="108"/>
      <c r="C194" s="108"/>
      <c r="D194" s="108"/>
      <c r="E194" s="108"/>
      <c r="F194" s="108"/>
      <c r="G194" s="108"/>
      <c r="H194" s="108"/>
      <c r="I194" s="108"/>
      <c r="J194" s="108"/>
      <c r="K194" s="108"/>
      <c r="L194" s="108"/>
      <c r="M194" s="108"/>
      <c r="N194" s="108"/>
      <c r="O194" s="167"/>
      <c r="P194" s="167"/>
      <c r="Q194" s="108"/>
      <c r="R194" s="108"/>
      <c r="S194" s="108"/>
      <c r="T194" s="108"/>
      <c r="U194" s="108"/>
      <c r="V194" s="108"/>
      <c r="W194" s="108"/>
      <c r="X194" s="108"/>
      <c r="Y194" s="108"/>
      <c r="Z194" s="108"/>
    </row>
    <row r="195" spans="1:26" ht="15.75" customHeight="1">
      <c r="A195" s="108"/>
      <c r="B195" s="108"/>
      <c r="C195" s="108"/>
      <c r="D195" s="108"/>
      <c r="E195" s="108"/>
      <c r="F195" s="108"/>
      <c r="G195" s="108"/>
      <c r="H195" s="108"/>
      <c r="I195" s="108"/>
      <c r="J195" s="108"/>
      <c r="K195" s="108"/>
      <c r="L195" s="108"/>
      <c r="M195" s="108"/>
      <c r="N195" s="108"/>
      <c r="O195" s="167"/>
      <c r="P195" s="167"/>
      <c r="Q195" s="108"/>
      <c r="R195" s="108"/>
      <c r="S195" s="108"/>
      <c r="T195" s="108"/>
      <c r="U195" s="108"/>
      <c r="V195" s="108"/>
      <c r="W195" s="108"/>
      <c r="X195" s="108"/>
      <c r="Y195" s="108"/>
      <c r="Z195" s="108"/>
    </row>
    <row r="196" spans="1:26" ht="15.75" customHeight="1">
      <c r="A196" s="108"/>
      <c r="B196" s="108"/>
      <c r="C196" s="108"/>
      <c r="D196" s="108"/>
      <c r="E196" s="108"/>
      <c r="F196" s="108"/>
      <c r="G196" s="108"/>
      <c r="H196" s="108"/>
      <c r="I196" s="108"/>
      <c r="J196" s="108"/>
      <c r="K196" s="108"/>
      <c r="L196" s="108"/>
      <c r="M196" s="108"/>
      <c r="N196" s="108"/>
      <c r="O196" s="167"/>
      <c r="P196" s="167"/>
      <c r="Q196" s="108"/>
      <c r="R196" s="108"/>
      <c r="S196" s="108"/>
      <c r="T196" s="108"/>
      <c r="U196" s="108"/>
      <c r="V196" s="108"/>
      <c r="W196" s="108"/>
      <c r="X196" s="108"/>
      <c r="Y196" s="108"/>
      <c r="Z196" s="108"/>
    </row>
    <row r="197" spans="1:26" ht="15.75" customHeight="1">
      <c r="A197" s="108"/>
      <c r="B197" s="108"/>
      <c r="C197" s="108"/>
      <c r="D197" s="108"/>
      <c r="E197" s="108"/>
      <c r="F197" s="108"/>
      <c r="G197" s="108"/>
      <c r="H197" s="108"/>
      <c r="I197" s="108"/>
      <c r="J197" s="108"/>
      <c r="K197" s="108"/>
      <c r="L197" s="108"/>
      <c r="M197" s="108"/>
      <c r="N197" s="108"/>
      <c r="O197" s="167"/>
      <c r="P197" s="167"/>
      <c r="Q197" s="108"/>
      <c r="R197" s="108"/>
      <c r="S197" s="108"/>
      <c r="T197" s="108"/>
      <c r="U197" s="108"/>
      <c r="V197" s="108"/>
      <c r="W197" s="108"/>
      <c r="X197" s="108"/>
      <c r="Y197" s="108"/>
      <c r="Z197" s="108"/>
    </row>
    <row r="198" spans="1:26" ht="15.75" customHeight="1">
      <c r="A198" s="108"/>
      <c r="B198" s="108"/>
      <c r="C198" s="108"/>
      <c r="D198" s="108"/>
      <c r="E198" s="108"/>
      <c r="F198" s="108"/>
      <c r="G198" s="108"/>
      <c r="H198" s="108"/>
      <c r="I198" s="108"/>
      <c r="J198" s="108"/>
      <c r="K198" s="108"/>
      <c r="L198" s="108"/>
      <c r="M198" s="108"/>
      <c r="N198" s="108"/>
      <c r="O198" s="167"/>
      <c r="P198" s="167"/>
      <c r="Q198" s="108"/>
      <c r="R198" s="108"/>
      <c r="S198" s="108"/>
      <c r="T198" s="108"/>
      <c r="U198" s="108"/>
      <c r="V198" s="108"/>
      <c r="W198" s="108"/>
      <c r="X198" s="108"/>
      <c r="Y198" s="108"/>
      <c r="Z198" s="108"/>
    </row>
    <row r="199" spans="1:26" ht="15.75" customHeight="1">
      <c r="A199" s="108"/>
      <c r="B199" s="108"/>
      <c r="C199" s="108"/>
      <c r="D199" s="108"/>
      <c r="E199" s="108"/>
      <c r="F199" s="108"/>
      <c r="G199" s="108"/>
      <c r="H199" s="108"/>
      <c r="I199" s="108"/>
      <c r="J199" s="108"/>
      <c r="K199" s="108"/>
      <c r="L199" s="108"/>
      <c r="M199" s="108"/>
      <c r="N199" s="108"/>
      <c r="O199" s="167"/>
      <c r="P199" s="167"/>
      <c r="Q199" s="108"/>
      <c r="R199" s="108"/>
      <c r="S199" s="108"/>
      <c r="T199" s="108"/>
      <c r="U199" s="108"/>
      <c r="V199" s="108"/>
      <c r="W199" s="108"/>
      <c r="X199" s="108"/>
      <c r="Y199" s="108"/>
      <c r="Z199" s="108"/>
    </row>
    <row r="200" spans="1:26" ht="15.75" customHeight="1">
      <c r="A200" s="108"/>
      <c r="B200" s="108"/>
      <c r="C200" s="108"/>
      <c r="D200" s="108"/>
      <c r="E200" s="108"/>
      <c r="F200" s="108"/>
      <c r="G200" s="108"/>
      <c r="H200" s="108"/>
      <c r="I200" s="108"/>
      <c r="J200" s="108"/>
      <c r="K200" s="108"/>
      <c r="L200" s="108"/>
      <c r="M200" s="108"/>
      <c r="N200" s="108"/>
      <c r="O200" s="167"/>
      <c r="P200" s="167"/>
      <c r="Q200" s="108"/>
      <c r="R200" s="108"/>
      <c r="S200" s="108"/>
      <c r="T200" s="108"/>
      <c r="U200" s="108"/>
      <c r="V200" s="108"/>
      <c r="W200" s="108"/>
      <c r="X200" s="108"/>
      <c r="Y200" s="108"/>
      <c r="Z200" s="108"/>
    </row>
    <row r="201" spans="1:26" ht="15.75" customHeight="1">
      <c r="A201" s="108"/>
      <c r="B201" s="108"/>
      <c r="C201" s="108"/>
      <c r="D201" s="108"/>
      <c r="E201" s="108"/>
      <c r="F201" s="108"/>
      <c r="G201" s="108"/>
      <c r="H201" s="108"/>
      <c r="I201" s="108"/>
      <c r="J201" s="108"/>
      <c r="K201" s="108"/>
      <c r="L201" s="108"/>
      <c r="M201" s="108"/>
      <c r="N201" s="108"/>
      <c r="O201" s="167"/>
      <c r="P201" s="167"/>
      <c r="Q201" s="108"/>
      <c r="R201" s="108"/>
      <c r="S201" s="108"/>
      <c r="T201" s="108"/>
      <c r="U201" s="108"/>
      <c r="V201" s="108"/>
      <c r="W201" s="108"/>
      <c r="X201" s="108"/>
      <c r="Y201" s="108"/>
      <c r="Z201" s="108"/>
    </row>
    <row r="202" spans="1:26" ht="15.75" customHeight="1">
      <c r="A202" s="108"/>
      <c r="B202" s="108"/>
      <c r="C202" s="108"/>
      <c r="D202" s="108"/>
      <c r="E202" s="108"/>
      <c r="F202" s="108"/>
      <c r="G202" s="108"/>
      <c r="H202" s="108"/>
      <c r="I202" s="108"/>
      <c r="J202" s="108"/>
      <c r="K202" s="108"/>
      <c r="L202" s="108"/>
      <c r="M202" s="108"/>
      <c r="N202" s="108"/>
      <c r="O202" s="167"/>
      <c r="P202" s="167"/>
      <c r="Q202" s="108"/>
      <c r="R202" s="108"/>
      <c r="S202" s="108"/>
      <c r="T202" s="108"/>
      <c r="U202" s="108"/>
      <c r="V202" s="108"/>
      <c r="W202" s="108"/>
      <c r="X202" s="108"/>
      <c r="Y202" s="108"/>
      <c r="Z202" s="108"/>
    </row>
    <row r="203" spans="1:26" ht="15.75" customHeight="1">
      <c r="A203" s="108"/>
      <c r="B203" s="108"/>
      <c r="C203" s="108"/>
      <c r="D203" s="108"/>
      <c r="E203" s="108"/>
      <c r="F203" s="108"/>
      <c r="G203" s="108"/>
      <c r="H203" s="108"/>
      <c r="I203" s="108"/>
      <c r="J203" s="108"/>
      <c r="K203" s="108"/>
      <c r="L203" s="108"/>
      <c r="M203" s="108"/>
      <c r="N203" s="108"/>
      <c r="O203" s="167"/>
      <c r="P203" s="167"/>
      <c r="Q203" s="108"/>
      <c r="R203" s="108"/>
      <c r="S203" s="108"/>
      <c r="T203" s="108"/>
      <c r="U203" s="108"/>
      <c r="V203" s="108"/>
      <c r="W203" s="108"/>
      <c r="X203" s="108"/>
      <c r="Y203" s="108"/>
      <c r="Z203" s="108"/>
    </row>
    <row r="204" spans="1:26" ht="15.75" customHeight="1">
      <c r="A204" s="108"/>
      <c r="B204" s="108"/>
      <c r="C204" s="108"/>
      <c r="D204" s="108"/>
      <c r="E204" s="108"/>
      <c r="F204" s="108"/>
      <c r="G204" s="108"/>
      <c r="H204" s="108"/>
      <c r="I204" s="108"/>
      <c r="J204" s="108"/>
      <c r="K204" s="108"/>
      <c r="L204" s="108"/>
      <c r="M204" s="108"/>
      <c r="N204" s="108"/>
      <c r="O204" s="167"/>
      <c r="P204" s="167"/>
      <c r="Q204" s="108"/>
      <c r="R204" s="108"/>
      <c r="S204" s="108"/>
      <c r="T204" s="108"/>
      <c r="U204" s="108"/>
      <c r="V204" s="108"/>
      <c r="W204" s="108"/>
      <c r="X204" s="108"/>
      <c r="Y204" s="108"/>
      <c r="Z204" s="108"/>
    </row>
    <row r="205" spans="1:26" ht="15.75" customHeight="1">
      <c r="A205" s="108"/>
      <c r="B205" s="108"/>
      <c r="C205" s="108"/>
      <c r="D205" s="108"/>
      <c r="E205" s="108"/>
      <c r="F205" s="108"/>
      <c r="G205" s="108"/>
      <c r="H205" s="108"/>
      <c r="I205" s="108"/>
      <c r="J205" s="108"/>
      <c r="K205" s="108"/>
      <c r="L205" s="108"/>
      <c r="M205" s="108"/>
      <c r="N205" s="108"/>
      <c r="O205" s="167"/>
      <c r="P205" s="167"/>
      <c r="Q205" s="108"/>
      <c r="R205" s="108"/>
      <c r="S205" s="108"/>
      <c r="T205" s="108"/>
      <c r="U205" s="108"/>
      <c r="V205" s="108"/>
      <c r="W205" s="108"/>
      <c r="X205" s="108"/>
      <c r="Y205" s="108"/>
      <c r="Z205" s="108"/>
    </row>
    <row r="206" spans="1:26" ht="15.75" customHeight="1">
      <c r="A206" s="108"/>
      <c r="B206" s="108"/>
      <c r="C206" s="108"/>
      <c r="D206" s="108"/>
      <c r="E206" s="108"/>
      <c r="F206" s="108"/>
      <c r="G206" s="108"/>
      <c r="H206" s="108"/>
      <c r="I206" s="108"/>
      <c r="J206" s="108"/>
      <c r="K206" s="108"/>
      <c r="L206" s="108"/>
      <c r="M206" s="108"/>
      <c r="N206" s="108"/>
      <c r="O206" s="167"/>
      <c r="P206" s="167"/>
      <c r="Q206" s="108"/>
      <c r="R206" s="108"/>
      <c r="S206" s="108"/>
      <c r="T206" s="108"/>
      <c r="U206" s="108"/>
      <c r="V206" s="108"/>
      <c r="W206" s="108"/>
      <c r="X206" s="108"/>
      <c r="Y206" s="108"/>
      <c r="Z206" s="108"/>
    </row>
    <row r="207" spans="1:26" ht="15.75" customHeight="1">
      <c r="A207" s="108"/>
      <c r="B207" s="108"/>
      <c r="C207" s="108"/>
      <c r="D207" s="108"/>
      <c r="E207" s="108"/>
      <c r="F207" s="108"/>
      <c r="G207" s="108"/>
      <c r="H207" s="108"/>
      <c r="I207" s="108"/>
      <c r="J207" s="108"/>
      <c r="K207" s="108"/>
      <c r="L207" s="108"/>
      <c r="M207" s="108"/>
      <c r="N207" s="108"/>
      <c r="O207" s="167"/>
      <c r="P207" s="167"/>
      <c r="Q207" s="108"/>
      <c r="R207" s="108"/>
      <c r="S207" s="108"/>
      <c r="T207" s="108"/>
      <c r="U207" s="108"/>
      <c r="V207" s="108"/>
      <c r="W207" s="108"/>
      <c r="X207" s="108"/>
      <c r="Y207" s="108"/>
      <c r="Z207" s="108"/>
    </row>
    <row r="208" spans="1:26" ht="15.75" customHeight="1">
      <c r="A208" s="108"/>
      <c r="B208" s="108"/>
      <c r="C208" s="108"/>
      <c r="D208" s="108"/>
      <c r="E208" s="108"/>
      <c r="F208" s="108"/>
      <c r="G208" s="108"/>
      <c r="H208" s="108"/>
      <c r="I208" s="108"/>
      <c r="J208" s="108"/>
      <c r="K208" s="108"/>
      <c r="L208" s="108"/>
      <c r="M208" s="108"/>
      <c r="N208" s="108"/>
      <c r="O208" s="167"/>
      <c r="P208" s="167"/>
      <c r="Q208" s="108"/>
      <c r="R208" s="108"/>
      <c r="S208" s="108"/>
      <c r="T208" s="108"/>
      <c r="U208" s="108"/>
      <c r="V208" s="108"/>
      <c r="W208" s="108"/>
      <c r="X208" s="108"/>
      <c r="Y208" s="108"/>
      <c r="Z208" s="108"/>
    </row>
    <row r="209" spans="1:26" ht="15.75" customHeight="1">
      <c r="A209" s="108"/>
      <c r="B209" s="108"/>
      <c r="C209" s="108"/>
      <c r="D209" s="108"/>
      <c r="E209" s="108"/>
      <c r="F209" s="108"/>
      <c r="G209" s="108"/>
      <c r="H209" s="108"/>
      <c r="I209" s="108"/>
      <c r="J209" s="108"/>
      <c r="K209" s="108"/>
      <c r="L209" s="108"/>
      <c r="M209" s="108"/>
      <c r="N209" s="108"/>
      <c r="O209" s="167"/>
      <c r="P209" s="167"/>
      <c r="Q209" s="108"/>
      <c r="R209" s="108"/>
      <c r="S209" s="108"/>
      <c r="T209" s="108"/>
      <c r="U209" s="108"/>
      <c r="V209" s="108"/>
      <c r="W209" s="108"/>
      <c r="X209" s="108"/>
      <c r="Y209" s="108"/>
      <c r="Z209" s="108"/>
    </row>
    <row r="210" spans="1:26" ht="15.75" customHeight="1">
      <c r="A210" s="108"/>
      <c r="B210" s="108"/>
      <c r="C210" s="108"/>
      <c r="D210" s="108"/>
      <c r="E210" s="108"/>
      <c r="F210" s="108"/>
      <c r="G210" s="108"/>
      <c r="H210" s="108"/>
      <c r="I210" s="108"/>
      <c r="J210" s="108"/>
      <c r="K210" s="108"/>
      <c r="L210" s="108"/>
      <c r="M210" s="108"/>
      <c r="N210" s="108"/>
      <c r="O210" s="167"/>
      <c r="P210" s="167"/>
      <c r="Q210" s="108"/>
      <c r="R210" s="108"/>
      <c r="S210" s="108"/>
      <c r="T210" s="108"/>
      <c r="U210" s="108"/>
      <c r="V210" s="108"/>
      <c r="W210" s="108"/>
      <c r="X210" s="108"/>
      <c r="Y210" s="108"/>
      <c r="Z210" s="108"/>
    </row>
    <row r="211" spans="1:26" ht="15.75" customHeight="1">
      <c r="A211" s="108"/>
      <c r="B211" s="108"/>
      <c r="C211" s="108"/>
      <c r="D211" s="108"/>
      <c r="E211" s="108"/>
      <c r="F211" s="108"/>
      <c r="G211" s="108"/>
      <c r="H211" s="108"/>
      <c r="I211" s="108"/>
      <c r="J211" s="108"/>
      <c r="K211" s="108"/>
      <c r="L211" s="108"/>
      <c r="M211" s="108"/>
      <c r="N211" s="108"/>
      <c r="O211" s="167"/>
      <c r="P211" s="167"/>
      <c r="Q211" s="108"/>
      <c r="R211" s="108"/>
      <c r="S211" s="108"/>
      <c r="T211" s="108"/>
      <c r="U211" s="108"/>
      <c r="V211" s="108"/>
      <c r="W211" s="108"/>
      <c r="X211" s="108"/>
      <c r="Y211" s="108"/>
      <c r="Z211" s="108"/>
    </row>
    <row r="212" spans="1:26" ht="15.75" customHeight="1">
      <c r="A212" s="108"/>
      <c r="B212" s="108"/>
      <c r="C212" s="108"/>
      <c r="D212" s="108"/>
      <c r="E212" s="108"/>
      <c r="F212" s="108"/>
      <c r="G212" s="108"/>
      <c r="H212" s="108"/>
      <c r="I212" s="108"/>
      <c r="J212" s="108"/>
      <c r="K212" s="108"/>
      <c r="L212" s="108"/>
      <c r="M212" s="108"/>
      <c r="N212" s="108"/>
      <c r="O212" s="167"/>
      <c r="P212" s="167"/>
      <c r="Q212" s="108"/>
      <c r="R212" s="108"/>
      <c r="S212" s="108"/>
      <c r="T212" s="108"/>
      <c r="U212" s="108"/>
      <c r="V212" s="108"/>
      <c r="W212" s="108"/>
      <c r="X212" s="108"/>
      <c r="Y212" s="108"/>
      <c r="Z212" s="108"/>
    </row>
    <row r="213" spans="1:26" ht="15.75" customHeight="1">
      <c r="A213" s="108"/>
      <c r="B213" s="108"/>
      <c r="C213" s="108"/>
      <c r="D213" s="108"/>
      <c r="E213" s="108"/>
      <c r="F213" s="108"/>
      <c r="G213" s="108"/>
      <c r="H213" s="108"/>
      <c r="I213" s="108"/>
      <c r="J213" s="108"/>
      <c r="K213" s="108"/>
      <c r="L213" s="108"/>
      <c r="M213" s="108"/>
      <c r="N213" s="108"/>
      <c r="O213" s="167"/>
      <c r="P213" s="167"/>
      <c r="Q213" s="108"/>
      <c r="R213" s="108"/>
      <c r="S213" s="108"/>
      <c r="T213" s="108"/>
      <c r="U213" s="108"/>
      <c r="V213" s="108"/>
      <c r="W213" s="108"/>
      <c r="X213" s="108"/>
      <c r="Y213" s="108"/>
      <c r="Z213" s="108"/>
    </row>
    <row r="214" spans="1:26" ht="15.75" customHeight="1">
      <c r="A214" s="108"/>
      <c r="B214" s="108"/>
      <c r="C214" s="108"/>
      <c r="D214" s="108"/>
      <c r="E214" s="108"/>
      <c r="F214" s="108"/>
      <c r="G214" s="108"/>
      <c r="H214" s="108"/>
      <c r="I214" s="108"/>
      <c r="J214" s="108"/>
      <c r="K214" s="108"/>
      <c r="L214" s="108"/>
      <c r="M214" s="108"/>
      <c r="N214" s="108"/>
      <c r="O214" s="167"/>
      <c r="P214" s="167"/>
      <c r="Q214" s="108"/>
      <c r="R214" s="108"/>
      <c r="S214" s="108"/>
      <c r="T214" s="108"/>
      <c r="U214" s="108"/>
      <c r="V214" s="108"/>
      <c r="W214" s="108"/>
      <c r="X214" s="108"/>
      <c r="Y214" s="108"/>
      <c r="Z214" s="108"/>
    </row>
    <row r="215" spans="1:26" ht="15.75" customHeight="1">
      <c r="A215" s="108"/>
      <c r="B215" s="108"/>
      <c r="C215" s="108"/>
      <c r="D215" s="108"/>
      <c r="E215" s="108"/>
      <c r="F215" s="108"/>
      <c r="G215" s="108"/>
      <c r="H215" s="108"/>
      <c r="I215" s="108"/>
      <c r="J215" s="108"/>
      <c r="K215" s="108"/>
      <c r="L215" s="108"/>
      <c r="M215" s="108"/>
      <c r="N215" s="108"/>
      <c r="O215" s="167"/>
      <c r="P215" s="167"/>
      <c r="Q215" s="108"/>
      <c r="R215" s="108"/>
      <c r="S215" s="108"/>
      <c r="T215" s="108"/>
      <c r="U215" s="108"/>
      <c r="V215" s="108"/>
      <c r="W215" s="108"/>
      <c r="X215" s="108"/>
      <c r="Y215" s="108"/>
      <c r="Z215" s="108"/>
    </row>
    <row r="216" spans="1:26" ht="15.75" customHeight="1">
      <c r="A216" s="108"/>
      <c r="B216" s="108"/>
      <c r="C216" s="108"/>
      <c r="D216" s="108"/>
      <c r="E216" s="108"/>
      <c r="F216" s="108"/>
      <c r="G216" s="108"/>
      <c r="H216" s="108"/>
      <c r="I216" s="108"/>
      <c r="J216" s="108"/>
      <c r="K216" s="108"/>
      <c r="L216" s="108"/>
      <c r="M216" s="108"/>
      <c r="N216" s="108"/>
      <c r="O216" s="167"/>
      <c r="P216" s="167"/>
      <c r="Q216" s="108"/>
      <c r="R216" s="108"/>
      <c r="S216" s="108"/>
      <c r="T216" s="108"/>
      <c r="U216" s="108"/>
      <c r="V216" s="108"/>
      <c r="W216" s="108"/>
      <c r="X216" s="108"/>
      <c r="Y216" s="108"/>
      <c r="Z216" s="108"/>
    </row>
    <row r="217" spans="1:26" ht="15.75" customHeight="1">
      <c r="A217" s="108"/>
      <c r="B217" s="108"/>
      <c r="C217" s="108"/>
      <c r="D217" s="108"/>
      <c r="E217" s="108"/>
      <c r="F217" s="108"/>
      <c r="G217" s="108"/>
      <c r="H217" s="108"/>
      <c r="I217" s="108"/>
      <c r="J217" s="108"/>
      <c r="K217" s="108"/>
      <c r="L217" s="108"/>
      <c r="M217" s="108"/>
      <c r="N217" s="108"/>
      <c r="O217" s="167"/>
      <c r="P217" s="167"/>
      <c r="Q217" s="108"/>
      <c r="R217" s="108"/>
      <c r="S217" s="108"/>
      <c r="T217" s="108"/>
      <c r="U217" s="108"/>
      <c r="V217" s="108"/>
      <c r="W217" s="108"/>
      <c r="X217" s="108"/>
      <c r="Y217" s="108"/>
      <c r="Z217" s="108"/>
    </row>
    <row r="218" spans="1:26" ht="15.75" customHeight="1">
      <c r="A218" s="108"/>
      <c r="B218" s="108"/>
      <c r="C218" s="108"/>
      <c r="D218" s="108"/>
      <c r="E218" s="108"/>
      <c r="F218" s="108"/>
      <c r="G218" s="108"/>
      <c r="H218" s="108"/>
      <c r="I218" s="108"/>
      <c r="J218" s="108"/>
      <c r="K218" s="108"/>
      <c r="L218" s="108"/>
      <c r="M218" s="108"/>
      <c r="N218" s="108"/>
      <c r="O218" s="167"/>
      <c r="P218" s="167"/>
      <c r="Q218" s="108"/>
      <c r="R218" s="108"/>
      <c r="S218" s="108"/>
      <c r="T218" s="108"/>
      <c r="U218" s="108"/>
      <c r="V218" s="108"/>
      <c r="W218" s="108"/>
      <c r="X218" s="108"/>
      <c r="Y218" s="108"/>
      <c r="Z218" s="108"/>
    </row>
    <row r="219" spans="1:26" ht="15.75" customHeight="1">
      <c r="A219" s="108"/>
      <c r="B219" s="108"/>
      <c r="C219" s="108"/>
      <c r="D219" s="108"/>
      <c r="E219" s="108"/>
      <c r="F219" s="108"/>
      <c r="G219" s="108"/>
      <c r="H219" s="108"/>
      <c r="I219" s="108"/>
      <c r="J219" s="108"/>
      <c r="K219" s="108"/>
      <c r="L219" s="108"/>
      <c r="M219" s="108"/>
      <c r="N219" s="108"/>
      <c r="O219" s="167"/>
      <c r="P219" s="167"/>
      <c r="Q219" s="108"/>
      <c r="R219" s="108"/>
      <c r="S219" s="108"/>
      <c r="T219" s="108"/>
      <c r="U219" s="108"/>
      <c r="V219" s="108"/>
      <c r="W219" s="108"/>
      <c r="X219" s="108"/>
      <c r="Y219" s="108"/>
      <c r="Z219" s="108"/>
    </row>
    <row r="220" spans="1:26" ht="15.75" customHeight="1">
      <c r="A220" s="108"/>
      <c r="B220" s="108"/>
      <c r="C220" s="108"/>
      <c r="D220" s="108"/>
      <c r="E220" s="108"/>
      <c r="F220" s="108"/>
      <c r="G220" s="108"/>
      <c r="H220" s="108"/>
      <c r="I220" s="108"/>
      <c r="J220" s="108"/>
      <c r="K220" s="108"/>
      <c r="L220" s="108"/>
      <c r="M220" s="108"/>
      <c r="N220" s="108"/>
      <c r="O220" s="167"/>
      <c r="P220" s="167"/>
      <c r="Q220" s="108"/>
      <c r="R220" s="108"/>
      <c r="S220" s="108"/>
      <c r="T220" s="108"/>
      <c r="U220" s="108"/>
      <c r="V220" s="108"/>
      <c r="W220" s="108"/>
      <c r="X220" s="108"/>
      <c r="Y220" s="108"/>
      <c r="Z220" s="108"/>
    </row>
    <row r="221" spans="1:26" ht="15.75" customHeight="1">
      <c r="A221" s="108"/>
      <c r="B221" s="108"/>
      <c r="C221" s="108"/>
      <c r="D221" s="108"/>
      <c r="E221" s="108"/>
      <c r="F221" s="108"/>
      <c r="G221" s="108"/>
      <c r="H221" s="108"/>
      <c r="I221" s="108"/>
      <c r="J221" s="108"/>
      <c r="K221" s="108"/>
      <c r="L221" s="108"/>
      <c r="M221" s="108"/>
      <c r="N221" s="108"/>
      <c r="O221" s="167"/>
      <c r="P221" s="167"/>
      <c r="Q221" s="108"/>
      <c r="R221" s="108"/>
      <c r="S221" s="108"/>
      <c r="T221" s="108"/>
      <c r="U221" s="108"/>
      <c r="V221" s="108"/>
      <c r="W221" s="108"/>
      <c r="X221" s="108"/>
      <c r="Y221" s="108"/>
      <c r="Z221" s="108"/>
    </row>
    <row r="222" spans="1:26" ht="15.75" customHeight="1">
      <c r="A222" s="108"/>
      <c r="B222" s="108"/>
      <c r="C222" s="108"/>
      <c r="D222" s="108"/>
      <c r="E222" s="108"/>
      <c r="F222" s="108"/>
      <c r="G222" s="108"/>
      <c r="H222" s="108"/>
      <c r="I222" s="108"/>
      <c r="J222" s="108"/>
      <c r="K222" s="108"/>
      <c r="L222" s="108"/>
      <c r="M222" s="108"/>
      <c r="N222" s="108"/>
      <c r="O222" s="167"/>
      <c r="P222" s="167"/>
      <c r="Q222" s="108"/>
      <c r="R222" s="108"/>
      <c r="S222" s="108"/>
      <c r="T222" s="108"/>
      <c r="U222" s="108"/>
      <c r="V222" s="108"/>
      <c r="W222" s="108"/>
      <c r="X222" s="108"/>
      <c r="Y222" s="108"/>
      <c r="Z222" s="108"/>
    </row>
    <row r="223" spans="1:26" ht="15.75" customHeight="1">
      <c r="A223" s="108"/>
      <c r="B223" s="108"/>
      <c r="C223" s="108"/>
      <c r="D223" s="108"/>
      <c r="E223" s="108"/>
      <c r="F223" s="108"/>
      <c r="G223" s="108"/>
      <c r="H223" s="108"/>
      <c r="I223" s="108"/>
      <c r="J223" s="108"/>
      <c r="K223" s="108"/>
      <c r="L223" s="108"/>
      <c r="M223" s="108"/>
      <c r="N223" s="108"/>
      <c r="O223" s="167"/>
      <c r="P223" s="167"/>
      <c r="Q223" s="108"/>
      <c r="R223" s="108"/>
      <c r="S223" s="108"/>
      <c r="T223" s="108"/>
      <c r="U223" s="108"/>
      <c r="V223" s="108"/>
      <c r="W223" s="108"/>
      <c r="X223" s="108"/>
      <c r="Y223" s="108"/>
      <c r="Z223" s="108"/>
    </row>
    <row r="224" spans="1:26" ht="15.75" customHeight="1">
      <c r="A224" s="108"/>
      <c r="B224" s="108"/>
      <c r="C224" s="108"/>
      <c r="D224" s="108"/>
      <c r="E224" s="108"/>
      <c r="F224" s="108"/>
      <c r="G224" s="108"/>
      <c r="H224" s="108"/>
      <c r="I224" s="108"/>
      <c r="J224" s="108"/>
      <c r="K224" s="108"/>
      <c r="L224" s="108"/>
      <c r="M224" s="108"/>
      <c r="N224" s="108"/>
      <c r="O224" s="167"/>
      <c r="P224" s="167"/>
      <c r="Q224" s="108"/>
      <c r="R224" s="108"/>
      <c r="S224" s="108"/>
      <c r="T224" s="108"/>
      <c r="U224" s="108"/>
      <c r="V224" s="108"/>
      <c r="W224" s="108"/>
      <c r="X224" s="108"/>
      <c r="Y224" s="108"/>
      <c r="Z224" s="108"/>
    </row>
    <row r="225" spans="1:26" ht="15.75" customHeight="1">
      <c r="A225" s="108"/>
      <c r="B225" s="108"/>
      <c r="C225" s="108"/>
      <c r="D225" s="108"/>
      <c r="E225" s="108"/>
      <c r="F225" s="108"/>
      <c r="G225" s="108"/>
      <c r="H225" s="108"/>
      <c r="I225" s="108"/>
      <c r="J225" s="108"/>
      <c r="K225" s="108"/>
      <c r="L225" s="108"/>
      <c r="M225" s="108"/>
      <c r="N225" s="108"/>
      <c r="O225" s="167"/>
      <c r="P225" s="167"/>
      <c r="Q225" s="108"/>
      <c r="R225" s="108"/>
      <c r="S225" s="108"/>
      <c r="T225" s="108"/>
      <c r="U225" s="108"/>
      <c r="V225" s="108"/>
      <c r="W225" s="108"/>
      <c r="X225" s="108"/>
      <c r="Y225" s="108"/>
      <c r="Z225" s="108"/>
    </row>
    <row r="226" spans="1:26" ht="15.75" customHeight="1">
      <c r="A226" s="108"/>
      <c r="B226" s="108"/>
      <c r="C226" s="108"/>
      <c r="D226" s="108"/>
      <c r="E226" s="108"/>
      <c r="F226" s="108"/>
      <c r="G226" s="108"/>
      <c r="H226" s="108"/>
      <c r="I226" s="108"/>
      <c r="J226" s="108"/>
      <c r="K226" s="108"/>
      <c r="L226" s="108"/>
      <c r="M226" s="108"/>
      <c r="N226" s="108"/>
      <c r="O226" s="167"/>
      <c r="P226" s="167"/>
      <c r="Q226" s="108"/>
      <c r="R226" s="108"/>
      <c r="S226" s="108"/>
      <c r="T226" s="108"/>
      <c r="U226" s="108"/>
      <c r="V226" s="108"/>
      <c r="W226" s="108"/>
      <c r="X226" s="108"/>
      <c r="Y226" s="108"/>
      <c r="Z226" s="108"/>
    </row>
    <row r="227" spans="1:26" ht="15.75" customHeight="1">
      <c r="A227" s="108"/>
      <c r="B227" s="108"/>
      <c r="C227" s="108"/>
      <c r="D227" s="108"/>
      <c r="E227" s="108"/>
      <c r="F227" s="108"/>
      <c r="G227" s="108"/>
      <c r="H227" s="108"/>
      <c r="I227" s="108"/>
      <c r="J227" s="108"/>
      <c r="K227" s="108"/>
      <c r="L227" s="108"/>
      <c r="M227" s="108"/>
      <c r="N227" s="108"/>
      <c r="O227" s="167"/>
      <c r="P227" s="167"/>
      <c r="Q227" s="108"/>
      <c r="R227" s="108"/>
      <c r="S227" s="108"/>
      <c r="T227" s="108"/>
      <c r="U227" s="108"/>
      <c r="V227" s="108"/>
      <c r="W227" s="108"/>
      <c r="X227" s="108"/>
      <c r="Y227" s="108"/>
      <c r="Z227" s="108"/>
    </row>
    <row r="228" spans="1:26" ht="15.75" customHeight="1">
      <c r="A228" s="108"/>
      <c r="B228" s="108"/>
      <c r="C228" s="108"/>
      <c r="D228" s="108"/>
      <c r="E228" s="108"/>
      <c r="F228" s="108"/>
      <c r="G228" s="108"/>
      <c r="H228" s="108"/>
      <c r="I228" s="108"/>
      <c r="J228" s="108"/>
      <c r="K228" s="108"/>
      <c r="L228" s="108"/>
      <c r="M228" s="108"/>
      <c r="N228" s="108"/>
      <c r="O228" s="167"/>
      <c r="P228" s="167"/>
      <c r="Q228" s="108"/>
      <c r="R228" s="108"/>
      <c r="S228" s="108"/>
      <c r="T228" s="108"/>
      <c r="U228" s="108"/>
      <c r="V228" s="108"/>
      <c r="W228" s="108"/>
      <c r="X228" s="108"/>
      <c r="Y228" s="108"/>
      <c r="Z228" s="108"/>
    </row>
    <row r="229" spans="1:26" ht="15.75" customHeight="1">
      <c r="A229" s="108"/>
      <c r="B229" s="108"/>
      <c r="C229" s="108"/>
      <c r="D229" s="108"/>
      <c r="E229" s="108"/>
      <c r="F229" s="108"/>
      <c r="G229" s="108"/>
      <c r="H229" s="108"/>
      <c r="I229" s="108"/>
      <c r="J229" s="108"/>
      <c r="K229" s="108"/>
      <c r="L229" s="108"/>
      <c r="M229" s="108"/>
      <c r="N229" s="108"/>
      <c r="O229" s="167"/>
      <c r="P229" s="167"/>
      <c r="Q229" s="108"/>
      <c r="R229" s="108"/>
      <c r="S229" s="108"/>
      <c r="T229" s="108"/>
      <c r="U229" s="108"/>
      <c r="V229" s="108"/>
      <c r="W229" s="108"/>
      <c r="X229" s="108"/>
      <c r="Y229" s="108"/>
      <c r="Z229" s="108"/>
    </row>
    <row r="230" spans="1:26" ht="15.75" customHeight="1">
      <c r="A230" s="108"/>
      <c r="B230" s="108"/>
      <c r="C230" s="108"/>
      <c r="D230" s="108"/>
      <c r="E230" s="108"/>
      <c r="F230" s="108"/>
      <c r="G230" s="108"/>
      <c r="H230" s="108"/>
      <c r="I230" s="108"/>
      <c r="J230" s="108"/>
      <c r="K230" s="108"/>
      <c r="L230" s="108"/>
      <c r="M230" s="108"/>
      <c r="N230" s="108"/>
      <c r="O230" s="167"/>
      <c r="P230" s="167"/>
      <c r="Q230" s="108"/>
      <c r="R230" s="108"/>
      <c r="S230" s="108"/>
      <c r="T230" s="108"/>
      <c r="U230" s="108"/>
      <c r="V230" s="108"/>
      <c r="W230" s="108"/>
      <c r="X230" s="108"/>
      <c r="Y230" s="108"/>
      <c r="Z230" s="108"/>
    </row>
    <row r="231" spans="1:26" ht="15.75" customHeight="1">
      <c r="A231" s="108"/>
      <c r="B231" s="108"/>
      <c r="C231" s="108"/>
      <c r="D231" s="108"/>
      <c r="E231" s="108"/>
      <c r="F231" s="108"/>
      <c r="G231" s="108"/>
      <c r="H231" s="108"/>
      <c r="I231" s="108"/>
      <c r="J231" s="108"/>
      <c r="K231" s="108"/>
      <c r="L231" s="108"/>
      <c r="M231" s="108"/>
      <c r="N231" s="108"/>
      <c r="O231" s="167"/>
      <c r="P231" s="167"/>
      <c r="Q231" s="108"/>
      <c r="R231" s="108"/>
      <c r="S231" s="108"/>
      <c r="T231" s="108"/>
      <c r="U231" s="108"/>
      <c r="V231" s="108"/>
      <c r="W231" s="108"/>
      <c r="X231" s="108"/>
      <c r="Y231" s="108"/>
      <c r="Z231" s="108"/>
    </row>
    <row r="232" spans="1:26" ht="15.75" customHeight="1">
      <c r="A232" s="108"/>
      <c r="B232" s="108"/>
      <c r="C232" s="108"/>
      <c r="D232" s="108"/>
      <c r="E232" s="108"/>
      <c r="F232" s="108"/>
      <c r="G232" s="108"/>
      <c r="H232" s="108"/>
      <c r="I232" s="108"/>
      <c r="J232" s="108"/>
      <c r="K232" s="108"/>
      <c r="L232" s="108"/>
      <c r="M232" s="108"/>
      <c r="N232" s="108"/>
      <c r="O232" s="167"/>
      <c r="P232" s="167"/>
      <c r="Q232" s="108"/>
      <c r="R232" s="108"/>
      <c r="S232" s="108"/>
      <c r="T232" s="108"/>
      <c r="U232" s="108"/>
      <c r="V232" s="108"/>
      <c r="W232" s="108"/>
      <c r="X232" s="108"/>
      <c r="Y232" s="108"/>
      <c r="Z232" s="108"/>
    </row>
    <row r="233" spans="1:26" ht="15.75" customHeight="1">
      <c r="A233" s="108"/>
      <c r="B233" s="108"/>
      <c r="C233" s="108"/>
      <c r="D233" s="108"/>
      <c r="E233" s="108"/>
      <c r="F233" s="108"/>
      <c r="G233" s="108"/>
      <c r="H233" s="108"/>
      <c r="I233" s="108"/>
      <c r="J233" s="108"/>
      <c r="K233" s="108"/>
      <c r="L233" s="108"/>
      <c r="M233" s="108"/>
      <c r="N233" s="108"/>
      <c r="O233" s="167"/>
      <c r="P233" s="167"/>
      <c r="Q233" s="108"/>
      <c r="R233" s="108"/>
      <c r="S233" s="108"/>
      <c r="T233" s="108"/>
      <c r="U233" s="108"/>
      <c r="V233" s="108"/>
      <c r="W233" s="108"/>
      <c r="X233" s="108"/>
      <c r="Y233" s="108"/>
      <c r="Z233" s="108"/>
    </row>
    <row r="234" spans="1:26" ht="15.75" customHeight="1">
      <c r="A234" s="108"/>
      <c r="B234" s="108"/>
      <c r="C234" s="108"/>
      <c r="D234" s="108"/>
      <c r="E234" s="108"/>
      <c r="F234" s="108"/>
      <c r="G234" s="108"/>
      <c r="H234" s="108"/>
      <c r="I234" s="108"/>
      <c r="J234" s="108"/>
      <c r="K234" s="108"/>
      <c r="L234" s="108"/>
      <c r="M234" s="108"/>
      <c r="N234" s="108"/>
      <c r="O234" s="167"/>
      <c r="P234" s="167"/>
      <c r="Q234" s="108"/>
      <c r="R234" s="108"/>
      <c r="S234" s="108"/>
      <c r="T234" s="108"/>
      <c r="U234" s="108"/>
      <c r="V234" s="108"/>
      <c r="W234" s="108"/>
      <c r="X234" s="108"/>
      <c r="Y234" s="108"/>
      <c r="Z234" s="108"/>
    </row>
    <row r="235" spans="1:26" ht="15.75" customHeight="1">
      <c r="A235" s="108"/>
      <c r="B235" s="108"/>
      <c r="C235" s="108"/>
      <c r="D235" s="108"/>
      <c r="E235" s="108"/>
      <c r="F235" s="108"/>
      <c r="G235" s="108"/>
      <c r="H235" s="108"/>
      <c r="I235" s="108"/>
      <c r="J235" s="108"/>
      <c r="K235" s="108"/>
      <c r="L235" s="108"/>
      <c r="M235" s="108"/>
      <c r="N235" s="108"/>
      <c r="O235" s="167"/>
      <c r="P235" s="167"/>
      <c r="Q235" s="108"/>
      <c r="R235" s="108"/>
      <c r="S235" s="108"/>
      <c r="T235" s="108"/>
      <c r="U235" s="108"/>
      <c r="V235" s="108"/>
      <c r="W235" s="108"/>
      <c r="X235" s="108"/>
      <c r="Y235" s="108"/>
      <c r="Z235" s="108"/>
    </row>
    <row r="236" spans="1:26" ht="15.75" customHeight="1">
      <c r="A236" s="108"/>
      <c r="B236" s="108"/>
      <c r="C236" s="108"/>
      <c r="D236" s="108"/>
      <c r="E236" s="108"/>
      <c r="F236" s="108"/>
      <c r="G236" s="108"/>
      <c r="H236" s="108"/>
      <c r="I236" s="108"/>
      <c r="J236" s="108"/>
      <c r="K236" s="108"/>
      <c r="L236" s="108"/>
      <c r="M236" s="108"/>
      <c r="N236" s="108"/>
      <c r="O236" s="167"/>
      <c r="P236" s="167"/>
      <c r="Q236" s="108"/>
      <c r="R236" s="108"/>
      <c r="S236" s="108"/>
      <c r="T236" s="108"/>
      <c r="U236" s="108"/>
      <c r="V236" s="108"/>
      <c r="W236" s="108"/>
      <c r="X236" s="108"/>
      <c r="Y236" s="108"/>
      <c r="Z236" s="108"/>
    </row>
    <row r="237" spans="1:26" ht="15.75" customHeight="1">
      <c r="A237" s="108"/>
      <c r="B237" s="108"/>
      <c r="C237" s="108"/>
      <c r="D237" s="108"/>
      <c r="E237" s="108"/>
      <c r="F237" s="108"/>
      <c r="G237" s="108"/>
      <c r="H237" s="108"/>
      <c r="I237" s="108"/>
      <c r="J237" s="108"/>
      <c r="K237" s="108"/>
      <c r="L237" s="108"/>
      <c r="M237" s="108"/>
      <c r="N237" s="108"/>
      <c r="O237" s="167"/>
      <c r="P237" s="167"/>
      <c r="Q237" s="108"/>
      <c r="R237" s="108"/>
      <c r="S237" s="108"/>
      <c r="T237" s="108"/>
      <c r="U237" s="108"/>
      <c r="V237" s="108"/>
      <c r="W237" s="108"/>
      <c r="X237" s="108"/>
      <c r="Y237" s="108"/>
      <c r="Z237" s="108"/>
    </row>
    <row r="238" spans="1:26" ht="15.75" customHeight="1">
      <c r="A238" s="108"/>
      <c r="B238" s="108"/>
      <c r="C238" s="108"/>
      <c r="D238" s="108"/>
      <c r="E238" s="108"/>
      <c r="F238" s="108"/>
      <c r="G238" s="108"/>
      <c r="H238" s="108"/>
      <c r="I238" s="108"/>
      <c r="J238" s="108"/>
      <c r="K238" s="108"/>
      <c r="L238" s="108"/>
      <c r="M238" s="108"/>
      <c r="N238" s="108"/>
      <c r="O238" s="167"/>
      <c r="P238" s="167"/>
      <c r="Q238" s="108"/>
      <c r="R238" s="108"/>
      <c r="S238" s="108"/>
      <c r="T238" s="108"/>
      <c r="U238" s="108"/>
      <c r="V238" s="108"/>
      <c r="W238" s="108"/>
      <c r="X238" s="108"/>
      <c r="Y238" s="108"/>
      <c r="Z238" s="108"/>
    </row>
    <row r="239" spans="1:26" ht="15.75" customHeight="1">
      <c r="A239" s="108"/>
      <c r="B239" s="108"/>
      <c r="C239" s="108"/>
      <c r="D239" s="108"/>
      <c r="E239" s="108"/>
      <c r="F239" s="108"/>
      <c r="G239" s="108"/>
      <c r="H239" s="108"/>
      <c r="I239" s="108"/>
      <c r="J239" s="108"/>
      <c r="K239" s="108"/>
      <c r="L239" s="108"/>
      <c r="M239" s="108"/>
      <c r="N239" s="108"/>
      <c r="O239" s="167"/>
      <c r="P239" s="167"/>
      <c r="Q239" s="108"/>
      <c r="R239" s="108"/>
      <c r="S239" s="108"/>
      <c r="T239" s="108"/>
      <c r="U239" s="108"/>
      <c r="V239" s="108"/>
      <c r="W239" s="108"/>
      <c r="X239" s="108"/>
      <c r="Y239" s="108"/>
      <c r="Z239" s="108"/>
    </row>
    <row r="240" spans="1:26" ht="15.75" customHeight="1">
      <c r="A240" s="108"/>
      <c r="B240" s="108"/>
      <c r="C240" s="108"/>
      <c r="D240" s="108"/>
      <c r="E240" s="108"/>
      <c r="F240" s="108"/>
      <c r="G240" s="108"/>
      <c r="H240" s="108"/>
      <c r="I240" s="108"/>
      <c r="J240" s="108"/>
      <c r="K240" s="108"/>
      <c r="L240" s="108"/>
      <c r="M240" s="108"/>
      <c r="N240" s="108"/>
      <c r="O240" s="167"/>
      <c r="P240" s="167"/>
      <c r="Q240" s="108"/>
      <c r="R240" s="108"/>
      <c r="S240" s="108"/>
      <c r="T240" s="108"/>
      <c r="U240" s="108"/>
      <c r="V240" s="108"/>
      <c r="W240" s="108"/>
      <c r="X240" s="108"/>
      <c r="Y240" s="108"/>
      <c r="Z240" s="108"/>
    </row>
    <row r="241" spans="1:26" ht="15.75" customHeight="1">
      <c r="A241" s="108"/>
      <c r="B241" s="108"/>
      <c r="C241" s="108"/>
      <c r="D241" s="108"/>
      <c r="E241" s="108"/>
      <c r="F241" s="108"/>
      <c r="G241" s="108"/>
      <c r="H241" s="108"/>
      <c r="I241" s="108"/>
      <c r="J241" s="108"/>
      <c r="K241" s="108"/>
      <c r="L241" s="108"/>
      <c r="M241" s="108"/>
      <c r="N241" s="108"/>
      <c r="O241" s="167"/>
      <c r="P241" s="167"/>
      <c r="Q241" s="108"/>
      <c r="R241" s="108"/>
      <c r="S241" s="108"/>
      <c r="T241" s="108"/>
      <c r="U241" s="108"/>
      <c r="V241" s="108"/>
      <c r="W241" s="108"/>
      <c r="X241" s="108"/>
      <c r="Y241" s="108"/>
      <c r="Z241" s="108"/>
    </row>
    <row r="242" spans="1:26" ht="15.75" customHeight="1">
      <c r="A242" s="108"/>
      <c r="B242" s="108"/>
      <c r="C242" s="108"/>
      <c r="D242" s="108"/>
      <c r="E242" s="108"/>
      <c r="F242" s="108"/>
      <c r="G242" s="108"/>
      <c r="H242" s="108"/>
      <c r="I242" s="108"/>
      <c r="J242" s="108"/>
      <c r="K242" s="108"/>
      <c r="L242" s="108"/>
      <c r="M242" s="108"/>
      <c r="N242" s="108"/>
      <c r="O242" s="167"/>
      <c r="P242" s="167"/>
      <c r="Q242" s="108"/>
      <c r="R242" s="108"/>
      <c r="S242" s="108"/>
      <c r="T242" s="108"/>
      <c r="U242" s="108"/>
      <c r="V242" s="108"/>
      <c r="W242" s="108"/>
      <c r="X242" s="108"/>
      <c r="Y242" s="108"/>
      <c r="Z242" s="108"/>
    </row>
    <row r="243" spans="1:26" ht="15.75" customHeight="1">
      <c r="A243" s="108"/>
      <c r="B243" s="108"/>
      <c r="C243" s="108"/>
      <c r="D243" s="108"/>
      <c r="E243" s="108"/>
      <c r="F243" s="108"/>
      <c r="G243" s="108"/>
      <c r="H243" s="108"/>
      <c r="I243" s="108"/>
      <c r="J243" s="108"/>
      <c r="K243" s="108"/>
      <c r="L243" s="108"/>
      <c r="M243" s="108"/>
      <c r="N243" s="108"/>
      <c r="O243" s="167"/>
      <c r="P243" s="167"/>
      <c r="Q243" s="108"/>
      <c r="R243" s="108"/>
      <c r="S243" s="108"/>
      <c r="T243" s="108"/>
      <c r="U243" s="108"/>
      <c r="V243" s="108"/>
      <c r="W243" s="108"/>
      <c r="X243" s="108"/>
      <c r="Y243" s="108"/>
      <c r="Z243" s="108"/>
    </row>
    <row r="244" spans="1:26" ht="15.75" customHeight="1">
      <c r="A244" s="108"/>
      <c r="B244" s="108"/>
      <c r="C244" s="108"/>
      <c r="D244" s="108"/>
      <c r="E244" s="108"/>
      <c r="F244" s="108"/>
      <c r="G244" s="108"/>
      <c r="H244" s="108"/>
      <c r="I244" s="108"/>
      <c r="J244" s="108"/>
      <c r="K244" s="108"/>
      <c r="L244" s="108"/>
      <c r="M244" s="108"/>
      <c r="N244" s="108"/>
      <c r="O244" s="167"/>
      <c r="P244" s="167"/>
      <c r="Q244" s="108"/>
      <c r="R244" s="108"/>
      <c r="S244" s="108"/>
      <c r="T244" s="108"/>
      <c r="U244" s="108"/>
      <c r="V244" s="108"/>
      <c r="W244" s="108"/>
      <c r="X244" s="108"/>
      <c r="Y244" s="108"/>
      <c r="Z244" s="108"/>
    </row>
    <row r="245" spans="1:26" ht="15.75" customHeight="1">
      <c r="A245" s="108"/>
      <c r="B245" s="108"/>
      <c r="C245" s="108"/>
      <c r="D245" s="108"/>
      <c r="E245" s="108"/>
      <c r="F245" s="108"/>
      <c r="G245" s="108"/>
      <c r="H245" s="108"/>
      <c r="I245" s="108"/>
      <c r="J245" s="108"/>
      <c r="K245" s="108"/>
      <c r="L245" s="108"/>
      <c r="M245" s="108"/>
      <c r="N245" s="108"/>
      <c r="O245" s="167"/>
      <c r="P245" s="167"/>
      <c r="Q245" s="108"/>
      <c r="R245" s="108"/>
      <c r="S245" s="108"/>
      <c r="T245" s="108"/>
      <c r="U245" s="108"/>
      <c r="V245" s="108"/>
      <c r="W245" s="108"/>
      <c r="X245" s="108"/>
      <c r="Y245" s="108"/>
      <c r="Z245" s="108"/>
    </row>
    <row r="246" spans="1:26" ht="15.75" customHeight="1">
      <c r="A246" s="108"/>
      <c r="B246" s="108"/>
      <c r="C246" s="108"/>
      <c r="D246" s="108"/>
      <c r="E246" s="108"/>
      <c r="F246" s="108"/>
      <c r="G246" s="108"/>
      <c r="H246" s="108"/>
      <c r="I246" s="108"/>
      <c r="J246" s="108"/>
      <c r="K246" s="108"/>
      <c r="L246" s="108"/>
      <c r="M246" s="108"/>
      <c r="N246" s="108"/>
      <c r="O246" s="167"/>
      <c r="P246" s="167"/>
      <c r="Q246" s="108"/>
      <c r="R246" s="108"/>
      <c r="S246" s="108"/>
      <c r="T246" s="108"/>
      <c r="U246" s="108"/>
      <c r="V246" s="108"/>
      <c r="W246" s="108"/>
      <c r="X246" s="108"/>
      <c r="Y246" s="108"/>
      <c r="Z246" s="108"/>
    </row>
    <row r="247" spans="1:26" ht="15.75" customHeight="1">
      <c r="A247" s="108"/>
      <c r="B247" s="108"/>
      <c r="C247" s="108"/>
      <c r="D247" s="108"/>
      <c r="E247" s="108"/>
      <c r="F247" s="108"/>
      <c r="G247" s="108"/>
      <c r="H247" s="108"/>
      <c r="I247" s="108"/>
      <c r="J247" s="108"/>
      <c r="K247" s="108"/>
      <c r="L247" s="108"/>
      <c r="M247" s="108"/>
      <c r="N247" s="108"/>
      <c r="O247" s="167"/>
      <c r="P247" s="167"/>
      <c r="Q247" s="108"/>
      <c r="R247" s="108"/>
      <c r="S247" s="108"/>
      <c r="T247" s="108"/>
      <c r="U247" s="108"/>
      <c r="V247" s="108"/>
      <c r="W247" s="108"/>
      <c r="X247" s="108"/>
      <c r="Y247" s="108"/>
      <c r="Z247" s="108"/>
    </row>
    <row r="248" spans="1:26" ht="15.75" customHeight="1">
      <c r="A248" s="108"/>
      <c r="B248" s="108"/>
      <c r="C248" s="108"/>
      <c r="D248" s="108"/>
      <c r="E248" s="108"/>
      <c r="F248" s="108"/>
      <c r="G248" s="108"/>
      <c r="H248" s="108"/>
      <c r="I248" s="108"/>
      <c r="J248" s="108"/>
      <c r="K248" s="108"/>
      <c r="L248" s="108"/>
      <c r="M248" s="108"/>
      <c r="N248" s="108"/>
      <c r="O248" s="167"/>
      <c r="P248" s="167"/>
      <c r="Q248" s="108"/>
      <c r="R248" s="108"/>
      <c r="S248" s="108"/>
      <c r="T248" s="108"/>
      <c r="U248" s="108"/>
      <c r="V248" s="108"/>
      <c r="W248" s="108"/>
      <c r="X248" s="108"/>
      <c r="Y248" s="108"/>
      <c r="Z248" s="108"/>
    </row>
    <row r="249" spans="1:26" ht="15.75" customHeight="1">
      <c r="A249" s="108"/>
      <c r="B249" s="108"/>
      <c r="C249" s="108"/>
      <c r="D249" s="108"/>
      <c r="E249" s="108"/>
      <c r="F249" s="108"/>
      <c r="G249" s="108"/>
      <c r="H249" s="108"/>
      <c r="I249" s="108"/>
      <c r="J249" s="108"/>
      <c r="K249" s="108"/>
      <c r="L249" s="108"/>
      <c r="M249" s="108"/>
      <c r="N249" s="108"/>
      <c r="O249" s="167"/>
      <c r="P249" s="167"/>
      <c r="Q249" s="108"/>
      <c r="R249" s="108"/>
      <c r="S249" s="108"/>
      <c r="T249" s="108"/>
      <c r="U249" s="108"/>
      <c r="V249" s="108"/>
      <c r="W249" s="108"/>
      <c r="X249" s="108"/>
      <c r="Y249" s="108"/>
      <c r="Z249" s="108"/>
    </row>
    <row r="250" spans="1:26" ht="15.75" customHeight="1">
      <c r="A250" s="108"/>
      <c r="B250" s="108"/>
      <c r="C250" s="108"/>
      <c r="D250" s="108"/>
      <c r="E250" s="108"/>
      <c r="F250" s="108"/>
      <c r="G250" s="108"/>
      <c r="H250" s="108"/>
      <c r="I250" s="108"/>
      <c r="J250" s="108"/>
      <c r="K250" s="108"/>
      <c r="L250" s="108"/>
      <c r="M250" s="108"/>
      <c r="N250" s="108"/>
      <c r="O250" s="167"/>
      <c r="P250" s="167"/>
      <c r="Q250" s="108"/>
      <c r="R250" s="108"/>
      <c r="S250" s="108"/>
      <c r="T250" s="108"/>
      <c r="U250" s="108"/>
      <c r="V250" s="108"/>
      <c r="W250" s="108"/>
      <c r="X250" s="108"/>
      <c r="Y250" s="108"/>
      <c r="Z250" s="108"/>
    </row>
    <row r="251" spans="1:26" ht="15.75" customHeight="1">
      <c r="A251" s="108"/>
      <c r="B251" s="108"/>
      <c r="C251" s="108"/>
      <c r="D251" s="108"/>
      <c r="E251" s="108"/>
      <c r="F251" s="108"/>
      <c r="G251" s="108"/>
      <c r="H251" s="108"/>
      <c r="I251" s="108"/>
      <c r="J251" s="108"/>
      <c r="K251" s="108"/>
      <c r="L251" s="108"/>
      <c r="M251" s="108"/>
      <c r="N251" s="108"/>
      <c r="O251" s="167"/>
      <c r="P251" s="167"/>
      <c r="Q251" s="108"/>
      <c r="R251" s="108"/>
      <c r="S251" s="108"/>
      <c r="T251" s="108"/>
      <c r="U251" s="108"/>
      <c r="V251" s="108"/>
      <c r="W251" s="108"/>
      <c r="X251" s="108"/>
      <c r="Y251" s="108"/>
      <c r="Z251" s="108"/>
    </row>
    <row r="252" spans="1:26" ht="15.75" customHeight="1">
      <c r="A252" s="108"/>
      <c r="B252" s="108"/>
      <c r="C252" s="108"/>
      <c r="D252" s="108"/>
      <c r="E252" s="108"/>
      <c r="F252" s="108"/>
      <c r="G252" s="108"/>
      <c r="H252" s="108"/>
      <c r="I252" s="108"/>
      <c r="J252" s="108"/>
      <c r="K252" s="108"/>
      <c r="L252" s="108"/>
      <c r="M252" s="108"/>
      <c r="N252" s="108"/>
      <c r="O252" s="167"/>
      <c r="P252" s="167"/>
      <c r="Q252" s="108"/>
      <c r="R252" s="108"/>
      <c r="S252" s="108"/>
      <c r="T252" s="108"/>
      <c r="U252" s="108"/>
      <c r="V252" s="108"/>
      <c r="W252" s="108"/>
      <c r="X252" s="108"/>
      <c r="Y252" s="108"/>
      <c r="Z252" s="108"/>
    </row>
    <row r="253" spans="1:26" ht="15.75" customHeight="1">
      <c r="A253" s="108"/>
      <c r="B253" s="108"/>
      <c r="C253" s="108"/>
      <c r="D253" s="108"/>
      <c r="E253" s="108"/>
      <c r="F253" s="108"/>
      <c r="G253" s="108"/>
      <c r="H253" s="108"/>
      <c r="I253" s="108"/>
      <c r="J253" s="108"/>
      <c r="K253" s="108"/>
      <c r="L253" s="108"/>
      <c r="M253" s="108"/>
      <c r="N253" s="108"/>
      <c r="O253" s="167"/>
      <c r="P253" s="167"/>
      <c r="Q253" s="108"/>
      <c r="R253" s="108"/>
      <c r="S253" s="108"/>
      <c r="T253" s="108"/>
      <c r="U253" s="108"/>
      <c r="V253" s="108"/>
      <c r="W253" s="108"/>
      <c r="X253" s="108"/>
      <c r="Y253" s="108"/>
      <c r="Z253" s="108"/>
    </row>
    <row r="254" spans="1:26" ht="15.75" customHeight="1">
      <c r="A254" s="108"/>
      <c r="B254" s="108"/>
      <c r="C254" s="108"/>
      <c r="D254" s="108"/>
      <c r="E254" s="108"/>
      <c r="F254" s="108"/>
      <c r="G254" s="108"/>
      <c r="H254" s="108"/>
      <c r="I254" s="108"/>
      <c r="J254" s="108"/>
      <c r="K254" s="108"/>
      <c r="L254" s="108"/>
      <c r="M254" s="108"/>
      <c r="N254" s="108"/>
      <c r="O254" s="167"/>
      <c r="P254" s="167"/>
      <c r="Q254" s="108"/>
      <c r="R254" s="108"/>
      <c r="S254" s="108"/>
      <c r="T254" s="108"/>
      <c r="U254" s="108"/>
      <c r="V254" s="108"/>
      <c r="W254" s="108"/>
      <c r="X254" s="108"/>
      <c r="Y254" s="108"/>
      <c r="Z254" s="108"/>
    </row>
    <row r="255" spans="1:26" ht="15.75" customHeight="1">
      <c r="A255" s="108"/>
      <c r="B255" s="108"/>
      <c r="C255" s="108"/>
      <c r="D255" s="108"/>
      <c r="E255" s="108"/>
      <c r="F255" s="108"/>
      <c r="G255" s="108"/>
      <c r="H255" s="108"/>
      <c r="I255" s="108"/>
      <c r="J255" s="108"/>
      <c r="K255" s="108"/>
      <c r="L255" s="108"/>
      <c r="M255" s="108"/>
      <c r="N255" s="108"/>
      <c r="O255" s="167"/>
      <c r="P255" s="167"/>
      <c r="Q255" s="108"/>
      <c r="R255" s="108"/>
      <c r="S255" s="108"/>
      <c r="T255" s="108"/>
      <c r="U255" s="108"/>
      <c r="V255" s="108"/>
      <c r="W255" s="108"/>
      <c r="X255" s="108"/>
      <c r="Y255" s="108"/>
      <c r="Z255" s="108"/>
    </row>
    <row r="256" spans="1:26" ht="15.75" customHeight="1">
      <c r="A256" s="108"/>
      <c r="B256" s="108"/>
      <c r="C256" s="108"/>
      <c r="D256" s="108"/>
      <c r="E256" s="108"/>
      <c r="F256" s="108"/>
      <c r="G256" s="108"/>
      <c r="H256" s="108"/>
      <c r="I256" s="108"/>
      <c r="J256" s="108"/>
      <c r="K256" s="108"/>
      <c r="L256" s="108"/>
      <c r="M256" s="108"/>
      <c r="N256" s="108"/>
      <c r="O256" s="167"/>
      <c r="P256" s="167"/>
      <c r="Q256" s="108"/>
      <c r="R256" s="108"/>
      <c r="S256" s="108"/>
      <c r="T256" s="108"/>
      <c r="U256" s="108"/>
      <c r="V256" s="108"/>
      <c r="W256" s="108"/>
      <c r="X256" s="108"/>
      <c r="Y256" s="108"/>
      <c r="Z256" s="108"/>
    </row>
    <row r="257" spans="1:26" ht="15.75" customHeight="1">
      <c r="A257" s="108"/>
      <c r="B257" s="108"/>
      <c r="C257" s="108"/>
      <c r="D257" s="108"/>
      <c r="E257" s="108"/>
      <c r="F257" s="108"/>
      <c r="G257" s="108"/>
      <c r="H257" s="108"/>
      <c r="I257" s="108"/>
      <c r="J257" s="108"/>
      <c r="K257" s="108"/>
      <c r="L257" s="108"/>
      <c r="M257" s="108"/>
      <c r="N257" s="108"/>
      <c r="O257" s="167"/>
      <c r="P257" s="167"/>
      <c r="Q257" s="108"/>
      <c r="R257" s="108"/>
      <c r="S257" s="108"/>
      <c r="T257" s="108"/>
      <c r="U257" s="108"/>
      <c r="V257" s="108"/>
      <c r="W257" s="108"/>
      <c r="X257" s="108"/>
      <c r="Y257" s="108"/>
      <c r="Z257" s="108"/>
    </row>
    <row r="258" spans="1:26" ht="15.75" customHeight="1">
      <c r="A258" s="108"/>
      <c r="B258" s="108"/>
      <c r="C258" s="108"/>
      <c r="D258" s="108"/>
      <c r="E258" s="108"/>
      <c r="F258" s="108"/>
      <c r="G258" s="108"/>
      <c r="H258" s="108"/>
      <c r="I258" s="108"/>
      <c r="J258" s="108"/>
      <c r="K258" s="108"/>
      <c r="L258" s="108"/>
      <c r="M258" s="108"/>
      <c r="N258" s="108"/>
      <c r="O258" s="167"/>
      <c r="P258" s="167"/>
      <c r="Q258" s="108"/>
      <c r="R258" s="108"/>
      <c r="S258" s="108"/>
      <c r="T258" s="108"/>
      <c r="U258" s="108"/>
      <c r="V258" s="108"/>
      <c r="W258" s="108"/>
      <c r="X258" s="108"/>
      <c r="Y258" s="108"/>
      <c r="Z258" s="108"/>
    </row>
    <row r="259" spans="1:26" ht="15.75" customHeight="1">
      <c r="A259" s="108"/>
      <c r="B259" s="108"/>
      <c r="C259" s="108"/>
      <c r="D259" s="108"/>
      <c r="E259" s="108"/>
      <c r="F259" s="108"/>
      <c r="G259" s="108"/>
      <c r="H259" s="108"/>
      <c r="I259" s="108"/>
      <c r="J259" s="108"/>
      <c r="K259" s="108"/>
      <c r="L259" s="108"/>
      <c r="M259" s="108"/>
      <c r="N259" s="108"/>
      <c r="O259" s="167"/>
      <c r="P259" s="167"/>
      <c r="Q259" s="108"/>
      <c r="R259" s="108"/>
      <c r="S259" s="108"/>
      <c r="T259" s="108"/>
      <c r="U259" s="108"/>
      <c r="V259" s="108"/>
      <c r="W259" s="108"/>
      <c r="X259" s="108"/>
      <c r="Y259" s="108"/>
      <c r="Z259" s="108"/>
    </row>
    <row r="260" spans="1:26" ht="15.75" customHeight="1">
      <c r="A260" s="108"/>
      <c r="B260" s="108"/>
      <c r="C260" s="108"/>
      <c r="D260" s="108"/>
      <c r="E260" s="108"/>
      <c r="F260" s="108"/>
      <c r="G260" s="108"/>
      <c r="H260" s="108"/>
      <c r="I260" s="108"/>
      <c r="J260" s="108"/>
      <c r="K260" s="108"/>
      <c r="L260" s="108"/>
      <c r="M260" s="108"/>
      <c r="N260" s="108"/>
      <c r="O260" s="167"/>
      <c r="P260" s="167"/>
      <c r="Q260" s="108"/>
      <c r="R260" s="108"/>
      <c r="S260" s="108"/>
      <c r="T260" s="108"/>
      <c r="U260" s="108"/>
      <c r="V260" s="108"/>
      <c r="W260" s="108"/>
      <c r="X260" s="108"/>
      <c r="Y260" s="108"/>
      <c r="Z260" s="108"/>
    </row>
    <row r="261" spans="1:26" ht="15.75" customHeight="1">
      <c r="A261" s="108"/>
      <c r="B261" s="108"/>
      <c r="C261" s="108"/>
      <c r="D261" s="108"/>
      <c r="E261" s="108"/>
      <c r="F261" s="108"/>
      <c r="G261" s="108"/>
      <c r="H261" s="108"/>
      <c r="I261" s="108"/>
      <c r="J261" s="108"/>
      <c r="K261" s="108"/>
      <c r="L261" s="108"/>
      <c r="M261" s="108"/>
      <c r="N261" s="108"/>
      <c r="O261" s="167"/>
      <c r="P261" s="167"/>
      <c r="Q261" s="108"/>
      <c r="R261" s="108"/>
      <c r="S261" s="108"/>
      <c r="T261" s="108"/>
      <c r="U261" s="108"/>
      <c r="V261" s="108"/>
      <c r="W261" s="108"/>
      <c r="X261" s="108"/>
      <c r="Y261" s="108"/>
      <c r="Z261" s="108"/>
    </row>
    <row r="262" spans="1:26" ht="15.75" customHeight="1">
      <c r="A262" s="108"/>
      <c r="B262" s="108"/>
      <c r="C262" s="108"/>
      <c r="D262" s="108"/>
      <c r="E262" s="108"/>
      <c r="F262" s="108"/>
      <c r="G262" s="108"/>
      <c r="H262" s="108"/>
      <c r="I262" s="108"/>
      <c r="J262" s="108"/>
      <c r="K262" s="108"/>
      <c r="L262" s="108"/>
      <c r="M262" s="108"/>
      <c r="N262" s="108"/>
      <c r="O262" s="167"/>
      <c r="P262" s="167"/>
      <c r="Q262" s="108"/>
      <c r="R262" s="108"/>
      <c r="S262" s="108"/>
      <c r="T262" s="108"/>
      <c r="U262" s="108"/>
      <c r="V262" s="108"/>
      <c r="W262" s="108"/>
      <c r="X262" s="108"/>
      <c r="Y262" s="108"/>
      <c r="Z262" s="108"/>
    </row>
    <row r="263" spans="1:26" ht="15.75" customHeight="1">
      <c r="A263" s="108"/>
      <c r="B263" s="108"/>
      <c r="C263" s="108"/>
      <c r="D263" s="108"/>
      <c r="E263" s="108"/>
      <c r="F263" s="108"/>
      <c r="G263" s="108"/>
      <c r="H263" s="108"/>
      <c r="I263" s="108"/>
      <c r="J263" s="108"/>
      <c r="K263" s="108"/>
      <c r="L263" s="108"/>
      <c r="M263" s="108"/>
      <c r="N263" s="108"/>
      <c r="O263" s="167"/>
      <c r="P263" s="167"/>
      <c r="Q263" s="108"/>
      <c r="R263" s="108"/>
      <c r="S263" s="108"/>
      <c r="T263" s="108"/>
      <c r="U263" s="108"/>
      <c r="V263" s="108"/>
      <c r="W263" s="108"/>
      <c r="X263" s="108"/>
      <c r="Y263" s="108"/>
      <c r="Z263" s="108"/>
    </row>
    <row r="264" spans="1:26" ht="15.75" customHeight="1">
      <c r="A264" s="108"/>
      <c r="B264" s="108"/>
      <c r="C264" s="108"/>
      <c r="D264" s="108"/>
      <c r="E264" s="108"/>
      <c r="F264" s="108"/>
      <c r="G264" s="108"/>
      <c r="H264" s="108"/>
      <c r="I264" s="108"/>
      <c r="J264" s="108"/>
      <c r="K264" s="108"/>
      <c r="L264" s="108"/>
      <c r="M264" s="108"/>
      <c r="N264" s="108"/>
      <c r="O264" s="167"/>
      <c r="P264" s="167"/>
      <c r="Q264" s="108"/>
      <c r="R264" s="108"/>
      <c r="S264" s="108"/>
      <c r="T264" s="108"/>
      <c r="U264" s="108"/>
      <c r="V264" s="108"/>
      <c r="W264" s="108"/>
      <c r="X264" s="108"/>
      <c r="Y264" s="108"/>
      <c r="Z264" s="108"/>
    </row>
    <row r="265" spans="1:26" ht="15.75" customHeight="1">
      <c r="A265" s="108"/>
      <c r="B265" s="108"/>
      <c r="C265" s="108"/>
      <c r="D265" s="108"/>
      <c r="E265" s="108"/>
      <c r="F265" s="108"/>
      <c r="G265" s="108"/>
      <c r="H265" s="108"/>
      <c r="I265" s="108"/>
      <c r="J265" s="108"/>
      <c r="K265" s="108"/>
      <c r="L265" s="108"/>
      <c r="M265" s="108"/>
      <c r="N265" s="108"/>
      <c r="O265" s="167"/>
      <c r="P265" s="167"/>
      <c r="Q265" s="108"/>
      <c r="R265" s="108"/>
      <c r="S265" s="108"/>
      <c r="T265" s="108"/>
      <c r="U265" s="108"/>
      <c r="V265" s="108"/>
      <c r="W265" s="108"/>
      <c r="X265" s="108"/>
      <c r="Y265" s="108"/>
      <c r="Z265" s="108"/>
    </row>
    <row r="266" spans="1:26" ht="15.75" customHeight="1">
      <c r="A266" s="108"/>
      <c r="B266" s="108"/>
      <c r="C266" s="108"/>
      <c r="D266" s="108"/>
      <c r="E266" s="108"/>
      <c r="F266" s="108"/>
      <c r="G266" s="108"/>
      <c r="H266" s="108"/>
      <c r="I266" s="108"/>
      <c r="J266" s="108"/>
      <c r="K266" s="108"/>
      <c r="L266" s="108"/>
      <c r="M266" s="108"/>
      <c r="N266" s="108"/>
      <c r="O266" s="167"/>
      <c r="P266" s="167"/>
      <c r="Q266" s="108"/>
      <c r="R266" s="108"/>
      <c r="S266" s="108"/>
      <c r="T266" s="108"/>
      <c r="U266" s="108"/>
      <c r="V266" s="108"/>
      <c r="W266" s="108"/>
      <c r="X266" s="108"/>
      <c r="Y266" s="108"/>
      <c r="Z266" s="108"/>
    </row>
    <row r="267" spans="1:26" ht="15.75" customHeight="1">
      <c r="A267" s="108"/>
      <c r="B267" s="108"/>
      <c r="C267" s="108"/>
      <c r="D267" s="108"/>
      <c r="E267" s="108"/>
      <c r="F267" s="108"/>
      <c r="G267" s="108"/>
      <c r="H267" s="108"/>
      <c r="I267" s="108"/>
      <c r="J267" s="108"/>
      <c r="K267" s="108"/>
      <c r="L267" s="108"/>
      <c r="M267" s="108"/>
      <c r="N267" s="108"/>
      <c r="O267" s="167"/>
      <c r="P267" s="167"/>
      <c r="Q267" s="108"/>
      <c r="R267" s="108"/>
      <c r="S267" s="108"/>
      <c r="T267" s="108"/>
      <c r="U267" s="108"/>
      <c r="V267" s="108"/>
      <c r="W267" s="108"/>
      <c r="X267" s="108"/>
      <c r="Y267" s="108"/>
      <c r="Z267" s="108"/>
    </row>
    <row r="268" spans="1:26" ht="15.75" customHeight="1">
      <c r="A268" s="108"/>
      <c r="B268" s="108"/>
      <c r="C268" s="108"/>
      <c r="D268" s="108"/>
      <c r="E268" s="108"/>
      <c r="F268" s="108"/>
      <c r="G268" s="108"/>
      <c r="H268" s="108"/>
      <c r="I268" s="108"/>
      <c r="J268" s="108"/>
      <c r="K268" s="108"/>
      <c r="L268" s="108"/>
      <c r="M268" s="108"/>
      <c r="N268" s="108"/>
      <c r="O268" s="167"/>
      <c r="P268" s="167"/>
      <c r="Q268" s="108"/>
      <c r="R268" s="108"/>
      <c r="S268" s="108"/>
      <c r="T268" s="108"/>
      <c r="U268" s="108"/>
      <c r="V268" s="108"/>
      <c r="W268" s="108"/>
      <c r="X268" s="108"/>
      <c r="Y268" s="108"/>
      <c r="Z268" s="108"/>
    </row>
    <row r="269" spans="1:26" ht="15.75" customHeight="1">
      <c r="A269" s="108"/>
      <c r="B269" s="108"/>
      <c r="C269" s="108"/>
      <c r="D269" s="108"/>
      <c r="E269" s="108"/>
      <c r="F269" s="108"/>
      <c r="G269" s="108"/>
      <c r="H269" s="108"/>
      <c r="I269" s="108"/>
      <c r="J269" s="108"/>
      <c r="K269" s="108"/>
      <c r="L269" s="108"/>
      <c r="M269" s="108"/>
      <c r="N269" s="108"/>
      <c r="O269" s="167"/>
      <c r="P269" s="167"/>
      <c r="Q269" s="108"/>
      <c r="R269" s="108"/>
      <c r="S269" s="108"/>
      <c r="T269" s="108"/>
      <c r="U269" s="108"/>
      <c r="V269" s="108"/>
      <c r="W269" s="108"/>
      <c r="X269" s="108"/>
      <c r="Y269" s="108"/>
      <c r="Z269" s="108"/>
    </row>
    <row r="270" spans="1:26" ht="15.75" customHeight="1">
      <c r="A270" s="108"/>
      <c r="B270" s="108"/>
      <c r="C270" s="108"/>
      <c r="D270" s="108"/>
      <c r="E270" s="108"/>
      <c r="F270" s="108"/>
      <c r="G270" s="108"/>
      <c r="H270" s="108"/>
      <c r="I270" s="108"/>
      <c r="J270" s="108"/>
      <c r="K270" s="108"/>
      <c r="L270" s="108"/>
      <c r="M270" s="108"/>
      <c r="N270" s="108"/>
      <c r="O270" s="167"/>
      <c r="P270" s="167"/>
      <c r="Q270" s="108"/>
      <c r="R270" s="108"/>
      <c r="S270" s="108"/>
      <c r="T270" s="108"/>
      <c r="U270" s="108"/>
      <c r="V270" s="108"/>
      <c r="W270" s="108"/>
      <c r="X270" s="108"/>
      <c r="Y270" s="108"/>
      <c r="Z270" s="108"/>
    </row>
    <row r="271" spans="1:26" ht="15.75" customHeight="1">
      <c r="A271" s="108"/>
      <c r="B271" s="108"/>
      <c r="C271" s="108"/>
      <c r="D271" s="108"/>
      <c r="E271" s="108"/>
      <c r="F271" s="108"/>
      <c r="G271" s="108"/>
      <c r="H271" s="108"/>
      <c r="I271" s="108"/>
      <c r="J271" s="108"/>
      <c r="K271" s="108"/>
      <c r="L271" s="108"/>
      <c r="M271" s="108"/>
      <c r="N271" s="108"/>
      <c r="O271" s="167"/>
      <c r="P271" s="167"/>
      <c r="Q271" s="108"/>
      <c r="R271" s="108"/>
      <c r="S271" s="108"/>
      <c r="T271" s="108"/>
      <c r="U271" s="108"/>
      <c r="V271" s="108"/>
      <c r="W271" s="108"/>
      <c r="X271" s="108"/>
      <c r="Y271" s="108"/>
      <c r="Z271" s="108"/>
    </row>
    <row r="272" spans="1:26" ht="15.75" customHeight="1">
      <c r="A272" s="108"/>
      <c r="B272" s="108"/>
      <c r="C272" s="108"/>
      <c r="D272" s="108"/>
      <c r="E272" s="108"/>
      <c r="F272" s="108"/>
      <c r="G272" s="108"/>
      <c r="H272" s="108"/>
      <c r="I272" s="108"/>
      <c r="J272" s="108"/>
      <c r="K272" s="108"/>
      <c r="L272" s="108"/>
      <c r="M272" s="108"/>
      <c r="N272" s="108"/>
      <c r="O272" s="167"/>
      <c r="P272" s="167"/>
      <c r="Q272" s="108"/>
      <c r="R272" s="108"/>
      <c r="S272" s="108"/>
      <c r="T272" s="108"/>
      <c r="U272" s="108"/>
      <c r="V272" s="108"/>
      <c r="W272" s="108"/>
      <c r="X272" s="108"/>
      <c r="Y272" s="108"/>
      <c r="Z272" s="108"/>
    </row>
    <row r="273" spans="1:26" ht="15.75" customHeight="1">
      <c r="A273" s="108"/>
      <c r="B273" s="108"/>
      <c r="C273" s="108"/>
      <c r="D273" s="108"/>
      <c r="E273" s="108"/>
      <c r="F273" s="108"/>
      <c r="G273" s="108"/>
      <c r="H273" s="108"/>
      <c r="I273" s="108"/>
      <c r="J273" s="108"/>
      <c r="K273" s="108"/>
      <c r="L273" s="108"/>
      <c r="M273" s="108"/>
      <c r="N273" s="108"/>
      <c r="O273" s="167"/>
      <c r="P273" s="167"/>
      <c r="Q273" s="108"/>
      <c r="R273" s="108"/>
      <c r="S273" s="108"/>
      <c r="T273" s="108"/>
      <c r="U273" s="108"/>
      <c r="V273" s="108"/>
      <c r="W273" s="108"/>
      <c r="X273" s="108"/>
      <c r="Y273" s="108"/>
      <c r="Z273" s="108"/>
    </row>
    <row r="274" spans="1:26" ht="15.75" customHeight="1">
      <c r="A274" s="108"/>
      <c r="B274" s="108"/>
      <c r="C274" s="108"/>
      <c r="D274" s="108"/>
      <c r="E274" s="108"/>
      <c r="F274" s="108"/>
      <c r="G274" s="108"/>
      <c r="H274" s="108"/>
      <c r="I274" s="108"/>
      <c r="J274" s="108"/>
      <c r="K274" s="108"/>
      <c r="L274" s="108"/>
      <c r="M274" s="108"/>
      <c r="N274" s="108"/>
      <c r="O274" s="167"/>
      <c r="P274" s="167"/>
      <c r="Q274" s="108"/>
      <c r="R274" s="108"/>
      <c r="S274" s="108"/>
      <c r="T274" s="108"/>
      <c r="U274" s="108"/>
      <c r="V274" s="108"/>
      <c r="W274" s="108"/>
      <c r="X274" s="108"/>
      <c r="Y274" s="108"/>
      <c r="Z274" s="108"/>
    </row>
    <row r="275" spans="1:26" ht="15.75" customHeight="1">
      <c r="A275" s="108"/>
      <c r="B275" s="108"/>
      <c r="C275" s="108"/>
      <c r="D275" s="108"/>
      <c r="E275" s="108"/>
      <c r="F275" s="108"/>
      <c r="G275" s="108"/>
      <c r="H275" s="108"/>
      <c r="I275" s="108"/>
      <c r="J275" s="108"/>
      <c r="K275" s="108"/>
      <c r="L275" s="108"/>
      <c r="M275" s="108"/>
      <c r="N275" s="108"/>
      <c r="O275" s="167"/>
      <c r="P275" s="167"/>
      <c r="Q275" s="108"/>
      <c r="R275" s="108"/>
      <c r="S275" s="108"/>
      <c r="T275" s="108"/>
      <c r="U275" s="108"/>
      <c r="V275" s="108"/>
      <c r="W275" s="108"/>
      <c r="X275" s="108"/>
      <c r="Y275" s="108"/>
      <c r="Z275" s="108"/>
    </row>
    <row r="276" spans="1:26" ht="15.75" customHeight="1">
      <c r="A276" s="108"/>
      <c r="B276" s="108"/>
      <c r="C276" s="108"/>
      <c r="D276" s="108"/>
      <c r="E276" s="108"/>
      <c r="F276" s="108"/>
      <c r="G276" s="108"/>
      <c r="H276" s="108"/>
      <c r="I276" s="108"/>
      <c r="J276" s="108"/>
      <c r="K276" s="108"/>
      <c r="L276" s="108"/>
      <c r="M276" s="108"/>
      <c r="N276" s="108"/>
      <c r="O276" s="167"/>
      <c r="P276" s="167"/>
      <c r="Q276" s="108"/>
      <c r="R276" s="108"/>
      <c r="S276" s="108"/>
      <c r="T276" s="108"/>
      <c r="U276" s="108"/>
      <c r="V276" s="108"/>
      <c r="W276" s="108"/>
      <c r="X276" s="108"/>
      <c r="Y276" s="108"/>
      <c r="Z276" s="108"/>
    </row>
    <row r="277" spans="1:26" ht="15.75" customHeight="1">
      <c r="A277" s="108"/>
      <c r="B277" s="108"/>
      <c r="C277" s="108"/>
      <c r="D277" s="108"/>
      <c r="E277" s="108"/>
      <c r="F277" s="108"/>
      <c r="G277" s="108"/>
      <c r="H277" s="108"/>
      <c r="I277" s="108"/>
      <c r="J277" s="108"/>
      <c r="K277" s="108"/>
      <c r="L277" s="108"/>
      <c r="M277" s="108"/>
      <c r="N277" s="108"/>
      <c r="O277" s="167"/>
      <c r="P277" s="167"/>
      <c r="Q277" s="108"/>
      <c r="R277" s="108"/>
      <c r="S277" s="108"/>
      <c r="T277" s="108"/>
      <c r="U277" s="108"/>
      <c r="V277" s="108"/>
      <c r="W277" s="108"/>
      <c r="X277" s="108"/>
      <c r="Y277" s="108"/>
      <c r="Z277" s="108"/>
    </row>
    <row r="278" spans="1:26" ht="15.75" customHeight="1">
      <c r="A278" s="108"/>
      <c r="B278" s="108"/>
      <c r="C278" s="108"/>
      <c r="D278" s="108"/>
      <c r="E278" s="108"/>
      <c r="F278" s="108"/>
      <c r="G278" s="108"/>
      <c r="H278" s="108"/>
      <c r="I278" s="108"/>
      <c r="J278" s="108"/>
      <c r="K278" s="108"/>
      <c r="L278" s="108"/>
      <c r="M278" s="108"/>
      <c r="N278" s="108"/>
      <c r="O278" s="167"/>
      <c r="P278" s="167"/>
      <c r="Q278" s="108"/>
      <c r="R278" s="108"/>
      <c r="S278" s="108"/>
      <c r="T278" s="108"/>
      <c r="U278" s="108"/>
      <c r="V278" s="108"/>
      <c r="W278" s="108"/>
      <c r="X278" s="108"/>
      <c r="Y278" s="108"/>
      <c r="Z278" s="108"/>
    </row>
    <row r="279" spans="1:26" ht="15.75" customHeight="1">
      <c r="A279" s="108"/>
      <c r="B279" s="108"/>
      <c r="C279" s="108"/>
      <c r="D279" s="108"/>
      <c r="E279" s="108"/>
      <c r="F279" s="108"/>
      <c r="G279" s="108"/>
      <c r="H279" s="108"/>
      <c r="I279" s="108"/>
      <c r="J279" s="108"/>
      <c r="K279" s="108"/>
      <c r="L279" s="108"/>
      <c r="M279" s="108"/>
      <c r="N279" s="108"/>
      <c r="O279" s="167"/>
      <c r="P279" s="167"/>
      <c r="Q279" s="108"/>
      <c r="R279" s="108"/>
      <c r="S279" s="108"/>
      <c r="T279" s="108"/>
      <c r="U279" s="108"/>
      <c r="V279" s="108"/>
      <c r="W279" s="108"/>
      <c r="X279" s="108"/>
      <c r="Y279" s="108"/>
      <c r="Z279" s="108"/>
    </row>
    <row r="280" spans="1:26" ht="15.75" customHeight="1">
      <c r="A280" s="108"/>
      <c r="B280" s="108"/>
      <c r="C280" s="108"/>
      <c r="D280" s="108"/>
      <c r="E280" s="108"/>
      <c r="F280" s="108"/>
      <c r="G280" s="108"/>
      <c r="H280" s="108"/>
      <c r="I280" s="108"/>
      <c r="J280" s="108"/>
      <c r="K280" s="108"/>
      <c r="L280" s="108"/>
      <c r="M280" s="108"/>
      <c r="N280" s="108"/>
      <c r="O280" s="167"/>
      <c r="P280" s="167"/>
      <c r="Q280" s="108"/>
      <c r="R280" s="108"/>
      <c r="S280" s="108"/>
      <c r="T280" s="108"/>
      <c r="U280" s="108"/>
      <c r="V280" s="108"/>
      <c r="W280" s="108"/>
      <c r="X280" s="108"/>
      <c r="Y280" s="108"/>
      <c r="Z280" s="108"/>
    </row>
    <row r="281" spans="1:26" ht="15.75" customHeight="1">
      <c r="A281" s="108"/>
      <c r="B281" s="108"/>
      <c r="C281" s="108"/>
      <c r="D281" s="108"/>
      <c r="E281" s="108"/>
      <c r="F281" s="108"/>
      <c r="G281" s="108"/>
      <c r="H281" s="108"/>
      <c r="I281" s="108"/>
      <c r="J281" s="108"/>
      <c r="K281" s="108"/>
      <c r="L281" s="108"/>
      <c r="M281" s="108"/>
      <c r="N281" s="108"/>
      <c r="O281" s="167"/>
      <c r="P281" s="167"/>
      <c r="Q281" s="108"/>
      <c r="R281" s="108"/>
      <c r="S281" s="108"/>
      <c r="T281" s="108"/>
      <c r="U281" s="108"/>
      <c r="V281" s="108"/>
      <c r="W281" s="108"/>
      <c r="X281" s="108"/>
      <c r="Y281" s="108"/>
      <c r="Z281" s="108"/>
    </row>
    <row r="282" spans="1:26" ht="15.75" customHeight="1">
      <c r="A282" s="108"/>
      <c r="B282" s="108"/>
      <c r="C282" s="108"/>
      <c r="D282" s="108"/>
      <c r="E282" s="108"/>
      <c r="F282" s="108"/>
      <c r="G282" s="108"/>
      <c r="H282" s="108"/>
      <c r="I282" s="108"/>
      <c r="J282" s="108"/>
      <c r="K282" s="108"/>
      <c r="L282" s="108"/>
      <c r="M282" s="108"/>
      <c r="N282" s="108"/>
      <c r="O282" s="167"/>
      <c r="P282" s="167"/>
      <c r="Q282" s="108"/>
      <c r="R282" s="108"/>
      <c r="S282" s="108"/>
      <c r="T282" s="108"/>
      <c r="U282" s="108"/>
      <c r="V282" s="108"/>
      <c r="W282" s="108"/>
      <c r="X282" s="108"/>
      <c r="Y282" s="108"/>
      <c r="Z282" s="108"/>
    </row>
    <row r="283" spans="1:26" ht="15.75" customHeight="1">
      <c r="A283" s="108"/>
      <c r="B283" s="108"/>
      <c r="C283" s="108"/>
      <c r="D283" s="108"/>
      <c r="E283" s="108"/>
      <c r="F283" s="108"/>
      <c r="G283" s="108"/>
      <c r="H283" s="108"/>
      <c r="I283" s="108"/>
      <c r="J283" s="108"/>
      <c r="K283" s="108"/>
      <c r="L283" s="108"/>
      <c r="M283" s="108"/>
      <c r="N283" s="108"/>
      <c r="O283" s="167"/>
      <c r="P283" s="167"/>
      <c r="Q283" s="108"/>
      <c r="R283" s="108"/>
      <c r="S283" s="108"/>
      <c r="T283" s="108"/>
      <c r="U283" s="108"/>
      <c r="V283" s="108"/>
      <c r="W283" s="108"/>
      <c r="X283" s="108"/>
      <c r="Y283" s="108"/>
      <c r="Z283" s="108"/>
    </row>
    <row r="284" spans="1:26" ht="15.75" customHeight="1">
      <c r="A284" s="108"/>
      <c r="B284" s="108"/>
      <c r="C284" s="108"/>
      <c r="D284" s="108"/>
      <c r="E284" s="108"/>
      <c r="F284" s="108"/>
      <c r="G284" s="108"/>
      <c r="H284" s="108"/>
      <c r="I284" s="108"/>
      <c r="J284" s="108"/>
      <c r="K284" s="108"/>
      <c r="L284" s="108"/>
      <c r="M284" s="108"/>
      <c r="N284" s="108"/>
      <c r="O284" s="167"/>
      <c r="P284" s="167"/>
      <c r="Q284" s="108"/>
      <c r="R284" s="108"/>
      <c r="S284" s="108"/>
      <c r="T284" s="108"/>
      <c r="U284" s="108"/>
      <c r="V284" s="108"/>
      <c r="W284" s="108"/>
      <c r="X284" s="108"/>
      <c r="Y284" s="108"/>
      <c r="Z284" s="108"/>
    </row>
    <row r="285" spans="1:26" ht="15.75" customHeight="1">
      <c r="A285" s="108"/>
      <c r="B285" s="108"/>
      <c r="C285" s="108"/>
      <c r="D285" s="108"/>
      <c r="E285" s="108"/>
      <c r="F285" s="108"/>
      <c r="G285" s="108"/>
      <c r="H285" s="108"/>
      <c r="I285" s="108"/>
      <c r="J285" s="108"/>
      <c r="K285" s="108"/>
      <c r="L285" s="108"/>
      <c r="M285" s="108"/>
      <c r="N285" s="108"/>
      <c r="O285" s="167"/>
      <c r="P285" s="167"/>
      <c r="Q285" s="108"/>
      <c r="R285" s="108"/>
      <c r="S285" s="108"/>
      <c r="T285" s="108"/>
      <c r="U285" s="108"/>
      <c r="V285" s="108"/>
      <c r="W285" s="108"/>
      <c r="X285" s="108"/>
      <c r="Y285" s="108"/>
      <c r="Z285" s="108"/>
    </row>
    <row r="286" spans="1:26" ht="15.75" customHeight="1">
      <c r="A286" s="108"/>
      <c r="B286" s="108"/>
      <c r="C286" s="108"/>
      <c r="D286" s="108"/>
      <c r="E286" s="108"/>
      <c r="F286" s="108"/>
      <c r="G286" s="108"/>
      <c r="H286" s="108"/>
      <c r="I286" s="108"/>
      <c r="J286" s="108"/>
      <c r="K286" s="108"/>
      <c r="L286" s="108"/>
      <c r="M286" s="108"/>
      <c r="N286" s="108"/>
      <c r="O286" s="167"/>
      <c r="P286" s="167"/>
      <c r="Q286" s="108"/>
      <c r="R286" s="108"/>
      <c r="S286" s="108"/>
      <c r="T286" s="108"/>
      <c r="U286" s="108"/>
      <c r="V286" s="108"/>
      <c r="W286" s="108"/>
      <c r="X286" s="108"/>
      <c r="Y286" s="108"/>
      <c r="Z286" s="108"/>
    </row>
    <row r="287" spans="1:26" ht="15.75" customHeight="1">
      <c r="A287" s="108"/>
      <c r="B287" s="108"/>
      <c r="C287" s="108"/>
      <c r="D287" s="108"/>
      <c r="E287" s="108"/>
      <c r="F287" s="108"/>
      <c r="G287" s="108"/>
      <c r="H287" s="108"/>
      <c r="I287" s="108"/>
      <c r="J287" s="108"/>
      <c r="K287" s="108"/>
      <c r="L287" s="108"/>
      <c r="M287" s="108"/>
      <c r="N287" s="108"/>
      <c r="O287" s="167"/>
      <c r="P287" s="167"/>
      <c r="Q287" s="108"/>
      <c r="R287" s="108"/>
      <c r="S287" s="108"/>
      <c r="T287" s="108"/>
      <c r="U287" s="108"/>
      <c r="V287" s="108"/>
      <c r="W287" s="108"/>
      <c r="X287" s="108"/>
      <c r="Y287" s="108"/>
      <c r="Z287" s="108"/>
    </row>
    <row r="288" spans="1:26" ht="15.75" customHeight="1">
      <c r="A288" s="108"/>
      <c r="B288" s="108"/>
      <c r="C288" s="108"/>
      <c r="D288" s="108"/>
      <c r="E288" s="108"/>
      <c r="F288" s="108"/>
      <c r="G288" s="108"/>
      <c r="H288" s="108"/>
      <c r="I288" s="108"/>
      <c r="J288" s="108"/>
      <c r="K288" s="108"/>
      <c r="L288" s="108"/>
      <c r="M288" s="108"/>
      <c r="N288" s="108"/>
      <c r="O288" s="167"/>
      <c r="P288" s="167"/>
      <c r="Q288" s="108"/>
      <c r="R288" s="108"/>
      <c r="S288" s="108"/>
      <c r="T288" s="108"/>
      <c r="U288" s="108"/>
      <c r="V288" s="108"/>
      <c r="W288" s="108"/>
      <c r="X288" s="108"/>
      <c r="Y288" s="108"/>
      <c r="Z288" s="108"/>
    </row>
    <row r="289" spans="1:26" ht="15.75" customHeight="1">
      <c r="A289" s="108"/>
      <c r="B289" s="108"/>
      <c r="C289" s="108"/>
      <c r="D289" s="108"/>
      <c r="E289" s="108"/>
      <c r="F289" s="108"/>
      <c r="G289" s="108"/>
      <c r="H289" s="108"/>
      <c r="I289" s="108"/>
      <c r="J289" s="108"/>
      <c r="K289" s="108"/>
      <c r="L289" s="108"/>
      <c r="M289" s="108"/>
      <c r="N289" s="108"/>
      <c r="O289" s="167"/>
      <c r="P289" s="167"/>
      <c r="Q289" s="108"/>
      <c r="R289" s="108"/>
      <c r="S289" s="108"/>
      <c r="T289" s="108"/>
      <c r="U289" s="108"/>
      <c r="V289" s="108"/>
      <c r="W289" s="108"/>
      <c r="X289" s="108"/>
      <c r="Y289" s="108"/>
      <c r="Z289" s="108"/>
    </row>
    <row r="290" spans="1:26" ht="15.75" customHeight="1">
      <c r="A290" s="108"/>
      <c r="B290" s="108"/>
      <c r="C290" s="108"/>
      <c r="D290" s="108"/>
      <c r="E290" s="108"/>
      <c r="F290" s="108"/>
      <c r="G290" s="108"/>
      <c r="H290" s="108"/>
      <c r="I290" s="108"/>
      <c r="J290" s="108"/>
      <c r="K290" s="108"/>
      <c r="L290" s="108"/>
      <c r="M290" s="108"/>
      <c r="N290" s="108"/>
      <c r="O290" s="167"/>
      <c r="P290" s="167"/>
      <c r="Q290" s="108"/>
      <c r="R290" s="108"/>
      <c r="S290" s="108"/>
      <c r="T290" s="108"/>
      <c r="U290" s="108"/>
      <c r="V290" s="108"/>
      <c r="W290" s="108"/>
      <c r="X290" s="108"/>
      <c r="Y290" s="108"/>
      <c r="Z290" s="108"/>
    </row>
    <row r="291" spans="1:26" ht="15.75" customHeight="1">
      <c r="A291" s="108"/>
      <c r="B291" s="108"/>
      <c r="C291" s="108"/>
      <c r="D291" s="108"/>
      <c r="E291" s="108"/>
      <c r="F291" s="108"/>
      <c r="G291" s="108"/>
      <c r="H291" s="108"/>
      <c r="I291" s="108"/>
      <c r="J291" s="108"/>
      <c r="K291" s="108"/>
      <c r="L291" s="108"/>
      <c r="M291" s="108"/>
      <c r="N291" s="108"/>
      <c r="O291" s="167"/>
      <c r="P291" s="167"/>
      <c r="Q291" s="108"/>
      <c r="R291" s="108"/>
      <c r="S291" s="108"/>
      <c r="T291" s="108"/>
      <c r="U291" s="108"/>
      <c r="V291" s="108"/>
      <c r="W291" s="108"/>
      <c r="X291" s="108"/>
      <c r="Y291" s="108"/>
      <c r="Z291" s="108"/>
    </row>
    <row r="292" spans="1:26" ht="15.75" customHeight="1">
      <c r="A292" s="108"/>
      <c r="B292" s="108"/>
      <c r="C292" s="108"/>
      <c r="D292" s="108"/>
      <c r="E292" s="108"/>
      <c r="F292" s="108"/>
      <c r="G292" s="108"/>
      <c r="H292" s="108"/>
      <c r="I292" s="108"/>
      <c r="J292" s="108"/>
      <c r="K292" s="108"/>
      <c r="L292" s="108"/>
      <c r="M292" s="108"/>
      <c r="N292" s="108"/>
      <c r="O292" s="167"/>
      <c r="P292" s="167"/>
      <c r="Q292" s="108"/>
      <c r="R292" s="108"/>
      <c r="S292" s="108"/>
      <c r="T292" s="108"/>
      <c r="U292" s="108"/>
      <c r="V292" s="108"/>
      <c r="W292" s="108"/>
      <c r="X292" s="108"/>
      <c r="Y292" s="108"/>
      <c r="Z292" s="108"/>
    </row>
    <row r="293" spans="1:26" ht="15.75" customHeight="1">
      <c r="A293" s="108"/>
      <c r="B293" s="108"/>
      <c r="C293" s="108"/>
      <c r="D293" s="108"/>
      <c r="E293" s="108"/>
      <c r="F293" s="108"/>
      <c r="G293" s="108"/>
      <c r="H293" s="108"/>
      <c r="I293" s="108"/>
      <c r="J293" s="108"/>
      <c r="K293" s="108"/>
      <c r="L293" s="108"/>
      <c r="M293" s="108"/>
      <c r="N293" s="108"/>
      <c r="O293" s="167"/>
      <c r="P293" s="167"/>
      <c r="Q293" s="108"/>
      <c r="R293" s="108"/>
      <c r="S293" s="108"/>
      <c r="T293" s="108"/>
      <c r="U293" s="108"/>
      <c r="V293" s="108"/>
      <c r="W293" s="108"/>
      <c r="X293" s="108"/>
      <c r="Y293" s="108"/>
      <c r="Z293" s="108"/>
    </row>
    <row r="294" spans="1:26" ht="15.75" customHeight="1">
      <c r="A294" s="108"/>
      <c r="B294" s="108"/>
      <c r="C294" s="108"/>
      <c r="D294" s="108"/>
      <c r="E294" s="108"/>
      <c r="F294" s="108"/>
      <c r="G294" s="108"/>
      <c r="H294" s="108"/>
      <c r="I294" s="108"/>
      <c r="J294" s="108"/>
      <c r="K294" s="108"/>
      <c r="L294" s="108"/>
      <c r="M294" s="108"/>
      <c r="N294" s="108"/>
      <c r="O294" s="167"/>
      <c r="P294" s="167"/>
      <c r="Q294" s="108"/>
      <c r="R294" s="108"/>
      <c r="S294" s="108"/>
      <c r="T294" s="108"/>
      <c r="U294" s="108"/>
      <c r="V294" s="108"/>
      <c r="W294" s="108"/>
      <c r="X294" s="108"/>
      <c r="Y294" s="108"/>
      <c r="Z294" s="108"/>
    </row>
    <row r="295" spans="1:26" ht="15.75" customHeight="1">
      <c r="A295" s="108"/>
      <c r="B295" s="108"/>
      <c r="C295" s="108"/>
      <c r="D295" s="108"/>
      <c r="E295" s="108"/>
      <c r="F295" s="108"/>
      <c r="G295" s="108"/>
      <c r="H295" s="108"/>
      <c r="I295" s="108"/>
      <c r="J295" s="108"/>
      <c r="K295" s="108"/>
      <c r="L295" s="108"/>
      <c r="M295" s="108"/>
      <c r="N295" s="108"/>
      <c r="O295" s="167"/>
      <c r="P295" s="167"/>
      <c r="Q295" s="108"/>
      <c r="R295" s="108"/>
      <c r="S295" s="108"/>
      <c r="T295" s="108"/>
      <c r="U295" s="108"/>
      <c r="V295" s="108"/>
      <c r="W295" s="108"/>
      <c r="X295" s="108"/>
      <c r="Y295" s="108"/>
      <c r="Z295" s="108"/>
    </row>
    <row r="296" spans="1:26" ht="15.75" customHeight="1">
      <c r="A296" s="108"/>
      <c r="B296" s="108"/>
      <c r="C296" s="108"/>
      <c r="D296" s="108"/>
      <c r="E296" s="108"/>
      <c r="F296" s="108"/>
      <c r="G296" s="108"/>
      <c r="H296" s="108"/>
      <c r="I296" s="108"/>
      <c r="J296" s="108"/>
      <c r="K296" s="108"/>
      <c r="L296" s="108"/>
      <c r="M296" s="108"/>
      <c r="N296" s="108"/>
      <c r="O296" s="167"/>
      <c r="P296" s="167"/>
      <c r="Q296" s="108"/>
      <c r="R296" s="108"/>
      <c r="S296" s="108"/>
      <c r="T296" s="108"/>
      <c r="U296" s="108"/>
      <c r="V296" s="108"/>
      <c r="W296" s="108"/>
      <c r="X296" s="108"/>
      <c r="Y296" s="108"/>
      <c r="Z296" s="108"/>
    </row>
    <row r="297" spans="1:26" ht="15.75" customHeight="1">
      <c r="A297" s="108"/>
      <c r="B297" s="108"/>
      <c r="C297" s="108"/>
      <c r="D297" s="108"/>
      <c r="E297" s="108"/>
      <c r="F297" s="108"/>
      <c r="G297" s="108"/>
      <c r="H297" s="108"/>
      <c r="I297" s="108"/>
      <c r="J297" s="108"/>
      <c r="K297" s="108"/>
      <c r="L297" s="108"/>
      <c r="M297" s="108"/>
      <c r="N297" s="108"/>
      <c r="O297" s="167"/>
      <c r="P297" s="167"/>
      <c r="Q297" s="108"/>
      <c r="R297" s="108"/>
      <c r="S297" s="108"/>
      <c r="T297" s="108"/>
      <c r="U297" s="108"/>
      <c r="V297" s="108"/>
      <c r="W297" s="108"/>
      <c r="X297" s="108"/>
      <c r="Y297" s="108"/>
      <c r="Z297" s="108"/>
    </row>
    <row r="298" spans="1:26" ht="15.75" customHeight="1">
      <c r="A298" s="108"/>
      <c r="B298" s="108"/>
      <c r="C298" s="108"/>
      <c r="D298" s="108"/>
      <c r="E298" s="108"/>
      <c r="F298" s="108"/>
      <c r="G298" s="108"/>
      <c r="H298" s="108"/>
      <c r="I298" s="108"/>
      <c r="J298" s="108"/>
      <c r="K298" s="108"/>
      <c r="L298" s="108"/>
      <c r="M298" s="108"/>
      <c r="N298" s="108"/>
      <c r="O298" s="167"/>
      <c r="P298" s="167"/>
      <c r="Q298" s="108"/>
      <c r="R298" s="108"/>
      <c r="S298" s="108"/>
      <c r="T298" s="108"/>
      <c r="U298" s="108"/>
      <c r="V298" s="108"/>
      <c r="W298" s="108"/>
      <c r="X298" s="108"/>
      <c r="Y298" s="108"/>
      <c r="Z298" s="108"/>
    </row>
    <row r="299" spans="1:26" ht="15.75" customHeight="1">
      <c r="A299" s="108"/>
      <c r="B299" s="108"/>
      <c r="C299" s="108"/>
      <c r="D299" s="108"/>
      <c r="E299" s="108"/>
      <c r="F299" s="108"/>
      <c r="G299" s="108"/>
      <c r="H299" s="108"/>
      <c r="I299" s="108"/>
      <c r="J299" s="108"/>
      <c r="K299" s="108"/>
      <c r="L299" s="108"/>
      <c r="M299" s="108"/>
      <c r="N299" s="108"/>
      <c r="O299" s="167"/>
      <c r="P299" s="167"/>
      <c r="Q299" s="108"/>
      <c r="R299" s="108"/>
      <c r="S299" s="108"/>
      <c r="T299" s="108"/>
      <c r="U299" s="108"/>
      <c r="V299" s="108"/>
      <c r="W299" s="108"/>
      <c r="X299" s="108"/>
      <c r="Y299" s="108"/>
      <c r="Z299" s="108"/>
    </row>
    <row r="300" spans="1:26" ht="15.75" customHeight="1">
      <c r="A300" s="108"/>
      <c r="B300" s="108"/>
      <c r="C300" s="108"/>
      <c r="D300" s="108"/>
      <c r="E300" s="108"/>
      <c r="F300" s="108"/>
      <c r="G300" s="108"/>
      <c r="H300" s="108"/>
      <c r="I300" s="108"/>
      <c r="J300" s="108"/>
      <c r="K300" s="108"/>
      <c r="L300" s="108"/>
      <c r="M300" s="108"/>
      <c r="N300" s="108"/>
      <c r="O300" s="167"/>
      <c r="P300" s="167"/>
      <c r="Q300" s="108"/>
      <c r="R300" s="108"/>
      <c r="S300" s="108"/>
      <c r="T300" s="108"/>
      <c r="U300" s="108"/>
      <c r="V300" s="108"/>
      <c r="W300" s="108"/>
      <c r="X300" s="108"/>
      <c r="Y300" s="108"/>
      <c r="Z300" s="108"/>
    </row>
    <row r="301" spans="1:26" ht="15.75" customHeight="1">
      <c r="A301" s="108"/>
      <c r="B301" s="108"/>
      <c r="C301" s="108"/>
      <c r="D301" s="108"/>
      <c r="E301" s="108"/>
      <c r="F301" s="108"/>
      <c r="G301" s="108"/>
      <c r="H301" s="108"/>
      <c r="I301" s="108"/>
      <c r="J301" s="108"/>
      <c r="K301" s="108"/>
      <c r="L301" s="108"/>
      <c r="M301" s="108"/>
      <c r="N301" s="108"/>
      <c r="O301" s="167"/>
      <c r="P301" s="167"/>
      <c r="Q301" s="108"/>
      <c r="R301" s="108"/>
      <c r="S301" s="108"/>
      <c r="T301" s="108"/>
      <c r="U301" s="108"/>
      <c r="V301" s="108"/>
      <c r="W301" s="108"/>
      <c r="X301" s="108"/>
      <c r="Y301" s="108"/>
      <c r="Z301" s="108"/>
    </row>
    <row r="302" spans="1:26" ht="15.75" customHeight="1">
      <c r="A302" s="108"/>
      <c r="B302" s="108"/>
      <c r="C302" s="108"/>
      <c r="D302" s="108"/>
      <c r="E302" s="108"/>
      <c r="F302" s="108"/>
      <c r="G302" s="108"/>
      <c r="H302" s="108"/>
      <c r="I302" s="108"/>
      <c r="J302" s="108"/>
      <c r="K302" s="108"/>
      <c r="L302" s="108"/>
      <c r="M302" s="108"/>
      <c r="N302" s="108"/>
      <c r="O302" s="167"/>
      <c r="P302" s="167"/>
      <c r="Q302" s="108"/>
      <c r="R302" s="108"/>
      <c r="S302" s="108"/>
      <c r="T302" s="108"/>
      <c r="U302" s="108"/>
      <c r="V302" s="108"/>
      <c r="W302" s="108"/>
      <c r="X302" s="108"/>
      <c r="Y302" s="108"/>
      <c r="Z302" s="108"/>
    </row>
    <row r="303" spans="1:26" ht="15.75" customHeight="1">
      <c r="A303" s="108"/>
      <c r="B303" s="108"/>
      <c r="C303" s="108"/>
      <c r="D303" s="108"/>
      <c r="E303" s="108"/>
      <c r="F303" s="108"/>
      <c r="G303" s="108"/>
      <c r="H303" s="108"/>
      <c r="I303" s="108"/>
      <c r="J303" s="108"/>
      <c r="K303" s="108"/>
      <c r="L303" s="108"/>
      <c r="M303" s="108"/>
      <c r="N303" s="108"/>
      <c r="O303" s="167"/>
      <c r="P303" s="167"/>
      <c r="Q303" s="108"/>
      <c r="R303" s="108"/>
      <c r="S303" s="108"/>
      <c r="T303" s="108"/>
      <c r="U303" s="108"/>
      <c r="V303" s="108"/>
      <c r="W303" s="108"/>
      <c r="X303" s="108"/>
      <c r="Y303" s="108"/>
      <c r="Z303" s="108"/>
    </row>
    <row r="304" spans="1:26" ht="15.75" customHeight="1">
      <c r="A304" s="108"/>
      <c r="B304" s="108"/>
      <c r="C304" s="108"/>
      <c r="D304" s="108"/>
      <c r="E304" s="108"/>
      <c r="F304" s="108"/>
      <c r="G304" s="108"/>
      <c r="H304" s="108"/>
      <c r="I304" s="108"/>
      <c r="J304" s="108"/>
      <c r="K304" s="108"/>
      <c r="L304" s="108"/>
      <c r="M304" s="108"/>
      <c r="N304" s="108"/>
      <c r="O304" s="167"/>
      <c r="P304" s="167"/>
      <c r="Q304" s="108"/>
      <c r="R304" s="108"/>
      <c r="S304" s="108"/>
      <c r="T304" s="108"/>
      <c r="U304" s="108"/>
      <c r="V304" s="108"/>
      <c r="W304" s="108"/>
      <c r="X304" s="108"/>
      <c r="Y304" s="108"/>
      <c r="Z304" s="108"/>
    </row>
    <row r="305" spans="1:26" ht="15.75" customHeight="1">
      <c r="A305" s="108"/>
      <c r="B305" s="108"/>
      <c r="C305" s="108"/>
      <c r="D305" s="108"/>
      <c r="E305" s="108"/>
      <c r="F305" s="108"/>
      <c r="G305" s="108"/>
      <c r="H305" s="108"/>
      <c r="I305" s="108"/>
      <c r="J305" s="108"/>
      <c r="K305" s="108"/>
      <c r="L305" s="108"/>
      <c r="M305" s="108"/>
      <c r="N305" s="108"/>
      <c r="O305" s="167"/>
      <c r="P305" s="167"/>
      <c r="Q305" s="108"/>
      <c r="R305" s="108"/>
      <c r="S305" s="108"/>
      <c r="T305" s="108"/>
      <c r="U305" s="108"/>
      <c r="V305" s="108"/>
      <c r="W305" s="108"/>
      <c r="X305" s="108"/>
      <c r="Y305" s="108"/>
      <c r="Z305" s="108"/>
    </row>
    <row r="306" spans="1:26" ht="15.75" customHeight="1">
      <c r="A306" s="108"/>
      <c r="B306" s="108"/>
      <c r="C306" s="108"/>
      <c r="D306" s="108"/>
      <c r="E306" s="108"/>
      <c r="F306" s="108"/>
      <c r="G306" s="108"/>
      <c r="H306" s="108"/>
      <c r="I306" s="108"/>
      <c r="J306" s="108"/>
      <c r="K306" s="108"/>
      <c r="L306" s="108"/>
      <c r="M306" s="108"/>
      <c r="N306" s="108"/>
      <c r="O306" s="167"/>
      <c r="P306" s="167"/>
      <c r="Q306" s="108"/>
      <c r="R306" s="108"/>
      <c r="S306" s="108"/>
      <c r="T306" s="108"/>
      <c r="U306" s="108"/>
      <c r="V306" s="108"/>
      <c r="W306" s="108"/>
      <c r="X306" s="108"/>
      <c r="Y306" s="108"/>
      <c r="Z306" s="108"/>
    </row>
    <row r="307" spans="1:26" ht="15.75" customHeight="1">
      <c r="A307" s="108"/>
      <c r="B307" s="108"/>
      <c r="C307" s="108"/>
      <c r="D307" s="108"/>
      <c r="E307" s="108"/>
      <c r="F307" s="108"/>
      <c r="G307" s="108"/>
      <c r="H307" s="108"/>
      <c r="I307" s="108"/>
      <c r="J307" s="108"/>
      <c r="K307" s="108"/>
      <c r="L307" s="108"/>
      <c r="M307" s="108"/>
      <c r="N307" s="108"/>
      <c r="O307" s="167"/>
      <c r="P307" s="167"/>
      <c r="Q307" s="108"/>
      <c r="R307" s="108"/>
      <c r="S307" s="108"/>
      <c r="T307" s="108"/>
      <c r="U307" s="108"/>
      <c r="V307" s="108"/>
      <c r="W307" s="108"/>
      <c r="X307" s="108"/>
      <c r="Y307" s="108"/>
      <c r="Z307" s="108"/>
    </row>
    <row r="308" spans="1:26" ht="15.75" customHeight="1">
      <c r="A308" s="108"/>
      <c r="B308" s="108"/>
      <c r="C308" s="108"/>
      <c r="D308" s="108"/>
      <c r="E308" s="108"/>
      <c r="F308" s="108"/>
      <c r="G308" s="108"/>
      <c r="H308" s="108"/>
      <c r="I308" s="108"/>
      <c r="J308" s="108"/>
      <c r="K308" s="108"/>
      <c r="L308" s="108"/>
      <c r="M308" s="108"/>
      <c r="N308" s="108"/>
      <c r="O308" s="167"/>
      <c r="P308" s="167"/>
      <c r="Q308" s="108"/>
      <c r="R308" s="108"/>
      <c r="S308" s="108"/>
      <c r="T308" s="108"/>
      <c r="U308" s="108"/>
      <c r="V308" s="108"/>
      <c r="W308" s="108"/>
      <c r="X308" s="108"/>
      <c r="Y308" s="108"/>
      <c r="Z308" s="108"/>
    </row>
    <row r="309" spans="1:26" ht="15.75" customHeight="1">
      <c r="A309" s="108"/>
      <c r="B309" s="108"/>
      <c r="C309" s="108"/>
      <c r="D309" s="108"/>
      <c r="E309" s="108"/>
      <c r="F309" s="108"/>
      <c r="G309" s="108"/>
      <c r="H309" s="108"/>
      <c r="I309" s="108"/>
      <c r="J309" s="108"/>
      <c r="K309" s="108"/>
      <c r="L309" s="108"/>
      <c r="M309" s="108"/>
      <c r="N309" s="108"/>
      <c r="O309" s="167"/>
      <c r="P309" s="167"/>
      <c r="Q309" s="108"/>
      <c r="R309" s="108"/>
      <c r="S309" s="108"/>
      <c r="T309" s="108"/>
      <c r="U309" s="108"/>
      <c r="V309" s="108"/>
      <c r="W309" s="108"/>
      <c r="X309" s="108"/>
      <c r="Y309" s="108"/>
      <c r="Z309" s="108"/>
    </row>
    <row r="310" spans="1:26" ht="15.75" customHeight="1">
      <c r="A310" s="108"/>
      <c r="B310" s="108"/>
      <c r="C310" s="108"/>
      <c r="D310" s="108"/>
      <c r="E310" s="108"/>
      <c r="F310" s="108"/>
      <c r="G310" s="108"/>
      <c r="H310" s="108"/>
      <c r="I310" s="108"/>
      <c r="J310" s="108"/>
      <c r="K310" s="108"/>
      <c r="L310" s="108"/>
      <c r="M310" s="108"/>
      <c r="N310" s="108"/>
      <c r="O310" s="167"/>
      <c r="P310" s="167"/>
      <c r="Q310" s="108"/>
      <c r="R310" s="108"/>
      <c r="S310" s="108"/>
      <c r="T310" s="108"/>
      <c r="U310" s="108"/>
      <c r="V310" s="108"/>
      <c r="W310" s="108"/>
      <c r="X310" s="108"/>
      <c r="Y310" s="108"/>
      <c r="Z310" s="108"/>
    </row>
    <row r="311" spans="1:26" ht="15.75" customHeight="1">
      <c r="A311" s="108"/>
      <c r="B311" s="108"/>
      <c r="C311" s="108"/>
      <c r="D311" s="108"/>
      <c r="E311" s="108"/>
      <c r="F311" s="108"/>
      <c r="G311" s="108"/>
      <c r="H311" s="108"/>
      <c r="I311" s="108"/>
      <c r="J311" s="108"/>
      <c r="K311" s="108"/>
      <c r="L311" s="108"/>
      <c r="M311" s="108"/>
      <c r="N311" s="108"/>
      <c r="O311" s="167"/>
      <c r="P311" s="167"/>
      <c r="Q311" s="108"/>
      <c r="R311" s="108"/>
      <c r="S311" s="108"/>
      <c r="T311" s="108"/>
      <c r="U311" s="108"/>
      <c r="V311" s="108"/>
      <c r="W311" s="108"/>
      <c r="X311" s="108"/>
      <c r="Y311" s="108"/>
      <c r="Z311" s="108"/>
    </row>
    <row r="312" spans="1:26" ht="15.75" customHeight="1">
      <c r="A312" s="108"/>
      <c r="B312" s="108"/>
      <c r="C312" s="108"/>
      <c r="D312" s="108"/>
      <c r="E312" s="108"/>
      <c r="F312" s="108"/>
      <c r="G312" s="108"/>
      <c r="H312" s="108"/>
      <c r="I312" s="108"/>
      <c r="J312" s="108"/>
      <c r="K312" s="108"/>
      <c r="L312" s="108"/>
      <c r="M312" s="108"/>
      <c r="N312" s="108"/>
      <c r="O312" s="167"/>
      <c r="P312" s="167"/>
      <c r="Q312" s="108"/>
      <c r="R312" s="108"/>
      <c r="S312" s="108"/>
      <c r="T312" s="108"/>
      <c r="U312" s="108"/>
      <c r="V312" s="108"/>
      <c r="W312" s="108"/>
      <c r="X312" s="108"/>
      <c r="Y312" s="108"/>
      <c r="Z312" s="108"/>
    </row>
    <row r="313" spans="1:26" ht="15.75" customHeight="1">
      <c r="A313" s="108"/>
      <c r="B313" s="108"/>
      <c r="C313" s="108"/>
      <c r="D313" s="108"/>
      <c r="E313" s="108"/>
      <c r="F313" s="108"/>
      <c r="G313" s="108"/>
      <c r="H313" s="108"/>
      <c r="I313" s="108"/>
      <c r="J313" s="108"/>
      <c r="K313" s="108"/>
      <c r="L313" s="108"/>
      <c r="M313" s="108"/>
      <c r="N313" s="108"/>
      <c r="O313" s="167"/>
      <c r="P313" s="167"/>
      <c r="Q313" s="108"/>
      <c r="R313" s="108"/>
      <c r="S313" s="108"/>
      <c r="T313" s="108"/>
      <c r="U313" s="108"/>
      <c r="V313" s="108"/>
      <c r="W313" s="108"/>
      <c r="X313" s="108"/>
      <c r="Y313" s="108"/>
      <c r="Z313" s="108"/>
    </row>
    <row r="314" spans="1:26" ht="15.75" customHeight="1">
      <c r="A314" s="108"/>
      <c r="B314" s="108"/>
      <c r="C314" s="108"/>
      <c r="D314" s="108"/>
      <c r="E314" s="108"/>
      <c r="F314" s="108"/>
      <c r="G314" s="108"/>
      <c r="H314" s="108"/>
      <c r="I314" s="108"/>
      <c r="J314" s="108"/>
      <c r="K314" s="108"/>
      <c r="L314" s="108"/>
      <c r="M314" s="108"/>
      <c r="N314" s="108"/>
      <c r="O314" s="167"/>
      <c r="P314" s="167"/>
      <c r="Q314" s="108"/>
      <c r="R314" s="108"/>
      <c r="S314" s="108"/>
      <c r="T314" s="108"/>
      <c r="U314" s="108"/>
      <c r="V314" s="108"/>
      <c r="W314" s="108"/>
      <c r="X314" s="108"/>
      <c r="Y314" s="108"/>
      <c r="Z314" s="108"/>
    </row>
    <row r="315" spans="1:26" ht="15.75" customHeight="1">
      <c r="A315" s="108"/>
      <c r="B315" s="108"/>
      <c r="C315" s="108"/>
      <c r="D315" s="108"/>
      <c r="E315" s="108"/>
      <c r="F315" s="108"/>
      <c r="G315" s="108"/>
      <c r="H315" s="108"/>
      <c r="I315" s="108"/>
      <c r="J315" s="108"/>
      <c r="K315" s="108"/>
      <c r="L315" s="108"/>
      <c r="M315" s="108"/>
      <c r="N315" s="108"/>
      <c r="O315" s="167"/>
      <c r="P315" s="167"/>
      <c r="Q315" s="108"/>
      <c r="R315" s="108"/>
      <c r="S315" s="108"/>
      <c r="T315" s="108"/>
      <c r="U315" s="108"/>
      <c r="V315" s="108"/>
      <c r="W315" s="108"/>
      <c r="X315" s="108"/>
      <c r="Y315" s="108"/>
      <c r="Z315" s="108"/>
    </row>
    <row r="316" spans="1:26" ht="15.75" customHeight="1">
      <c r="A316" s="108"/>
      <c r="B316" s="108"/>
      <c r="C316" s="108"/>
      <c r="D316" s="108"/>
      <c r="E316" s="108"/>
      <c r="F316" s="108"/>
      <c r="G316" s="108"/>
      <c r="H316" s="108"/>
      <c r="I316" s="108"/>
      <c r="J316" s="108"/>
      <c r="K316" s="108"/>
      <c r="L316" s="108"/>
      <c r="M316" s="108"/>
      <c r="N316" s="108"/>
      <c r="O316" s="167"/>
      <c r="P316" s="167"/>
      <c r="Q316" s="108"/>
      <c r="R316" s="108"/>
      <c r="S316" s="108"/>
      <c r="T316" s="108"/>
      <c r="U316" s="108"/>
      <c r="V316" s="108"/>
      <c r="W316" s="108"/>
      <c r="X316" s="108"/>
      <c r="Y316" s="108"/>
      <c r="Z316" s="108"/>
    </row>
    <row r="317" spans="1:26" ht="15.75" customHeight="1">
      <c r="A317" s="108"/>
      <c r="B317" s="108"/>
      <c r="C317" s="108"/>
      <c r="D317" s="108"/>
      <c r="E317" s="108"/>
      <c r="F317" s="108"/>
      <c r="G317" s="108"/>
      <c r="H317" s="108"/>
      <c r="I317" s="108"/>
      <c r="J317" s="108"/>
      <c r="K317" s="108"/>
      <c r="L317" s="108"/>
      <c r="M317" s="108"/>
      <c r="N317" s="108"/>
      <c r="O317" s="167"/>
      <c r="P317" s="167"/>
      <c r="Q317" s="108"/>
      <c r="R317" s="108"/>
      <c r="S317" s="108"/>
      <c r="T317" s="108"/>
      <c r="U317" s="108"/>
      <c r="V317" s="108"/>
      <c r="W317" s="108"/>
      <c r="X317" s="108"/>
      <c r="Y317" s="108"/>
      <c r="Z317" s="108"/>
    </row>
    <row r="318" spans="1:26" ht="15.75" customHeight="1">
      <c r="A318" s="108"/>
      <c r="B318" s="108"/>
      <c r="C318" s="108"/>
      <c r="D318" s="108"/>
      <c r="E318" s="108"/>
      <c r="F318" s="108"/>
      <c r="G318" s="108"/>
      <c r="H318" s="108"/>
      <c r="I318" s="108"/>
      <c r="J318" s="108"/>
      <c r="K318" s="108"/>
      <c r="L318" s="108"/>
      <c r="M318" s="108"/>
      <c r="N318" s="108"/>
      <c r="O318" s="167"/>
      <c r="P318" s="167"/>
      <c r="Q318" s="108"/>
      <c r="R318" s="108"/>
      <c r="S318" s="108"/>
      <c r="T318" s="108"/>
      <c r="U318" s="108"/>
      <c r="V318" s="108"/>
      <c r="W318" s="108"/>
      <c r="X318" s="108"/>
      <c r="Y318" s="108"/>
      <c r="Z318" s="108"/>
    </row>
    <row r="319" spans="1:26" ht="15.75" customHeight="1">
      <c r="A319" s="108"/>
      <c r="B319" s="108"/>
      <c r="C319" s="108"/>
      <c r="D319" s="108"/>
      <c r="E319" s="108"/>
      <c r="F319" s="108"/>
      <c r="G319" s="108"/>
      <c r="H319" s="108"/>
      <c r="I319" s="108"/>
      <c r="J319" s="108"/>
      <c r="K319" s="108"/>
      <c r="L319" s="108"/>
      <c r="M319" s="108"/>
      <c r="N319" s="108"/>
      <c r="O319" s="167"/>
      <c r="P319" s="167"/>
      <c r="Q319" s="108"/>
      <c r="R319" s="108"/>
      <c r="S319" s="108"/>
      <c r="T319" s="108"/>
      <c r="U319" s="108"/>
      <c r="V319" s="108"/>
      <c r="W319" s="108"/>
      <c r="X319" s="108"/>
      <c r="Y319" s="108"/>
      <c r="Z319" s="108"/>
    </row>
    <row r="320" spans="1:26" ht="15.75" customHeight="1">
      <c r="A320" s="108"/>
      <c r="B320" s="108"/>
      <c r="C320" s="108"/>
      <c r="D320" s="108"/>
      <c r="E320" s="108"/>
      <c r="F320" s="108"/>
      <c r="G320" s="108"/>
      <c r="H320" s="108"/>
      <c r="I320" s="108"/>
      <c r="J320" s="108"/>
      <c r="K320" s="108"/>
      <c r="L320" s="108"/>
      <c r="M320" s="108"/>
      <c r="N320" s="108"/>
      <c r="O320" s="167"/>
      <c r="P320" s="167"/>
      <c r="Q320" s="108"/>
      <c r="R320" s="108"/>
      <c r="S320" s="108"/>
      <c r="T320" s="108"/>
      <c r="U320" s="108"/>
      <c r="V320" s="108"/>
      <c r="W320" s="108"/>
      <c r="X320" s="108"/>
      <c r="Y320" s="108"/>
      <c r="Z320" s="108"/>
    </row>
    <row r="321" spans="1:26" ht="15.75" customHeight="1">
      <c r="A321" s="108"/>
      <c r="B321" s="108"/>
      <c r="C321" s="108"/>
      <c r="D321" s="108"/>
      <c r="E321" s="108"/>
      <c r="F321" s="108"/>
      <c r="G321" s="108"/>
      <c r="H321" s="108"/>
      <c r="I321" s="108"/>
      <c r="J321" s="108"/>
      <c r="K321" s="108"/>
      <c r="L321" s="108"/>
      <c r="M321" s="108"/>
      <c r="N321" s="108"/>
      <c r="O321" s="167"/>
      <c r="P321" s="167"/>
      <c r="Q321" s="108"/>
      <c r="R321" s="108"/>
      <c r="S321" s="108"/>
      <c r="T321" s="108"/>
      <c r="U321" s="108"/>
      <c r="V321" s="108"/>
      <c r="W321" s="108"/>
      <c r="X321" s="108"/>
      <c r="Y321" s="108"/>
      <c r="Z321" s="108"/>
    </row>
    <row r="322" spans="1:26" ht="15.75" customHeight="1">
      <c r="A322" s="108"/>
      <c r="B322" s="108"/>
      <c r="C322" s="108"/>
      <c r="D322" s="108"/>
      <c r="E322" s="108"/>
      <c r="F322" s="108"/>
      <c r="G322" s="108"/>
      <c r="H322" s="108"/>
      <c r="I322" s="108"/>
      <c r="J322" s="108"/>
      <c r="K322" s="108"/>
      <c r="L322" s="108"/>
      <c r="M322" s="108"/>
      <c r="N322" s="108"/>
      <c r="O322" s="167"/>
      <c r="P322" s="167"/>
      <c r="Q322" s="108"/>
      <c r="R322" s="108"/>
      <c r="S322" s="108"/>
      <c r="T322" s="108"/>
      <c r="U322" s="108"/>
      <c r="V322" s="108"/>
      <c r="W322" s="108"/>
      <c r="X322" s="108"/>
      <c r="Y322" s="108"/>
      <c r="Z322" s="108"/>
    </row>
    <row r="323" spans="1:26" ht="15.75" customHeight="1">
      <c r="A323" s="108"/>
      <c r="B323" s="108"/>
      <c r="C323" s="108"/>
      <c r="D323" s="108"/>
      <c r="E323" s="108"/>
      <c r="F323" s="108"/>
      <c r="G323" s="108"/>
      <c r="H323" s="108"/>
      <c r="I323" s="108"/>
      <c r="J323" s="108"/>
      <c r="K323" s="108"/>
      <c r="L323" s="108"/>
      <c r="M323" s="108"/>
      <c r="N323" s="108"/>
      <c r="O323" s="167"/>
      <c r="P323" s="167"/>
      <c r="Q323" s="108"/>
      <c r="R323" s="108"/>
      <c r="S323" s="108"/>
      <c r="T323" s="108"/>
      <c r="U323" s="108"/>
      <c r="V323" s="108"/>
      <c r="W323" s="108"/>
      <c r="X323" s="108"/>
      <c r="Y323" s="108"/>
      <c r="Z323" s="108"/>
    </row>
    <row r="324" spans="1:26" ht="15.75" customHeight="1">
      <c r="A324" s="108"/>
      <c r="B324" s="108"/>
      <c r="C324" s="108"/>
      <c r="D324" s="108"/>
      <c r="E324" s="108"/>
      <c r="F324" s="108"/>
      <c r="G324" s="108"/>
      <c r="H324" s="108"/>
      <c r="I324" s="108"/>
      <c r="J324" s="108"/>
      <c r="K324" s="108"/>
      <c r="L324" s="108"/>
      <c r="M324" s="108"/>
      <c r="N324" s="108"/>
      <c r="O324" s="167"/>
      <c r="P324" s="167"/>
      <c r="Q324" s="108"/>
      <c r="R324" s="108"/>
      <c r="S324" s="108"/>
      <c r="T324" s="108"/>
      <c r="U324" s="108"/>
      <c r="V324" s="108"/>
      <c r="W324" s="108"/>
      <c r="X324" s="108"/>
      <c r="Y324" s="108"/>
      <c r="Z324" s="108"/>
    </row>
    <row r="325" spans="1:26" ht="15.75" customHeight="1">
      <c r="A325" s="108"/>
      <c r="B325" s="108"/>
      <c r="C325" s="108"/>
      <c r="D325" s="108"/>
      <c r="E325" s="108"/>
      <c r="F325" s="108"/>
      <c r="G325" s="108"/>
      <c r="H325" s="108"/>
      <c r="I325" s="108"/>
      <c r="J325" s="108"/>
      <c r="K325" s="108"/>
      <c r="L325" s="108"/>
      <c r="M325" s="108"/>
      <c r="N325" s="108"/>
      <c r="O325" s="167"/>
      <c r="P325" s="167"/>
      <c r="Q325" s="108"/>
      <c r="R325" s="108"/>
      <c r="S325" s="108"/>
      <c r="T325" s="108"/>
      <c r="U325" s="108"/>
      <c r="V325" s="108"/>
      <c r="W325" s="108"/>
      <c r="X325" s="108"/>
      <c r="Y325" s="108"/>
      <c r="Z325" s="108"/>
    </row>
    <row r="326" spans="1:26" ht="15.75" customHeight="1">
      <c r="A326" s="108"/>
      <c r="B326" s="108"/>
      <c r="C326" s="108"/>
      <c r="D326" s="108"/>
      <c r="E326" s="108"/>
      <c r="F326" s="108"/>
      <c r="G326" s="108"/>
      <c r="H326" s="108"/>
      <c r="I326" s="108"/>
      <c r="J326" s="108"/>
      <c r="K326" s="108"/>
      <c r="L326" s="108"/>
      <c r="M326" s="108"/>
      <c r="N326" s="108"/>
      <c r="O326" s="167"/>
      <c r="P326" s="167"/>
      <c r="Q326" s="108"/>
      <c r="R326" s="108"/>
      <c r="S326" s="108"/>
      <c r="T326" s="108"/>
      <c r="U326" s="108"/>
      <c r="V326" s="108"/>
      <c r="W326" s="108"/>
      <c r="X326" s="108"/>
      <c r="Y326" s="108"/>
      <c r="Z326" s="108"/>
    </row>
    <row r="327" spans="1:26" ht="15.75" customHeight="1">
      <c r="A327" s="108"/>
      <c r="B327" s="108"/>
      <c r="C327" s="108"/>
      <c r="D327" s="108"/>
      <c r="E327" s="108"/>
      <c r="F327" s="108"/>
      <c r="G327" s="108"/>
      <c r="H327" s="108"/>
      <c r="I327" s="108"/>
      <c r="J327" s="108"/>
      <c r="K327" s="108"/>
      <c r="L327" s="108"/>
      <c r="M327" s="108"/>
      <c r="N327" s="108"/>
      <c r="O327" s="167"/>
      <c r="P327" s="167"/>
      <c r="Q327" s="108"/>
      <c r="R327" s="108"/>
      <c r="S327" s="108"/>
      <c r="T327" s="108"/>
      <c r="U327" s="108"/>
      <c r="V327" s="108"/>
      <c r="W327" s="108"/>
      <c r="X327" s="108"/>
      <c r="Y327" s="108"/>
      <c r="Z327" s="108"/>
    </row>
    <row r="328" spans="1:26" ht="15.75" customHeight="1">
      <c r="A328" s="108"/>
      <c r="B328" s="108"/>
      <c r="C328" s="108"/>
      <c r="D328" s="108"/>
      <c r="E328" s="108"/>
      <c r="F328" s="108"/>
      <c r="G328" s="108"/>
      <c r="H328" s="108"/>
      <c r="I328" s="108"/>
      <c r="J328" s="108"/>
      <c r="K328" s="108"/>
      <c r="L328" s="108"/>
      <c r="M328" s="108"/>
      <c r="N328" s="108"/>
      <c r="O328" s="167"/>
      <c r="P328" s="167"/>
      <c r="Q328" s="108"/>
      <c r="R328" s="108"/>
      <c r="S328" s="108"/>
      <c r="T328" s="108"/>
      <c r="U328" s="108"/>
      <c r="V328" s="108"/>
      <c r="W328" s="108"/>
      <c r="X328" s="108"/>
      <c r="Y328" s="108"/>
      <c r="Z328" s="108"/>
    </row>
    <row r="329" spans="1:26" ht="15.75" customHeight="1">
      <c r="A329" s="108"/>
      <c r="B329" s="108"/>
      <c r="C329" s="108"/>
      <c r="D329" s="108"/>
      <c r="E329" s="108"/>
      <c r="F329" s="108"/>
      <c r="G329" s="108"/>
      <c r="H329" s="108"/>
      <c r="I329" s="108"/>
      <c r="J329" s="108"/>
      <c r="K329" s="108"/>
      <c r="L329" s="108"/>
      <c r="M329" s="108"/>
      <c r="N329" s="108"/>
      <c r="O329" s="167"/>
      <c r="P329" s="167"/>
      <c r="Q329" s="108"/>
      <c r="R329" s="108"/>
      <c r="S329" s="108"/>
      <c r="T329" s="108"/>
      <c r="U329" s="108"/>
      <c r="V329" s="108"/>
      <c r="W329" s="108"/>
      <c r="X329" s="108"/>
      <c r="Y329" s="108"/>
      <c r="Z329" s="108"/>
    </row>
    <row r="330" spans="1:26" ht="15.75" customHeight="1">
      <c r="A330" s="108"/>
      <c r="B330" s="108"/>
      <c r="C330" s="108"/>
      <c r="D330" s="108"/>
      <c r="E330" s="108"/>
      <c r="F330" s="108"/>
      <c r="G330" s="108"/>
      <c r="H330" s="108"/>
      <c r="I330" s="108"/>
      <c r="J330" s="108"/>
      <c r="K330" s="108"/>
      <c r="L330" s="108"/>
      <c r="M330" s="108"/>
      <c r="N330" s="108"/>
      <c r="O330" s="167"/>
      <c r="P330" s="167"/>
      <c r="Q330" s="108"/>
      <c r="R330" s="108"/>
      <c r="S330" s="108"/>
      <c r="T330" s="108"/>
      <c r="U330" s="108"/>
      <c r="V330" s="108"/>
      <c r="W330" s="108"/>
      <c r="X330" s="108"/>
      <c r="Y330" s="108"/>
      <c r="Z330" s="108"/>
    </row>
    <row r="331" spans="1:26" ht="15.75" customHeight="1">
      <c r="A331" s="108"/>
      <c r="B331" s="108"/>
      <c r="C331" s="108"/>
      <c r="D331" s="108"/>
      <c r="E331" s="108"/>
      <c r="F331" s="108"/>
      <c r="G331" s="108"/>
      <c r="H331" s="108"/>
      <c r="I331" s="108"/>
      <c r="J331" s="108"/>
      <c r="K331" s="108"/>
      <c r="L331" s="108"/>
      <c r="M331" s="108"/>
      <c r="N331" s="108"/>
      <c r="O331" s="167"/>
      <c r="P331" s="167"/>
      <c r="Q331" s="108"/>
      <c r="R331" s="108"/>
      <c r="S331" s="108"/>
      <c r="T331" s="108"/>
      <c r="U331" s="108"/>
      <c r="V331" s="108"/>
      <c r="W331" s="108"/>
      <c r="X331" s="108"/>
      <c r="Y331" s="108"/>
      <c r="Z331" s="108"/>
    </row>
    <row r="332" spans="1:26" ht="15.75" customHeight="1">
      <c r="A332" s="108"/>
      <c r="B332" s="108"/>
      <c r="C332" s="108"/>
      <c r="D332" s="108"/>
      <c r="E332" s="108"/>
      <c r="F332" s="108"/>
      <c r="G332" s="108"/>
      <c r="H332" s="108"/>
      <c r="I332" s="108"/>
      <c r="J332" s="108"/>
      <c r="K332" s="108"/>
      <c r="L332" s="108"/>
      <c r="M332" s="108"/>
      <c r="N332" s="108"/>
      <c r="O332" s="167"/>
      <c r="P332" s="167"/>
      <c r="Q332" s="108"/>
      <c r="R332" s="108"/>
      <c r="S332" s="108"/>
      <c r="T332" s="108"/>
      <c r="U332" s="108"/>
      <c r="V332" s="108"/>
      <c r="W332" s="108"/>
      <c r="X332" s="108"/>
      <c r="Y332" s="108"/>
      <c r="Z332" s="108"/>
    </row>
    <row r="333" spans="1:26" ht="15.75" customHeight="1">
      <c r="A333" s="108"/>
      <c r="B333" s="108"/>
      <c r="C333" s="108"/>
      <c r="D333" s="108"/>
      <c r="E333" s="108"/>
      <c r="F333" s="108"/>
      <c r="G333" s="108"/>
      <c r="H333" s="108"/>
      <c r="I333" s="108"/>
      <c r="J333" s="108"/>
      <c r="K333" s="108"/>
      <c r="L333" s="108"/>
      <c r="M333" s="108"/>
      <c r="N333" s="108"/>
      <c r="O333" s="167"/>
      <c r="P333" s="167"/>
      <c r="Q333" s="108"/>
      <c r="R333" s="108"/>
      <c r="S333" s="108"/>
      <c r="T333" s="108"/>
      <c r="U333" s="108"/>
      <c r="V333" s="108"/>
      <c r="W333" s="108"/>
      <c r="X333" s="108"/>
      <c r="Y333" s="108"/>
      <c r="Z333" s="108"/>
    </row>
    <row r="334" spans="1:26" ht="15.75" customHeight="1">
      <c r="A334" s="108"/>
      <c r="B334" s="108"/>
      <c r="C334" s="108"/>
      <c r="D334" s="108"/>
      <c r="E334" s="108"/>
      <c r="F334" s="108"/>
      <c r="G334" s="108"/>
      <c r="H334" s="108"/>
      <c r="I334" s="108"/>
      <c r="J334" s="108"/>
      <c r="K334" s="108"/>
      <c r="L334" s="108"/>
      <c r="M334" s="108"/>
      <c r="N334" s="108"/>
      <c r="O334" s="167"/>
      <c r="P334" s="167"/>
      <c r="Q334" s="108"/>
      <c r="R334" s="108"/>
      <c r="S334" s="108"/>
      <c r="T334" s="108"/>
      <c r="U334" s="108"/>
      <c r="V334" s="108"/>
      <c r="W334" s="108"/>
      <c r="X334" s="108"/>
      <c r="Y334" s="108"/>
      <c r="Z334" s="108"/>
    </row>
    <row r="335" spans="1:26" ht="15.75" customHeight="1">
      <c r="A335" s="108"/>
      <c r="B335" s="108"/>
      <c r="C335" s="108"/>
      <c r="D335" s="108"/>
      <c r="E335" s="108"/>
      <c r="F335" s="108"/>
      <c r="G335" s="108"/>
      <c r="H335" s="108"/>
      <c r="I335" s="108"/>
      <c r="J335" s="108"/>
      <c r="K335" s="108"/>
      <c r="L335" s="108"/>
      <c r="M335" s="108"/>
      <c r="N335" s="108"/>
      <c r="O335" s="167"/>
      <c r="P335" s="167"/>
      <c r="Q335" s="108"/>
      <c r="R335" s="108"/>
      <c r="S335" s="108"/>
      <c r="T335" s="108"/>
      <c r="U335" s="108"/>
      <c r="V335" s="108"/>
      <c r="W335" s="108"/>
      <c r="X335" s="108"/>
      <c r="Y335" s="108"/>
      <c r="Z335" s="108"/>
    </row>
    <row r="336" spans="1:26" ht="15.75" customHeight="1">
      <c r="A336" s="108"/>
      <c r="B336" s="108"/>
      <c r="C336" s="108"/>
      <c r="D336" s="108"/>
      <c r="E336" s="108"/>
      <c r="F336" s="108"/>
      <c r="G336" s="108"/>
      <c r="H336" s="108"/>
      <c r="I336" s="108"/>
      <c r="J336" s="108"/>
      <c r="K336" s="108"/>
      <c r="L336" s="108"/>
      <c r="M336" s="108"/>
      <c r="N336" s="108"/>
      <c r="O336" s="167"/>
      <c r="P336" s="167"/>
      <c r="Q336" s="108"/>
      <c r="R336" s="108"/>
      <c r="S336" s="108"/>
      <c r="T336" s="108"/>
      <c r="U336" s="108"/>
      <c r="V336" s="108"/>
      <c r="W336" s="108"/>
      <c r="X336" s="108"/>
      <c r="Y336" s="108"/>
      <c r="Z336" s="108"/>
    </row>
    <row r="337" spans="1:26" ht="15.75" customHeight="1">
      <c r="A337" s="108"/>
      <c r="B337" s="108"/>
      <c r="C337" s="108"/>
      <c r="D337" s="108"/>
      <c r="E337" s="108"/>
      <c r="F337" s="108"/>
      <c r="G337" s="108"/>
      <c r="H337" s="108"/>
      <c r="I337" s="108"/>
      <c r="J337" s="108"/>
      <c r="K337" s="108"/>
      <c r="L337" s="108"/>
      <c r="M337" s="108"/>
      <c r="N337" s="108"/>
      <c r="O337" s="167"/>
      <c r="P337" s="167"/>
      <c r="Q337" s="108"/>
      <c r="R337" s="108"/>
      <c r="S337" s="108"/>
      <c r="T337" s="108"/>
      <c r="U337" s="108"/>
      <c r="V337" s="108"/>
      <c r="W337" s="108"/>
      <c r="X337" s="108"/>
      <c r="Y337" s="108"/>
      <c r="Z337" s="108"/>
    </row>
    <row r="338" spans="1:26" ht="15.75" customHeight="1">
      <c r="A338" s="108"/>
      <c r="B338" s="108"/>
      <c r="C338" s="108"/>
      <c r="D338" s="108"/>
      <c r="E338" s="108"/>
      <c r="F338" s="108"/>
      <c r="G338" s="108"/>
      <c r="H338" s="108"/>
      <c r="I338" s="108"/>
      <c r="J338" s="108"/>
      <c r="K338" s="108"/>
      <c r="L338" s="108"/>
      <c r="M338" s="108"/>
      <c r="N338" s="108"/>
      <c r="O338" s="167"/>
      <c r="P338" s="167"/>
      <c r="Q338" s="108"/>
      <c r="R338" s="108"/>
      <c r="S338" s="108"/>
      <c r="T338" s="108"/>
      <c r="U338" s="108"/>
      <c r="V338" s="108"/>
      <c r="W338" s="108"/>
      <c r="X338" s="108"/>
      <c r="Y338" s="108"/>
      <c r="Z338" s="108"/>
    </row>
    <row r="339" spans="1:26" ht="15.75" customHeight="1">
      <c r="A339" s="108"/>
      <c r="B339" s="108"/>
      <c r="C339" s="108"/>
      <c r="D339" s="108"/>
      <c r="E339" s="108"/>
      <c r="F339" s="108"/>
      <c r="G339" s="108"/>
      <c r="H339" s="108"/>
      <c r="I339" s="108"/>
      <c r="J339" s="108"/>
      <c r="K339" s="108"/>
      <c r="L339" s="108"/>
      <c r="M339" s="108"/>
      <c r="N339" s="108"/>
      <c r="O339" s="167"/>
      <c r="P339" s="167"/>
      <c r="Q339" s="108"/>
      <c r="R339" s="108"/>
      <c r="S339" s="108"/>
      <c r="T339" s="108"/>
      <c r="U339" s="108"/>
      <c r="V339" s="108"/>
      <c r="W339" s="108"/>
      <c r="X339" s="108"/>
      <c r="Y339" s="108"/>
      <c r="Z339" s="108"/>
    </row>
    <row r="340" spans="1:26" ht="15.75" customHeight="1">
      <c r="A340" s="108"/>
      <c r="B340" s="108"/>
      <c r="C340" s="108"/>
      <c r="D340" s="108"/>
      <c r="E340" s="108"/>
      <c r="F340" s="108"/>
      <c r="G340" s="108"/>
      <c r="H340" s="108"/>
      <c r="I340" s="108"/>
      <c r="J340" s="108"/>
      <c r="K340" s="108"/>
      <c r="L340" s="108"/>
      <c r="M340" s="108"/>
      <c r="N340" s="108"/>
      <c r="O340" s="167"/>
      <c r="P340" s="167"/>
      <c r="Q340" s="108"/>
      <c r="R340" s="108"/>
      <c r="S340" s="108"/>
      <c r="T340" s="108"/>
      <c r="U340" s="108"/>
      <c r="V340" s="108"/>
      <c r="W340" s="108"/>
      <c r="X340" s="108"/>
      <c r="Y340" s="108"/>
      <c r="Z340" s="108"/>
    </row>
    <row r="341" spans="1:26" ht="15.75" customHeight="1">
      <c r="A341" s="108"/>
      <c r="B341" s="108"/>
      <c r="C341" s="108"/>
      <c r="D341" s="108"/>
      <c r="E341" s="108"/>
      <c r="F341" s="108"/>
      <c r="G341" s="108"/>
      <c r="H341" s="108"/>
      <c r="I341" s="108"/>
      <c r="J341" s="108"/>
      <c r="K341" s="108"/>
      <c r="L341" s="108"/>
      <c r="M341" s="108"/>
      <c r="N341" s="108"/>
      <c r="O341" s="167"/>
      <c r="P341" s="167"/>
      <c r="Q341" s="108"/>
      <c r="R341" s="108"/>
      <c r="S341" s="108"/>
      <c r="T341" s="108"/>
      <c r="U341" s="108"/>
      <c r="V341" s="108"/>
      <c r="W341" s="108"/>
      <c r="X341" s="108"/>
      <c r="Y341" s="108"/>
      <c r="Z341" s="108"/>
    </row>
    <row r="342" spans="1:26" ht="15.75" customHeight="1">
      <c r="A342" s="108"/>
      <c r="B342" s="108"/>
      <c r="C342" s="108"/>
      <c r="D342" s="108"/>
      <c r="E342" s="108"/>
      <c r="F342" s="108"/>
      <c r="G342" s="108"/>
      <c r="H342" s="108"/>
      <c r="I342" s="108"/>
      <c r="J342" s="108"/>
      <c r="K342" s="108"/>
      <c r="L342" s="108"/>
      <c r="M342" s="108"/>
      <c r="N342" s="108"/>
      <c r="O342" s="167"/>
      <c r="P342" s="167"/>
      <c r="Q342" s="108"/>
      <c r="R342" s="108"/>
      <c r="S342" s="108"/>
      <c r="T342" s="108"/>
      <c r="U342" s="108"/>
      <c r="V342" s="108"/>
      <c r="W342" s="108"/>
      <c r="X342" s="108"/>
      <c r="Y342" s="108"/>
      <c r="Z342" s="108"/>
    </row>
    <row r="343" spans="1:26" ht="15.75" customHeight="1">
      <c r="A343" s="108"/>
      <c r="B343" s="108"/>
      <c r="C343" s="108"/>
      <c r="D343" s="108"/>
      <c r="E343" s="108"/>
      <c r="F343" s="108"/>
      <c r="G343" s="108"/>
      <c r="H343" s="108"/>
      <c r="I343" s="108"/>
      <c r="J343" s="108"/>
      <c r="K343" s="108"/>
      <c r="L343" s="108"/>
      <c r="M343" s="108"/>
      <c r="N343" s="108"/>
      <c r="O343" s="167"/>
      <c r="P343" s="167"/>
      <c r="Q343" s="108"/>
      <c r="R343" s="108"/>
      <c r="S343" s="108"/>
      <c r="T343" s="108"/>
      <c r="U343" s="108"/>
      <c r="V343" s="108"/>
      <c r="W343" s="108"/>
      <c r="X343" s="108"/>
      <c r="Y343" s="108"/>
      <c r="Z343" s="108"/>
    </row>
    <row r="344" spans="1:26" ht="15.75" customHeight="1">
      <c r="A344" s="108"/>
      <c r="B344" s="108"/>
      <c r="C344" s="108"/>
      <c r="D344" s="108"/>
      <c r="E344" s="108"/>
      <c r="F344" s="108"/>
      <c r="G344" s="108"/>
      <c r="H344" s="108"/>
      <c r="I344" s="108"/>
      <c r="J344" s="108"/>
      <c r="K344" s="108"/>
      <c r="L344" s="108"/>
      <c r="M344" s="108"/>
      <c r="N344" s="108"/>
      <c r="O344" s="167"/>
      <c r="P344" s="167"/>
      <c r="Q344" s="108"/>
      <c r="R344" s="108"/>
      <c r="S344" s="108"/>
      <c r="T344" s="108"/>
      <c r="U344" s="108"/>
      <c r="V344" s="108"/>
      <c r="W344" s="108"/>
      <c r="X344" s="108"/>
      <c r="Y344" s="108"/>
      <c r="Z344" s="108"/>
    </row>
    <row r="345" spans="1:26" ht="15.75" customHeight="1">
      <c r="A345" s="108"/>
      <c r="B345" s="108"/>
      <c r="C345" s="108"/>
      <c r="D345" s="108"/>
      <c r="E345" s="108"/>
      <c r="F345" s="108"/>
      <c r="G345" s="108"/>
      <c r="H345" s="108"/>
      <c r="I345" s="108"/>
      <c r="J345" s="108"/>
      <c r="K345" s="108"/>
      <c r="L345" s="108"/>
      <c r="M345" s="108"/>
      <c r="N345" s="108"/>
      <c r="O345" s="167"/>
      <c r="P345" s="167"/>
      <c r="Q345" s="108"/>
      <c r="R345" s="108"/>
      <c r="S345" s="108"/>
      <c r="T345" s="108"/>
      <c r="U345" s="108"/>
      <c r="V345" s="108"/>
      <c r="W345" s="108"/>
      <c r="X345" s="108"/>
      <c r="Y345" s="108"/>
      <c r="Z345" s="108"/>
    </row>
    <row r="346" spans="1:26" ht="15.75" customHeight="1">
      <c r="A346" s="108"/>
      <c r="B346" s="108"/>
      <c r="C346" s="108"/>
      <c r="D346" s="108"/>
      <c r="E346" s="108"/>
      <c r="F346" s="108"/>
      <c r="G346" s="108"/>
      <c r="H346" s="108"/>
      <c r="I346" s="108"/>
      <c r="J346" s="108"/>
      <c r="K346" s="108"/>
      <c r="L346" s="108"/>
      <c r="M346" s="108"/>
      <c r="N346" s="108"/>
      <c r="O346" s="167"/>
      <c r="P346" s="167"/>
      <c r="Q346" s="108"/>
      <c r="R346" s="108"/>
      <c r="S346" s="108"/>
      <c r="T346" s="108"/>
      <c r="U346" s="108"/>
      <c r="V346" s="108"/>
      <c r="W346" s="108"/>
      <c r="X346" s="108"/>
      <c r="Y346" s="108"/>
      <c r="Z346" s="108"/>
    </row>
    <row r="347" spans="1:26" ht="15.75" customHeight="1">
      <c r="A347" s="108"/>
      <c r="B347" s="108"/>
      <c r="C347" s="108"/>
      <c r="D347" s="108"/>
      <c r="E347" s="108"/>
      <c r="F347" s="108"/>
      <c r="G347" s="108"/>
      <c r="H347" s="108"/>
      <c r="I347" s="108"/>
      <c r="J347" s="108"/>
      <c r="K347" s="108"/>
      <c r="L347" s="108"/>
      <c r="M347" s="108"/>
      <c r="N347" s="108"/>
      <c r="O347" s="167"/>
      <c r="P347" s="167"/>
      <c r="Q347" s="108"/>
      <c r="R347" s="108"/>
      <c r="S347" s="108"/>
      <c r="T347" s="108"/>
      <c r="U347" s="108"/>
      <c r="V347" s="108"/>
      <c r="W347" s="108"/>
      <c r="X347" s="108"/>
      <c r="Y347" s="108"/>
      <c r="Z347" s="108"/>
    </row>
    <row r="348" spans="1:26" ht="15.75" customHeight="1">
      <c r="A348" s="108"/>
      <c r="B348" s="108"/>
      <c r="C348" s="108"/>
      <c r="D348" s="108"/>
      <c r="E348" s="108"/>
      <c r="F348" s="108"/>
      <c r="G348" s="108"/>
      <c r="H348" s="108"/>
      <c r="I348" s="108"/>
      <c r="J348" s="108"/>
      <c r="K348" s="108"/>
      <c r="L348" s="108"/>
      <c r="M348" s="108"/>
      <c r="N348" s="108"/>
      <c r="O348" s="167"/>
      <c r="P348" s="167"/>
      <c r="Q348" s="108"/>
      <c r="R348" s="108"/>
      <c r="S348" s="108"/>
      <c r="T348" s="108"/>
      <c r="U348" s="108"/>
      <c r="V348" s="108"/>
      <c r="W348" s="108"/>
      <c r="X348" s="108"/>
      <c r="Y348" s="108"/>
      <c r="Z348" s="108"/>
    </row>
    <row r="349" spans="1:26" ht="15.75" customHeight="1">
      <c r="A349" s="108"/>
      <c r="B349" s="108"/>
      <c r="C349" s="108"/>
      <c r="D349" s="108"/>
      <c r="E349" s="108"/>
      <c r="F349" s="108"/>
      <c r="G349" s="108"/>
      <c r="H349" s="108"/>
      <c r="I349" s="108"/>
      <c r="J349" s="108"/>
      <c r="K349" s="108"/>
      <c r="L349" s="108"/>
      <c r="M349" s="108"/>
      <c r="N349" s="108"/>
      <c r="O349" s="167"/>
      <c r="P349" s="167"/>
      <c r="Q349" s="108"/>
      <c r="R349" s="108"/>
      <c r="S349" s="108"/>
      <c r="T349" s="108"/>
      <c r="U349" s="108"/>
      <c r="V349" s="108"/>
      <c r="W349" s="108"/>
      <c r="X349" s="108"/>
      <c r="Y349" s="108"/>
      <c r="Z349" s="108"/>
    </row>
    <row r="350" spans="1:26" ht="15.75" customHeight="1">
      <c r="A350" s="108"/>
      <c r="B350" s="108"/>
      <c r="C350" s="108"/>
      <c r="D350" s="108"/>
      <c r="E350" s="108"/>
      <c r="F350" s="108"/>
      <c r="G350" s="108"/>
      <c r="H350" s="108"/>
      <c r="I350" s="108"/>
      <c r="J350" s="108"/>
      <c r="K350" s="108"/>
      <c r="L350" s="108"/>
      <c r="M350" s="108"/>
      <c r="N350" s="108"/>
      <c r="O350" s="167"/>
      <c r="P350" s="167"/>
      <c r="Q350" s="108"/>
      <c r="R350" s="108"/>
      <c r="S350" s="108"/>
      <c r="T350" s="108"/>
      <c r="U350" s="108"/>
      <c r="V350" s="108"/>
      <c r="W350" s="108"/>
      <c r="X350" s="108"/>
      <c r="Y350" s="108"/>
      <c r="Z350" s="108"/>
    </row>
    <row r="351" spans="1:26" ht="15.75" customHeight="1">
      <c r="A351" s="108"/>
      <c r="B351" s="108"/>
      <c r="C351" s="108"/>
      <c r="D351" s="108"/>
      <c r="E351" s="108"/>
      <c r="F351" s="108"/>
      <c r="G351" s="108"/>
      <c r="H351" s="108"/>
      <c r="I351" s="108"/>
      <c r="J351" s="108"/>
      <c r="K351" s="108"/>
      <c r="L351" s="108"/>
      <c r="M351" s="108"/>
      <c r="N351" s="108"/>
      <c r="O351" s="167"/>
      <c r="P351" s="167"/>
      <c r="Q351" s="108"/>
      <c r="R351" s="108"/>
      <c r="S351" s="108"/>
      <c r="T351" s="108"/>
      <c r="U351" s="108"/>
      <c r="V351" s="108"/>
      <c r="W351" s="108"/>
      <c r="X351" s="108"/>
      <c r="Y351" s="108"/>
      <c r="Z351" s="108"/>
    </row>
    <row r="352" spans="1:26" ht="15.75" customHeight="1">
      <c r="A352" s="108"/>
      <c r="B352" s="108"/>
      <c r="C352" s="108"/>
      <c r="D352" s="108"/>
      <c r="E352" s="108"/>
      <c r="F352" s="108"/>
      <c r="G352" s="108"/>
      <c r="H352" s="108"/>
      <c r="I352" s="108"/>
      <c r="J352" s="108"/>
      <c r="K352" s="108"/>
      <c r="L352" s="108"/>
      <c r="M352" s="108"/>
      <c r="N352" s="108"/>
      <c r="O352" s="167"/>
      <c r="P352" s="167"/>
      <c r="Q352" s="108"/>
      <c r="R352" s="108"/>
      <c r="S352" s="108"/>
      <c r="T352" s="108"/>
      <c r="U352" s="108"/>
      <c r="V352" s="108"/>
      <c r="W352" s="108"/>
      <c r="X352" s="108"/>
      <c r="Y352" s="108"/>
      <c r="Z352" s="108"/>
    </row>
    <row r="353" spans="1:26" ht="15.75" customHeight="1">
      <c r="A353" s="108"/>
      <c r="B353" s="108"/>
      <c r="C353" s="108"/>
      <c r="D353" s="108"/>
      <c r="E353" s="108"/>
      <c r="F353" s="108"/>
      <c r="G353" s="108"/>
      <c r="H353" s="108"/>
      <c r="I353" s="108"/>
      <c r="J353" s="108"/>
      <c r="K353" s="108"/>
      <c r="L353" s="108"/>
      <c r="M353" s="108"/>
      <c r="N353" s="108"/>
      <c r="O353" s="167"/>
      <c r="P353" s="167"/>
      <c r="Q353" s="108"/>
      <c r="R353" s="108"/>
      <c r="S353" s="108"/>
      <c r="T353" s="108"/>
      <c r="U353" s="108"/>
      <c r="V353" s="108"/>
      <c r="W353" s="108"/>
      <c r="X353" s="108"/>
      <c r="Y353" s="108"/>
      <c r="Z353" s="108"/>
    </row>
    <row r="354" spans="1:26" ht="15.75" customHeight="1">
      <c r="A354" s="108"/>
      <c r="B354" s="108"/>
      <c r="C354" s="108"/>
      <c r="D354" s="108"/>
      <c r="E354" s="108"/>
      <c r="F354" s="108"/>
      <c r="G354" s="108"/>
      <c r="H354" s="108"/>
      <c r="I354" s="108"/>
      <c r="J354" s="108"/>
      <c r="K354" s="108"/>
      <c r="L354" s="108"/>
      <c r="M354" s="108"/>
      <c r="N354" s="108"/>
      <c r="O354" s="167"/>
      <c r="P354" s="167"/>
      <c r="Q354" s="108"/>
      <c r="R354" s="108"/>
      <c r="S354" s="108"/>
      <c r="T354" s="108"/>
      <c r="U354" s="108"/>
      <c r="V354" s="108"/>
      <c r="W354" s="108"/>
      <c r="X354" s="108"/>
      <c r="Y354" s="108"/>
      <c r="Z354" s="108"/>
    </row>
    <row r="355" spans="1:26" ht="15.75" customHeight="1">
      <c r="A355" s="108"/>
      <c r="B355" s="108"/>
      <c r="C355" s="108"/>
      <c r="D355" s="108"/>
      <c r="E355" s="108"/>
      <c r="F355" s="108"/>
      <c r="G355" s="108"/>
      <c r="H355" s="108"/>
      <c r="I355" s="108"/>
      <c r="J355" s="108"/>
      <c r="K355" s="108"/>
      <c r="L355" s="108"/>
      <c r="M355" s="108"/>
      <c r="N355" s="108"/>
      <c r="O355" s="167"/>
      <c r="P355" s="167"/>
      <c r="Q355" s="108"/>
      <c r="R355" s="108"/>
      <c r="S355" s="108"/>
      <c r="T355" s="108"/>
      <c r="U355" s="108"/>
      <c r="V355" s="108"/>
      <c r="W355" s="108"/>
      <c r="X355" s="108"/>
      <c r="Y355" s="108"/>
      <c r="Z355" s="108"/>
    </row>
    <row r="356" spans="1:26" ht="15.75" customHeight="1">
      <c r="A356" s="108"/>
      <c r="B356" s="108"/>
      <c r="C356" s="108"/>
      <c r="D356" s="108"/>
      <c r="E356" s="108"/>
      <c r="F356" s="108"/>
      <c r="G356" s="108"/>
      <c r="H356" s="108"/>
      <c r="I356" s="108"/>
      <c r="J356" s="108"/>
      <c r="K356" s="108"/>
      <c r="L356" s="108"/>
      <c r="M356" s="108"/>
      <c r="N356" s="108"/>
      <c r="O356" s="167"/>
      <c r="P356" s="167"/>
      <c r="Q356" s="108"/>
      <c r="R356" s="108"/>
      <c r="S356" s="108"/>
      <c r="T356" s="108"/>
      <c r="U356" s="108"/>
      <c r="V356" s="108"/>
      <c r="W356" s="108"/>
      <c r="X356" s="108"/>
      <c r="Y356" s="108"/>
      <c r="Z356" s="108"/>
    </row>
    <row r="357" spans="1:26" ht="15.75" customHeight="1">
      <c r="A357" s="108"/>
      <c r="B357" s="108"/>
      <c r="C357" s="108"/>
      <c r="D357" s="108"/>
      <c r="E357" s="108"/>
      <c r="F357" s="108"/>
      <c r="G357" s="108"/>
      <c r="H357" s="108"/>
      <c r="I357" s="108"/>
      <c r="J357" s="108"/>
      <c r="K357" s="108"/>
      <c r="L357" s="108"/>
      <c r="M357" s="108"/>
      <c r="N357" s="108"/>
      <c r="O357" s="167"/>
      <c r="P357" s="167"/>
      <c r="Q357" s="108"/>
      <c r="R357" s="108"/>
      <c r="S357" s="108"/>
      <c r="T357" s="108"/>
      <c r="U357" s="108"/>
      <c r="V357" s="108"/>
      <c r="W357" s="108"/>
      <c r="X357" s="108"/>
      <c r="Y357" s="108"/>
      <c r="Z357" s="108"/>
    </row>
    <row r="358" spans="1:26" ht="15.75" customHeight="1">
      <c r="A358" s="108"/>
      <c r="B358" s="108"/>
      <c r="C358" s="108"/>
      <c r="D358" s="108"/>
      <c r="E358" s="108"/>
      <c r="F358" s="108"/>
      <c r="G358" s="108"/>
      <c r="H358" s="108"/>
      <c r="I358" s="108"/>
      <c r="J358" s="108"/>
      <c r="K358" s="108"/>
      <c r="L358" s="108"/>
      <c r="M358" s="108"/>
      <c r="N358" s="108"/>
      <c r="O358" s="167"/>
      <c r="P358" s="167"/>
      <c r="Q358" s="108"/>
      <c r="R358" s="108"/>
      <c r="S358" s="108"/>
      <c r="T358" s="108"/>
      <c r="U358" s="108"/>
      <c r="V358" s="108"/>
      <c r="W358" s="108"/>
      <c r="X358" s="108"/>
      <c r="Y358" s="108"/>
      <c r="Z358" s="108"/>
    </row>
    <row r="359" spans="1:26" ht="15.75" customHeight="1">
      <c r="A359" s="108"/>
      <c r="B359" s="108"/>
      <c r="C359" s="108"/>
      <c r="D359" s="108"/>
      <c r="E359" s="108"/>
      <c r="F359" s="108"/>
      <c r="G359" s="108"/>
      <c r="H359" s="108"/>
      <c r="I359" s="108"/>
      <c r="J359" s="108"/>
      <c r="K359" s="108"/>
      <c r="L359" s="108"/>
      <c r="M359" s="108"/>
      <c r="N359" s="108"/>
      <c r="O359" s="167"/>
      <c r="P359" s="167"/>
      <c r="Q359" s="108"/>
      <c r="R359" s="108"/>
      <c r="S359" s="108"/>
      <c r="T359" s="108"/>
      <c r="U359" s="108"/>
      <c r="V359" s="108"/>
      <c r="W359" s="108"/>
      <c r="X359" s="108"/>
      <c r="Y359" s="108"/>
      <c r="Z359" s="108"/>
    </row>
    <row r="360" spans="1:26" ht="15.75" customHeight="1">
      <c r="A360" s="108"/>
      <c r="B360" s="108"/>
      <c r="C360" s="108"/>
      <c r="D360" s="108"/>
      <c r="E360" s="108"/>
      <c r="F360" s="108"/>
      <c r="G360" s="108"/>
      <c r="H360" s="108"/>
      <c r="I360" s="108"/>
      <c r="J360" s="108"/>
      <c r="K360" s="108"/>
      <c r="L360" s="108"/>
      <c r="M360" s="108"/>
      <c r="N360" s="108"/>
      <c r="O360" s="167"/>
      <c r="P360" s="167"/>
      <c r="Q360" s="108"/>
      <c r="R360" s="108"/>
      <c r="S360" s="108"/>
      <c r="T360" s="108"/>
      <c r="U360" s="108"/>
      <c r="V360" s="108"/>
      <c r="W360" s="108"/>
      <c r="X360" s="108"/>
      <c r="Y360" s="108"/>
      <c r="Z360" s="108"/>
    </row>
    <row r="361" spans="1:26" ht="15.75" customHeight="1">
      <c r="A361" s="108"/>
      <c r="B361" s="108"/>
      <c r="C361" s="108"/>
      <c r="D361" s="108"/>
      <c r="E361" s="108"/>
      <c r="F361" s="108"/>
      <c r="G361" s="108"/>
      <c r="H361" s="108"/>
      <c r="I361" s="108"/>
      <c r="J361" s="108"/>
      <c r="K361" s="108"/>
      <c r="L361" s="108"/>
      <c r="M361" s="108"/>
      <c r="N361" s="108"/>
      <c r="O361" s="167"/>
      <c r="P361" s="167"/>
      <c r="Q361" s="108"/>
      <c r="R361" s="108"/>
      <c r="S361" s="108"/>
      <c r="T361" s="108"/>
      <c r="U361" s="108"/>
      <c r="V361" s="108"/>
      <c r="W361" s="108"/>
      <c r="X361" s="108"/>
      <c r="Y361" s="108"/>
      <c r="Z361" s="108"/>
    </row>
    <row r="362" spans="1:26" ht="15.75" customHeight="1">
      <c r="A362" s="108"/>
      <c r="B362" s="108"/>
      <c r="C362" s="108"/>
      <c r="D362" s="108"/>
      <c r="E362" s="108"/>
      <c r="F362" s="108"/>
      <c r="G362" s="108"/>
      <c r="H362" s="108"/>
      <c r="I362" s="108"/>
      <c r="J362" s="108"/>
      <c r="K362" s="108"/>
      <c r="L362" s="108"/>
      <c r="M362" s="108"/>
      <c r="N362" s="108"/>
      <c r="O362" s="167"/>
      <c r="P362" s="167"/>
      <c r="Q362" s="108"/>
      <c r="R362" s="108"/>
      <c r="S362" s="108"/>
      <c r="T362" s="108"/>
      <c r="U362" s="108"/>
      <c r="V362" s="108"/>
      <c r="W362" s="108"/>
      <c r="X362" s="108"/>
      <c r="Y362" s="108"/>
      <c r="Z362" s="108"/>
    </row>
    <row r="363" spans="1:26" ht="15.75" customHeight="1">
      <c r="A363" s="108"/>
      <c r="B363" s="108"/>
      <c r="C363" s="108"/>
      <c r="D363" s="108"/>
      <c r="E363" s="108"/>
      <c r="F363" s="108"/>
      <c r="G363" s="108"/>
      <c r="H363" s="108"/>
      <c r="I363" s="108"/>
      <c r="J363" s="108"/>
      <c r="K363" s="108"/>
      <c r="L363" s="108"/>
      <c r="M363" s="108"/>
      <c r="N363" s="108"/>
      <c r="O363" s="167"/>
      <c r="P363" s="167"/>
      <c r="Q363" s="108"/>
      <c r="R363" s="108"/>
      <c r="S363" s="108"/>
      <c r="T363" s="108"/>
      <c r="U363" s="108"/>
      <c r="V363" s="108"/>
      <c r="W363" s="108"/>
      <c r="X363" s="108"/>
      <c r="Y363" s="108"/>
      <c r="Z363" s="108"/>
    </row>
    <row r="364" spans="1:26" ht="15.75" customHeight="1">
      <c r="A364" s="108"/>
      <c r="B364" s="108"/>
      <c r="C364" s="108"/>
      <c r="D364" s="108"/>
      <c r="E364" s="108"/>
      <c r="F364" s="108"/>
      <c r="G364" s="108"/>
      <c r="H364" s="108"/>
      <c r="I364" s="108"/>
      <c r="J364" s="108"/>
      <c r="K364" s="108"/>
      <c r="L364" s="108"/>
      <c r="M364" s="108"/>
      <c r="N364" s="108"/>
      <c r="O364" s="167"/>
      <c r="P364" s="167"/>
      <c r="Q364" s="108"/>
      <c r="R364" s="108"/>
      <c r="S364" s="108"/>
      <c r="T364" s="108"/>
      <c r="U364" s="108"/>
      <c r="V364" s="108"/>
      <c r="W364" s="108"/>
      <c r="X364" s="108"/>
      <c r="Y364" s="108"/>
      <c r="Z364" s="108"/>
    </row>
    <row r="365" spans="1:26" ht="15.75" customHeight="1">
      <c r="A365" s="108"/>
      <c r="B365" s="108"/>
      <c r="C365" s="108"/>
      <c r="D365" s="108"/>
      <c r="E365" s="108"/>
      <c r="F365" s="108"/>
      <c r="G365" s="108"/>
      <c r="H365" s="108"/>
      <c r="I365" s="108"/>
      <c r="J365" s="108"/>
      <c r="K365" s="108"/>
      <c r="L365" s="108"/>
      <c r="M365" s="108"/>
      <c r="N365" s="108"/>
      <c r="O365" s="167"/>
      <c r="P365" s="167"/>
      <c r="Q365" s="108"/>
      <c r="R365" s="108"/>
      <c r="S365" s="108"/>
      <c r="T365" s="108"/>
      <c r="U365" s="108"/>
      <c r="V365" s="108"/>
      <c r="W365" s="108"/>
      <c r="X365" s="108"/>
      <c r="Y365" s="108"/>
      <c r="Z365" s="108"/>
    </row>
    <row r="366" spans="1:26" ht="15.75" customHeight="1">
      <c r="A366" s="108"/>
      <c r="B366" s="108"/>
      <c r="C366" s="108"/>
      <c r="D366" s="108"/>
      <c r="E366" s="108"/>
      <c r="F366" s="108"/>
      <c r="G366" s="108"/>
      <c r="H366" s="108"/>
      <c r="I366" s="108"/>
      <c r="J366" s="108"/>
      <c r="K366" s="108"/>
      <c r="L366" s="108"/>
      <c r="M366" s="108"/>
      <c r="N366" s="108"/>
      <c r="O366" s="167"/>
      <c r="P366" s="167"/>
      <c r="Q366" s="108"/>
      <c r="R366" s="108"/>
      <c r="S366" s="108"/>
      <c r="T366" s="108"/>
      <c r="U366" s="108"/>
      <c r="V366" s="108"/>
      <c r="W366" s="108"/>
      <c r="X366" s="108"/>
      <c r="Y366" s="108"/>
      <c r="Z366" s="108"/>
    </row>
    <row r="367" spans="1:26" ht="15.75" customHeight="1">
      <c r="A367" s="108"/>
      <c r="B367" s="108"/>
      <c r="C367" s="108"/>
      <c r="D367" s="108"/>
      <c r="E367" s="108"/>
      <c r="F367" s="108"/>
      <c r="G367" s="108"/>
      <c r="H367" s="108"/>
      <c r="I367" s="108"/>
      <c r="J367" s="108"/>
      <c r="K367" s="108"/>
      <c r="L367" s="108"/>
      <c r="M367" s="108"/>
      <c r="N367" s="108"/>
      <c r="O367" s="167"/>
      <c r="P367" s="167"/>
      <c r="Q367" s="108"/>
      <c r="R367" s="108"/>
      <c r="S367" s="108"/>
      <c r="T367" s="108"/>
      <c r="U367" s="108"/>
      <c r="V367" s="108"/>
      <c r="W367" s="108"/>
      <c r="X367" s="108"/>
      <c r="Y367" s="108"/>
      <c r="Z367" s="108"/>
    </row>
    <row r="368" spans="1:26" ht="15.75" customHeight="1">
      <c r="A368" s="108"/>
      <c r="B368" s="108"/>
      <c r="C368" s="108"/>
      <c r="D368" s="108"/>
      <c r="E368" s="108"/>
      <c r="F368" s="108"/>
      <c r="G368" s="108"/>
      <c r="H368" s="108"/>
      <c r="I368" s="108"/>
      <c r="J368" s="108"/>
      <c r="K368" s="108"/>
      <c r="L368" s="108"/>
      <c r="M368" s="108"/>
      <c r="N368" s="108"/>
      <c r="O368" s="167"/>
      <c r="P368" s="167"/>
      <c r="Q368" s="108"/>
      <c r="R368" s="108"/>
      <c r="S368" s="108"/>
      <c r="T368" s="108"/>
      <c r="U368" s="108"/>
      <c r="V368" s="108"/>
      <c r="W368" s="108"/>
      <c r="X368" s="108"/>
      <c r="Y368" s="108"/>
      <c r="Z368" s="108"/>
    </row>
    <row r="369" spans="1:26" ht="15.75" customHeight="1">
      <c r="A369" s="108"/>
      <c r="B369" s="108"/>
      <c r="C369" s="108"/>
      <c r="D369" s="108"/>
      <c r="E369" s="108"/>
      <c r="F369" s="108"/>
      <c r="G369" s="108"/>
      <c r="H369" s="108"/>
      <c r="I369" s="108"/>
      <c r="J369" s="108"/>
      <c r="K369" s="108"/>
      <c r="L369" s="108"/>
      <c r="M369" s="108"/>
      <c r="N369" s="108"/>
      <c r="O369" s="167"/>
      <c r="P369" s="167"/>
      <c r="Q369" s="108"/>
      <c r="R369" s="108"/>
      <c r="S369" s="108"/>
      <c r="T369" s="108"/>
      <c r="U369" s="108"/>
      <c r="V369" s="108"/>
      <c r="W369" s="108"/>
      <c r="X369" s="108"/>
      <c r="Y369" s="108"/>
      <c r="Z369" s="108"/>
    </row>
    <row r="370" spans="1:26" ht="15.75" customHeight="1">
      <c r="A370" s="108"/>
      <c r="B370" s="108"/>
      <c r="C370" s="108"/>
      <c r="D370" s="108"/>
      <c r="E370" s="108"/>
      <c r="F370" s="108"/>
      <c r="G370" s="108"/>
      <c r="H370" s="108"/>
      <c r="I370" s="108"/>
      <c r="J370" s="108"/>
      <c r="K370" s="108"/>
      <c r="L370" s="108"/>
      <c r="M370" s="108"/>
      <c r="N370" s="108"/>
      <c r="O370" s="167"/>
      <c r="P370" s="167"/>
      <c r="Q370" s="108"/>
      <c r="R370" s="108"/>
      <c r="S370" s="108"/>
      <c r="T370" s="108"/>
      <c r="U370" s="108"/>
      <c r="V370" s="108"/>
      <c r="W370" s="108"/>
      <c r="X370" s="108"/>
      <c r="Y370" s="108"/>
      <c r="Z370" s="108"/>
    </row>
    <row r="371" spans="1:26" ht="15.75" customHeight="1">
      <c r="A371" s="108"/>
      <c r="B371" s="108"/>
      <c r="C371" s="108"/>
      <c r="D371" s="108"/>
      <c r="E371" s="108"/>
      <c r="F371" s="108"/>
      <c r="G371" s="108"/>
      <c r="H371" s="108"/>
      <c r="I371" s="108"/>
      <c r="J371" s="108"/>
      <c r="K371" s="108"/>
      <c r="L371" s="108"/>
      <c r="M371" s="108"/>
      <c r="N371" s="108"/>
      <c r="O371" s="167"/>
      <c r="P371" s="167"/>
      <c r="Q371" s="108"/>
      <c r="R371" s="108"/>
      <c r="S371" s="108"/>
      <c r="T371" s="108"/>
      <c r="U371" s="108"/>
      <c r="V371" s="108"/>
      <c r="W371" s="108"/>
      <c r="X371" s="108"/>
      <c r="Y371" s="108"/>
      <c r="Z371" s="108"/>
    </row>
    <row r="372" spans="1:26" ht="15.75" customHeight="1">
      <c r="A372" s="108"/>
      <c r="B372" s="108"/>
      <c r="C372" s="108"/>
      <c r="D372" s="108"/>
      <c r="E372" s="108"/>
      <c r="F372" s="108"/>
      <c r="G372" s="108"/>
      <c r="H372" s="108"/>
      <c r="I372" s="108"/>
      <c r="J372" s="108"/>
      <c r="K372" s="108"/>
      <c r="L372" s="108"/>
      <c r="M372" s="108"/>
      <c r="N372" s="108"/>
      <c r="O372" s="167"/>
      <c r="P372" s="167"/>
      <c r="Q372" s="108"/>
      <c r="R372" s="108"/>
      <c r="S372" s="108"/>
      <c r="T372" s="108"/>
      <c r="U372" s="108"/>
      <c r="V372" s="108"/>
      <c r="W372" s="108"/>
      <c r="X372" s="108"/>
      <c r="Y372" s="108"/>
      <c r="Z372" s="108"/>
    </row>
    <row r="373" spans="1:26" ht="15.75" customHeight="1">
      <c r="A373" s="108"/>
      <c r="B373" s="108"/>
      <c r="C373" s="108"/>
      <c r="D373" s="108"/>
      <c r="E373" s="108"/>
      <c r="F373" s="108"/>
      <c r="G373" s="108"/>
      <c r="H373" s="108"/>
      <c r="I373" s="108"/>
      <c r="J373" s="108"/>
      <c r="K373" s="108"/>
      <c r="L373" s="108"/>
      <c r="M373" s="108"/>
      <c r="N373" s="108"/>
      <c r="O373" s="167"/>
      <c r="P373" s="167"/>
      <c r="Q373" s="108"/>
      <c r="R373" s="108"/>
      <c r="S373" s="108"/>
      <c r="T373" s="108"/>
      <c r="U373" s="108"/>
      <c r="V373" s="108"/>
      <c r="W373" s="108"/>
      <c r="X373" s="108"/>
      <c r="Y373" s="108"/>
      <c r="Z373" s="108"/>
    </row>
    <row r="374" spans="1:26" ht="15.75" customHeight="1">
      <c r="A374" s="108"/>
      <c r="B374" s="108"/>
      <c r="C374" s="108"/>
      <c r="D374" s="108"/>
      <c r="E374" s="108"/>
      <c r="F374" s="108"/>
      <c r="G374" s="108"/>
      <c r="H374" s="108"/>
      <c r="I374" s="108"/>
      <c r="J374" s="108"/>
      <c r="K374" s="108"/>
      <c r="L374" s="108"/>
      <c r="M374" s="108"/>
      <c r="N374" s="108"/>
      <c r="O374" s="167"/>
      <c r="P374" s="167"/>
      <c r="Q374" s="108"/>
      <c r="R374" s="108"/>
      <c r="S374" s="108"/>
      <c r="T374" s="108"/>
      <c r="U374" s="108"/>
      <c r="V374" s="108"/>
      <c r="W374" s="108"/>
      <c r="X374" s="108"/>
      <c r="Y374" s="108"/>
      <c r="Z374" s="108"/>
    </row>
    <row r="375" spans="1:26" ht="15.75" customHeight="1">
      <c r="A375" s="108"/>
      <c r="B375" s="108"/>
      <c r="C375" s="108"/>
      <c r="D375" s="108"/>
      <c r="E375" s="108"/>
      <c r="F375" s="108"/>
      <c r="G375" s="108"/>
      <c r="H375" s="108"/>
      <c r="I375" s="108"/>
      <c r="J375" s="108"/>
      <c r="K375" s="108"/>
      <c r="L375" s="108"/>
      <c r="M375" s="108"/>
      <c r="N375" s="108"/>
      <c r="O375" s="167"/>
      <c r="P375" s="167"/>
      <c r="Q375" s="108"/>
      <c r="R375" s="108"/>
      <c r="S375" s="108"/>
      <c r="T375" s="108"/>
      <c r="U375" s="108"/>
      <c r="V375" s="108"/>
      <c r="W375" s="108"/>
      <c r="X375" s="108"/>
      <c r="Y375" s="108"/>
      <c r="Z375" s="108"/>
    </row>
    <row r="376" spans="1:26" ht="15.75" customHeight="1">
      <c r="A376" s="108"/>
      <c r="B376" s="108"/>
      <c r="C376" s="108"/>
      <c r="D376" s="108"/>
      <c r="E376" s="108"/>
      <c r="F376" s="108"/>
      <c r="G376" s="108"/>
      <c r="H376" s="108"/>
      <c r="I376" s="108"/>
      <c r="J376" s="108"/>
      <c r="K376" s="108"/>
      <c r="L376" s="108"/>
      <c r="M376" s="108"/>
      <c r="N376" s="108"/>
      <c r="O376" s="167"/>
      <c r="P376" s="167"/>
      <c r="Q376" s="108"/>
      <c r="R376" s="108"/>
      <c r="S376" s="108"/>
      <c r="T376" s="108"/>
      <c r="U376" s="108"/>
      <c r="V376" s="108"/>
      <c r="W376" s="108"/>
      <c r="X376" s="108"/>
      <c r="Y376" s="108"/>
      <c r="Z376" s="108"/>
    </row>
    <row r="377" spans="1:26" ht="15.75" customHeight="1">
      <c r="A377" s="108"/>
      <c r="B377" s="108"/>
      <c r="C377" s="108"/>
      <c r="D377" s="108"/>
      <c r="E377" s="108"/>
      <c r="F377" s="108"/>
      <c r="G377" s="108"/>
      <c r="H377" s="108"/>
      <c r="I377" s="108"/>
      <c r="J377" s="108"/>
      <c r="K377" s="108"/>
      <c r="L377" s="108"/>
      <c r="M377" s="108"/>
      <c r="N377" s="108"/>
      <c r="O377" s="167"/>
      <c r="P377" s="167"/>
      <c r="Q377" s="108"/>
      <c r="R377" s="108"/>
      <c r="S377" s="108"/>
      <c r="T377" s="108"/>
      <c r="U377" s="108"/>
      <c r="V377" s="108"/>
      <c r="W377" s="108"/>
      <c r="X377" s="108"/>
      <c r="Y377" s="108"/>
      <c r="Z377" s="108"/>
    </row>
    <row r="378" spans="1:26" ht="15.75" customHeight="1">
      <c r="A378" s="108"/>
      <c r="B378" s="108"/>
      <c r="C378" s="108"/>
      <c r="D378" s="108"/>
      <c r="E378" s="108"/>
      <c r="F378" s="108"/>
      <c r="G378" s="108"/>
      <c r="H378" s="108"/>
      <c r="I378" s="108"/>
      <c r="J378" s="108"/>
      <c r="K378" s="108"/>
      <c r="L378" s="108"/>
      <c r="M378" s="108"/>
      <c r="N378" s="108"/>
      <c r="O378" s="167"/>
      <c r="P378" s="167"/>
      <c r="Q378" s="108"/>
      <c r="R378" s="108"/>
      <c r="S378" s="108"/>
      <c r="T378" s="108"/>
      <c r="U378" s="108"/>
      <c r="V378" s="108"/>
      <c r="W378" s="108"/>
      <c r="X378" s="108"/>
      <c r="Y378" s="108"/>
      <c r="Z378" s="108"/>
    </row>
    <row r="379" spans="1:26" ht="15.75" customHeight="1">
      <c r="A379" s="108"/>
      <c r="B379" s="108"/>
      <c r="C379" s="108"/>
      <c r="D379" s="108"/>
      <c r="E379" s="108"/>
      <c r="F379" s="108"/>
      <c r="G379" s="108"/>
      <c r="H379" s="108"/>
      <c r="I379" s="108"/>
      <c r="J379" s="108"/>
      <c r="K379" s="108"/>
      <c r="L379" s="108"/>
      <c r="M379" s="108"/>
      <c r="N379" s="108"/>
      <c r="O379" s="167"/>
      <c r="P379" s="167"/>
      <c r="Q379" s="108"/>
      <c r="R379" s="108"/>
      <c r="S379" s="108"/>
      <c r="T379" s="108"/>
      <c r="U379" s="108"/>
      <c r="V379" s="108"/>
      <c r="W379" s="108"/>
      <c r="X379" s="108"/>
      <c r="Y379" s="108"/>
      <c r="Z379" s="108"/>
    </row>
    <row r="380" spans="1:26" ht="15.75" customHeight="1">
      <c r="A380" s="108"/>
      <c r="B380" s="108"/>
      <c r="C380" s="108"/>
      <c r="D380" s="108"/>
      <c r="E380" s="108"/>
      <c r="F380" s="108"/>
      <c r="G380" s="108"/>
      <c r="H380" s="108"/>
      <c r="I380" s="108"/>
      <c r="J380" s="108"/>
      <c r="K380" s="108"/>
      <c r="L380" s="108"/>
      <c r="M380" s="108"/>
      <c r="N380" s="108"/>
      <c r="O380" s="167"/>
      <c r="P380" s="167"/>
      <c r="Q380" s="108"/>
      <c r="R380" s="108"/>
      <c r="S380" s="108"/>
      <c r="T380" s="108"/>
      <c r="U380" s="108"/>
      <c r="V380" s="108"/>
      <c r="W380" s="108"/>
      <c r="X380" s="108"/>
      <c r="Y380" s="108"/>
      <c r="Z380" s="108"/>
    </row>
    <row r="381" spans="1:26" ht="15.75" customHeight="1">
      <c r="A381" s="108"/>
      <c r="B381" s="108"/>
      <c r="C381" s="108"/>
      <c r="D381" s="108"/>
      <c r="E381" s="108"/>
      <c r="F381" s="108"/>
      <c r="G381" s="108"/>
      <c r="H381" s="108"/>
      <c r="I381" s="108"/>
      <c r="J381" s="108"/>
      <c r="K381" s="108"/>
      <c r="L381" s="108"/>
      <c r="M381" s="108"/>
      <c r="N381" s="108"/>
      <c r="O381" s="167"/>
      <c r="P381" s="167"/>
      <c r="Q381" s="108"/>
      <c r="R381" s="108"/>
      <c r="S381" s="108"/>
      <c r="T381" s="108"/>
      <c r="U381" s="108"/>
      <c r="V381" s="108"/>
      <c r="W381" s="108"/>
      <c r="X381" s="108"/>
      <c r="Y381" s="108"/>
      <c r="Z381" s="108"/>
    </row>
    <row r="382" spans="1:26" ht="15.75" customHeight="1">
      <c r="A382" s="108"/>
      <c r="B382" s="108"/>
      <c r="C382" s="108"/>
      <c r="D382" s="108"/>
      <c r="E382" s="108"/>
      <c r="F382" s="108"/>
      <c r="G382" s="108"/>
      <c r="H382" s="108"/>
      <c r="I382" s="108"/>
      <c r="J382" s="108"/>
      <c r="K382" s="108"/>
      <c r="L382" s="108"/>
      <c r="M382" s="108"/>
      <c r="N382" s="108"/>
      <c r="O382" s="167"/>
      <c r="P382" s="167"/>
      <c r="Q382" s="108"/>
      <c r="R382" s="108"/>
      <c r="S382" s="108"/>
      <c r="T382" s="108"/>
      <c r="U382" s="108"/>
      <c r="V382" s="108"/>
      <c r="W382" s="108"/>
      <c r="X382" s="108"/>
      <c r="Y382" s="108"/>
      <c r="Z382" s="108"/>
    </row>
    <row r="383" spans="1:26" ht="15.75" customHeight="1">
      <c r="A383" s="108"/>
      <c r="B383" s="108"/>
      <c r="C383" s="108"/>
      <c r="D383" s="108"/>
      <c r="E383" s="108"/>
      <c r="F383" s="108"/>
      <c r="G383" s="108"/>
      <c r="H383" s="108"/>
      <c r="I383" s="108"/>
      <c r="J383" s="108"/>
      <c r="K383" s="108"/>
      <c r="L383" s="108"/>
      <c r="M383" s="108"/>
      <c r="N383" s="108"/>
      <c r="O383" s="167"/>
      <c r="P383" s="167"/>
      <c r="Q383" s="108"/>
      <c r="R383" s="108"/>
      <c r="S383" s="108"/>
      <c r="T383" s="108"/>
      <c r="U383" s="108"/>
      <c r="V383" s="108"/>
      <c r="W383" s="108"/>
      <c r="X383" s="108"/>
      <c r="Y383" s="108"/>
      <c r="Z383" s="108"/>
    </row>
    <row r="384" spans="1:26" ht="15.75" customHeight="1">
      <c r="A384" s="108"/>
      <c r="B384" s="108"/>
      <c r="C384" s="108"/>
      <c r="D384" s="108"/>
      <c r="E384" s="108"/>
      <c r="F384" s="108"/>
      <c r="G384" s="108"/>
      <c r="H384" s="108"/>
      <c r="I384" s="108"/>
      <c r="J384" s="108"/>
      <c r="K384" s="108"/>
      <c r="L384" s="108"/>
      <c r="M384" s="108"/>
      <c r="N384" s="108"/>
      <c r="O384" s="167"/>
      <c r="P384" s="167"/>
      <c r="Q384" s="108"/>
      <c r="R384" s="108"/>
      <c r="S384" s="108"/>
      <c r="T384" s="108"/>
      <c r="U384" s="108"/>
      <c r="V384" s="108"/>
      <c r="W384" s="108"/>
      <c r="X384" s="108"/>
      <c r="Y384" s="108"/>
      <c r="Z384" s="108"/>
    </row>
    <row r="385" spans="1:26" ht="15.75" customHeight="1">
      <c r="A385" s="108"/>
      <c r="B385" s="108"/>
      <c r="C385" s="108"/>
      <c r="D385" s="108"/>
      <c r="E385" s="108"/>
      <c r="F385" s="108"/>
      <c r="G385" s="108"/>
      <c r="H385" s="108"/>
      <c r="I385" s="108"/>
      <c r="J385" s="108"/>
      <c r="K385" s="108"/>
      <c r="L385" s="108"/>
      <c r="M385" s="108"/>
      <c r="N385" s="108"/>
      <c r="O385" s="167"/>
      <c r="P385" s="167"/>
      <c r="Q385" s="108"/>
      <c r="R385" s="108"/>
      <c r="S385" s="108"/>
      <c r="T385" s="108"/>
      <c r="U385" s="108"/>
      <c r="V385" s="108"/>
      <c r="W385" s="108"/>
      <c r="X385" s="108"/>
      <c r="Y385" s="108"/>
      <c r="Z385" s="108"/>
    </row>
    <row r="386" spans="1:26" ht="15.75" customHeight="1">
      <c r="A386" s="108"/>
      <c r="B386" s="108"/>
      <c r="C386" s="108"/>
      <c r="D386" s="108"/>
      <c r="E386" s="108"/>
      <c r="F386" s="108"/>
      <c r="G386" s="108"/>
      <c r="H386" s="108"/>
      <c r="I386" s="108"/>
      <c r="J386" s="108"/>
      <c r="K386" s="108"/>
      <c r="L386" s="108"/>
      <c r="M386" s="108"/>
      <c r="N386" s="108"/>
      <c r="O386" s="167"/>
      <c r="P386" s="167"/>
      <c r="Q386" s="108"/>
      <c r="R386" s="108"/>
      <c r="S386" s="108"/>
      <c r="T386" s="108"/>
      <c r="U386" s="108"/>
      <c r="V386" s="108"/>
      <c r="W386" s="108"/>
      <c r="X386" s="108"/>
      <c r="Y386" s="108"/>
      <c r="Z386" s="108"/>
    </row>
    <row r="387" spans="1:26" ht="15.75" customHeight="1">
      <c r="A387" s="108"/>
      <c r="B387" s="108"/>
      <c r="C387" s="108"/>
      <c r="D387" s="108"/>
      <c r="E387" s="108"/>
      <c r="F387" s="108"/>
      <c r="G387" s="108"/>
      <c r="H387" s="108"/>
      <c r="I387" s="108"/>
      <c r="J387" s="108"/>
      <c r="K387" s="108"/>
      <c r="L387" s="108"/>
      <c r="M387" s="108"/>
      <c r="N387" s="108"/>
      <c r="O387" s="167"/>
      <c r="P387" s="167"/>
      <c r="Q387" s="108"/>
      <c r="R387" s="108"/>
      <c r="S387" s="108"/>
      <c r="T387" s="108"/>
      <c r="U387" s="108"/>
      <c r="V387" s="108"/>
      <c r="W387" s="108"/>
      <c r="X387" s="108"/>
      <c r="Y387" s="108"/>
      <c r="Z387" s="108"/>
    </row>
    <row r="388" spans="1:26" ht="15.75" customHeight="1">
      <c r="A388" s="108"/>
      <c r="B388" s="108"/>
      <c r="C388" s="108"/>
      <c r="D388" s="108"/>
      <c r="E388" s="108"/>
      <c r="F388" s="108"/>
      <c r="G388" s="108"/>
      <c r="H388" s="108"/>
      <c r="I388" s="108"/>
      <c r="J388" s="108"/>
      <c r="K388" s="108"/>
      <c r="L388" s="108"/>
      <c r="M388" s="108"/>
      <c r="N388" s="108"/>
      <c r="O388" s="167"/>
      <c r="P388" s="167"/>
      <c r="Q388" s="108"/>
      <c r="R388" s="108"/>
      <c r="S388" s="108"/>
      <c r="T388" s="108"/>
      <c r="U388" s="108"/>
      <c r="V388" s="108"/>
      <c r="W388" s="108"/>
      <c r="X388" s="108"/>
      <c r="Y388" s="108"/>
      <c r="Z388" s="108"/>
    </row>
    <row r="389" spans="1:26" ht="15.75" customHeight="1">
      <c r="A389" s="108"/>
      <c r="B389" s="108"/>
      <c r="C389" s="108"/>
      <c r="D389" s="108"/>
      <c r="E389" s="108"/>
      <c r="F389" s="108"/>
      <c r="G389" s="108"/>
      <c r="H389" s="108"/>
      <c r="I389" s="108"/>
      <c r="J389" s="108"/>
      <c r="K389" s="108"/>
      <c r="L389" s="108"/>
      <c r="M389" s="108"/>
      <c r="N389" s="108"/>
      <c r="O389" s="167"/>
      <c r="P389" s="167"/>
      <c r="Q389" s="108"/>
      <c r="R389" s="108"/>
      <c r="S389" s="108"/>
      <c r="T389" s="108"/>
      <c r="U389" s="108"/>
      <c r="V389" s="108"/>
      <c r="W389" s="108"/>
      <c r="X389" s="108"/>
      <c r="Y389" s="108"/>
      <c r="Z389" s="108"/>
    </row>
    <row r="390" spans="1:26" ht="15.75" customHeight="1">
      <c r="A390" s="108"/>
      <c r="B390" s="108"/>
      <c r="C390" s="108"/>
      <c r="D390" s="108"/>
      <c r="E390" s="108"/>
      <c r="F390" s="108"/>
      <c r="G390" s="108"/>
      <c r="H390" s="108"/>
      <c r="I390" s="108"/>
      <c r="J390" s="108"/>
      <c r="K390" s="108"/>
      <c r="L390" s="108"/>
      <c r="M390" s="108"/>
      <c r="N390" s="108"/>
      <c r="O390" s="167"/>
      <c r="P390" s="167"/>
      <c r="Q390" s="108"/>
      <c r="R390" s="108"/>
      <c r="S390" s="108"/>
      <c r="T390" s="108"/>
      <c r="U390" s="108"/>
      <c r="V390" s="108"/>
      <c r="W390" s="108"/>
      <c r="X390" s="108"/>
      <c r="Y390" s="108"/>
      <c r="Z390" s="108"/>
    </row>
    <row r="391" spans="1:26" ht="15.75" customHeight="1">
      <c r="A391" s="108"/>
      <c r="B391" s="108"/>
      <c r="C391" s="108"/>
      <c r="D391" s="108"/>
      <c r="E391" s="108"/>
      <c r="F391" s="108"/>
      <c r="G391" s="108"/>
      <c r="H391" s="108"/>
      <c r="I391" s="108"/>
      <c r="J391" s="108"/>
      <c r="K391" s="108"/>
      <c r="L391" s="108"/>
      <c r="M391" s="108"/>
      <c r="N391" s="108"/>
      <c r="O391" s="167"/>
      <c r="P391" s="167"/>
      <c r="Q391" s="108"/>
      <c r="R391" s="108"/>
      <c r="S391" s="108"/>
      <c r="T391" s="108"/>
      <c r="U391" s="108"/>
      <c r="V391" s="108"/>
      <c r="W391" s="108"/>
      <c r="X391" s="108"/>
      <c r="Y391" s="108"/>
      <c r="Z391" s="108"/>
    </row>
    <row r="392" spans="1:26" ht="15.75" customHeight="1">
      <c r="A392" s="108"/>
      <c r="B392" s="108"/>
      <c r="C392" s="108"/>
      <c r="D392" s="108"/>
      <c r="E392" s="108"/>
      <c r="F392" s="108"/>
      <c r="G392" s="108"/>
      <c r="H392" s="108"/>
      <c r="I392" s="108"/>
      <c r="J392" s="108"/>
      <c r="K392" s="108"/>
      <c r="L392" s="108"/>
      <c r="M392" s="108"/>
      <c r="N392" s="108"/>
      <c r="O392" s="167"/>
      <c r="P392" s="167"/>
      <c r="Q392" s="108"/>
      <c r="R392" s="108"/>
      <c r="S392" s="108"/>
      <c r="T392" s="108"/>
      <c r="U392" s="108"/>
      <c r="V392" s="108"/>
      <c r="W392" s="108"/>
      <c r="X392" s="108"/>
      <c r="Y392" s="108"/>
      <c r="Z392" s="108"/>
    </row>
    <row r="393" spans="1:26" ht="15.75" customHeight="1">
      <c r="A393" s="108"/>
      <c r="B393" s="108"/>
      <c r="C393" s="108"/>
      <c r="D393" s="108"/>
      <c r="E393" s="108"/>
      <c r="F393" s="108"/>
      <c r="G393" s="108"/>
      <c r="H393" s="108"/>
      <c r="I393" s="108"/>
      <c r="J393" s="108"/>
      <c r="K393" s="108"/>
      <c r="L393" s="108"/>
      <c r="M393" s="108"/>
      <c r="N393" s="108"/>
      <c r="O393" s="167"/>
      <c r="P393" s="167"/>
      <c r="Q393" s="108"/>
      <c r="R393" s="108"/>
      <c r="S393" s="108"/>
      <c r="T393" s="108"/>
      <c r="U393" s="108"/>
      <c r="V393" s="108"/>
      <c r="W393" s="108"/>
      <c r="X393" s="108"/>
      <c r="Y393" s="108"/>
      <c r="Z393" s="108"/>
    </row>
    <row r="394" spans="1:26" ht="15.75" customHeight="1">
      <c r="A394" s="108"/>
      <c r="B394" s="108"/>
      <c r="C394" s="108"/>
      <c r="D394" s="108"/>
      <c r="E394" s="108"/>
      <c r="F394" s="108"/>
      <c r="G394" s="108"/>
      <c r="H394" s="108"/>
      <c r="I394" s="108"/>
      <c r="J394" s="108"/>
      <c r="K394" s="108"/>
      <c r="L394" s="108"/>
      <c r="M394" s="108"/>
      <c r="N394" s="108"/>
      <c r="O394" s="167"/>
      <c r="P394" s="167"/>
      <c r="Q394" s="108"/>
      <c r="R394" s="108"/>
      <c r="S394" s="108"/>
      <c r="T394" s="108"/>
      <c r="U394" s="108"/>
      <c r="V394" s="108"/>
      <c r="W394" s="108"/>
      <c r="X394" s="108"/>
      <c r="Y394" s="108"/>
      <c r="Z394" s="108"/>
    </row>
    <row r="395" spans="1:26" ht="15.75" customHeight="1">
      <c r="A395" s="108"/>
      <c r="B395" s="108"/>
      <c r="C395" s="108"/>
      <c r="D395" s="108"/>
      <c r="E395" s="108"/>
      <c r="F395" s="108"/>
      <c r="G395" s="108"/>
      <c r="H395" s="108"/>
      <c r="I395" s="108"/>
      <c r="J395" s="108"/>
      <c r="K395" s="108"/>
      <c r="L395" s="108"/>
      <c r="M395" s="108"/>
      <c r="N395" s="108"/>
      <c r="O395" s="167"/>
      <c r="P395" s="167"/>
      <c r="Q395" s="108"/>
      <c r="R395" s="108"/>
      <c r="S395" s="108"/>
      <c r="T395" s="108"/>
      <c r="U395" s="108"/>
      <c r="V395" s="108"/>
      <c r="W395" s="108"/>
      <c r="X395" s="108"/>
      <c r="Y395" s="108"/>
      <c r="Z395" s="108"/>
    </row>
    <row r="396" spans="1:26" ht="15.75" customHeight="1">
      <c r="A396" s="108"/>
      <c r="B396" s="108"/>
      <c r="C396" s="108"/>
      <c r="D396" s="108"/>
      <c r="E396" s="108"/>
      <c r="F396" s="108"/>
      <c r="G396" s="108"/>
      <c r="H396" s="108"/>
      <c r="I396" s="108"/>
      <c r="J396" s="108"/>
      <c r="K396" s="108"/>
      <c r="L396" s="108"/>
      <c r="M396" s="108"/>
      <c r="N396" s="108"/>
      <c r="O396" s="167"/>
      <c r="P396" s="167"/>
      <c r="Q396" s="108"/>
      <c r="R396" s="108"/>
      <c r="S396" s="108"/>
      <c r="T396" s="108"/>
      <c r="U396" s="108"/>
      <c r="V396" s="108"/>
      <c r="W396" s="108"/>
      <c r="X396" s="108"/>
      <c r="Y396" s="108"/>
      <c r="Z396" s="108"/>
    </row>
    <row r="397" spans="1:26" ht="15.75" customHeight="1">
      <c r="A397" s="108"/>
      <c r="B397" s="108"/>
      <c r="C397" s="108"/>
      <c r="D397" s="108"/>
      <c r="E397" s="108"/>
      <c r="F397" s="108"/>
      <c r="G397" s="108"/>
      <c r="H397" s="108"/>
      <c r="I397" s="108"/>
      <c r="J397" s="108"/>
      <c r="K397" s="108"/>
      <c r="L397" s="108"/>
      <c r="M397" s="108"/>
      <c r="N397" s="108"/>
      <c r="O397" s="167"/>
      <c r="P397" s="167"/>
      <c r="Q397" s="108"/>
      <c r="R397" s="108"/>
      <c r="S397" s="108"/>
      <c r="T397" s="108"/>
      <c r="U397" s="108"/>
      <c r="V397" s="108"/>
      <c r="W397" s="108"/>
      <c r="X397" s="108"/>
      <c r="Y397" s="108"/>
      <c r="Z397" s="108"/>
    </row>
    <row r="398" spans="1:26" ht="15.75" customHeight="1">
      <c r="A398" s="108"/>
      <c r="B398" s="108"/>
      <c r="C398" s="108"/>
      <c r="D398" s="108"/>
      <c r="E398" s="108"/>
      <c r="F398" s="108"/>
      <c r="G398" s="108"/>
      <c r="H398" s="108"/>
      <c r="I398" s="108"/>
      <c r="J398" s="108"/>
      <c r="K398" s="108"/>
      <c r="L398" s="108"/>
      <c r="M398" s="108"/>
      <c r="N398" s="108"/>
      <c r="O398" s="167"/>
      <c r="P398" s="167"/>
      <c r="Q398" s="108"/>
      <c r="R398" s="108"/>
      <c r="S398" s="108"/>
      <c r="T398" s="108"/>
      <c r="U398" s="108"/>
      <c r="V398" s="108"/>
      <c r="W398" s="108"/>
      <c r="X398" s="108"/>
      <c r="Y398" s="108"/>
      <c r="Z398" s="108"/>
    </row>
    <row r="399" spans="1:26" ht="15.75" customHeight="1">
      <c r="A399" s="108"/>
      <c r="B399" s="108"/>
      <c r="C399" s="108"/>
      <c r="D399" s="108"/>
      <c r="E399" s="108"/>
      <c r="F399" s="108"/>
      <c r="G399" s="108"/>
      <c r="H399" s="108"/>
      <c r="I399" s="108"/>
      <c r="J399" s="108"/>
      <c r="K399" s="108"/>
      <c r="L399" s="108"/>
      <c r="M399" s="108"/>
      <c r="N399" s="108"/>
      <c r="O399" s="167"/>
      <c r="P399" s="167"/>
      <c r="Q399" s="108"/>
      <c r="R399" s="108"/>
      <c r="S399" s="108"/>
      <c r="T399" s="108"/>
      <c r="U399" s="108"/>
      <c r="V399" s="108"/>
      <c r="W399" s="108"/>
      <c r="X399" s="108"/>
      <c r="Y399" s="108"/>
      <c r="Z399" s="108"/>
    </row>
    <row r="400" spans="1:26" ht="15.75" customHeight="1">
      <c r="A400" s="108"/>
      <c r="B400" s="108"/>
      <c r="C400" s="108"/>
      <c r="D400" s="108"/>
      <c r="E400" s="108"/>
      <c r="F400" s="108"/>
      <c r="G400" s="108"/>
      <c r="H400" s="108"/>
      <c r="I400" s="108"/>
      <c r="J400" s="108"/>
      <c r="K400" s="108"/>
      <c r="L400" s="108"/>
      <c r="M400" s="108"/>
      <c r="N400" s="108"/>
      <c r="O400" s="167"/>
      <c r="P400" s="167"/>
      <c r="Q400" s="108"/>
      <c r="R400" s="108"/>
      <c r="S400" s="108"/>
      <c r="T400" s="108"/>
      <c r="U400" s="108"/>
      <c r="V400" s="108"/>
      <c r="W400" s="108"/>
      <c r="X400" s="108"/>
      <c r="Y400" s="108"/>
      <c r="Z400" s="108"/>
    </row>
    <row r="401" spans="1:26" ht="15.75" customHeight="1">
      <c r="A401" s="108"/>
      <c r="B401" s="108"/>
      <c r="C401" s="108"/>
      <c r="D401" s="108"/>
      <c r="E401" s="108"/>
      <c r="F401" s="108"/>
      <c r="G401" s="108"/>
      <c r="H401" s="108"/>
      <c r="I401" s="108"/>
      <c r="J401" s="108"/>
      <c r="K401" s="108"/>
      <c r="L401" s="108"/>
      <c r="M401" s="108"/>
      <c r="N401" s="108"/>
      <c r="O401" s="167"/>
      <c r="P401" s="167"/>
      <c r="Q401" s="108"/>
      <c r="R401" s="108"/>
      <c r="S401" s="108"/>
      <c r="T401" s="108"/>
      <c r="U401" s="108"/>
      <c r="V401" s="108"/>
      <c r="W401" s="108"/>
      <c r="X401" s="108"/>
      <c r="Y401" s="108"/>
      <c r="Z401" s="108"/>
    </row>
    <row r="402" spans="1:26" ht="15.75" customHeight="1">
      <c r="A402" s="108"/>
      <c r="B402" s="108"/>
      <c r="C402" s="108"/>
      <c r="D402" s="108"/>
      <c r="E402" s="108"/>
      <c r="F402" s="108"/>
      <c r="G402" s="108"/>
      <c r="H402" s="108"/>
      <c r="I402" s="108"/>
      <c r="J402" s="108"/>
      <c r="K402" s="108"/>
      <c r="L402" s="108"/>
      <c r="M402" s="108"/>
      <c r="N402" s="108"/>
      <c r="O402" s="167"/>
      <c r="P402" s="167"/>
      <c r="Q402" s="108"/>
      <c r="R402" s="108"/>
      <c r="S402" s="108"/>
      <c r="T402" s="108"/>
      <c r="U402" s="108"/>
      <c r="V402" s="108"/>
      <c r="W402" s="108"/>
      <c r="X402" s="108"/>
      <c r="Y402" s="108"/>
      <c r="Z402" s="108"/>
    </row>
    <row r="403" spans="1:26" ht="15.75" customHeight="1">
      <c r="A403" s="108"/>
      <c r="B403" s="108"/>
      <c r="C403" s="108"/>
      <c r="D403" s="108"/>
      <c r="E403" s="108"/>
      <c r="F403" s="108"/>
      <c r="G403" s="108"/>
      <c r="H403" s="108"/>
      <c r="I403" s="108"/>
      <c r="J403" s="108"/>
      <c r="K403" s="108"/>
      <c r="L403" s="108"/>
      <c r="M403" s="108"/>
      <c r="N403" s="108"/>
      <c r="O403" s="167"/>
      <c r="P403" s="167"/>
      <c r="Q403" s="108"/>
      <c r="R403" s="108"/>
      <c r="S403" s="108"/>
      <c r="T403" s="108"/>
      <c r="U403" s="108"/>
      <c r="V403" s="108"/>
      <c r="W403" s="108"/>
      <c r="X403" s="108"/>
      <c r="Y403" s="108"/>
      <c r="Z403" s="108"/>
    </row>
    <row r="404" spans="1:26" ht="15.75" customHeight="1">
      <c r="A404" s="108"/>
      <c r="B404" s="108"/>
      <c r="C404" s="108"/>
      <c r="D404" s="108"/>
      <c r="E404" s="108"/>
      <c r="F404" s="108"/>
      <c r="G404" s="108"/>
      <c r="H404" s="108"/>
      <c r="I404" s="108"/>
      <c r="J404" s="108"/>
      <c r="K404" s="108"/>
      <c r="L404" s="108"/>
      <c r="M404" s="108"/>
      <c r="N404" s="108"/>
      <c r="O404" s="167"/>
      <c r="P404" s="167"/>
      <c r="Q404" s="108"/>
      <c r="R404" s="108"/>
      <c r="S404" s="108"/>
      <c r="T404" s="108"/>
      <c r="U404" s="108"/>
      <c r="V404" s="108"/>
      <c r="W404" s="108"/>
      <c r="X404" s="108"/>
      <c r="Y404" s="108"/>
      <c r="Z404" s="108"/>
    </row>
    <row r="405" spans="1:26" ht="15.75" customHeight="1">
      <c r="A405" s="108"/>
      <c r="B405" s="108"/>
      <c r="C405" s="108"/>
      <c r="D405" s="108"/>
      <c r="E405" s="108"/>
      <c r="F405" s="108"/>
      <c r="G405" s="108"/>
      <c r="H405" s="108"/>
      <c r="I405" s="108"/>
      <c r="J405" s="108"/>
      <c r="K405" s="108"/>
      <c r="L405" s="108"/>
      <c r="M405" s="108"/>
      <c r="N405" s="108"/>
      <c r="O405" s="167"/>
      <c r="P405" s="167"/>
      <c r="Q405" s="108"/>
      <c r="R405" s="108"/>
      <c r="S405" s="108"/>
      <c r="T405" s="108"/>
      <c r="U405" s="108"/>
      <c r="V405" s="108"/>
      <c r="W405" s="108"/>
      <c r="X405" s="108"/>
      <c r="Y405" s="108"/>
      <c r="Z405" s="108"/>
    </row>
    <row r="406" spans="1:26" ht="15.75" customHeight="1">
      <c r="A406" s="108"/>
      <c r="B406" s="108"/>
      <c r="C406" s="108"/>
      <c r="D406" s="108"/>
      <c r="E406" s="108"/>
      <c r="F406" s="108"/>
      <c r="G406" s="108"/>
      <c r="H406" s="108"/>
      <c r="I406" s="108"/>
      <c r="J406" s="108"/>
      <c r="K406" s="108"/>
      <c r="L406" s="108"/>
      <c r="M406" s="108"/>
      <c r="N406" s="108"/>
      <c r="O406" s="167"/>
      <c r="P406" s="167"/>
      <c r="Q406" s="108"/>
      <c r="R406" s="108"/>
      <c r="S406" s="108"/>
      <c r="T406" s="108"/>
      <c r="U406" s="108"/>
      <c r="V406" s="108"/>
      <c r="W406" s="108"/>
      <c r="X406" s="108"/>
      <c r="Y406" s="108"/>
      <c r="Z406" s="108"/>
    </row>
    <row r="407" spans="1:26" ht="15.75" customHeight="1">
      <c r="A407" s="108"/>
      <c r="B407" s="108"/>
      <c r="C407" s="108"/>
      <c r="D407" s="108"/>
      <c r="E407" s="108"/>
      <c r="F407" s="108"/>
      <c r="G407" s="108"/>
      <c r="H407" s="108"/>
      <c r="I407" s="108"/>
      <c r="J407" s="108"/>
      <c r="K407" s="108"/>
      <c r="L407" s="108"/>
      <c r="M407" s="108"/>
      <c r="N407" s="108"/>
      <c r="O407" s="167"/>
      <c r="P407" s="167"/>
      <c r="Q407" s="108"/>
      <c r="R407" s="108"/>
      <c r="S407" s="108"/>
      <c r="T407" s="108"/>
      <c r="U407" s="108"/>
      <c r="V407" s="108"/>
      <c r="W407" s="108"/>
      <c r="X407" s="108"/>
      <c r="Y407" s="108"/>
      <c r="Z407" s="108"/>
    </row>
    <row r="408" spans="1:26" ht="15.75" customHeight="1">
      <c r="A408" s="108"/>
      <c r="B408" s="108"/>
      <c r="C408" s="108"/>
      <c r="D408" s="108"/>
      <c r="E408" s="108"/>
      <c r="F408" s="108"/>
      <c r="G408" s="108"/>
      <c r="H408" s="108"/>
      <c r="I408" s="108"/>
      <c r="J408" s="108"/>
      <c r="K408" s="108"/>
      <c r="L408" s="108"/>
      <c r="M408" s="108"/>
      <c r="N408" s="108"/>
      <c r="O408" s="167"/>
      <c r="P408" s="167"/>
      <c r="Q408" s="108"/>
      <c r="R408" s="108"/>
      <c r="S408" s="108"/>
      <c r="T408" s="108"/>
      <c r="U408" s="108"/>
      <c r="V408" s="108"/>
      <c r="W408" s="108"/>
      <c r="X408" s="108"/>
      <c r="Y408" s="108"/>
      <c r="Z408" s="108"/>
    </row>
    <row r="409" spans="1:26" ht="15.75" customHeight="1">
      <c r="A409" s="108"/>
      <c r="B409" s="108"/>
      <c r="C409" s="108"/>
      <c r="D409" s="108"/>
      <c r="E409" s="108"/>
      <c r="F409" s="108"/>
      <c r="G409" s="108"/>
      <c r="H409" s="108"/>
      <c r="I409" s="108"/>
      <c r="J409" s="108"/>
      <c r="K409" s="108"/>
      <c r="L409" s="108"/>
      <c r="M409" s="108"/>
      <c r="N409" s="108"/>
      <c r="O409" s="167"/>
      <c r="P409" s="167"/>
      <c r="Q409" s="108"/>
      <c r="R409" s="108"/>
      <c r="S409" s="108"/>
      <c r="T409" s="108"/>
      <c r="U409" s="108"/>
      <c r="V409" s="108"/>
      <c r="W409" s="108"/>
      <c r="X409" s="108"/>
      <c r="Y409" s="108"/>
      <c r="Z409" s="108"/>
    </row>
    <row r="410" spans="1:26" ht="15.75" customHeight="1">
      <c r="A410" s="108"/>
      <c r="B410" s="108"/>
      <c r="C410" s="108"/>
      <c r="D410" s="108"/>
      <c r="E410" s="108"/>
      <c r="F410" s="108"/>
      <c r="G410" s="108"/>
      <c r="H410" s="108"/>
      <c r="I410" s="108"/>
      <c r="J410" s="108"/>
      <c r="K410" s="108"/>
      <c r="L410" s="108"/>
      <c r="M410" s="108"/>
      <c r="N410" s="108"/>
      <c r="O410" s="167"/>
      <c r="P410" s="167"/>
      <c r="Q410" s="108"/>
      <c r="R410" s="108"/>
      <c r="S410" s="108"/>
      <c r="T410" s="108"/>
      <c r="U410" s="108"/>
      <c r="V410" s="108"/>
      <c r="W410" s="108"/>
      <c r="X410" s="108"/>
      <c r="Y410" s="108"/>
      <c r="Z410" s="108"/>
    </row>
    <row r="411" spans="1:26" ht="15.75" customHeight="1">
      <c r="A411" s="108"/>
      <c r="B411" s="108"/>
      <c r="C411" s="108"/>
      <c r="D411" s="108"/>
      <c r="E411" s="108"/>
      <c r="F411" s="108"/>
      <c r="G411" s="108"/>
      <c r="H411" s="108"/>
      <c r="I411" s="108"/>
      <c r="J411" s="108"/>
      <c r="K411" s="108"/>
      <c r="L411" s="108"/>
      <c r="M411" s="108"/>
      <c r="N411" s="108"/>
      <c r="O411" s="167"/>
      <c r="P411" s="167"/>
      <c r="Q411" s="108"/>
      <c r="R411" s="108"/>
      <c r="S411" s="108"/>
      <c r="T411" s="108"/>
      <c r="U411" s="108"/>
      <c r="V411" s="108"/>
      <c r="W411" s="108"/>
      <c r="X411" s="108"/>
      <c r="Y411" s="108"/>
      <c r="Z411" s="108"/>
    </row>
    <row r="412" spans="1:26" ht="15.75" customHeight="1">
      <c r="A412" s="108"/>
      <c r="B412" s="108"/>
      <c r="C412" s="108"/>
      <c r="D412" s="108"/>
      <c r="E412" s="108"/>
      <c r="F412" s="108"/>
      <c r="G412" s="108"/>
      <c r="H412" s="108"/>
      <c r="I412" s="108"/>
      <c r="J412" s="108"/>
      <c r="K412" s="108"/>
      <c r="L412" s="108"/>
      <c r="M412" s="108"/>
      <c r="N412" s="108"/>
      <c r="O412" s="167"/>
      <c r="P412" s="167"/>
      <c r="Q412" s="108"/>
      <c r="R412" s="108"/>
      <c r="S412" s="108"/>
      <c r="T412" s="108"/>
      <c r="U412" s="108"/>
      <c r="V412" s="108"/>
      <c r="W412" s="108"/>
      <c r="X412" s="108"/>
      <c r="Y412" s="108"/>
      <c r="Z412" s="108"/>
    </row>
    <row r="413" spans="1:26" ht="15.75" customHeight="1">
      <c r="A413" s="108"/>
      <c r="B413" s="108"/>
      <c r="C413" s="108"/>
      <c r="D413" s="108"/>
      <c r="E413" s="108"/>
      <c r="F413" s="108"/>
      <c r="G413" s="108"/>
      <c r="H413" s="108"/>
      <c r="I413" s="108"/>
      <c r="J413" s="108"/>
      <c r="K413" s="108"/>
      <c r="L413" s="108"/>
      <c r="M413" s="108"/>
      <c r="N413" s="108"/>
      <c r="O413" s="167"/>
      <c r="P413" s="167"/>
      <c r="Q413" s="108"/>
      <c r="R413" s="108"/>
      <c r="S413" s="108"/>
      <c r="T413" s="108"/>
      <c r="U413" s="108"/>
      <c r="V413" s="108"/>
      <c r="W413" s="108"/>
      <c r="X413" s="108"/>
      <c r="Y413" s="108"/>
      <c r="Z413" s="108"/>
    </row>
    <row r="414" spans="1:26" ht="15.75" customHeight="1">
      <c r="A414" s="108"/>
      <c r="B414" s="108"/>
      <c r="C414" s="108"/>
      <c r="D414" s="108"/>
      <c r="E414" s="108"/>
      <c r="F414" s="108"/>
      <c r="G414" s="108"/>
      <c r="H414" s="108"/>
      <c r="I414" s="108"/>
      <c r="J414" s="108"/>
      <c r="K414" s="108"/>
      <c r="L414" s="108"/>
      <c r="M414" s="108"/>
      <c r="N414" s="108"/>
      <c r="O414" s="167"/>
      <c r="P414" s="167"/>
      <c r="Q414" s="108"/>
      <c r="R414" s="108"/>
      <c r="S414" s="108"/>
      <c r="T414" s="108"/>
      <c r="U414" s="108"/>
      <c r="V414" s="108"/>
      <c r="W414" s="108"/>
      <c r="X414" s="108"/>
      <c r="Y414" s="108"/>
      <c r="Z414" s="108"/>
    </row>
    <row r="415" spans="1:26" ht="15.75" customHeight="1">
      <c r="A415" s="108"/>
      <c r="B415" s="108"/>
      <c r="C415" s="108"/>
      <c r="D415" s="108"/>
      <c r="E415" s="108"/>
      <c r="F415" s="108"/>
      <c r="G415" s="108"/>
      <c r="H415" s="108"/>
      <c r="I415" s="108"/>
      <c r="J415" s="108"/>
      <c r="K415" s="108"/>
      <c r="L415" s="108"/>
      <c r="M415" s="108"/>
      <c r="N415" s="108"/>
      <c r="O415" s="167"/>
      <c r="P415" s="167"/>
      <c r="Q415" s="108"/>
      <c r="R415" s="108"/>
      <c r="S415" s="108"/>
      <c r="T415" s="108"/>
      <c r="U415" s="108"/>
      <c r="V415" s="108"/>
      <c r="W415" s="108"/>
      <c r="X415" s="108"/>
      <c r="Y415" s="108"/>
      <c r="Z415" s="108"/>
    </row>
    <row r="416" spans="1:26" ht="15.75" customHeight="1">
      <c r="A416" s="108"/>
      <c r="B416" s="108"/>
      <c r="C416" s="108"/>
      <c r="D416" s="108"/>
      <c r="E416" s="108"/>
      <c r="F416" s="108"/>
      <c r="G416" s="108"/>
      <c r="H416" s="108"/>
      <c r="I416" s="108"/>
      <c r="J416" s="108"/>
      <c r="K416" s="108"/>
      <c r="L416" s="108"/>
      <c r="M416" s="108"/>
      <c r="N416" s="108"/>
      <c r="O416" s="167"/>
      <c r="P416" s="167"/>
      <c r="Q416" s="108"/>
      <c r="R416" s="108"/>
      <c r="S416" s="108"/>
      <c r="T416" s="108"/>
      <c r="U416" s="108"/>
      <c r="V416" s="108"/>
      <c r="W416" s="108"/>
      <c r="X416" s="108"/>
      <c r="Y416" s="108"/>
      <c r="Z416" s="108"/>
    </row>
    <row r="417" spans="1:26" ht="15.75" customHeight="1">
      <c r="A417" s="108"/>
      <c r="B417" s="108"/>
      <c r="C417" s="108"/>
      <c r="D417" s="108"/>
      <c r="E417" s="108"/>
      <c r="F417" s="108"/>
      <c r="G417" s="108"/>
      <c r="H417" s="108"/>
      <c r="I417" s="108"/>
      <c r="J417" s="108"/>
      <c r="K417" s="108"/>
      <c r="L417" s="108"/>
      <c r="M417" s="108"/>
      <c r="N417" s="108"/>
      <c r="O417" s="167"/>
      <c r="P417" s="167"/>
      <c r="Q417" s="108"/>
      <c r="R417" s="108"/>
      <c r="S417" s="108"/>
      <c r="T417" s="108"/>
      <c r="U417" s="108"/>
      <c r="V417" s="108"/>
      <c r="W417" s="108"/>
      <c r="X417" s="108"/>
      <c r="Y417" s="108"/>
      <c r="Z417" s="108"/>
    </row>
    <row r="418" spans="1:26" ht="15.75" customHeight="1">
      <c r="A418" s="108"/>
      <c r="B418" s="108"/>
      <c r="C418" s="108"/>
      <c r="D418" s="108"/>
      <c r="E418" s="108"/>
      <c r="F418" s="108"/>
      <c r="G418" s="108"/>
      <c r="H418" s="108"/>
      <c r="I418" s="108"/>
      <c r="J418" s="108"/>
      <c r="K418" s="108"/>
      <c r="L418" s="108"/>
      <c r="M418" s="108"/>
      <c r="N418" s="108"/>
      <c r="O418" s="167"/>
      <c r="P418" s="167"/>
      <c r="Q418" s="108"/>
      <c r="R418" s="108"/>
      <c r="S418" s="108"/>
      <c r="T418" s="108"/>
      <c r="U418" s="108"/>
      <c r="V418" s="108"/>
      <c r="W418" s="108"/>
      <c r="X418" s="108"/>
      <c r="Y418" s="108"/>
      <c r="Z418" s="108"/>
    </row>
    <row r="419" spans="1:26" ht="15.75" customHeight="1">
      <c r="A419" s="108"/>
      <c r="B419" s="108"/>
      <c r="C419" s="108"/>
      <c r="D419" s="108"/>
      <c r="E419" s="108"/>
      <c r="F419" s="108"/>
      <c r="G419" s="108"/>
      <c r="H419" s="108"/>
      <c r="I419" s="108"/>
      <c r="J419" s="108"/>
      <c r="K419" s="108"/>
      <c r="L419" s="108"/>
      <c r="M419" s="108"/>
      <c r="N419" s="108"/>
      <c r="O419" s="167"/>
      <c r="P419" s="167"/>
      <c r="Q419" s="108"/>
      <c r="R419" s="108"/>
      <c r="S419" s="108"/>
      <c r="T419" s="108"/>
      <c r="U419" s="108"/>
      <c r="V419" s="108"/>
      <c r="W419" s="108"/>
      <c r="X419" s="108"/>
      <c r="Y419" s="108"/>
      <c r="Z419" s="108"/>
    </row>
    <row r="420" spans="1:26" ht="15.75" customHeight="1">
      <c r="A420" s="108"/>
      <c r="B420" s="108"/>
      <c r="C420" s="108"/>
      <c r="D420" s="108"/>
      <c r="E420" s="108"/>
      <c r="F420" s="108"/>
      <c r="G420" s="108"/>
      <c r="H420" s="108"/>
      <c r="I420" s="108"/>
      <c r="J420" s="108"/>
      <c r="K420" s="108"/>
      <c r="L420" s="108"/>
      <c r="M420" s="108"/>
      <c r="N420" s="108"/>
      <c r="O420" s="167"/>
      <c r="P420" s="167"/>
      <c r="Q420" s="108"/>
      <c r="R420" s="108"/>
      <c r="S420" s="108"/>
      <c r="T420" s="108"/>
      <c r="U420" s="108"/>
      <c r="V420" s="108"/>
      <c r="W420" s="108"/>
      <c r="X420" s="108"/>
      <c r="Y420" s="108"/>
      <c r="Z420" s="108"/>
    </row>
    <row r="421" spans="1:26" ht="15.75" customHeight="1">
      <c r="A421" s="108"/>
      <c r="B421" s="108"/>
      <c r="C421" s="108"/>
      <c r="D421" s="108"/>
      <c r="E421" s="108"/>
      <c r="F421" s="108"/>
      <c r="G421" s="108"/>
      <c r="H421" s="108"/>
      <c r="I421" s="108"/>
      <c r="J421" s="108"/>
      <c r="K421" s="108"/>
      <c r="L421" s="108"/>
      <c r="M421" s="108"/>
      <c r="N421" s="108"/>
      <c r="O421" s="167"/>
      <c r="P421" s="167"/>
      <c r="Q421" s="108"/>
      <c r="R421" s="108"/>
      <c r="S421" s="108"/>
      <c r="T421" s="108"/>
      <c r="U421" s="108"/>
      <c r="V421" s="108"/>
      <c r="W421" s="108"/>
      <c r="X421" s="108"/>
      <c r="Y421" s="108"/>
      <c r="Z421" s="108"/>
    </row>
    <row r="422" spans="1:26" ht="15.75" customHeight="1">
      <c r="A422" s="108"/>
      <c r="B422" s="108"/>
      <c r="C422" s="108"/>
      <c r="D422" s="108"/>
      <c r="E422" s="108"/>
      <c r="F422" s="108"/>
      <c r="G422" s="108"/>
      <c r="H422" s="108"/>
      <c r="I422" s="108"/>
      <c r="J422" s="108"/>
      <c r="K422" s="108"/>
      <c r="L422" s="108"/>
      <c r="M422" s="108"/>
      <c r="N422" s="108"/>
      <c r="O422" s="167"/>
      <c r="P422" s="167"/>
      <c r="Q422" s="108"/>
      <c r="R422" s="108"/>
      <c r="S422" s="108"/>
      <c r="T422" s="108"/>
      <c r="U422" s="108"/>
      <c r="V422" s="108"/>
      <c r="W422" s="108"/>
      <c r="X422" s="108"/>
      <c r="Y422" s="108"/>
      <c r="Z422" s="108"/>
    </row>
    <row r="423" spans="1:26" ht="15.75" customHeight="1">
      <c r="A423" s="108"/>
      <c r="B423" s="108"/>
      <c r="C423" s="108"/>
      <c r="D423" s="108"/>
      <c r="E423" s="108"/>
      <c r="F423" s="108"/>
      <c r="G423" s="108"/>
      <c r="H423" s="108"/>
      <c r="I423" s="108"/>
      <c r="J423" s="108"/>
      <c r="K423" s="108"/>
      <c r="L423" s="108"/>
      <c r="M423" s="108"/>
      <c r="N423" s="108"/>
      <c r="O423" s="167"/>
      <c r="P423" s="167"/>
      <c r="Q423" s="108"/>
      <c r="R423" s="108"/>
      <c r="S423" s="108"/>
      <c r="T423" s="108"/>
      <c r="U423" s="108"/>
      <c r="V423" s="108"/>
      <c r="W423" s="108"/>
      <c r="X423" s="108"/>
      <c r="Y423" s="108"/>
      <c r="Z423" s="108"/>
    </row>
    <row r="424" spans="1:26" ht="15.75" customHeight="1">
      <c r="A424" s="108"/>
      <c r="B424" s="108"/>
      <c r="C424" s="108"/>
      <c r="D424" s="108"/>
      <c r="E424" s="108"/>
      <c r="F424" s="108"/>
      <c r="G424" s="108"/>
      <c r="H424" s="108"/>
      <c r="I424" s="108"/>
      <c r="J424" s="108"/>
      <c r="K424" s="108"/>
      <c r="L424" s="108"/>
      <c r="M424" s="108"/>
      <c r="N424" s="108"/>
      <c r="O424" s="167"/>
      <c r="P424" s="167"/>
      <c r="Q424" s="108"/>
      <c r="R424" s="108"/>
      <c r="S424" s="108"/>
      <c r="T424" s="108"/>
      <c r="U424" s="108"/>
      <c r="V424" s="108"/>
      <c r="W424" s="108"/>
      <c r="X424" s="108"/>
      <c r="Y424" s="108"/>
      <c r="Z424" s="108"/>
    </row>
    <row r="425" spans="1:26" ht="15.75" customHeight="1">
      <c r="A425" s="108"/>
      <c r="B425" s="108"/>
      <c r="C425" s="108"/>
      <c r="D425" s="108"/>
      <c r="E425" s="108"/>
      <c r="F425" s="108"/>
      <c r="G425" s="108"/>
      <c r="H425" s="108"/>
      <c r="I425" s="108"/>
      <c r="J425" s="108"/>
      <c r="K425" s="108"/>
      <c r="L425" s="108"/>
      <c r="M425" s="108"/>
      <c r="N425" s="108"/>
      <c r="O425" s="167"/>
      <c r="P425" s="167"/>
      <c r="Q425" s="108"/>
      <c r="R425" s="108"/>
      <c r="S425" s="108"/>
      <c r="T425" s="108"/>
      <c r="U425" s="108"/>
      <c r="V425" s="108"/>
      <c r="W425" s="108"/>
      <c r="X425" s="108"/>
      <c r="Y425" s="108"/>
      <c r="Z425" s="108"/>
    </row>
    <row r="426" spans="1:26" ht="15.75" customHeight="1">
      <c r="A426" s="108"/>
      <c r="B426" s="108"/>
      <c r="C426" s="108"/>
      <c r="D426" s="108"/>
      <c r="E426" s="108"/>
      <c r="F426" s="108"/>
      <c r="G426" s="108"/>
      <c r="H426" s="108"/>
      <c r="I426" s="108"/>
      <c r="J426" s="108"/>
      <c r="K426" s="108"/>
      <c r="L426" s="108"/>
      <c r="M426" s="108"/>
      <c r="N426" s="108"/>
      <c r="O426" s="167"/>
      <c r="P426" s="167"/>
      <c r="Q426" s="108"/>
      <c r="R426" s="108"/>
      <c r="S426" s="108"/>
      <c r="T426" s="108"/>
      <c r="U426" s="108"/>
      <c r="V426" s="108"/>
      <c r="W426" s="108"/>
      <c r="X426" s="108"/>
      <c r="Y426" s="108"/>
      <c r="Z426" s="108"/>
    </row>
    <row r="427" spans="1:26" ht="15.75" customHeight="1">
      <c r="A427" s="108"/>
      <c r="B427" s="108"/>
      <c r="C427" s="108"/>
      <c r="D427" s="108"/>
      <c r="E427" s="108"/>
      <c r="F427" s="108"/>
      <c r="G427" s="108"/>
      <c r="H427" s="108"/>
      <c r="I427" s="108"/>
      <c r="J427" s="108"/>
      <c r="K427" s="108"/>
      <c r="L427" s="108"/>
      <c r="M427" s="108"/>
      <c r="N427" s="108"/>
      <c r="O427" s="167"/>
      <c r="P427" s="167"/>
      <c r="Q427" s="108"/>
      <c r="R427" s="108"/>
      <c r="S427" s="108"/>
      <c r="T427" s="108"/>
      <c r="U427" s="108"/>
      <c r="V427" s="108"/>
      <c r="W427" s="108"/>
      <c r="X427" s="108"/>
      <c r="Y427" s="108"/>
      <c r="Z427" s="108"/>
    </row>
    <row r="428" spans="1:26" ht="15.75" customHeight="1">
      <c r="A428" s="108"/>
      <c r="B428" s="108"/>
      <c r="C428" s="108"/>
      <c r="D428" s="108"/>
      <c r="E428" s="108"/>
      <c r="F428" s="108"/>
      <c r="G428" s="108"/>
      <c r="H428" s="108"/>
      <c r="I428" s="108"/>
      <c r="J428" s="108"/>
      <c r="K428" s="108"/>
      <c r="L428" s="108"/>
      <c r="M428" s="108"/>
      <c r="N428" s="108"/>
      <c r="O428" s="167"/>
      <c r="P428" s="167"/>
      <c r="Q428" s="108"/>
      <c r="R428" s="108"/>
      <c r="S428" s="108"/>
      <c r="T428" s="108"/>
      <c r="U428" s="108"/>
      <c r="V428" s="108"/>
      <c r="W428" s="108"/>
      <c r="X428" s="108"/>
      <c r="Y428" s="108"/>
      <c r="Z428" s="108"/>
    </row>
    <row r="429" spans="1:26" ht="15.75" customHeight="1">
      <c r="A429" s="108"/>
      <c r="B429" s="108"/>
      <c r="C429" s="108"/>
      <c r="D429" s="108"/>
      <c r="E429" s="108"/>
      <c r="F429" s="108"/>
      <c r="G429" s="108"/>
      <c r="H429" s="108"/>
      <c r="I429" s="108"/>
      <c r="J429" s="108"/>
      <c r="K429" s="108"/>
      <c r="L429" s="108"/>
      <c r="M429" s="108"/>
      <c r="N429" s="108"/>
      <c r="O429" s="167"/>
      <c r="P429" s="167"/>
      <c r="Q429" s="108"/>
      <c r="R429" s="108"/>
      <c r="S429" s="108"/>
      <c r="T429" s="108"/>
      <c r="U429" s="108"/>
      <c r="V429" s="108"/>
      <c r="W429" s="108"/>
      <c r="X429" s="108"/>
      <c r="Y429" s="108"/>
      <c r="Z429" s="108"/>
    </row>
    <row r="430" spans="1:26" ht="15.75" customHeight="1">
      <c r="A430" s="108"/>
      <c r="B430" s="108"/>
      <c r="C430" s="108"/>
      <c r="D430" s="108"/>
      <c r="E430" s="108"/>
      <c r="F430" s="108"/>
      <c r="G430" s="108"/>
      <c r="H430" s="108"/>
      <c r="I430" s="108"/>
      <c r="J430" s="108"/>
      <c r="K430" s="108"/>
      <c r="L430" s="108"/>
      <c r="M430" s="108"/>
      <c r="N430" s="108"/>
      <c r="O430" s="167"/>
      <c r="P430" s="167"/>
      <c r="Q430" s="108"/>
      <c r="R430" s="108"/>
      <c r="S430" s="108"/>
      <c r="T430" s="108"/>
      <c r="U430" s="108"/>
      <c r="V430" s="108"/>
      <c r="W430" s="108"/>
      <c r="X430" s="108"/>
      <c r="Y430" s="108"/>
      <c r="Z430" s="108"/>
    </row>
    <row r="431" spans="1:26" ht="15.75" customHeight="1">
      <c r="A431" s="108"/>
      <c r="B431" s="108"/>
      <c r="C431" s="108"/>
      <c r="D431" s="108"/>
      <c r="E431" s="108"/>
      <c r="F431" s="108"/>
      <c r="G431" s="108"/>
      <c r="H431" s="108"/>
      <c r="I431" s="108"/>
      <c r="J431" s="108"/>
      <c r="K431" s="108"/>
      <c r="L431" s="108"/>
      <c r="M431" s="108"/>
      <c r="N431" s="108"/>
      <c r="O431" s="167"/>
      <c r="P431" s="167"/>
      <c r="Q431" s="108"/>
      <c r="R431" s="108"/>
      <c r="S431" s="108"/>
      <c r="T431" s="108"/>
      <c r="U431" s="108"/>
      <c r="V431" s="108"/>
      <c r="W431" s="108"/>
      <c r="X431" s="108"/>
      <c r="Y431" s="108"/>
      <c r="Z431" s="108"/>
    </row>
    <row r="432" spans="1:26" ht="15.75" customHeight="1">
      <c r="A432" s="108"/>
      <c r="B432" s="108"/>
      <c r="C432" s="108"/>
      <c r="D432" s="108"/>
      <c r="E432" s="108"/>
      <c r="F432" s="108"/>
      <c r="G432" s="108"/>
      <c r="H432" s="108"/>
      <c r="I432" s="108"/>
      <c r="J432" s="108"/>
      <c r="K432" s="108"/>
      <c r="L432" s="108"/>
      <c r="M432" s="108"/>
      <c r="N432" s="108"/>
      <c r="O432" s="167"/>
      <c r="P432" s="167"/>
      <c r="Q432" s="108"/>
      <c r="R432" s="108"/>
      <c r="S432" s="108"/>
      <c r="T432" s="108"/>
      <c r="U432" s="108"/>
      <c r="V432" s="108"/>
      <c r="W432" s="108"/>
      <c r="X432" s="108"/>
      <c r="Y432" s="108"/>
      <c r="Z432" s="108"/>
    </row>
    <row r="433" spans="1:26" ht="15.75" customHeight="1">
      <c r="A433" s="108"/>
      <c r="B433" s="108"/>
      <c r="C433" s="108"/>
      <c r="D433" s="108"/>
      <c r="E433" s="108"/>
      <c r="F433" s="108"/>
      <c r="G433" s="108"/>
      <c r="H433" s="108"/>
      <c r="I433" s="108"/>
      <c r="J433" s="108"/>
      <c r="K433" s="108"/>
      <c r="L433" s="108"/>
      <c r="M433" s="108"/>
      <c r="N433" s="108"/>
      <c r="O433" s="167"/>
      <c r="P433" s="167"/>
      <c r="Q433" s="108"/>
      <c r="R433" s="108"/>
      <c r="S433" s="108"/>
      <c r="T433" s="108"/>
      <c r="U433" s="108"/>
      <c r="V433" s="108"/>
      <c r="W433" s="108"/>
      <c r="X433" s="108"/>
      <c r="Y433" s="108"/>
      <c r="Z433" s="108"/>
    </row>
    <row r="434" spans="1:26" ht="15.75" customHeight="1">
      <c r="A434" s="108"/>
      <c r="B434" s="108"/>
      <c r="C434" s="108"/>
      <c r="D434" s="108"/>
      <c r="E434" s="108"/>
      <c r="F434" s="108"/>
      <c r="G434" s="108"/>
      <c r="H434" s="108"/>
      <c r="I434" s="108"/>
      <c r="J434" s="108"/>
      <c r="K434" s="108"/>
      <c r="L434" s="108"/>
      <c r="M434" s="108"/>
      <c r="N434" s="108"/>
      <c r="O434" s="167"/>
      <c r="P434" s="167"/>
      <c r="Q434" s="108"/>
      <c r="R434" s="108"/>
      <c r="S434" s="108"/>
      <c r="T434" s="108"/>
      <c r="U434" s="108"/>
      <c r="V434" s="108"/>
      <c r="W434" s="108"/>
      <c r="X434" s="108"/>
      <c r="Y434" s="108"/>
      <c r="Z434" s="108"/>
    </row>
    <row r="435" spans="1:26" ht="15.75" customHeight="1">
      <c r="A435" s="108"/>
      <c r="B435" s="108"/>
      <c r="C435" s="108"/>
      <c r="D435" s="108"/>
      <c r="E435" s="108"/>
      <c r="F435" s="108"/>
      <c r="G435" s="108"/>
      <c r="H435" s="108"/>
      <c r="I435" s="108"/>
      <c r="J435" s="108"/>
      <c r="K435" s="108"/>
      <c r="L435" s="108"/>
      <c r="M435" s="108"/>
      <c r="N435" s="108"/>
      <c r="O435" s="167"/>
      <c r="P435" s="167"/>
      <c r="Q435" s="108"/>
      <c r="R435" s="108"/>
      <c r="S435" s="108"/>
      <c r="T435" s="108"/>
      <c r="U435" s="108"/>
      <c r="V435" s="108"/>
      <c r="W435" s="108"/>
      <c r="X435" s="108"/>
      <c r="Y435" s="108"/>
      <c r="Z435" s="108"/>
    </row>
    <row r="436" spans="1:26" ht="15.75" customHeight="1">
      <c r="A436" s="108"/>
      <c r="B436" s="108"/>
      <c r="C436" s="108"/>
      <c r="D436" s="108"/>
      <c r="E436" s="108"/>
      <c r="F436" s="108"/>
      <c r="G436" s="108"/>
      <c r="H436" s="108"/>
      <c r="I436" s="108"/>
      <c r="J436" s="108"/>
      <c r="K436" s="108"/>
      <c r="L436" s="108"/>
      <c r="M436" s="108"/>
      <c r="N436" s="108"/>
      <c r="O436" s="167"/>
      <c r="P436" s="167"/>
      <c r="Q436" s="108"/>
      <c r="R436" s="108"/>
      <c r="S436" s="108"/>
      <c r="T436" s="108"/>
      <c r="U436" s="108"/>
      <c r="V436" s="108"/>
      <c r="W436" s="108"/>
      <c r="X436" s="108"/>
      <c r="Y436" s="108"/>
      <c r="Z436" s="108"/>
    </row>
    <row r="437" spans="1:26" ht="15.75" customHeight="1">
      <c r="A437" s="108"/>
      <c r="B437" s="108"/>
      <c r="C437" s="108"/>
      <c r="D437" s="108"/>
      <c r="E437" s="108"/>
      <c r="F437" s="108"/>
      <c r="G437" s="108"/>
      <c r="H437" s="108"/>
      <c r="I437" s="108"/>
      <c r="J437" s="108"/>
      <c r="K437" s="108"/>
      <c r="L437" s="108"/>
      <c r="M437" s="108"/>
      <c r="N437" s="108"/>
      <c r="O437" s="167"/>
      <c r="P437" s="167"/>
      <c r="Q437" s="108"/>
      <c r="R437" s="108"/>
      <c r="S437" s="108"/>
      <c r="T437" s="108"/>
      <c r="U437" s="108"/>
      <c r="V437" s="108"/>
      <c r="W437" s="108"/>
      <c r="X437" s="108"/>
      <c r="Y437" s="108"/>
      <c r="Z437" s="108"/>
    </row>
    <row r="438" spans="1:26" ht="15.75" customHeight="1">
      <c r="A438" s="108"/>
      <c r="B438" s="108"/>
      <c r="C438" s="108"/>
      <c r="D438" s="108"/>
      <c r="E438" s="108"/>
      <c r="F438" s="108"/>
      <c r="G438" s="108"/>
      <c r="H438" s="108"/>
      <c r="I438" s="108"/>
      <c r="J438" s="108"/>
      <c r="K438" s="108"/>
      <c r="L438" s="108"/>
      <c r="M438" s="108"/>
      <c r="N438" s="108"/>
      <c r="O438" s="167"/>
      <c r="P438" s="167"/>
      <c r="Q438" s="108"/>
      <c r="R438" s="108"/>
      <c r="S438" s="108"/>
      <c r="T438" s="108"/>
      <c r="U438" s="108"/>
      <c r="V438" s="108"/>
      <c r="W438" s="108"/>
      <c r="X438" s="108"/>
      <c r="Y438" s="108"/>
      <c r="Z438" s="108"/>
    </row>
    <row r="439" spans="1:26" ht="15.75" customHeight="1">
      <c r="A439" s="108"/>
      <c r="B439" s="108"/>
      <c r="C439" s="108"/>
      <c r="D439" s="108"/>
      <c r="E439" s="108"/>
      <c r="F439" s="108"/>
      <c r="G439" s="108"/>
      <c r="H439" s="108"/>
      <c r="I439" s="108"/>
      <c r="J439" s="108"/>
      <c r="K439" s="108"/>
      <c r="L439" s="108"/>
      <c r="M439" s="108"/>
      <c r="N439" s="108"/>
      <c r="O439" s="167"/>
      <c r="P439" s="167"/>
      <c r="Q439" s="108"/>
      <c r="R439" s="108"/>
      <c r="S439" s="108"/>
      <c r="T439" s="108"/>
      <c r="U439" s="108"/>
      <c r="V439" s="108"/>
      <c r="W439" s="108"/>
      <c r="X439" s="108"/>
      <c r="Y439" s="108"/>
      <c r="Z439" s="108"/>
    </row>
    <row r="440" spans="1:26" ht="15.75" customHeight="1">
      <c r="A440" s="108"/>
      <c r="B440" s="108"/>
      <c r="C440" s="108"/>
      <c r="D440" s="108"/>
      <c r="E440" s="108"/>
      <c r="F440" s="108"/>
      <c r="G440" s="108"/>
      <c r="H440" s="108"/>
      <c r="I440" s="108"/>
      <c r="J440" s="108"/>
      <c r="K440" s="108"/>
      <c r="L440" s="108"/>
      <c r="M440" s="108"/>
      <c r="N440" s="108"/>
      <c r="O440" s="167"/>
      <c r="P440" s="167"/>
      <c r="Q440" s="108"/>
      <c r="R440" s="108"/>
      <c r="S440" s="108"/>
      <c r="T440" s="108"/>
      <c r="U440" s="108"/>
      <c r="V440" s="108"/>
      <c r="W440" s="108"/>
      <c r="X440" s="108"/>
      <c r="Y440" s="108"/>
      <c r="Z440" s="108"/>
    </row>
    <row r="441" spans="1:26" ht="15.75" customHeight="1">
      <c r="A441" s="108"/>
      <c r="B441" s="108"/>
      <c r="C441" s="108"/>
      <c r="D441" s="108"/>
      <c r="E441" s="108"/>
      <c r="F441" s="108"/>
      <c r="G441" s="108"/>
      <c r="H441" s="108"/>
      <c r="I441" s="108"/>
      <c r="J441" s="108"/>
      <c r="K441" s="108"/>
      <c r="L441" s="108"/>
      <c r="M441" s="108"/>
      <c r="N441" s="108"/>
      <c r="O441" s="167"/>
      <c r="P441" s="167"/>
      <c r="Q441" s="108"/>
      <c r="R441" s="108"/>
      <c r="S441" s="108"/>
      <c r="T441" s="108"/>
      <c r="U441" s="108"/>
      <c r="V441" s="108"/>
      <c r="W441" s="108"/>
      <c r="X441" s="108"/>
      <c r="Y441" s="108"/>
      <c r="Z441" s="108"/>
    </row>
    <row r="442" spans="1:26" ht="15.75" customHeight="1">
      <c r="A442" s="108"/>
      <c r="B442" s="108"/>
      <c r="C442" s="108"/>
      <c r="D442" s="108"/>
      <c r="E442" s="108"/>
      <c r="F442" s="108"/>
      <c r="G442" s="108"/>
      <c r="H442" s="108"/>
      <c r="I442" s="108"/>
      <c r="J442" s="108"/>
      <c r="K442" s="108"/>
      <c r="L442" s="108"/>
      <c r="M442" s="108"/>
      <c r="N442" s="108"/>
      <c r="O442" s="167"/>
      <c r="P442" s="167"/>
      <c r="Q442" s="108"/>
      <c r="R442" s="108"/>
      <c r="S442" s="108"/>
      <c r="T442" s="108"/>
      <c r="U442" s="108"/>
      <c r="V442" s="108"/>
      <c r="W442" s="108"/>
      <c r="X442" s="108"/>
      <c r="Y442" s="108"/>
      <c r="Z442" s="108"/>
    </row>
    <row r="443" spans="1:26" ht="15.75" customHeight="1">
      <c r="A443" s="108"/>
      <c r="B443" s="108"/>
      <c r="C443" s="108"/>
      <c r="D443" s="108"/>
      <c r="E443" s="108"/>
      <c r="F443" s="108"/>
      <c r="G443" s="108"/>
      <c r="H443" s="108"/>
      <c r="I443" s="108"/>
      <c r="J443" s="108"/>
      <c r="K443" s="108"/>
      <c r="L443" s="108"/>
      <c r="M443" s="108"/>
      <c r="N443" s="108"/>
      <c r="O443" s="167"/>
      <c r="P443" s="167"/>
      <c r="Q443" s="108"/>
      <c r="R443" s="108"/>
      <c r="S443" s="108"/>
      <c r="T443" s="108"/>
      <c r="U443" s="108"/>
      <c r="V443" s="108"/>
      <c r="W443" s="108"/>
      <c r="X443" s="108"/>
      <c r="Y443" s="108"/>
      <c r="Z443" s="108"/>
    </row>
    <row r="444" spans="1:26" ht="15.75" customHeight="1">
      <c r="A444" s="108"/>
      <c r="B444" s="108"/>
      <c r="C444" s="108"/>
      <c r="D444" s="108"/>
      <c r="E444" s="108"/>
      <c r="F444" s="108"/>
      <c r="G444" s="108"/>
      <c r="H444" s="108"/>
      <c r="I444" s="108"/>
      <c r="J444" s="108"/>
      <c r="K444" s="108"/>
      <c r="L444" s="108"/>
      <c r="M444" s="108"/>
      <c r="N444" s="108"/>
      <c r="O444" s="167"/>
      <c r="P444" s="167"/>
      <c r="Q444" s="108"/>
      <c r="R444" s="108"/>
      <c r="S444" s="108"/>
      <c r="T444" s="108"/>
      <c r="U444" s="108"/>
      <c r="V444" s="108"/>
      <c r="W444" s="108"/>
      <c r="X444" s="108"/>
      <c r="Y444" s="108"/>
      <c r="Z444" s="108"/>
    </row>
    <row r="445" spans="1:26" ht="15.75" customHeight="1">
      <c r="A445" s="108"/>
      <c r="B445" s="108"/>
      <c r="C445" s="108"/>
      <c r="D445" s="108"/>
      <c r="E445" s="108"/>
      <c r="F445" s="108"/>
      <c r="G445" s="108"/>
      <c r="H445" s="108"/>
      <c r="I445" s="108"/>
      <c r="J445" s="108"/>
      <c r="K445" s="108"/>
      <c r="L445" s="108"/>
      <c r="M445" s="108"/>
      <c r="N445" s="108"/>
      <c r="O445" s="167"/>
      <c r="P445" s="167"/>
      <c r="Q445" s="108"/>
      <c r="R445" s="108"/>
      <c r="S445" s="108"/>
      <c r="T445" s="108"/>
      <c r="U445" s="108"/>
      <c r="V445" s="108"/>
      <c r="W445" s="108"/>
      <c r="X445" s="108"/>
      <c r="Y445" s="108"/>
      <c r="Z445" s="108"/>
    </row>
    <row r="446" spans="1:26" ht="15.75" customHeight="1">
      <c r="A446" s="108"/>
      <c r="B446" s="108"/>
      <c r="C446" s="108"/>
      <c r="D446" s="108"/>
      <c r="E446" s="108"/>
      <c r="F446" s="108"/>
      <c r="G446" s="108"/>
      <c r="H446" s="108"/>
      <c r="I446" s="108"/>
      <c r="J446" s="108"/>
      <c r="K446" s="108"/>
      <c r="L446" s="108"/>
      <c r="M446" s="108"/>
      <c r="N446" s="108"/>
      <c r="O446" s="167"/>
      <c r="P446" s="167"/>
      <c r="Q446" s="108"/>
      <c r="R446" s="108"/>
      <c r="S446" s="108"/>
      <c r="T446" s="108"/>
      <c r="U446" s="108"/>
      <c r="V446" s="108"/>
      <c r="W446" s="108"/>
      <c r="X446" s="108"/>
      <c r="Y446" s="108"/>
      <c r="Z446" s="108"/>
    </row>
    <row r="447" spans="1:26" ht="15.75" customHeight="1">
      <c r="A447" s="108"/>
      <c r="B447" s="108"/>
      <c r="C447" s="108"/>
      <c r="D447" s="108"/>
      <c r="E447" s="108"/>
      <c r="F447" s="108"/>
      <c r="G447" s="108"/>
      <c r="H447" s="108"/>
      <c r="I447" s="108"/>
      <c r="J447" s="108"/>
      <c r="K447" s="108"/>
      <c r="L447" s="108"/>
      <c r="M447" s="108"/>
      <c r="N447" s="108"/>
      <c r="O447" s="167"/>
      <c r="P447" s="167"/>
      <c r="Q447" s="108"/>
      <c r="R447" s="108"/>
      <c r="S447" s="108"/>
      <c r="T447" s="108"/>
      <c r="U447" s="108"/>
      <c r="V447" s="108"/>
      <c r="W447" s="108"/>
      <c r="X447" s="108"/>
      <c r="Y447" s="108"/>
      <c r="Z447" s="108"/>
    </row>
    <row r="448" spans="1:26" ht="15.75" customHeight="1">
      <c r="A448" s="108"/>
      <c r="B448" s="108"/>
      <c r="C448" s="108"/>
      <c r="D448" s="108"/>
      <c r="E448" s="108"/>
      <c r="F448" s="108"/>
      <c r="G448" s="108"/>
      <c r="H448" s="108"/>
      <c r="I448" s="108"/>
      <c r="J448" s="108"/>
      <c r="K448" s="108"/>
      <c r="L448" s="108"/>
      <c r="M448" s="108"/>
      <c r="N448" s="108"/>
      <c r="O448" s="167"/>
      <c r="P448" s="167"/>
      <c r="Q448" s="108"/>
      <c r="R448" s="108"/>
      <c r="S448" s="108"/>
      <c r="T448" s="108"/>
      <c r="U448" s="108"/>
      <c r="V448" s="108"/>
      <c r="W448" s="108"/>
      <c r="X448" s="108"/>
      <c r="Y448" s="108"/>
      <c r="Z448" s="108"/>
    </row>
    <row r="449" spans="1:26" ht="15.75" customHeight="1">
      <c r="A449" s="108"/>
      <c r="B449" s="108"/>
      <c r="C449" s="108"/>
      <c r="D449" s="108"/>
      <c r="E449" s="108"/>
      <c r="F449" s="108"/>
      <c r="G449" s="108"/>
      <c r="H449" s="108"/>
      <c r="I449" s="108"/>
      <c r="J449" s="108"/>
      <c r="K449" s="108"/>
      <c r="L449" s="108"/>
      <c r="M449" s="108"/>
      <c r="N449" s="108"/>
      <c r="O449" s="167"/>
      <c r="P449" s="167"/>
      <c r="Q449" s="108"/>
      <c r="R449" s="108"/>
      <c r="S449" s="108"/>
      <c r="T449" s="108"/>
      <c r="U449" s="108"/>
      <c r="V449" s="108"/>
      <c r="W449" s="108"/>
      <c r="X449" s="108"/>
      <c r="Y449" s="108"/>
      <c r="Z449" s="108"/>
    </row>
    <row r="450" spans="1:26" ht="15.75" customHeight="1">
      <c r="A450" s="108"/>
      <c r="B450" s="108"/>
      <c r="C450" s="108"/>
      <c r="D450" s="108"/>
      <c r="E450" s="108"/>
      <c r="F450" s="108"/>
      <c r="G450" s="108"/>
      <c r="H450" s="108"/>
      <c r="I450" s="108"/>
      <c r="J450" s="108"/>
      <c r="K450" s="108"/>
      <c r="L450" s="108"/>
      <c r="M450" s="108"/>
      <c r="N450" s="108"/>
      <c r="O450" s="167"/>
      <c r="P450" s="167"/>
      <c r="Q450" s="108"/>
      <c r="R450" s="108"/>
      <c r="S450" s="108"/>
      <c r="T450" s="108"/>
      <c r="U450" s="108"/>
      <c r="V450" s="108"/>
      <c r="W450" s="108"/>
      <c r="X450" s="108"/>
      <c r="Y450" s="108"/>
      <c r="Z450" s="108"/>
    </row>
    <row r="451" spans="1:26" ht="15.75" customHeight="1">
      <c r="A451" s="108"/>
      <c r="B451" s="108"/>
      <c r="C451" s="108"/>
      <c r="D451" s="108"/>
      <c r="E451" s="108"/>
      <c r="F451" s="108"/>
      <c r="G451" s="108"/>
      <c r="H451" s="108"/>
      <c r="I451" s="108"/>
      <c r="J451" s="108"/>
      <c r="K451" s="108"/>
      <c r="L451" s="108"/>
      <c r="M451" s="108"/>
      <c r="N451" s="108"/>
      <c r="O451" s="167"/>
      <c r="P451" s="167"/>
      <c r="Q451" s="108"/>
      <c r="R451" s="108"/>
      <c r="S451" s="108"/>
      <c r="T451" s="108"/>
      <c r="U451" s="108"/>
      <c r="V451" s="108"/>
      <c r="W451" s="108"/>
      <c r="X451" s="108"/>
      <c r="Y451" s="108"/>
      <c r="Z451" s="108"/>
    </row>
    <row r="452" spans="1:26" ht="15.75" customHeight="1">
      <c r="A452" s="108"/>
      <c r="B452" s="108"/>
      <c r="C452" s="108"/>
      <c r="D452" s="108"/>
      <c r="E452" s="108"/>
      <c r="F452" s="108"/>
      <c r="G452" s="108"/>
      <c r="H452" s="108"/>
      <c r="I452" s="108"/>
      <c r="J452" s="108"/>
      <c r="K452" s="108"/>
      <c r="L452" s="108"/>
      <c r="M452" s="108"/>
      <c r="N452" s="108"/>
      <c r="O452" s="167"/>
      <c r="P452" s="167"/>
      <c r="Q452" s="108"/>
      <c r="R452" s="108"/>
      <c r="S452" s="108"/>
      <c r="T452" s="108"/>
      <c r="U452" s="108"/>
      <c r="V452" s="108"/>
      <c r="W452" s="108"/>
      <c r="X452" s="108"/>
      <c r="Y452" s="108"/>
      <c r="Z452" s="108"/>
    </row>
    <row r="453" spans="1:26" ht="15.75" customHeight="1">
      <c r="A453" s="108"/>
      <c r="B453" s="108"/>
      <c r="C453" s="108"/>
      <c r="D453" s="108"/>
      <c r="E453" s="108"/>
      <c r="F453" s="108"/>
      <c r="G453" s="108"/>
      <c r="H453" s="108"/>
      <c r="I453" s="108"/>
      <c r="J453" s="108"/>
      <c r="K453" s="108"/>
      <c r="L453" s="108"/>
      <c r="M453" s="108"/>
      <c r="N453" s="108"/>
      <c r="O453" s="167"/>
      <c r="P453" s="167"/>
      <c r="Q453" s="108"/>
      <c r="R453" s="108"/>
      <c r="S453" s="108"/>
      <c r="T453" s="108"/>
      <c r="U453" s="108"/>
      <c r="V453" s="108"/>
      <c r="W453" s="108"/>
      <c r="X453" s="108"/>
      <c r="Y453" s="108"/>
      <c r="Z453" s="108"/>
    </row>
    <row r="454" spans="1:26" ht="15.75" customHeight="1">
      <c r="A454" s="108"/>
      <c r="B454" s="108"/>
      <c r="C454" s="108"/>
      <c r="D454" s="108"/>
      <c r="E454" s="108"/>
      <c r="F454" s="108"/>
      <c r="G454" s="108"/>
      <c r="H454" s="108"/>
      <c r="I454" s="108"/>
      <c r="J454" s="108"/>
      <c r="K454" s="108"/>
      <c r="L454" s="108"/>
      <c r="M454" s="108"/>
      <c r="N454" s="108"/>
      <c r="O454" s="167"/>
      <c r="P454" s="167"/>
      <c r="Q454" s="108"/>
      <c r="R454" s="108"/>
      <c r="S454" s="108"/>
      <c r="T454" s="108"/>
      <c r="U454" s="108"/>
      <c r="V454" s="108"/>
      <c r="W454" s="108"/>
      <c r="X454" s="108"/>
      <c r="Y454" s="108"/>
      <c r="Z454" s="108"/>
    </row>
    <row r="455" spans="1:26" ht="15.75" customHeight="1">
      <c r="A455" s="108"/>
      <c r="B455" s="108"/>
      <c r="C455" s="108"/>
      <c r="D455" s="108"/>
      <c r="E455" s="108"/>
      <c r="F455" s="108"/>
      <c r="G455" s="108"/>
      <c r="H455" s="108"/>
      <c r="I455" s="108"/>
      <c r="J455" s="108"/>
      <c r="K455" s="108"/>
      <c r="L455" s="108"/>
      <c r="M455" s="108"/>
      <c r="N455" s="108"/>
      <c r="O455" s="167"/>
      <c r="P455" s="167"/>
      <c r="Q455" s="108"/>
      <c r="R455" s="108"/>
      <c r="S455" s="108"/>
      <c r="T455" s="108"/>
      <c r="U455" s="108"/>
      <c r="V455" s="108"/>
      <c r="W455" s="108"/>
      <c r="X455" s="108"/>
      <c r="Y455" s="108"/>
      <c r="Z455" s="108"/>
    </row>
    <row r="456" spans="1:26" ht="15.75" customHeight="1">
      <c r="A456" s="108"/>
      <c r="B456" s="108"/>
      <c r="C456" s="108"/>
      <c r="D456" s="108"/>
      <c r="E456" s="108"/>
      <c r="F456" s="108"/>
      <c r="G456" s="108"/>
      <c r="H456" s="108"/>
      <c r="I456" s="108"/>
      <c r="J456" s="108"/>
      <c r="K456" s="108"/>
      <c r="L456" s="108"/>
      <c r="M456" s="108"/>
      <c r="N456" s="108"/>
      <c r="O456" s="167"/>
      <c r="P456" s="167"/>
      <c r="Q456" s="108"/>
      <c r="R456" s="108"/>
      <c r="S456" s="108"/>
      <c r="T456" s="108"/>
      <c r="U456" s="108"/>
      <c r="V456" s="108"/>
      <c r="W456" s="108"/>
      <c r="X456" s="108"/>
      <c r="Y456" s="108"/>
      <c r="Z456" s="108"/>
    </row>
    <row r="457" spans="1:26" ht="15.75" customHeight="1">
      <c r="A457" s="108"/>
      <c r="B457" s="108"/>
      <c r="C457" s="108"/>
      <c r="D457" s="108"/>
      <c r="E457" s="108"/>
      <c r="F457" s="108"/>
      <c r="G457" s="108"/>
      <c r="H457" s="108"/>
      <c r="I457" s="108"/>
      <c r="J457" s="108"/>
      <c r="K457" s="108"/>
      <c r="L457" s="108"/>
      <c r="M457" s="108"/>
      <c r="N457" s="108"/>
      <c r="O457" s="167"/>
      <c r="P457" s="167"/>
      <c r="Q457" s="108"/>
      <c r="R457" s="108"/>
      <c r="S457" s="108"/>
      <c r="T457" s="108"/>
      <c r="U457" s="108"/>
      <c r="V457" s="108"/>
      <c r="W457" s="108"/>
      <c r="X457" s="108"/>
      <c r="Y457" s="108"/>
      <c r="Z457" s="108"/>
    </row>
    <row r="458" spans="1:26" ht="15.75" customHeight="1">
      <c r="A458" s="108"/>
      <c r="B458" s="108"/>
      <c r="C458" s="108"/>
      <c r="D458" s="108"/>
      <c r="E458" s="108"/>
      <c r="F458" s="108"/>
      <c r="G458" s="108"/>
      <c r="H458" s="108"/>
      <c r="I458" s="108"/>
      <c r="J458" s="108"/>
      <c r="K458" s="108"/>
      <c r="L458" s="108"/>
      <c r="M458" s="108"/>
      <c r="N458" s="108"/>
      <c r="O458" s="167"/>
      <c r="P458" s="167"/>
      <c r="Q458" s="108"/>
      <c r="R458" s="108"/>
      <c r="S458" s="108"/>
      <c r="T458" s="108"/>
      <c r="U458" s="108"/>
      <c r="V458" s="108"/>
      <c r="W458" s="108"/>
      <c r="X458" s="108"/>
      <c r="Y458" s="108"/>
      <c r="Z458" s="108"/>
    </row>
    <row r="459" spans="1:26" ht="15.75" customHeight="1">
      <c r="A459" s="108"/>
      <c r="B459" s="108"/>
      <c r="C459" s="108"/>
      <c r="D459" s="108"/>
      <c r="E459" s="108"/>
      <c r="F459" s="108"/>
      <c r="G459" s="108"/>
      <c r="H459" s="108"/>
      <c r="I459" s="108"/>
      <c r="J459" s="108"/>
      <c r="K459" s="108"/>
      <c r="L459" s="108"/>
      <c r="M459" s="108"/>
      <c r="N459" s="108"/>
      <c r="O459" s="167"/>
      <c r="P459" s="167"/>
      <c r="Q459" s="108"/>
      <c r="R459" s="108"/>
      <c r="S459" s="108"/>
      <c r="T459" s="108"/>
      <c r="U459" s="108"/>
      <c r="V459" s="108"/>
      <c r="W459" s="108"/>
      <c r="X459" s="108"/>
      <c r="Y459" s="108"/>
      <c r="Z459" s="108"/>
    </row>
    <row r="460" spans="1:26" ht="15.75" customHeight="1">
      <c r="A460" s="108"/>
      <c r="B460" s="108"/>
      <c r="C460" s="108"/>
      <c r="D460" s="108"/>
      <c r="E460" s="108"/>
      <c r="F460" s="108"/>
      <c r="G460" s="108"/>
      <c r="H460" s="108"/>
      <c r="I460" s="108"/>
      <c r="J460" s="108"/>
      <c r="K460" s="108"/>
      <c r="L460" s="108"/>
      <c r="M460" s="108"/>
      <c r="N460" s="108"/>
      <c r="O460" s="167"/>
      <c r="P460" s="167"/>
      <c r="Q460" s="108"/>
      <c r="R460" s="108"/>
      <c r="S460" s="108"/>
      <c r="T460" s="108"/>
      <c r="U460" s="108"/>
      <c r="V460" s="108"/>
      <c r="W460" s="108"/>
      <c r="X460" s="108"/>
      <c r="Y460" s="108"/>
      <c r="Z460" s="108"/>
    </row>
    <row r="461" spans="1:26" ht="15.75" customHeight="1">
      <c r="A461" s="108"/>
      <c r="B461" s="108"/>
      <c r="C461" s="108"/>
      <c r="D461" s="108"/>
      <c r="E461" s="108"/>
      <c r="F461" s="108"/>
      <c r="G461" s="108"/>
      <c r="H461" s="108"/>
      <c r="I461" s="108"/>
      <c r="J461" s="108"/>
      <c r="K461" s="108"/>
      <c r="L461" s="108"/>
      <c r="M461" s="108"/>
      <c r="N461" s="108"/>
      <c r="O461" s="167"/>
      <c r="P461" s="167"/>
      <c r="Q461" s="108"/>
      <c r="R461" s="108"/>
      <c r="S461" s="108"/>
      <c r="T461" s="108"/>
      <c r="U461" s="108"/>
      <c r="V461" s="108"/>
      <c r="W461" s="108"/>
      <c r="X461" s="108"/>
      <c r="Y461" s="108"/>
      <c r="Z461" s="108"/>
    </row>
    <row r="462" spans="1:26" ht="15.75" customHeight="1">
      <c r="A462" s="108"/>
      <c r="B462" s="108"/>
      <c r="C462" s="108"/>
      <c r="D462" s="108"/>
      <c r="E462" s="108"/>
      <c r="F462" s="108"/>
      <c r="G462" s="108"/>
      <c r="H462" s="108"/>
      <c r="I462" s="108"/>
      <c r="J462" s="108"/>
      <c r="K462" s="108"/>
      <c r="L462" s="108"/>
      <c r="M462" s="108"/>
      <c r="N462" s="108"/>
      <c r="O462" s="167"/>
      <c r="P462" s="167"/>
      <c r="Q462" s="108"/>
      <c r="R462" s="108"/>
      <c r="S462" s="108"/>
      <c r="T462" s="108"/>
      <c r="U462" s="108"/>
      <c r="V462" s="108"/>
      <c r="W462" s="108"/>
      <c r="X462" s="108"/>
      <c r="Y462" s="108"/>
      <c r="Z462" s="108"/>
    </row>
    <row r="463" spans="1:26" ht="15.75" customHeight="1">
      <c r="A463" s="108"/>
      <c r="B463" s="108"/>
      <c r="C463" s="108"/>
      <c r="D463" s="108"/>
      <c r="E463" s="108"/>
      <c r="F463" s="108"/>
      <c r="G463" s="108"/>
      <c r="H463" s="108"/>
      <c r="I463" s="108"/>
      <c r="J463" s="108"/>
      <c r="K463" s="108"/>
      <c r="L463" s="108"/>
      <c r="M463" s="108"/>
      <c r="N463" s="108"/>
      <c r="O463" s="167"/>
      <c r="P463" s="167"/>
      <c r="Q463" s="108"/>
      <c r="R463" s="108"/>
      <c r="S463" s="108"/>
      <c r="T463" s="108"/>
      <c r="U463" s="108"/>
      <c r="V463" s="108"/>
      <c r="W463" s="108"/>
      <c r="X463" s="108"/>
      <c r="Y463" s="108"/>
      <c r="Z463" s="108"/>
    </row>
    <row r="464" spans="1:26" ht="15.75" customHeight="1">
      <c r="A464" s="108"/>
      <c r="B464" s="108"/>
      <c r="C464" s="108"/>
      <c r="D464" s="108"/>
      <c r="E464" s="108"/>
      <c r="F464" s="108"/>
      <c r="G464" s="108"/>
      <c r="H464" s="108"/>
      <c r="I464" s="108"/>
      <c r="J464" s="108"/>
      <c r="K464" s="108"/>
      <c r="L464" s="108"/>
      <c r="M464" s="108"/>
      <c r="N464" s="108"/>
      <c r="O464" s="167"/>
      <c r="P464" s="167"/>
      <c r="Q464" s="108"/>
      <c r="R464" s="108"/>
      <c r="S464" s="108"/>
      <c r="T464" s="108"/>
      <c r="U464" s="108"/>
      <c r="V464" s="108"/>
      <c r="W464" s="108"/>
      <c r="X464" s="108"/>
      <c r="Y464" s="108"/>
      <c r="Z464" s="108"/>
    </row>
    <row r="465" spans="1:26" ht="15.75" customHeight="1">
      <c r="A465" s="108"/>
      <c r="B465" s="108"/>
      <c r="C465" s="108"/>
      <c r="D465" s="108"/>
      <c r="E465" s="108"/>
      <c r="F465" s="108"/>
      <c r="G465" s="108"/>
      <c r="H465" s="108"/>
      <c r="I465" s="108"/>
      <c r="J465" s="108"/>
      <c r="K465" s="108"/>
      <c r="L465" s="108"/>
      <c r="M465" s="108"/>
      <c r="N465" s="108"/>
      <c r="O465" s="167"/>
      <c r="P465" s="167"/>
      <c r="Q465" s="108"/>
      <c r="R465" s="108"/>
      <c r="S465" s="108"/>
      <c r="T465" s="108"/>
      <c r="U465" s="108"/>
      <c r="V465" s="108"/>
      <c r="W465" s="108"/>
      <c r="X465" s="108"/>
      <c r="Y465" s="108"/>
      <c r="Z465" s="108"/>
    </row>
    <row r="466" spans="1:26" ht="15.75" customHeight="1">
      <c r="A466" s="108"/>
      <c r="B466" s="108"/>
      <c r="C466" s="108"/>
      <c r="D466" s="108"/>
      <c r="E466" s="108"/>
      <c r="F466" s="108"/>
      <c r="G466" s="108"/>
      <c r="H466" s="108"/>
      <c r="I466" s="108"/>
      <c r="J466" s="108"/>
      <c r="K466" s="108"/>
      <c r="L466" s="108"/>
      <c r="M466" s="108"/>
      <c r="N466" s="108"/>
      <c r="O466" s="167"/>
      <c r="P466" s="167"/>
      <c r="Q466" s="108"/>
      <c r="R466" s="108"/>
      <c r="S466" s="108"/>
      <c r="T466" s="108"/>
      <c r="U466" s="108"/>
      <c r="V466" s="108"/>
      <c r="W466" s="108"/>
      <c r="X466" s="108"/>
      <c r="Y466" s="108"/>
      <c r="Z466" s="108"/>
    </row>
    <row r="467" spans="1:26" ht="15.75" customHeight="1">
      <c r="A467" s="108"/>
      <c r="B467" s="108"/>
      <c r="C467" s="108"/>
      <c r="D467" s="108"/>
      <c r="E467" s="108"/>
      <c r="F467" s="108"/>
      <c r="G467" s="108"/>
      <c r="H467" s="108"/>
      <c r="I467" s="108"/>
      <c r="J467" s="108"/>
      <c r="K467" s="108"/>
      <c r="L467" s="108"/>
      <c r="M467" s="108"/>
      <c r="N467" s="108"/>
      <c r="O467" s="167"/>
      <c r="P467" s="167"/>
      <c r="Q467" s="108"/>
      <c r="R467" s="108"/>
      <c r="S467" s="108"/>
      <c r="T467" s="108"/>
      <c r="U467" s="108"/>
      <c r="V467" s="108"/>
      <c r="W467" s="108"/>
      <c r="X467" s="108"/>
      <c r="Y467" s="108"/>
      <c r="Z467" s="108"/>
    </row>
    <row r="468" spans="1:26" ht="15.75" customHeight="1">
      <c r="A468" s="108"/>
      <c r="B468" s="108"/>
      <c r="C468" s="108"/>
      <c r="D468" s="108"/>
      <c r="E468" s="108"/>
      <c r="F468" s="108"/>
      <c r="G468" s="108"/>
      <c r="H468" s="108"/>
      <c r="I468" s="108"/>
      <c r="J468" s="108"/>
      <c r="K468" s="108"/>
      <c r="L468" s="108"/>
      <c r="M468" s="108"/>
      <c r="N468" s="108"/>
      <c r="O468" s="167"/>
      <c r="P468" s="167"/>
      <c r="Q468" s="108"/>
      <c r="R468" s="108"/>
      <c r="S468" s="108"/>
      <c r="T468" s="108"/>
      <c r="U468" s="108"/>
      <c r="V468" s="108"/>
      <c r="W468" s="108"/>
      <c r="X468" s="108"/>
      <c r="Y468" s="108"/>
      <c r="Z468" s="108"/>
    </row>
    <row r="469" spans="1:26" ht="15.75" customHeight="1">
      <c r="A469" s="108"/>
      <c r="B469" s="108"/>
      <c r="C469" s="108"/>
      <c r="D469" s="108"/>
      <c r="E469" s="108"/>
      <c r="F469" s="108"/>
      <c r="G469" s="108"/>
      <c r="H469" s="108"/>
      <c r="I469" s="108"/>
      <c r="J469" s="108"/>
      <c r="K469" s="108"/>
      <c r="L469" s="108"/>
      <c r="M469" s="108"/>
      <c r="N469" s="108"/>
      <c r="O469" s="167"/>
      <c r="P469" s="167"/>
      <c r="Q469" s="108"/>
      <c r="R469" s="108"/>
      <c r="S469" s="108"/>
      <c r="T469" s="108"/>
      <c r="U469" s="108"/>
      <c r="V469" s="108"/>
      <c r="W469" s="108"/>
      <c r="X469" s="108"/>
      <c r="Y469" s="108"/>
      <c r="Z469" s="108"/>
    </row>
    <row r="470" spans="1:26" ht="15.75" customHeight="1">
      <c r="A470" s="108"/>
      <c r="B470" s="108"/>
      <c r="C470" s="108"/>
      <c r="D470" s="108"/>
      <c r="E470" s="108"/>
      <c r="F470" s="108"/>
      <c r="G470" s="108"/>
      <c r="H470" s="108"/>
      <c r="I470" s="108"/>
      <c r="J470" s="108"/>
      <c r="K470" s="108"/>
      <c r="L470" s="108"/>
      <c r="M470" s="108"/>
      <c r="N470" s="108"/>
      <c r="O470" s="167"/>
      <c r="P470" s="167"/>
      <c r="Q470" s="108"/>
      <c r="R470" s="108"/>
      <c r="S470" s="108"/>
      <c r="T470" s="108"/>
      <c r="U470" s="108"/>
      <c r="V470" s="108"/>
      <c r="W470" s="108"/>
      <c r="X470" s="108"/>
      <c r="Y470" s="108"/>
      <c r="Z470" s="108"/>
    </row>
    <row r="471" spans="1:26" ht="15.75" customHeight="1">
      <c r="A471" s="108"/>
      <c r="B471" s="108"/>
      <c r="C471" s="108"/>
      <c r="D471" s="108"/>
      <c r="E471" s="108"/>
      <c r="F471" s="108"/>
      <c r="G471" s="108"/>
      <c r="H471" s="108"/>
      <c r="I471" s="108"/>
      <c r="J471" s="108"/>
      <c r="K471" s="108"/>
      <c r="L471" s="108"/>
      <c r="M471" s="108"/>
      <c r="N471" s="108"/>
      <c r="O471" s="167"/>
      <c r="P471" s="167"/>
      <c r="Q471" s="108"/>
      <c r="R471" s="108"/>
      <c r="S471" s="108"/>
      <c r="T471" s="108"/>
      <c r="U471" s="108"/>
      <c r="V471" s="108"/>
      <c r="W471" s="108"/>
      <c r="X471" s="108"/>
      <c r="Y471" s="108"/>
      <c r="Z471" s="108"/>
    </row>
    <row r="472" spans="1:26" ht="15.75" customHeight="1">
      <c r="A472" s="108"/>
      <c r="B472" s="108"/>
      <c r="C472" s="108"/>
      <c r="D472" s="108"/>
      <c r="E472" s="108"/>
      <c r="F472" s="108"/>
      <c r="G472" s="108"/>
      <c r="H472" s="108"/>
      <c r="I472" s="108"/>
      <c r="J472" s="108"/>
      <c r="K472" s="108"/>
      <c r="L472" s="108"/>
      <c r="M472" s="108"/>
      <c r="N472" s="108"/>
      <c r="O472" s="167"/>
      <c r="P472" s="167"/>
      <c r="Q472" s="108"/>
      <c r="R472" s="108"/>
      <c r="S472" s="108"/>
      <c r="T472" s="108"/>
      <c r="U472" s="108"/>
      <c r="V472" s="108"/>
      <c r="W472" s="108"/>
      <c r="X472" s="108"/>
      <c r="Y472" s="108"/>
      <c r="Z472" s="108"/>
    </row>
    <row r="473" spans="1:26" ht="15.75" customHeight="1">
      <c r="A473" s="108"/>
      <c r="B473" s="108"/>
      <c r="C473" s="108"/>
      <c r="D473" s="108"/>
      <c r="E473" s="108"/>
      <c r="F473" s="108"/>
      <c r="G473" s="108"/>
      <c r="H473" s="108"/>
      <c r="I473" s="108"/>
      <c r="J473" s="108"/>
      <c r="K473" s="108"/>
      <c r="L473" s="108"/>
      <c r="M473" s="108"/>
      <c r="N473" s="108"/>
      <c r="O473" s="167"/>
      <c r="P473" s="167"/>
      <c r="Q473" s="108"/>
      <c r="R473" s="108"/>
      <c r="S473" s="108"/>
      <c r="T473" s="108"/>
      <c r="U473" s="108"/>
      <c r="V473" s="108"/>
      <c r="W473" s="108"/>
      <c r="X473" s="108"/>
      <c r="Y473" s="108"/>
      <c r="Z473" s="108"/>
    </row>
    <row r="474" spans="1:26" ht="15.75" customHeight="1">
      <c r="A474" s="108"/>
      <c r="B474" s="108"/>
      <c r="C474" s="108"/>
      <c r="D474" s="108"/>
      <c r="E474" s="108"/>
      <c r="F474" s="108"/>
      <c r="G474" s="108"/>
      <c r="H474" s="108"/>
      <c r="I474" s="108"/>
      <c r="J474" s="108"/>
      <c r="K474" s="108"/>
      <c r="L474" s="108"/>
      <c r="M474" s="108"/>
      <c r="N474" s="108"/>
      <c r="O474" s="167"/>
      <c r="P474" s="167"/>
      <c r="Q474" s="108"/>
      <c r="R474" s="108"/>
      <c r="S474" s="108"/>
      <c r="T474" s="108"/>
      <c r="U474" s="108"/>
      <c r="V474" s="108"/>
      <c r="W474" s="108"/>
      <c r="X474" s="108"/>
      <c r="Y474" s="108"/>
      <c r="Z474" s="108"/>
    </row>
    <row r="475" spans="1:26" ht="15.75" customHeight="1">
      <c r="A475" s="108"/>
      <c r="B475" s="108"/>
      <c r="C475" s="108"/>
      <c r="D475" s="108"/>
      <c r="E475" s="108"/>
      <c r="F475" s="108"/>
      <c r="G475" s="108"/>
      <c r="H475" s="108"/>
      <c r="I475" s="108"/>
      <c r="J475" s="108"/>
      <c r="K475" s="108"/>
      <c r="L475" s="108"/>
      <c r="M475" s="108"/>
      <c r="N475" s="108"/>
      <c r="O475" s="167"/>
      <c r="P475" s="167"/>
      <c r="Q475" s="108"/>
      <c r="R475" s="108"/>
      <c r="S475" s="108"/>
      <c r="T475" s="108"/>
      <c r="U475" s="108"/>
      <c r="V475" s="108"/>
      <c r="W475" s="108"/>
      <c r="X475" s="108"/>
      <c r="Y475" s="108"/>
      <c r="Z475" s="108"/>
    </row>
    <row r="476" spans="1:26" ht="15.75" customHeight="1">
      <c r="A476" s="108"/>
      <c r="B476" s="108"/>
      <c r="C476" s="108"/>
      <c r="D476" s="108"/>
      <c r="E476" s="108"/>
      <c r="F476" s="108"/>
      <c r="G476" s="108"/>
      <c r="H476" s="108"/>
      <c r="I476" s="108"/>
      <c r="J476" s="108"/>
      <c r="K476" s="108"/>
      <c r="L476" s="108"/>
      <c r="M476" s="108"/>
      <c r="N476" s="108"/>
      <c r="O476" s="167"/>
      <c r="P476" s="167"/>
      <c r="Q476" s="108"/>
      <c r="R476" s="108"/>
      <c r="S476" s="108"/>
      <c r="T476" s="108"/>
      <c r="U476" s="108"/>
      <c r="V476" s="108"/>
      <c r="W476" s="108"/>
      <c r="X476" s="108"/>
      <c r="Y476" s="108"/>
      <c r="Z476" s="108"/>
    </row>
    <row r="477" spans="1:26" ht="15.75" customHeight="1">
      <c r="A477" s="108"/>
      <c r="B477" s="108"/>
      <c r="C477" s="108"/>
      <c r="D477" s="108"/>
      <c r="E477" s="108"/>
      <c r="F477" s="108"/>
      <c r="G477" s="108"/>
      <c r="H477" s="108"/>
      <c r="I477" s="108"/>
      <c r="J477" s="108"/>
      <c r="K477" s="108"/>
      <c r="L477" s="108"/>
      <c r="M477" s="108"/>
      <c r="N477" s="108"/>
      <c r="O477" s="167"/>
      <c r="P477" s="167"/>
      <c r="Q477" s="108"/>
      <c r="R477" s="108"/>
      <c r="S477" s="108"/>
      <c r="T477" s="108"/>
      <c r="U477" s="108"/>
      <c r="V477" s="108"/>
      <c r="W477" s="108"/>
      <c r="X477" s="108"/>
      <c r="Y477" s="108"/>
      <c r="Z477" s="108"/>
    </row>
    <row r="478" spans="1:26" ht="15.75" customHeight="1">
      <c r="A478" s="108"/>
      <c r="B478" s="108"/>
      <c r="C478" s="108"/>
      <c r="D478" s="108"/>
      <c r="E478" s="108"/>
      <c r="F478" s="108"/>
      <c r="G478" s="108"/>
      <c r="H478" s="108"/>
      <c r="I478" s="108"/>
      <c r="J478" s="108"/>
      <c r="K478" s="108"/>
      <c r="L478" s="108"/>
      <c r="M478" s="108"/>
      <c r="N478" s="108"/>
      <c r="O478" s="167"/>
      <c r="P478" s="167"/>
      <c r="Q478" s="108"/>
      <c r="R478" s="108"/>
      <c r="S478" s="108"/>
      <c r="T478" s="108"/>
      <c r="U478" s="108"/>
      <c r="V478" s="108"/>
      <c r="W478" s="108"/>
      <c r="X478" s="108"/>
      <c r="Y478" s="108"/>
      <c r="Z478" s="108"/>
    </row>
    <row r="479" spans="1:26" ht="15.75" customHeight="1">
      <c r="A479" s="108"/>
      <c r="B479" s="108"/>
      <c r="C479" s="108"/>
      <c r="D479" s="108"/>
      <c r="E479" s="108"/>
      <c r="F479" s="108"/>
      <c r="G479" s="108"/>
      <c r="H479" s="108"/>
      <c r="I479" s="108"/>
      <c r="J479" s="108"/>
      <c r="K479" s="108"/>
      <c r="L479" s="108"/>
      <c r="M479" s="108"/>
      <c r="N479" s="108"/>
      <c r="O479" s="167"/>
      <c r="P479" s="167"/>
      <c r="Q479" s="108"/>
      <c r="R479" s="108"/>
      <c r="S479" s="108"/>
      <c r="T479" s="108"/>
      <c r="U479" s="108"/>
      <c r="V479" s="108"/>
      <c r="W479" s="108"/>
      <c r="X479" s="108"/>
      <c r="Y479" s="108"/>
      <c r="Z479" s="108"/>
    </row>
    <row r="480" spans="1:26" ht="15.75" customHeight="1">
      <c r="A480" s="108"/>
      <c r="B480" s="108"/>
      <c r="C480" s="108"/>
      <c r="D480" s="108"/>
      <c r="E480" s="108"/>
      <c r="F480" s="108"/>
      <c r="G480" s="108"/>
      <c r="H480" s="108"/>
      <c r="I480" s="108"/>
      <c r="J480" s="108"/>
      <c r="K480" s="108"/>
      <c r="L480" s="108"/>
      <c r="M480" s="108"/>
      <c r="N480" s="108"/>
      <c r="O480" s="167"/>
      <c r="P480" s="167"/>
      <c r="Q480" s="108"/>
      <c r="R480" s="108"/>
      <c r="S480" s="108"/>
      <c r="T480" s="108"/>
      <c r="U480" s="108"/>
      <c r="V480" s="108"/>
      <c r="W480" s="108"/>
      <c r="X480" s="108"/>
      <c r="Y480" s="108"/>
      <c r="Z480" s="108"/>
    </row>
    <row r="481" spans="1:26" ht="15.75" customHeight="1">
      <c r="A481" s="108"/>
      <c r="B481" s="108"/>
      <c r="C481" s="108"/>
      <c r="D481" s="108"/>
      <c r="E481" s="108"/>
      <c r="F481" s="108"/>
      <c r="G481" s="108"/>
      <c r="H481" s="108"/>
      <c r="I481" s="108"/>
      <c r="J481" s="108"/>
      <c r="K481" s="108"/>
      <c r="L481" s="108"/>
      <c r="M481" s="108"/>
      <c r="N481" s="108"/>
      <c r="O481" s="167"/>
      <c r="P481" s="167"/>
      <c r="Q481" s="108"/>
      <c r="R481" s="108"/>
      <c r="S481" s="108"/>
      <c r="T481" s="108"/>
      <c r="U481" s="108"/>
      <c r="V481" s="108"/>
      <c r="W481" s="108"/>
      <c r="X481" s="108"/>
      <c r="Y481" s="108"/>
      <c r="Z481" s="108"/>
    </row>
    <row r="482" spans="1:26" ht="15.75" customHeight="1">
      <c r="A482" s="108"/>
      <c r="B482" s="108"/>
      <c r="C482" s="108"/>
      <c r="D482" s="108"/>
      <c r="E482" s="108"/>
      <c r="F482" s="108"/>
      <c r="G482" s="108"/>
      <c r="H482" s="108"/>
      <c r="I482" s="108"/>
      <c r="J482" s="108"/>
      <c r="K482" s="108"/>
      <c r="L482" s="108"/>
      <c r="M482" s="108"/>
      <c r="N482" s="108"/>
      <c r="O482" s="167"/>
      <c r="P482" s="167"/>
      <c r="Q482" s="108"/>
      <c r="R482" s="108"/>
      <c r="S482" s="108"/>
      <c r="T482" s="108"/>
      <c r="U482" s="108"/>
      <c r="V482" s="108"/>
      <c r="W482" s="108"/>
      <c r="X482" s="108"/>
      <c r="Y482" s="108"/>
      <c r="Z482" s="108"/>
    </row>
    <row r="483" spans="1:26" ht="15.75" customHeight="1">
      <c r="A483" s="108"/>
      <c r="B483" s="108"/>
      <c r="C483" s="108"/>
      <c r="D483" s="108"/>
      <c r="E483" s="108"/>
      <c r="F483" s="108"/>
      <c r="G483" s="108"/>
      <c r="H483" s="108"/>
      <c r="I483" s="108"/>
      <c r="J483" s="108"/>
      <c r="K483" s="108"/>
      <c r="L483" s="108"/>
      <c r="M483" s="108"/>
      <c r="N483" s="108"/>
      <c r="O483" s="167"/>
      <c r="P483" s="167"/>
      <c r="Q483" s="108"/>
      <c r="R483" s="108"/>
      <c r="S483" s="108"/>
      <c r="T483" s="108"/>
      <c r="U483" s="108"/>
      <c r="V483" s="108"/>
      <c r="W483" s="108"/>
      <c r="X483" s="108"/>
      <c r="Y483" s="108"/>
      <c r="Z483" s="108"/>
    </row>
    <row r="484" spans="1:26" ht="15.75" customHeight="1">
      <c r="A484" s="108"/>
      <c r="B484" s="108"/>
      <c r="C484" s="108"/>
      <c r="D484" s="108"/>
      <c r="E484" s="108"/>
      <c r="F484" s="108"/>
      <c r="G484" s="108"/>
      <c r="H484" s="108"/>
      <c r="I484" s="108"/>
      <c r="J484" s="108"/>
      <c r="K484" s="108"/>
      <c r="L484" s="108"/>
      <c r="M484" s="108"/>
      <c r="N484" s="108"/>
      <c r="O484" s="167"/>
      <c r="P484" s="167"/>
      <c r="Q484" s="108"/>
      <c r="R484" s="108"/>
      <c r="S484" s="108"/>
      <c r="T484" s="108"/>
      <c r="U484" s="108"/>
      <c r="V484" s="108"/>
      <c r="W484" s="108"/>
      <c r="X484" s="108"/>
      <c r="Y484" s="108"/>
      <c r="Z484" s="108"/>
    </row>
    <row r="485" spans="1:26" ht="15.75" customHeight="1">
      <c r="A485" s="108"/>
      <c r="B485" s="108"/>
      <c r="C485" s="108"/>
      <c r="D485" s="108"/>
      <c r="E485" s="108"/>
      <c r="F485" s="108"/>
      <c r="G485" s="108"/>
      <c r="H485" s="108"/>
      <c r="I485" s="108"/>
      <c r="J485" s="108"/>
      <c r="K485" s="108"/>
      <c r="L485" s="108"/>
      <c r="M485" s="108"/>
      <c r="N485" s="108"/>
      <c r="O485" s="167"/>
      <c r="P485" s="167"/>
      <c r="Q485" s="108"/>
      <c r="R485" s="108"/>
      <c r="S485" s="108"/>
      <c r="T485" s="108"/>
      <c r="U485" s="108"/>
      <c r="V485" s="108"/>
      <c r="W485" s="108"/>
      <c r="X485" s="108"/>
      <c r="Y485" s="108"/>
      <c r="Z485" s="108"/>
    </row>
    <row r="486" spans="1:26" ht="15.75" customHeight="1">
      <c r="A486" s="108"/>
      <c r="B486" s="108"/>
      <c r="C486" s="108"/>
      <c r="D486" s="108"/>
      <c r="E486" s="108"/>
      <c r="F486" s="108"/>
      <c r="G486" s="108"/>
      <c r="H486" s="108"/>
      <c r="I486" s="108"/>
      <c r="J486" s="108"/>
      <c r="K486" s="108"/>
      <c r="L486" s="108"/>
      <c r="M486" s="108"/>
      <c r="N486" s="108"/>
      <c r="O486" s="167"/>
      <c r="P486" s="167"/>
      <c r="Q486" s="108"/>
      <c r="R486" s="108"/>
      <c r="S486" s="108"/>
      <c r="T486" s="108"/>
      <c r="U486" s="108"/>
      <c r="V486" s="108"/>
      <c r="W486" s="108"/>
      <c r="X486" s="108"/>
      <c r="Y486" s="108"/>
      <c r="Z486" s="108"/>
    </row>
    <row r="487" spans="1:26" ht="15.75" customHeight="1">
      <c r="A487" s="108"/>
      <c r="B487" s="108"/>
      <c r="C487" s="108"/>
      <c r="D487" s="108"/>
      <c r="E487" s="108"/>
      <c r="F487" s="108"/>
      <c r="G487" s="108"/>
      <c r="H487" s="108"/>
      <c r="I487" s="108"/>
      <c r="J487" s="108"/>
      <c r="K487" s="108"/>
      <c r="L487" s="108"/>
      <c r="M487" s="108"/>
      <c r="N487" s="108"/>
      <c r="O487" s="167"/>
      <c r="P487" s="167"/>
      <c r="Q487" s="108"/>
      <c r="R487" s="108"/>
      <c r="S487" s="108"/>
      <c r="T487" s="108"/>
      <c r="U487" s="108"/>
      <c r="V487" s="108"/>
      <c r="W487" s="108"/>
      <c r="X487" s="108"/>
      <c r="Y487" s="108"/>
      <c r="Z487" s="108"/>
    </row>
    <row r="488" spans="1:26" ht="15.75" customHeight="1">
      <c r="A488" s="108"/>
      <c r="B488" s="108"/>
      <c r="C488" s="108"/>
      <c r="D488" s="108"/>
      <c r="E488" s="108"/>
      <c r="F488" s="108"/>
      <c r="G488" s="108"/>
      <c r="H488" s="108"/>
      <c r="I488" s="108"/>
      <c r="J488" s="108"/>
      <c r="K488" s="108"/>
      <c r="L488" s="108"/>
      <c r="M488" s="108"/>
      <c r="N488" s="108"/>
      <c r="O488" s="167"/>
      <c r="P488" s="167"/>
      <c r="Q488" s="108"/>
      <c r="R488" s="108"/>
      <c r="S488" s="108"/>
      <c r="T488" s="108"/>
      <c r="U488" s="108"/>
      <c r="V488" s="108"/>
      <c r="W488" s="108"/>
      <c r="X488" s="108"/>
      <c r="Y488" s="108"/>
      <c r="Z488" s="108"/>
    </row>
    <row r="489" spans="1:26" ht="15.75" customHeight="1">
      <c r="A489" s="108"/>
      <c r="B489" s="108"/>
      <c r="C489" s="108"/>
      <c r="D489" s="108"/>
      <c r="E489" s="108"/>
      <c r="F489" s="108"/>
      <c r="G489" s="108"/>
      <c r="H489" s="108"/>
      <c r="I489" s="108"/>
      <c r="J489" s="108"/>
      <c r="K489" s="108"/>
      <c r="L489" s="108"/>
      <c r="M489" s="108"/>
      <c r="N489" s="108"/>
      <c r="O489" s="167"/>
      <c r="P489" s="167"/>
      <c r="Q489" s="108"/>
      <c r="R489" s="108"/>
      <c r="S489" s="108"/>
      <c r="T489" s="108"/>
      <c r="U489" s="108"/>
      <c r="V489" s="108"/>
      <c r="W489" s="108"/>
      <c r="X489" s="108"/>
      <c r="Y489" s="108"/>
      <c r="Z489" s="108"/>
    </row>
    <row r="490" spans="1:26" ht="15.75" customHeight="1">
      <c r="A490" s="108"/>
      <c r="B490" s="108"/>
      <c r="C490" s="108"/>
      <c r="D490" s="108"/>
      <c r="E490" s="108"/>
      <c r="F490" s="108"/>
      <c r="G490" s="108"/>
      <c r="H490" s="108"/>
      <c r="I490" s="108"/>
      <c r="J490" s="108"/>
      <c r="K490" s="108"/>
      <c r="L490" s="108"/>
      <c r="M490" s="108"/>
      <c r="N490" s="108"/>
      <c r="O490" s="167"/>
      <c r="P490" s="167"/>
      <c r="Q490" s="108"/>
      <c r="R490" s="108"/>
      <c r="S490" s="108"/>
      <c r="T490" s="108"/>
      <c r="U490" s="108"/>
      <c r="V490" s="108"/>
      <c r="W490" s="108"/>
      <c r="X490" s="108"/>
      <c r="Y490" s="108"/>
      <c r="Z490" s="108"/>
    </row>
    <row r="491" spans="1:26" ht="15.75" customHeight="1">
      <c r="A491" s="108"/>
      <c r="B491" s="108"/>
      <c r="C491" s="108"/>
      <c r="D491" s="108"/>
      <c r="E491" s="108"/>
      <c r="F491" s="108"/>
      <c r="G491" s="108"/>
      <c r="H491" s="108"/>
      <c r="I491" s="108"/>
      <c r="J491" s="108"/>
      <c r="K491" s="108"/>
      <c r="L491" s="108"/>
      <c r="M491" s="108"/>
      <c r="N491" s="108"/>
      <c r="O491" s="167"/>
      <c r="P491" s="167"/>
      <c r="Q491" s="108"/>
      <c r="R491" s="108"/>
      <c r="S491" s="108"/>
      <c r="T491" s="108"/>
      <c r="U491" s="108"/>
      <c r="V491" s="108"/>
      <c r="W491" s="108"/>
      <c r="X491" s="108"/>
      <c r="Y491" s="108"/>
      <c r="Z491" s="108"/>
    </row>
    <row r="492" spans="1:26" ht="15.75" customHeight="1">
      <c r="A492" s="108"/>
      <c r="B492" s="108"/>
      <c r="C492" s="108"/>
      <c r="D492" s="108"/>
      <c r="E492" s="108"/>
      <c r="F492" s="108"/>
      <c r="G492" s="108"/>
      <c r="H492" s="108"/>
      <c r="I492" s="108"/>
      <c r="J492" s="108"/>
      <c r="K492" s="108"/>
      <c r="L492" s="108"/>
      <c r="M492" s="108"/>
      <c r="N492" s="108"/>
      <c r="O492" s="167"/>
      <c r="P492" s="167"/>
      <c r="Q492" s="108"/>
      <c r="R492" s="108"/>
      <c r="S492" s="108"/>
      <c r="T492" s="108"/>
      <c r="U492" s="108"/>
      <c r="V492" s="108"/>
      <c r="W492" s="108"/>
      <c r="X492" s="108"/>
      <c r="Y492" s="108"/>
      <c r="Z492" s="108"/>
    </row>
    <row r="493" spans="1:26" ht="15.75" customHeight="1">
      <c r="A493" s="108"/>
      <c r="B493" s="108"/>
      <c r="C493" s="108"/>
      <c r="D493" s="108"/>
      <c r="E493" s="108"/>
      <c r="F493" s="108"/>
      <c r="G493" s="108"/>
      <c r="H493" s="108"/>
      <c r="I493" s="108"/>
      <c r="J493" s="108"/>
      <c r="K493" s="108"/>
      <c r="L493" s="108"/>
      <c r="M493" s="108"/>
      <c r="N493" s="108"/>
      <c r="O493" s="167"/>
      <c r="P493" s="167"/>
      <c r="Q493" s="108"/>
      <c r="R493" s="108"/>
      <c r="S493" s="108"/>
      <c r="T493" s="108"/>
      <c r="U493" s="108"/>
      <c r="V493" s="108"/>
      <c r="W493" s="108"/>
      <c r="X493" s="108"/>
      <c r="Y493" s="108"/>
      <c r="Z493" s="108"/>
    </row>
    <row r="494" spans="1:26" ht="15.75" customHeight="1">
      <c r="A494" s="108"/>
      <c r="B494" s="108"/>
      <c r="C494" s="108"/>
      <c r="D494" s="108"/>
      <c r="E494" s="108"/>
      <c r="F494" s="108"/>
      <c r="G494" s="108"/>
      <c r="H494" s="108"/>
      <c r="I494" s="108"/>
      <c r="J494" s="108"/>
      <c r="K494" s="108"/>
      <c r="L494" s="108"/>
      <c r="M494" s="108"/>
      <c r="N494" s="108"/>
      <c r="O494" s="167"/>
      <c r="P494" s="167"/>
      <c r="Q494" s="108"/>
      <c r="R494" s="108"/>
      <c r="S494" s="108"/>
      <c r="T494" s="108"/>
      <c r="U494" s="108"/>
      <c r="V494" s="108"/>
      <c r="W494" s="108"/>
      <c r="X494" s="108"/>
      <c r="Y494" s="108"/>
      <c r="Z494" s="108"/>
    </row>
    <row r="495" spans="1:26" ht="15.75" customHeight="1">
      <c r="A495" s="108"/>
      <c r="B495" s="108"/>
      <c r="C495" s="108"/>
      <c r="D495" s="108"/>
      <c r="E495" s="108"/>
      <c r="F495" s="108"/>
      <c r="G495" s="108"/>
      <c r="H495" s="108"/>
      <c r="I495" s="108"/>
      <c r="J495" s="108"/>
      <c r="K495" s="108"/>
      <c r="L495" s="108"/>
      <c r="M495" s="108"/>
      <c r="N495" s="108"/>
      <c r="O495" s="167"/>
      <c r="P495" s="167"/>
      <c r="Q495" s="108"/>
      <c r="R495" s="108"/>
      <c r="S495" s="108"/>
      <c r="T495" s="108"/>
      <c r="U495" s="108"/>
      <c r="V495" s="108"/>
      <c r="W495" s="108"/>
      <c r="X495" s="108"/>
      <c r="Y495" s="108"/>
      <c r="Z495" s="108"/>
    </row>
    <row r="496" spans="1:26" ht="15.75" customHeight="1">
      <c r="A496" s="108"/>
      <c r="B496" s="108"/>
      <c r="C496" s="108"/>
      <c r="D496" s="108"/>
      <c r="E496" s="108"/>
      <c r="F496" s="108"/>
      <c r="G496" s="108"/>
      <c r="H496" s="108"/>
      <c r="I496" s="108"/>
      <c r="J496" s="108"/>
      <c r="K496" s="108"/>
      <c r="L496" s="108"/>
      <c r="M496" s="108"/>
      <c r="N496" s="108"/>
      <c r="O496" s="167"/>
      <c r="P496" s="167"/>
      <c r="Q496" s="108"/>
      <c r="R496" s="108"/>
      <c r="S496" s="108"/>
      <c r="T496" s="108"/>
      <c r="U496" s="108"/>
      <c r="V496" s="108"/>
      <c r="W496" s="108"/>
      <c r="X496" s="108"/>
      <c r="Y496" s="108"/>
      <c r="Z496" s="108"/>
    </row>
    <row r="497" spans="1:26" ht="15.75" customHeight="1">
      <c r="A497" s="108"/>
      <c r="B497" s="108"/>
      <c r="C497" s="108"/>
      <c r="D497" s="108"/>
      <c r="E497" s="108"/>
      <c r="F497" s="108"/>
      <c r="G497" s="108"/>
      <c r="H497" s="108"/>
      <c r="I497" s="108"/>
      <c r="J497" s="108"/>
      <c r="K497" s="108"/>
      <c r="L497" s="108"/>
      <c r="M497" s="108"/>
      <c r="N497" s="108"/>
      <c r="O497" s="167"/>
      <c r="P497" s="167"/>
      <c r="Q497" s="108"/>
      <c r="R497" s="108"/>
      <c r="S497" s="108"/>
      <c r="T497" s="108"/>
      <c r="U497" s="108"/>
      <c r="V497" s="108"/>
      <c r="W497" s="108"/>
      <c r="X497" s="108"/>
      <c r="Y497" s="108"/>
      <c r="Z497" s="108"/>
    </row>
    <row r="498" spans="1:26" ht="15.75" customHeight="1">
      <c r="A498" s="108"/>
      <c r="B498" s="108"/>
      <c r="C498" s="108"/>
      <c r="D498" s="108"/>
      <c r="E498" s="108"/>
      <c r="F498" s="108"/>
      <c r="G498" s="108"/>
      <c r="H498" s="108"/>
      <c r="I498" s="108"/>
      <c r="J498" s="108"/>
      <c r="K498" s="108"/>
      <c r="L498" s="108"/>
      <c r="M498" s="108"/>
      <c r="N498" s="108"/>
      <c r="O498" s="167"/>
      <c r="P498" s="167"/>
      <c r="Q498" s="108"/>
      <c r="R498" s="108"/>
      <c r="S498" s="108"/>
      <c r="T498" s="108"/>
      <c r="U498" s="108"/>
      <c r="V498" s="108"/>
      <c r="W498" s="108"/>
      <c r="X498" s="108"/>
      <c r="Y498" s="108"/>
      <c r="Z498" s="108"/>
    </row>
    <row r="499" spans="1:26" ht="15.75" customHeight="1">
      <c r="A499" s="108"/>
      <c r="B499" s="108"/>
      <c r="C499" s="108"/>
      <c r="D499" s="108"/>
      <c r="E499" s="108"/>
      <c r="F499" s="108"/>
      <c r="G499" s="108"/>
      <c r="H499" s="108"/>
      <c r="I499" s="108"/>
      <c r="J499" s="108"/>
      <c r="K499" s="108"/>
      <c r="L499" s="108"/>
      <c r="M499" s="108"/>
      <c r="N499" s="108"/>
      <c r="O499" s="167"/>
      <c r="P499" s="167"/>
      <c r="Q499" s="108"/>
      <c r="R499" s="108"/>
      <c r="S499" s="108"/>
      <c r="T499" s="108"/>
      <c r="U499" s="108"/>
      <c r="V499" s="108"/>
      <c r="W499" s="108"/>
      <c r="X499" s="108"/>
      <c r="Y499" s="108"/>
      <c r="Z499" s="108"/>
    </row>
    <row r="500" spans="1:26" ht="15.75" customHeight="1">
      <c r="A500" s="108"/>
      <c r="B500" s="108"/>
      <c r="C500" s="108"/>
      <c r="D500" s="108"/>
      <c r="E500" s="108"/>
      <c r="F500" s="108"/>
      <c r="G500" s="108"/>
      <c r="H500" s="108"/>
      <c r="I500" s="108"/>
      <c r="J500" s="108"/>
      <c r="K500" s="108"/>
      <c r="L500" s="108"/>
      <c r="M500" s="108"/>
      <c r="N500" s="108"/>
      <c r="O500" s="167"/>
      <c r="P500" s="167"/>
      <c r="Q500" s="108"/>
      <c r="R500" s="108"/>
      <c r="S500" s="108"/>
      <c r="T500" s="108"/>
      <c r="U500" s="108"/>
      <c r="V500" s="108"/>
      <c r="W500" s="108"/>
      <c r="X500" s="108"/>
      <c r="Y500" s="108"/>
      <c r="Z500" s="108"/>
    </row>
    <row r="501" spans="1:26" ht="15.75" customHeight="1">
      <c r="A501" s="108"/>
      <c r="B501" s="108"/>
      <c r="C501" s="108"/>
      <c r="D501" s="108"/>
      <c r="E501" s="108"/>
      <c r="F501" s="108"/>
      <c r="G501" s="108"/>
      <c r="H501" s="108"/>
      <c r="I501" s="108"/>
      <c r="J501" s="108"/>
      <c r="K501" s="108"/>
      <c r="L501" s="108"/>
      <c r="M501" s="108"/>
      <c r="N501" s="108"/>
      <c r="O501" s="167"/>
      <c r="P501" s="167"/>
      <c r="Q501" s="108"/>
      <c r="R501" s="108"/>
      <c r="S501" s="108"/>
      <c r="T501" s="108"/>
      <c r="U501" s="108"/>
      <c r="V501" s="108"/>
      <c r="W501" s="108"/>
      <c r="X501" s="108"/>
      <c r="Y501" s="108"/>
      <c r="Z501" s="108"/>
    </row>
    <row r="502" spans="1:26" ht="15.75" customHeight="1">
      <c r="A502" s="108"/>
      <c r="B502" s="108"/>
      <c r="C502" s="108"/>
      <c r="D502" s="108"/>
      <c r="E502" s="108"/>
      <c r="F502" s="108"/>
      <c r="G502" s="108"/>
      <c r="H502" s="108"/>
      <c r="I502" s="108"/>
      <c r="J502" s="108"/>
      <c r="K502" s="108"/>
      <c r="L502" s="108"/>
      <c r="M502" s="108"/>
      <c r="N502" s="108"/>
      <c r="O502" s="167"/>
      <c r="P502" s="167"/>
      <c r="Q502" s="108"/>
      <c r="R502" s="108"/>
      <c r="S502" s="108"/>
      <c r="T502" s="108"/>
      <c r="U502" s="108"/>
      <c r="V502" s="108"/>
      <c r="W502" s="108"/>
      <c r="X502" s="108"/>
      <c r="Y502" s="108"/>
      <c r="Z502" s="108"/>
    </row>
    <row r="503" spans="1:26" ht="15.75" customHeight="1">
      <c r="A503" s="108"/>
      <c r="B503" s="108"/>
      <c r="C503" s="108"/>
      <c r="D503" s="108"/>
      <c r="E503" s="108"/>
      <c r="F503" s="108"/>
      <c r="G503" s="108"/>
      <c r="H503" s="108"/>
      <c r="I503" s="108"/>
      <c r="J503" s="108"/>
      <c r="K503" s="108"/>
      <c r="L503" s="108"/>
      <c r="M503" s="108"/>
      <c r="N503" s="108"/>
      <c r="O503" s="167"/>
      <c r="P503" s="167"/>
      <c r="Q503" s="108"/>
      <c r="R503" s="108"/>
      <c r="S503" s="108"/>
      <c r="T503" s="108"/>
      <c r="U503" s="108"/>
      <c r="V503" s="108"/>
      <c r="W503" s="108"/>
      <c r="X503" s="108"/>
      <c r="Y503" s="108"/>
      <c r="Z503" s="108"/>
    </row>
    <row r="504" spans="1:26" ht="15.75" customHeight="1">
      <c r="A504" s="108"/>
      <c r="B504" s="108"/>
      <c r="C504" s="108"/>
      <c r="D504" s="108"/>
      <c r="E504" s="108"/>
      <c r="F504" s="108"/>
      <c r="G504" s="108"/>
      <c r="H504" s="108"/>
      <c r="I504" s="108"/>
      <c r="J504" s="108"/>
      <c r="K504" s="108"/>
      <c r="L504" s="108"/>
      <c r="M504" s="108"/>
      <c r="N504" s="108"/>
      <c r="O504" s="167"/>
      <c r="P504" s="167"/>
      <c r="Q504" s="108"/>
      <c r="R504" s="108"/>
      <c r="S504" s="108"/>
      <c r="T504" s="108"/>
      <c r="U504" s="108"/>
      <c r="V504" s="108"/>
      <c r="W504" s="108"/>
      <c r="X504" s="108"/>
      <c r="Y504" s="108"/>
      <c r="Z504" s="108"/>
    </row>
    <row r="505" spans="1:26" ht="15.75" customHeight="1">
      <c r="A505" s="108"/>
      <c r="B505" s="108"/>
      <c r="C505" s="108"/>
      <c r="D505" s="108"/>
      <c r="E505" s="108"/>
      <c r="F505" s="108"/>
      <c r="G505" s="108"/>
      <c r="H505" s="108"/>
      <c r="I505" s="108"/>
      <c r="J505" s="108"/>
      <c r="K505" s="108"/>
      <c r="L505" s="108"/>
      <c r="M505" s="108"/>
      <c r="N505" s="108"/>
      <c r="O505" s="167"/>
      <c r="P505" s="167"/>
      <c r="Q505" s="108"/>
      <c r="R505" s="108"/>
      <c r="S505" s="108"/>
      <c r="T505" s="108"/>
      <c r="U505" s="108"/>
      <c r="V505" s="108"/>
      <c r="W505" s="108"/>
      <c r="X505" s="108"/>
      <c r="Y505" s="108"/>
      <c r="Z505" s="108"/>
    </row>
    <row r="506" spans="1:26" ht="15.75" customHeight="1">
      <c r="A506" s="108"/>
      <c r="B506" s="108"/>
      <c r="C506" s="108"/>
      <c r="D506" s="108"/>
      <c r="E506" s="108"/>
      <c r="F506" s="108"/>
      <c r="G506" s="108"/>
      <c r="H506" s="108"/>
      <c r="I506" s="108"/>
      <c r="J506" s="108"/>
      <c r="K506" s="108"/>
      <c r="L506" s="108"/>
      <c r="M506" s="108"/>
      <c r="N506" s="108"/>
      <c r="O506" s="167"/>
      <c r="P506" s="167"/>
      <c r="Q506" s="108"/>
      <c r="R506" s="108"/>
      <c r="S506" s="108"/>
      <c r="T506" s="108"/>
      <c r="U506" s="108"/>
      <c r="V506" s="108"/>
      <c r="W506" s="108"/>
      <c r="X506" s="108"/>
      <c r="Y506" s="108"/>
      <c r="Z506" s="108"/>
    </row>
    <row r="507" spans="1:26" ht="15.75" customHeight="1">
      <c r="A507" s="108"/>
      <c r="B507" s="108"/>
      <c r="C507" s="108"/>
      <c r="D507" s="108"/>
      <c r="E507" s="108"/>
      <c r="F507" s="108"/>
      <c r="G507" s="108"/>
      <c r="H507" s="108"/>
      <c r="I507" s="108"/>
      <c r="J507" s="108"/>
      <c r="K507" s="108"/>
      <c r="L507" s="108"/>
      <c r="M507" s="108"/>
      <c r="N507" s="108"/>
      <c r="O507" s="167"/>
      <c r="P507" s="167"/>
      <c r="Q507" s="108"/>
      <c r="R507" s="108"/>
      <c r="S507" s="108"/>
      <c r="T507" s="108"/>
      <c r="U507" s="108"/>
      <c r="V507" s="108"/>
      <c r="W507" s="108"/>
      <c r="X507" s="108"/>
      <c r="Y507" s="108"/>
      <c r="Z507" s="108"/>
    </row>
    <row r="508" spans="1:26" ht="15.75" customHeight="1">
      <c r="A508" s="108"/>
      <c r="B508" s="108"/>
      <c r="C508" s="108"/>
      <c r="D508" s="108"/>
      <c r="E508" s="108"/>
      <c r="F508" s="108"/>
      <c r="G508" s="108"/>
      <c r="H508" s="108"/>
      <c r="I508" s="108"/>
      <c r="J508" s="108"/>
      <c r="K508" s="108"/>
      <c r="L508" s="108"/>
      <c r="M508" s="108"/>
      <c r="N508" s="108"/>
      <c r="O508" s="167"/>
      <c r="P508" s="167"/>
      <c r="Q508" s="108"/>
      <c r="R508" s="108"/>
      <c r="S508" s="108"/>
      <c r="T508" s="108"/>
      <c r="U508" s="108"/>
      <c r="V508" s="108"/>
      <c r="W508" s="108"/>
      <c r="X508" s="108"/>
      <c r="Y508" s="108"/>
      <c r="Z508" s="108"/>
    </row>
    <row r="509" spans="1:26" ht="15.75" customHeight="1">
      <c r="A509" s="108"/>
      <c r="B509" s="108"/>
      <c r="C509" s="108"/>
      <c r="D509" s="108"/>
      <c r="E509" s="108"/>
      <c r="F509" s="108"/>
      <c r="G509" s="108"/>
      <c r="H509" s="108"/>
      <c r="I509" s="108"/>
      <c r="J509" s="108"/>
      <c r="K509" s="108"/>
      <c r="L509" s="108"/>
      <c r="M509" s="108"/>
      <c r="N509" s="108"/>
      <c r="O509" s="167"/>
      <c r="P509" s="167"/>
      <c r="Q509" s="108"/>
      <c r="R509" s="108"/>
      <c r="S509" s="108"/>
      <c r="T509" s="108"/>
      <c r="U509" s="108"/>
      <c r="V509" s="108"/>
      <c r="W509" s="108"/>
      <c r="X509" s="108"/>
      <c r="Y509" s="108"/>
      <c r="Z509" s="108"/>
    </row>
    <row r="510" spans="1:26" ht="15.75" customHeight="1">
      <c r="A510" s="108"/>
      <c r="B510" s="108"/>
      <c r="C510" s="108"/>
      <c r="D510" s="108"/>
      <c r="E510" s="108"/>
      <c r="F510" s="108"/>
      <c r="G510" s="108"/>
      <c r="H510" s="108"/>
      <c r="I510" s="108"/>
      <c r="J510" s="108"/>
      <c r="K510" s="108"/>
      <c r="L510" s="108"/>
      <c r="M510" s="108"/>
      <c r="N510" s="108"/>
      <c r="O510" s="167"/>
      <c r="P510" s="167"/>
      <c r="Q510" s="108"/>
      <c r="R510" s="108"/>
      <c r="S510" s="108"/>
      <c r="T510" s="108"/>
      <c r="U510" s="108"/>
      <c r="V510" s="108"/>
      <c r="W510" s="108"/>
      <c r="X510" s="108"/>
      <c r="Y510" s="108"/>
      <c r="Z510" s="108"/>
    </row>
    <row r="511" spans="1:26" ht="15.75" customHeight="1">
      <c r="A511" s="108"/>
      <c r="B511" s="108"/>
      <c r="C511" s="108"/>
      <c r="D511" s="108"/>
      <c r="E511" s="108"/>
      <c r="F511" s="108"/>
      <c r="G511" s="108"/>
      <c r="H511" s="108"/>
      <c r="I511" s="108"/>
      <c r="J511" s="108"/>
      <c r="K511" s="108"/>
      <c r="L511" s="108"/>
      <c r="M511" s="108"/>
      <c r="N511" s="108"/>
      <c r="O511" s="167"/>
      <c r="P511" s="167"/>
      <c r="Q511" s="108"/>
      <c r="R511" s="108"/>
      <c r="S511" s="108"/>
      <c r="T511" s="108"/>
      <c r="U511" s="108"/>
      <c r="V511" s="108"/>
      <c r="W511" s="108"/>
      <c r="X511" s="108"/>
      <c r="Y511" s="108"/>
      <c r="Z511" s="108"/>
    </row>
    <row r="512" spans="1:26" ht="15.75" customHeight="1">
      <c r="A512" s="108"/>
      <c r="B512" s="108"/>
      <c r="C512" s="108"/>
      <c r="D512" s="108"/>
      <c r="E512" s="108"/>
      <c r="F512" s="108"/>
      <c r="G512" s="108"/>
      <c r="H512" s="108"/>
      <c r="I512" s="108"/>
      <c r="J512" s="108"/>
      <c r="K512" s="108"/>
      <c r="L512" s="108"/>
      <c r="M512" s="108"/>
      <c r="N512" s="108"/>
      <c r="O512" s="167"/>
      <c r="P512" s="167"/>
      <c r="Q512" s="108"/>
      <c r="R512" s="108"/>
      <c r="S512" s="108"/>
      <c r="T512" s="108"/>
      <c r="U512" s="108"/>
      <c r="V512" s="108"/>
      <c r="W512" s="108"/>
      <c r="X512" s="108"/>
      <c r="Y512" s="108"/>
      <c r="Z512" s="108"/>
    </row>
    <row r="513" spans="1:26" ht="15.75" customHeight="1">
      <c r="A513" s="108"/>
      <c r="B513" s="108"/>
      <c r="C513" s="108"/>
      <c r="D513" s="108"/>
      <c r="E513" s="108"/>
      <c r="F513" s="108"/>
      <c r="G513" s="108"/>
      <c r="H513" s="108"/>
      <c r="I513" s="108"/>
      <c r="J513" s="108"/>
      <c r="K513" s="108"/>
      <c r="L513" s="108"/>
      <c r="M513" s="108"/>
      <c r="N513" s="108"/>
      <c r="O513" s="167"/>
      <c r="P513" s="167"/>
      <c r="Q513" s="108"/>
      <c r="R513" s="108"/>
      <c r="S513" s="108"/>
      <c r="T513" s="108"/>
      <c r="U513" s="108"/>
      <c r="V513" s="108"/>
      <c r="W513" s="108"/>
      <c r="X513" s="108"/>
      <c r="Y513" s="108"/>
      <c r="Z513" s="108"/>
    </row>
    <row r="514" spans="1:26" ht="15.75" customHeight="1">
      <c r="A514" s="108"/>
      <c r="B514" s="108"/>
      <c r="C514" s="108"/>
      <c r="D514" s="108"/>
      <c r="E514" s="108"/>
      <c r="F514" s="108"/>
      <c r="G514" s="108"/>
      <c r="H514" s="108"/>
      <c r="I514" s="108"/>
      <c r="J514" s="108"/>
      <c r="K514" s="108"/>
      <c r="L514" s="108"/>
      <c r="M514" s="108"/>
      <c r="N514" s="108"/>
      <c r="O514" s="167"/>
      <c r="P514" s="167"/>
      <c r="Q514" s="108"/>
      <c r="R514" s="108"/>
      <c r="S514" s="108"/>
      <c r="T514" s="108"/>
      <c r="U514" s="108"/>
      <c r="V514" s="108"/>
      <c r="W514" s="108"/>
      <c r="X514" s="108"/>
      <c r="Y514" s="108"/>
      <c r="Z514" s="108"/>
    </row>
    <row r="515" spans="1:26" ht="15.75" customHeight="1">
      <c r="A515" s="108"/>
      <c r="B515" s="108"/>
      <c r="C515" s="108"/>
      <c r="D515" s="108"/>
      <c r="E515" s="108"/>
      <c r="F515" s="108"/>
      <c r="G515" s="108"/>
      <c r="H515" s="108"/>
      <c r="I515" s="108"/>
      <c r="J515" s="108"/>
      <c r="K515" s="108"/>
      <c r="L515" s="108"/>
      <c r="M515" s="108"/>
      <c r="N515" s="108"/>
      <c r="O515" s="167"/>
      <c r="P515" s="167"/>
      <c r="Q515" s="108"/>
      <c r="R515" s="108"/>
      <c r="S515" s="108"/>
      <c r="T515" s="108"/>
      <c r="U515" s="108"/>
      <c r="V515" s="108"/>
      <c r="W515" s="108"/>
      <c r="X515" s="108"/>
      <c r="Y515" s="108"/>
      <c r="Z515" s="108"/>
    </row>
    <row r="516" spans="1:26" ht="15.75" customHeight="1">
      <c r="A516" s="108"/>
      <c r="B516" s="108"/>
      <c r="C516" s="108"/>
      <c r="D516" s="108"/>
      <c r="E516" s="108"/>
      <c r="F516" s="108"/>
      <c r="G516" s="108"/>
      <c r="H516" s="108"/>
      <c r="I516" s="108"/>
      <c r="J516" s="108"/>
      <c r="K516" s="108"/>
      <c r="L516" s="108"/>
      <c r="M516" s="108"/>
      <c r="N516" s="108"/>
      <c r="O516" s="167"/>
      <c r="P516" s="167"/>
      <c r="Q516" s="108"/>
      <c r="R516" s="108"/>
      <c r="S516" s="108"/>
      <c r="T516" s="108"/>
      <c r="U516" s="108"/>
      <c r="V516" s="108"/>
      <c r="W516" s="108"/>
      <c r="X516" s="108"/>
      <c r="Y516" s="108"/>
      <c r="Z516" s="108"/>
    </row>
    <row r="517" spans="1:26" ht="15.75" customHeight="1">
      <c r="A517" s="108"/>
      <c r="B517" s="108"/>
      <c r="C517" s="108"/>
      <c r="D517" s="108"/>
      <c r="E517" s="108"/>
      <c r="F517" s="108"/>
      <c r="G517" s="108"/>
      <c r="H517" s="108"/>
      <c r="I517" s="108"/>
      <c r="J517" s="108"/>
      <c r="K517" s="108"/>
      <c r="L517" s="108"/>
      <c r="M517" s="108"/>
      <c r="N517" s="108"/>
      <c r="O517" s="167"/>
      <c r="P517" s="167"/>
      <c r="Q517" s="108"/>
      <c r="R517" s="108"/>
      <c r="S517" s="108"/>
      <c r="T517" s="108"/>
      <c r="U517" s="108"/>
      <c r="V517" s="108"/>
      <c r="W517" s="108"/>
      <c r="X517" s="108"/>
      <c r="Y517" s="108"/>
      <c r="Z517" s="108"/>
    </row>
    <row r="518" spans="1:26" ht="15.75" customHeight="1">
      <c r="A518" s="108"/>
      <c r="B518" s="108"/>
      <c r="C518" s="108"/>
      <c r="D518" s="108"/>
      <c r="E518" s="108"/>
      <c r="F518" s="108"/>
      <c r="G518" s="108"/>
      <c r="H518" s="108"/>
      <c r="I518" s="108"/>
      <c r="J518" s="108"/>
      <c r="K518" s="108"/>
      <c r="L518" s="108"/>
      <c r="M518" s="108"/>
      <c r="N518" s="108"/>
      <c r="O518" s="167"/>
      <c r="P518" s="167"/>
      <c r="Q518" s="108"/>
      <c r="R518" s="108"/>
      <c r="S518" s="108"/>
      <c r="T518" s="108"/>
      <c r="U518" s="108"/>
      <c r="V518" s="108"/>
      <c r="W518" s="108"/>
      <c r="X518" s="108"/>
      <c r="Y518" s="108"/>
      <c r="Z518" s="108"/>
    </row>
    <row r="519" spans="1:26" ht="15.75" customHeight="1">
      <c r="A519" s="108"/>
      <c r="B519" s="108"/>
      <c r="C519" s="108"/>
      <c r="D519" s="108"/>
      <c r="E519" s="108"/>
      <c r="F519" s="108"/>
      <c r="G519" s="108"/>
      <c r="H519" s="108"/>
      <c r="I519" s="108"/>
      <c r="J519" s="108"/>
      <c r="K519" s="108"/>
      <c r="L519" s="108"/>
      <c r="M519" s="108"/>
      <c r="N519" s="108"/>
      <c r="O519" s="167"/>
      <c r="P519" s="167"/>
      <c r="Q519" s="108"/>
      <c r="R519" s="108"/>
      <c r="S519" s="108"/>
      <c r="T519" s="108"/>
      <c r="U519" s="108"/>
      <c r="V519" s="108"/>
      <c r="W519" s="108"/>
      <c r="X519" s="108"/>
      <c r="Y519" s="108"/>
      <c r="Z519" s="108"/>
    </row>
    <row r="520" spans="1:26" ht="15.75" customHeight="1">
      <c r="A520" s="108"/>
      <c r="B520" s="108"/>
      <c r="C520" s="108"/>
      <c r="D520" s="108"/>
      <c r="E520" s="108"/>
      <c r="F520" s="108"/>
      <c r="G520" s="108"/>
      <c r="H520" s="108"/>
      <c r="I520" s="108"/>
      <c r="J520" s="108"/>
      <c r="K520" s="108"/>
      <c r="L520" s="108"/>
      <c r="M520" s="108"/>
      <c r="N520" s="108"/>
      <c r="O520" s="167"/>
      <c r="P520" s="167"/>
      <c r="Q520" s="108"/>
      <c r="R520" s="108"/>
      <c r="S520" s="108"/>
      <c r="T520" s="108"/>
      <c r="U520" s="108"/>
      <c r="V520" s="108"/>
      <c r="W520" s="108"/>
      <c r="X520" s="108"/>
      <c r="Y520" s="108"/>
      <c r="Z520" s="108"/>
    </row>
    <row r="521" spans="1:26" ht="15.75" customHeight="1">
      <c r="A521" s="108"/>
      <c r="B521" s="108"/>
      <c r="C521" s="108"/>
      <c r="D521" s="108"/>
      <c r="E521" s="108"/>
      <c r="F521" s="108"/>
      <c r="G521" s="108"/>
      <c r="H521" s="108"/>
      <c r="I521" s="108"/>
      <c r="J521" s="108"/>
      <c r="K521" s="108"/>
      <c r="L521" s="108"/>
      <c r="M521" s="108"/>
      <c r="N521" s="108"/>
      <c r="O521" s="167"/>
      <c r="P521" s="167"/>
      <c r="Q521" s="108"/>
      <c r="R521" s="108"/>
      <c r="S521" s="108"/>
      <c r="T521" s="108"/>
      <c r="U521" s="108"/>
      <c r="V521" s="108"/>
      <c r="W521" s="108"/>
      <c r="X521" s="108"/>
      <c r="Y521" s="108"/>
      <c r="Z521" s="108"/>
    </row>
    <row r="522" spans="1:26" ht="15.75" customHeight="1">
      <c r="A522" s="108"/>
      <c r="B522" s="108"/>
      <c r="C522" s="108"/>
      <c r="D522" s="108"/>
      <c r="E522" s="108"/>
      <c r="F522" s="108"/>
      <c r="G522" s="108"/>
      <c r="H522" s="108"/>
      <c r="I522" s="108"/>
      <c r="J522" s="108"/>
      <c r="K522" s="108"/>
      <c r="L522" s="108"/>
      <c r="M522" s="108"/>
      <c r="N522" s="108"/>
      <c r="O522" s="167"/>
      <c r="P522" s="167"/>
      <c r="Q522" s="108"/>
      <c r="R522" s="108"/>
      <c r="S522" s="108"/>
      <c r="T522" s="108"/>
      <c r="U522" s="108"/>
      <c r="V522" s="108"/>
      <c r="W522" s="108"/>
      <c r="X522" s="108"/>
      <c r="Y522" s="108"/>
      <c r="Z522" s="108"/>
    </row>
    <row r="523" spans="1:26" ht="15.75" customHeight="1">
      <c r="A523" s="108"/>
      <c r="B523" s="108"/>
      <c r="C523" s="108"/>
      <c r="D523" s="108"/>
      <c r="E523" s="108"/>
      <c r="F523" s="108"/>
      <c r="G523" s="108"/>
      <c r="H523" s="108"/>
      <c r="I523" s="108"/>
      <c r="J523" s="108"/>
      <c r="K523" s="108"/>
      <c r="L523" s="108"/>
      <c r="M523" s="108"/>
      <c r="N523" s="108"/>
      <c r="O523" s="167"/>
      <c r="P523" s="167"/>
      <c r="Q523" s="108"/>
      <c r="R523" s="108"/>
      <c r="S523" s="108"/>
      <c r="T523" s="108"/>
      <c r="U523" s="108"/>
      <c r="V523" s="108"/>
      <c r="W523" s="108"/>
      <c r="X523" s="108"/>
      <c r="Y523" s="108"/>
      <c r="Z523" s="108"/>
    </row>
    <row r="524" spans="1:26" ht="15.75" customHeight="1">
      <c r="A524" s="108"/>
      <c r="B524" s="108"/>
      <c r="C524" s="108"/>
      <c r="D524" s="108"/>
      <c r="E524" s="108"/>
      <c r="F524" s="108"/>
      <c r="G524" s="108"/>
      <c r="H524" s="108"/>
      <c r="I524" s="108"/>
      <c r="J524" s="108"/>
      <c r="K524" s="108"/>
      <c r="L524" s="108"/>
      <c r="M524" s="108"/>
      <c r="N524" s="108"/>
      <c r="O524" s="167"/>
      <c r="P524" s="167"/>
      <c r="Q524" s="108"/>
      <c r="R524" s="108"/>
      <c r="S524" s="108"/>
      <c r="T524" s="108"/>
      <c r="U524" s="108"/>
      <c r="V524" s="108"/>
      <c r="W524" s="108"/>
      <c r="X524" s="108"/>
      <c r="Y524" s="108"/>
      <c r="Z524" s="108"/>
    </row>
    <row r="525" spans="1:26" ht="15.75" customHeight="1">
      <c r="A525" s="108"/>
      <c r="B525" s="108"/>
      <c r="C525" s="108"/>
      <c r="D525" s="108"/>
      <c r="E525" s="108"/>
      <c r="F525" s="108"/>
      <c r="G525" s="108"/>
      <c r="H525" s="108"/>
      <c r="I525" s="108"/>
      <c r="J525" s="108"/>
      <c r="K525" s="108"/>
      <c r="L525" s="108"/>
      <c r="M525" s="108"/>
      <c r="N525" s="108"/>
      <c r="O525" s="167"/>
      <c r="P525" s="167"/>
      <c r="Q525" s="108"/>
      <c r="R525" s="108"/>
      <c r="S525" s="108"/>
      <c r="T525" s="108"/>
      <c r="U525" s="108"/>
      <c r="V525" s="108"/>
      <c r="W525" s="108"/>
      <c r="X525" s="108"/>
      <c r="Y525" s="108"/>
      <c r="Z525" s="108"/>
    </row>
    <row r="526" spans="1:26" ht="15.75" customHeight="1">
      <c r="A526" s="108"/>
      <c r="B526" s="108"/>
      <c r="C526" s="108"/>
      <c r="D526" s="108"/>
      <c r="E526" s="108"/>
      <c r="F526" s="108"/>
      <c r="G526" s="108"/>
      <c r="H526" s="108"/>
      <c r="I526" s="108"/>
      <c r="J526" s="108"/>
      <c r="K526" s="108"/>
      <c r="L526" s="108"/>
      <c r="M526" s="108"/>
      <c r="N526" s="108"/>
      <c r="O526" s="167"/>
      <c r="P526" s="167"/>
      <c r="Q526" s="108"/>
      <c r="R526" s="108"/>
      <c r="S526" s="108"/>
      <c r="T526" s="108"/>
      <c r="U526" s="108"/>
      <c r="V526" s="108"/>
      <c r="W526" s="108"/>
      <c r="X526" s="108"/>
      <c r="Y526" s="108"/>
      <c r="Z526" s="108"/>
    </row>
    <row r="527" spans="1:26" ht="15.75" customHeight="1">
      <c r="A527" s="108"/>
      <c r="B527" s="108"/>
      <c r="C527" s="108"/>
      <c r="D527" s="108"/>
      <c r="E527" s="108"/>
      <c r="F527" s="108"/>
      <c r="G527" s="108"/>
      <c r="H527" s="108"/>
      <c r="I527" s="108"/>
      <c r="J527" s="108"/>
      <c r="K527" s="108"/>
      <c r="L527" s="108"/>
      <c r="M527" s="108"/>
      <c r="N527" s="108"/>
      <c r="O527" s="167"/>
      <c r="P527" s="167"/>
      <c r="Q527" s="108"/>
      <c r="R527" s="108"/>
      <c r="S527" s="108"/>
      <c r="T527" s="108"/>
      <c r="U527" s="108"/>
      <c r="V527" s="108"/>
      <c r="W527" s="108"/>
      <c r="X527" s="108"/>
      <c r="Y527" s="108"/>
      <c r="Z527" s="108"/>
    </row>
    <row r="528" spans="1:26" ht="15.75" customHeight="1">
      <c r="A528" s="108"/>
      <c r="B528" s="108"/>
      <c r="C528" s="108"/>
      <c r="D528" s="108"/>
      <c r="E528" s="108"/>
      <c r="F528" s="108"/>
      <c r="G528" s="108"/>
      <c r="H528" s="108"/>
      <c r="I528" s="108"/>
      <c r="J528" s="108"/>
      <c r="K528" s="108"/>
      <c r="L528" s="108"/>
      <c r="M528" s="108"/>
      <c r="N528" s="108"/>
      <c r="O528" s="167"/>
      <c r="P528" s="167"/>
      <c r="Q528" s="108"/>
      <c r="R528" s="108"/>
      <c r="S528" s="108"/>
      <c r="T528" s="108"/>
      <c r="U528" s="108"/>
      <c r="V528" s="108"/>
      <c r="W528" s="108"/>
      <c r="X528" s="108"/>
      <c r="Y528" s="108"/>
      <c r="Z528" s="108"/>
    </row>
    <row r="529" spans="1:26" ht="15.75" customHeight="1">
      <c r="A529" s="108"/>
      <c r="B529" s="108"/>
      <c r="C529" s="108"/>
      <c r="D529" s="108"/>
      <c r="E529" s="108"/>
      <c r="F529" s="108"/>
      <c r="G529" s="108"/>
      <c r="H529" s="108"/>
      <c r="I529" s="108"/>
      <c r="J529" s="108"/>
      <c r="K529" s="108"/>
      <c r="L529" s="108"/>
      <c r="M529" s="108"/>
      <c r="N529" s="108"/>
      <c r="O529" s="167"/>
      <c r="P529" s="167"/>
      <c r="Q529" s="108"/>
      <c r="R529" s="108"/>
      <c r="S529" s="108"/>
      <c r="T529" s="108"/>
      <c r="U529" s="108"/>
      <c r="V529" s="108"/>
      <c r="W529" s="108"/>
      <c r="X529" s="108"/>
      <c r="Y529" s="108"/>
      <c r="Z529" s="108"/>
    </row>
    <row r="530" spans="1:26" ht="15.75" customHeight="1">
      <c r="A530" s="108"/>
      <c r="B530" s="108"/>
      <c r="C530" s="108"/>
      <c r="D530" s="108"/>
      <c r="E530" s="108"/>
      <c r="F530" s="108"/>
      <c r="G530" s="108"/>
      <c r="H530" s="108"/>
      <c r="I530" s="108"/>
      <c r="J530" s="108"/>
      <c r="K530" s="108"/>
      <c r="L530" s="108"/>
      <c r="M530" s="108"/>
      <c r="N530" s="108"/>
      <c r="O530" s="167"/>
      <c r="P530" s="167"/>
      <c r="Q530" s="108"/>
      <c r="R530" s="108"/>
      <c r="S530" s="108"/>
      <c r="T530" s="108"/>
      <c r="U530" s="108"/>
      <c r="V530" s="108"/>
      <c r="W530" s="108"/>
      <c r="X530" s="108"/>
      <c r="Y530" s="108"/>
      <c r="Z530" s="108"/>
    </row>
    <row r="531" spans="1:26" ht="15.75" customHeight="1">
      <c r="A531" s="108"/>
      <c r="B531" s="108"/>
      <c r="C531" s="108"/>
      <c r="D531" s="108"/>
      <c r="E531" s="108"/>
      <c r="F531" s="108"/>
      <c r="G531" s="108"/>
      <c r="H531" s="108"/>
      <c r="I531" s="108"/>
      <c r="J531" s="108"/>
      <c r="K531" s="108"/>
      <c r="L531" s="108"/>
      <c r="M531" s="108"/>
      <c r="N531" s="108"/>
      <c r="O531" s="167"/>
      <c r="P531" s="167"/>
      <c r="Q531" s="108"/>
      <c r="R531" s="108"/>
      <c r="S531" s="108"/>
      <c r="T531" s="108"/>
      <c r="U531" s="108"/>
      <c r="V531" s="108"/>
      <c r="W531" s="108"/>
      <c r="X531" s="108"/>
      <c r="Y531" s="108"/>
      <c r="Z531" s="108"/>
    </row>
    <row r="532" spans="1:26" ht="15.75" customHeight="1">
      <c r="A532" s="108"/>
      <c r="B532" s="108"/>
      <c r="C532" s="108"/>
      <c r="D532" s="108"/>
      <c r="E532" s="108"/>
      <c r="F532" s="108"/>
      <c r="G532" s="108"/>
      <c r="H532" s="108"/>
      <c r="I532" s="108"/>
      <c r="J532" s="108"/>
      <c r="K532" s="108"/>
      <c r="L532" s="108"/>
      <c r="M532" s="108"/>
      <c r="N532" s="108"/>
      <c r="O532" s="167"/>
      <c r="P532" s="167"/>
      <c r="Q532" s="108"/>
      <c r="R532" s="108"/>
      <c r="S532" s="108"/>
      <c r="T532" s="108"/>
      <c r="U532" s="108"/>
      <c r="V532" s="108"/>
      <c r="W532" s="108"/>
      <c r="X532" s="108"/>
      <c r="Y532" s="108"/>
      <c r="Z532" s="108"/>
    </row>
    <row r="533" spans="1:26" ht="15.75" customHeight="1">
      <c r="A533" s="108"/>
      <c r="B533" s="108"/>
      <c r="C533" s="108"/>
      <c r="D533" s="108"/>
      <c r="E533" s="108"/>
      <c r="F533" s="108"/>
      <c r="G533" s="108"/>
      <c r="H533" s="108"/>
      <c r="I533" s="108"/>
      <c r="J533" s="108"/>
      <c r="K533" s="108"/>
      <c r="L533" s="108"/>
      <c r="M533" s="108"/>
      <c r="N533" s="108"/>
      <c r="O533" s="167"/>
      <c r="P533" s="167"/>
      <c r="Q533" s="108"/>
      <c r="R533" s="108"/>
      <c r="S533" s="108"/>
      <c r="T533" s="108"/>
      <c r="U533" s="108"/>
      <c r="V533" s="108"/>
      <c r="W533" s="108"/>
      <c r="X533" s="108"/>
      <c r="Y533" s="108"/>
      <c r="Z533" s="108"/>
    </row>
    <row r="534" spans="1:26" ht="15.75" customHeight="1">
      <c r="A534" s="108"/>
      <c r="B534" s="108"/>
      <c r="C534" s="108"/>
      <c r="D534" s="108"/>
      <c r="E534" s="108"/>
      <c r="F534" s="108"/>
      <c r="G534" s="108"/>
      <c r="H534" s="108"/>
      <c r="I534" s="108"/>
      <c r="J534" s="108"/>
      <c r="K534" s="108"/>
      <c r="L534" s="108"/>
      <c r="M534" s="108"/>
      <c r="N534" s="108"/>
      <c r="O534" s="167"/>
      <c r="P534" s="167"/>
      <c r="Q534" s="108"/>
      <c r="R534" s="108"/>
      <c r="S534" s="108"/>
      <c r="T534" s="108"/>
      <c r="U534" s="108"/>
      <c r="V534" s="108"/>
      <c r="W534" s="108"/>
      <c r="X534" s="108"/>
      <c r="Y534" s="108"/>
      <c r="Z534" s="108"/>
    </row>
    <row r="535" spans="1:26" ht="15.75" customHeight="1">
      <c r="A535" s="108"/>
      <c r="B535" s="108"/>
      <c r="C535" s="108"/>
      <c r="D535" s="108"/>
      <c r="E535" s="108"/>
      <c r="F535" s="108"/>
      <c r="G535" s="108"/>
      <c r="H535" s="108"/>
      <c r="I535" s="108"/>
      <c r="J535" s="108"/>
      <c r="K535" s="108"/>
      <c r="L535" s="108"/>
      <c r="M535" s="108"/>
      <c r="N535" s="108"/>
      <c r="O535" s="167"/>
      <c r="P535" s="167"/>
      <c r="Q535" s="108"/>
      <c r="R535" s="108"/>
      <c r="S535" s="108"/>
      <c r="T535" s="108"/>
      <c r="U535" s="108"/>
      <c r="V535" s="108"/>
      <c r="W535" s="108"/>
      <c r="X535" s="108"/>
      <c r="Y535" s="108"/>
      <c r="Z535" s="108"/>
    </row>
    <row r="536" spans="1:26" ht="15.75" customHeight="1">
      <c r="A536" s="108"/>
      <c r="B536" s="108"/>
      <c r="C536" s="108"/>
      <c r="D536" s="108"/>
      <c r="E536" s="108"/>
      <c r="F536" s="108"/>
      <c r="G536" s="108"/>
      <c r="H536" s="108"/>
      <c r="I536" s="108"/>
      <c r="J536" s="108"/>
      <c r="K536" s="108"/>
      <c r="L536" s="108"/>
      <c r="M536" s="108"/>
      <c r="N536" s="108"/>
      <c r="O536" s="167"/>
      <c r="P536" s="167"/>
      <c r="Q536" s="108"/>
      <c r="R536" s="108"/>
      <c r="S536" s="108"/>
      <c r="T536" s="108"/>
      <c r="U536" s="108"/>
      <c r="V536" s="108"/>
      <c r="W536" s="108"/>
      <c r="X536" s="108"/>
      <c r="Y536" s="108"/>
      <c r="Z536" s="108"/>
    </row>
    <row r="537" spans="1:26" ht="15.75" customHeight="1">
      <c r="A537" s="108"/>
      <c r="B537" s="108"/>
      <c r="C537" s="108"/>
      <c r="D537" s="108"/>
      <c r="E537" s="108"/>
      <c r="F537" s="108"/>
      <c r="G537" s="108"/>
      <c r="H537" s="108"/>
      <c r="I537" s="108"/>
      <c r="J537" s="108"/>
      <c r="K537" s="108"/>
      <c r="L537" s="108"/>
      <c r="M537" s="108"/>
      <c r="N537" s="108"/>
      <c r="O537" s="167"/>
      <c r="P537" s="167"/>
      <c r="Q537" s="108"/>
      <c r="R537" s="108"/>
      <c r="S537" s="108"/>
      <c r="T537" s="108"/>
      <c r="U537" s="108"/>
      <c r="V537" s="108"/>
      <c r="W537" s="108"/>
      <c r="X537" s="108"/>
      <c r="Y537" s="108"/>
      <c r="Z537" s="108"/>
    </row>
    <row r="538" spans="1:26" ht="15.75" customHeight="1">
      <c r="A538" s="108"/>
      <c r="B538" s="108"/>
      <c r="C538" s="108"/>
      <c r="D538" s="108"/>
      <c r="E538" s="108"/>
      <c r="F538" s="108"/>
      <c r="G538" s="108"/>
      <c r="H538" s="108"/>
      <c r="I538" s="108"/>
      <c r="J538" s="108"/>
      <c r="K538" s="108"/>
      <c r="L538" s="108"/>
      <c r="M538" s="108"/>
      <c r="N538" s="108"/>
      <c r="O538" s="167"/>
      <c r="P538" s="167"/>
      <c r="Q538" s="108"/>
      <c r="R538" s="108"/>
      <c r="S538" s="108"/>
      <c r="T538" s="108"/>
      <c r="U538" s="108"/>
      <c r="V538" s="108"/>
      <c r="W538" s="108"/>
      <c r="X538" s="108"/>
      <c r="Y538" s="108"/>
      <c r="Z538" s="108"/>
    </row>
    <row r="539" spans="1:26" ht="15.75" customHeight="1">
      <c r="A539" s="108"/>
      <c r="B539" s="108"/>
      <c r="C539" s="108"/>
      <c r="D539" s="108"/>
      <c r="E539" s="108"/>
      <c r="F539" s="108"/>
      <c r="G539" s="108"/>
      <c r="H539" s="108"/>
      <c r="I539" s="108"/>
      <c r="J539" s="108"/>
      <c r="K539" s="108"/>
      <c r="L539" s="108"/>
      <c r="M539" s="108"/>
      <c r="N539" s="108"/>
      <c r="O539" s="167"/>
      <c r="P539" s="167"/>
      <c r="Q539" s="108"/>
      <c r="R539" s="108"/>
      <c r="S539" s="108"/>
      <c r="T539" s="108"/>
      <c r="U539" s="108"/>
      <c r="V539" s="108"/>
      <c r="W539" s="108"/>
      <c r="X539" s="108"/>
      <c r="Y539" s="108"/>
      <c r="Z539" s="108"/>
    </row>
    <row r="540" spans="1:26" ht="15.75" customHeight="1">
      <c r="A540" s="108"/>
      <c r="B540" s="108"/>
      <c r="C540" s="108"/>
      <c r="D540" s="108"/>
      <c r="E540" s="108"/>
      <c r="F540" s="108"/>
      <c r="G540" s="108"/>
      <c r="H540" s="108"/>
      <c r="I540" s="108"/>
      <c r="J540" s="108"/>
      <c r="K540" s="108"/>
      <c r="L540" s="108"/>
      <c r="M540" s="108"/>
      <c r="N540" s="108"/>
      <c r="O540" s="167"/>
      <c r="P540" s="167"/>
      <c r="Q540" s="108"/>
      <c r="R540" s="108"/>
      <c r="S540" s="108"/>
      <c r="T540" s="108"/>
      <c r="U540" s="108"/>
      <c r="V540" s="108"/>
      <c r="W540" s="108"/>
      <c r="X540" s="108"/>
      <c r="Y540" s="108"/>
      <c r="Z540" s="108"/>
    </row>
    <row r="541" spans="1:26" ht="15.75" customHeight="1">
      <c r="A541" s="108"/>
      <c r="B541" s="108"/>
      <c r="C541" s="108"/>
      <c r="D541" s="108"/>
      <c r="E541" s="108"/>
      <c r="F541" s="108"/>
      <c r="G541" s="108"/>
      <c r="H541" s="108"/>
      <c r="I541" s="108"/>
      <c r="J541" s="108"/>
      <c r="K541" s="108"/>
      <c r="L541" s="108"/>
      <c r="M541" s="108"/>
      <c r="N541" s="108"/>
      <c r="O541" s="167"/>
      <c r="P541" s="167"/>
      <c r="Q541" s="108"/>
      <c r="R541" s="108"/>
      <c r="S541" s="108"/>
      <c r="T541" s="108"/>
      <c r="U541" s="108"/>
      <c r="V541" s="108"/>
      <c r="W541" s="108"/>
      <c r="X541" s="108"/>
      <c r="Y541" s="108"/>
      <c r="Z541" s="108"/>
    </row>
    <row r="542" spans="1:26" ht="15.75" customHeight="1">
      <c r="A542" s="108"/>
      <c r="B542" s="108"/>
      <c r="C542" s="108"/>
      <c r="D542" s="108"/>
      <c r="E542" s="108"/>
      <c r="F542" s="108"/>
      <c r="G542" s="108"/>
      <c r="H542" s="108"/>
      <c r="I542" s="108"/>
      <c r="J542" s="108"/>
      <c r="K542" s="108"/>
      <c r="L542" s="108"/>
      <c r="M542" s="108"/>
      <c r="N542" s="108"/>
      <c r="O542" s="167"/>
      <c r="P542" s="167"/>
      <c r="Q542" s="108"/>
      <c r="R542" s="108"/>
      <c r="S542" s="108"/>
      <c r="T542" s="108"/>
      <c r="U542" s="108"/>
      <c r="V542" s="108"/>
      <c r="W542" s="108"/>
      <c r="X542" s="108"/>
      <c r="Y542" s="108"/>
      <c r="Z542" s="108"/>
    </row>
    <row r="543" spans="1:26" ht="15.75" customHeight="1">
      <c r="A543" s="108"/>
      <c r="B543" s="108"/>
      <c r="C543" s="108"/>
      <c r="D543" s="108"/>
      <c r="E543" s="108"/>
      <c r="F543" s="108"/>
      <c r="G543" s="108"/>
      <c r="H543" s="108"/>
      <c r="I543" s="108"/>
      <c r="J543" s="108"/>
      <c r="K543" s="108"/>
      <c r="L543" s="108"/>
      <c r="M543" s="108"/>
      <c r="N543" s="108"/>
      <c r="O543" s="167"/>
      <c r="P543" s="167"/>
      <c r="Q543" s="108"/>
      <c r="R543" s="108"/>
      <c r="S543" s="108"/>
      <c r="T543" s="108"/>
      <c r="U543" s="108"/>
      <c r="V543" s="108"/>
      <c r="W543" s="108"/>
      <c r="X543" s="108"/>
      <c r="Y543" s="108"/>
      <c r="Z543" s="108"/>
    </row>
    <row r="544" spans="1:26" ht="15.75" customHeight="1">
      <c r="A544" s="108"/>
      <c r="B544" s="108"/>
      <c r="C544" s="108"/>
      <c r="D544" s="108"/>
      <c r="E544" s="108"/>
      <c r="F544" s="108"/>
      <c r="G544" s="108"/>
      <c r="H544" s="108"/>
      <c r="I544" s="108"/>
      <c r="J544" s="108"/>
      <c r="K544" s="108"/>
      <c r="L544" s="108"/>
      <c r="M544" s="108"/>
      <c r="N544" s="108"/>
      <c r="O544" s="167"/>
      <c r="P544" s="167"/>
      <c r="Q544" s="108"/>
      <c r="R544" s="108"/>
      <c r="S544" s="108"/>
      <c r="T544" s="108"/>
      <c r="U544" s="108"/>
      <c r="V544" s="108"/>
      <c r="W544" s="108"/>
      <c r="X544" s="108"/>
      <c r="Y544" s="108"/>
      <c r="Z544" s="108"/>
    </row>
    <row r="545" spans="1:26" ht="15.75" customHeight="1">
      <c r="A545" s="108"/>
      <c r="B545" s="108"/>
      <c r="C545" s="108"/>
      <c r="D545" s="108"/>
      <c r="E545" s="108"/>
      <c r="F545" s="108"/>
      <c r="G545" s="108"/>
      <c r="H545" s="108"/>
      <c r="I545" s="108"/>
      <c r="J545" s="108"/>
      <c r="K545" s="108"/>
      <c r="L545" s="108"/>
      <c r="M545" s="108"/>
      <c r="N545" s="108"/>
      <c r="O545" s="167"/>
      <c r="P545" s="167"/>
      <c r="Q545" s="108"/>
      <c r="R545" s="108"/>
      <c r="S545" s="108"/>
      <c r="T545" s="108"/>
      <c r="U545" s="108"/>
      <c r="V545" s="108"/>
      <c r="W545" s="108"/>
      <c r="X545" s="108"/>
      <c r="Y545" s="108"/>
      <c r="Z545" s="108"/>
    </row>
    <row r="546" spans="1:26" ht="15.75" customHeight="1">
      <c r="A546" s="108"/>
      <c r="B546" s="108"/>
      <c r="C546" s="108"/>
      <c r="D546" s="108"/>
      <c r="E546" s="108"/>
      <c r="F546" s="108"/>
      <c r="G546" s="108"/>
      <c r="H546" s="108"/>
      <c r="I546" s="108"/>
      <c r="J546" s="108"/>
      <c r="K546" s="108"/>
      <c r="L546" s="108"/>
      <c r="M546" s="108"/>
      <c r="N546" s="108"/>
      <c r="O546" s="167"/>
      <c r="P546" s="167"/>
      <c r="Q546" s="108"/>
      <c r="R546" s="108"/>
      <c r="S546" s="108"/>
      <c r="T546" s="108"/>
      <c r="U546" s="108"/>
      <c r="V546" s="108"/>
      <c r="W546" s="108"/>
      <c r="X546" s="108"/>
      <c r="Y546" s="108"/>
      <c r="Z546" s="108"/>
    </row>
    <row r="547" spans="1:26" ht="15.75" customHeight="1">
      <c r="A547" s="108"/>
      <c r="B547" s="108"/>
      <c r="C547" s="108"/>
      <c r="D547" s="108"/>
      <c r="E547" s="108"/>
      <c r="F547" s="108"/>
      <c r="G547" s="108"/>
      <c r="H547" s="108"/>
      <c r="I547" s="108"/>
      <c r="J547" s="108"/>
      <c r="K547" s="108"/>
      <c r="L547" s="108"/>
      <c r="M547" s="108"/>
      <c r="N547" s="108"/>
      <c r="O547" s="167"/>
      <c r="P547" s="167"/>
      <c r="Q547" s="108"/>
      <c r="R547" s="108"/>
      <c r="S547" s="108"/>
      <c r="T547" s="108"/>
      <c r="U547" s="108"/>
      <c r="V547" s="108"/>
      <c r="W547" s="108"/>
      <c r="X547" s="108"/>
      <c r="Y547" s="108"/>
      <c r="Z547" s="108"/>
    </row>
    <row r="548" spans="1:26" ht="15.75" customHeight="1">
      <c r="A548" s="108"/>
      <c r="B548" s="108"/>
      <c r="C548" s="108"/>
      <c r="D548" s="108"/>
      <c r="E548" s="108"/>
      <c r="F548" s="108"/>
      <c r="G548" s="108"/>
      <c r="H548" s="108"/>
      <c r="I548" s="108"/>
      <c r="J548" s="108"/>
      <c r="K548" s="108"/>
      <c r="L548" s="108"/>
      <c r="M548" s="108"/>
      <c r="N548" s="108"/>
      <c r="O548" s="167"/>
      <c r="P548" s="167"/>
      <c r="Q548" s="108"/>
      <c r="R548" s="108"/>
      <c r="S548" s="108"/>
      <c r="T548" s="108"/>
      <c r="U548" s="108"/>
      <c r="V548" s="108"/>
      <c r="W548" s="108"/>
      <c r="X548" s="108"/>
      <c r="Y548" s="108"/>
      <c r="Z548" s="108"/>
    </row>
    <row r="549" spans="1:26" ht="15.75" customHeight="1">
      <c r="A549" s="108"/>
      <c r="B549" s="108"/>
      <c r="C549" s="108"/>
      <c r="D549" s="108"/>
      <c r="E549" s="108"/>
      <c r="F549" s="108"/>
      <c r="G549" s="108"/>
      <c r="H549" s="108"/>
      <c r="I549" s="108"/>
      <c r="J549" s="108"/>
      <c r="K549" s="108"/>
      <c r="L549" s="108"/>
      <c r="M549" s="108"/>
      <c r="N549" s="108"/>
      <c r="O549" s="167"/>
      <c r="P549" s="167"/>
      <c r="Q549" s="108"/>
      <c r="R549" s="108"/>
      <c r="S549" s="108"/>
      <c r="T549" s="108"/>
      <c r="U549" s="108"/>
      <c r="V549" s="108"/>
      <c r="W549" s="108"/>
      <c r="X549" s="108"/>
      <c r="Y549" s="108"/>
      <c r="Z549" s="108"/>
    </row>
    <row r="550" spans="1:26" ht="15.75" customHeight="1">
      <c r="A550" s="108"/>
      <c r="B550" s="108"/>
      <c r="C550" s="108"/>
      <c r="D550" s="108"/>
      <c r="E550" s="108"/>
      <c r="F550" s="108"/>
      <c r="G550" s="108"/>
      <c r="H550" s="108"/>
      <c r="I550" s="108"/>
      <c r="J550" s="108"/>
      <c r="K550" s="108"/>
      <c r="L550" s="108"/>
      <c r="M550" s="108"/>
      <c r="N550" s="108"/>
      <c r="O550" s="167"/>
      <c r="P550" s="167"/>
      <c r="Q550" s="108"/>
      <c r="R550" s="108"/>
      <c r="S550" s="108"/>
      <c r="T550" s="108"/>
      <c r="U550" s="108"/>
      <c r="V550" s="108"/>
      <c r="W550" s="108"/>
      <c r="X550" s="108"/>
      <c r="Y550" s="108"/>
      <c r="Z550" s="108"/>
    </row>
    <row r="551" spans="1:26" ht="15.75" customHeight="1">
      <c r="A551" s="108"/>
      <c r="B551" s="108"/>
      <c r="C551" s="108"/>
      <c r="D551" s="108"/>
      <c r="E551" s="108"/>
      <c r="F551" s="108"/>
      <c r="G551" s="108"/>
      <c r="H551" s="108"/>
      <c r="I551" s="108"/>
      <c r="J551" s="108"/>
      <c r="K551" s="108"/>
      <c r="L551" s="108"/>
      <c r="M551" s="108"/>
      <c r="N551" s="108"/>
      <c r="O551" s="167"/>
      <c r="P551" s="167"/>
      <c r="Q551" s="108"/>
      <c r="R551" s="108"/>
      <c r="S551" s="108"/>
      <c r="T551" s="108"/>
      <c r="U551" s="108"/>
      <c r="V551" s="108"/>
      <c r="W551" s="108"/>
      <c r="X551" s="108"/>
      <c r="Y551" s="108"/>
      <c r="Z551" s="108"/>
    </row>
    <row r="552" spans="1:26" ht="15.75" customHeight="1">
      <c r="A552" s="108"/>
      <c r="B552" s="108"/>
      <c r="C552" s="108"/>
      <c r="D552" s="108"/>
      <c r="E552" s="108"/>
      <c r="F552" s="108"/>
      <c r="G552" s="108"/>
      <c r="H552" s="108"/>
      <c r="I552" s="108"/>
      <c r="J552" s="108"/>
      <c r="K552" s="108"/>
      <c r="L552" s="108"/>
      <c r="M552" s="108"/>
      <c r="N552" s="108"/>
      <c r="O552" s="167"/>
      <c r="P552" s="167"/>
      <c r="Q552" s="108"/>
      <c r="R552" s="108"/>
      <c r="S552" s="108"/>
      <c r="T552" s="108"/>
      <c r="U552" s="108"/>
      <c r="V552" s="108"/>
      <c r="W552" s="108"/>
      <c r="X552" s="108"/>
      <c r="Y552" s="108"/>
      <c r="Z552" s="108"/>
    </row>
    <row r="553" spans="1:26" ht="15.75" customHeight="1">
      <c r="A553" s="108"/>
      <c r="B553" s="108"/>
      <c r="C553" s="108"/>
      <c r="D553" s="108"/>
      <c r="E553" s="108"/>
      <c r="F553" s="108"/>
      <c r="G553" s="108"/>
      <c r="H553" s="108"/>
      <c r="I553" s="108"/>
      <c r="J553" s="108"/>
      <c r="K553" s="108"/>
      <c r="L553" s="108"/>
      <c r="M553" s="108"/>
      <c r="N553" s="108"/>
      <c r="O553" s="167"/>
      <c r="P553" s="167"/>
      <c r="Q553" s="108"/>
      <c r="R553" s="108"/>
      <c r="S553" s="108"/>
      <c r="T553" s="108"/>
      <c r="U553" s="108"/>
      <c r="V553" s="108"/>
      <c r="W553" s="108"/>
      <c r="X553" s="108"/>
      <c r="Y553" s="108"/>
      <c r="Z553" s="108"/>
    </row>
    <row r="554" spans="1:26" ht="15.75" customHeight="1">
      <c r="A554" s="108"/>
      <c r="B554" s="108"/>
      <c r="C554" s="108"/>
      <c r="D554" s="108"/>
      <c r="E554" s="108"/>
      <c r="F554" s="108"/>
      <c r="G554" s="108"/>
      <c r="H554" s="108"/>
      <c r="I554" s="108"/>
      <c r="J554" s="108"/>
      <c r="K554" s="108"/>
      <c r="L554" s="108"/>
      <c r="M554" s="108"/>
      <c r="N554" s="108"/>
      <c r="O554" s="167"/>
      <c r="P554" s="167"/>
      <c r="Q554" s="108"/>
      <c r="R554" s="108"/>
      <c r="S554" s="108"/>
      <c r="T554" s="108"/>
      <c r="U554" s="108"/>
      <c r="V554" s="108"/>
      <c r="W554" s="108"/>
      <c r="X554" s="108"/>
      <c r="Y554" s="108"/>
      <c r="Z554" s="108"/>
    </row>
    <row r="555" spans="1:26" ht="15.75" customHeight="1">
      <c r="A555" s="108"/>
      <c r="B555" s="108"/>
      <c r="C555" s="108"/>
      <c r="D555" s="108"/>
      <c r="E555" s="108"/>
      <c r="F555" s="108"/>
      <c r="G555" s="108"/>
      <c r="H555" s="108"/>
      <c r="I555" s="108"/>
      <c r="J555" s="108"/>
      <c r="K555" s="108"/>
      <c r="L555" s="108"/>
      <c r="M555" s="108"/>
      <c r="N555" s="108"/>
      <c r="O555" s="167"/>
      <c r="P555" s="167"/>
      <c r="Q555" s="108"/>
      <c r="R555" s="108"/>
      <c r="S555" s="108"/>
      <c r="T555" s="108"/>
      <c r="U555" s="108"/>
      <c r="V555" s="108"/>
      <c r="W555" s="108"/>
      <c r="X555" s="108"/>
      <c r="Y555" s="108"/>
      <c r="Z555" s="108"/>
    </row>
    <row r="556" spans="1:26" ht="15.75" customHeight="1">
      <c r="A556" s="108"/>
      <c r="B556" s="108"/>
      <c r="C556" s="108"/>
      <c r="D556" s="108"/>
      <c r="E556" s="108"/>
      <c r="F556" s="108"/>
      <c r="G556" s="108"/>
      <c r="H556" s="108"/>
      <c r="I556" s="108"/>
      <c r="J556" s="108"/>
      <c r="K556" s="108"/>
      <c r="L556" s="108"/>
      <c r="M556" s="108"/>
      <c r="N556" s="108"/>
      <c r="O556" s="167"/>
      <c r="P556" s="167"/>
      <c r="Q556" s="108"/>
      <c r="R556" s="108"/>
      <c r="S556" s="108"/>
      <c r="T556" s="108"/>
      <c r="U556" s="108"/>
      <c r="V556" s="108"/>
      <c r="W556" s="108"/>
      <c r="X556" s="108"/>
      <c r="Y556" s="108"/>
      <c r="Z556" s="108"/>
    </row>
    <row r="557" spans="1:26" ht="15.75" customHeight="1">
      <c r="A557" s="108"/>
      <c r="B557" s="108"/>
      <c r="C557" s="108"/>
      <c r="D557" s="108"/>
      <c r="E557" s="108"/>
      <c r="F557" s="108"/>
      <c r="G557" s="108"/>
      <c r="H557" s="108"/>
      <c r="I557" s="108"/>
      <c r="J557" s="108"/>
      <c r="K557" s="108"/>
      <c r="L557" s="108"/>
      <c r="M557" s="108"/>
      <c r="N557" s="108"/>
      <c r="O557" s="167"/>
      <c r="P557" s="167"/>
      <c r="Q557" s="108"/>
      <c r="R557" s="108"/>
      <c r="S557" s="108"/>
      <c r="T557" s="108"/>
      <c r="U557" s="108"/>
      <c r="V557" s="108"/>
      <c r="W557" s="108"/>
      <c r="X557" s="108"/>
      <c r="Y557" s="108"/>
      <c r="Z557" s="108"/>
    </row>
    <row r="558" spans="1:26" ht="15.75" customHeight="1">
      <c r="A558" s="108"/>
      <c r="B558" s="108"/>
      <c r="C558" s="108"/>
      <c r="D558" s="108"/>
      <c r="E558" s="108"/>
      <c r="F558" s="108"/>
      <c r="G558" s="108"/>
      <c r="H558" s="108"/>
      <c r="I558" s="108"/>
      <c r="J558" s="108"/>
      <c r="K558" s="108"/>
      <c r="L558" s="108"/>
      <c r="M558" s="108"/>
      <c r="N558" s="108"/>
      <c r="O558" s="167"/>
      <c r="P558" s="167"/>
      <c r="Q558" s="108"/>
      <c r="R558" s="108"/>
      <c r="S558" s="108"/>
      <c r="T558" s="108"/>
      <c r="U558" s="108"/>
      <c r="V558" s="108"/>
      <c r="W558" s="108"/>
      <c r="X558" s="108"/>
      <c r="Y558" s="108"/>
      <c r="Z558" s="108"/>
    </row>
    <row r="559" spans="1:26" ht="15.75" customHeight="1">
      <c r="A559" s="108"/>
      <c r="B559" s="108"/>
      <c r="C559" s="108"/>
      <c r="D559" s="108"/>
      <c r="E559" s="108"/>
      <c r="F559" s="108"/>
      <c r="G559" s="108"/>
      <c r="H559" s="108"/>
      <c r="I559" s="108"/>
      <c r="J559" s="108"/>
      <c r="K559" s="108"/>
      <c r="L559" s="108"/>
      <c r="M559" s="108"/>
      <c r="N559" s="108"/>
      <c r="O559" s="167"/>
      <c r="P559" s="167"/>
      <c r="Q559" s="108"/>
      <c r="R559" s="108"/>
      <c r="S559" s="108"/>
      <c r="T559" s="108"/>
      <c r="U559" s="108"/>
      <c r="V559" s="108"/>
      <c r="W559" s="108"/>
      <c r="X559" s="108"/>
      <c r="Y559" s="108"/>
      <c r="Z559" s="108"/>
    </row>
    <row r="560" spans="1:26" ht="15.75" customHeight="1">
      <c r="A560" s="108"/>
      <c r="B560" s="108"/>
      <c r="C560" s="108"/>
      <c r="D560" s="108"/>
      <c r="E560" s="108"/>
      <c r="F560" s="108"/>
      <c r="G560" s="108"/>
      <c r="H560" s="108"/>
      <c r="I560" s="108"/>
      <c r="J560" s="108"/>
      <c r="K560" s="108"/>
      <c r="L560" s="108"/>
      <c r="M560" s="108"/>
      <c r="N560" s="108"/>
      <c r="O560" s="167"/>
      <c r="P560" s="167"/>
      <c r="Q560" s="108"/>
      <c r="R560" s="108"/>
      <c r="S560" s="108"/>
      <c r="T560" s="108"/>
      <c r="U560" s="108"/>
      <c r="V560" s="108"/>
      <c r="W560" s="108"/>
      <c r="X560" s="108"/>
      <c r="Y560" s="108"/>
      <c r="Z560" s="108"/>
    </row>
    <row r="561" spans="1:26" ht="15.75" customHeight="1">
      <c r="A561" s="108"/>
      <c r="B561" s="108"/>
      <c r="C561" s="108"/>
      <c r="D561" s="108"/>
      <c r="E561" s="108"/>
      <c r="F561" s="108"/>
      <c r="G561" s="108"/>
      <c r="H561" s="108"/>
      <c r="I561" s="108"/>
      <c r="J561" s="108"/>
      <c r="K561" s="108"/>
      <c r="L561" s="108"/>
      <c r="M561" s="108"/>
      <c r="N561" s="108"/>
      <c r="O561" s="167"/>
      <c r="P561" s="167"/>
      <c r="Q561" s="108"/>
      <c r="R561" s="108"/>
      <c r="S561" s="108"/>
      <c r="T561" s="108"/>
      <c r="U561" s="108"/>
      <c r="V561" s="108"/>
      <c r="W561" s="108"/>
      <c r="X561" s="108"/>
      <c r="Y561" s="108"/>
      <c r="Z561" s="108"/>
    </row>
    <row r="562" spans="1:26" ht="15.75" customHeight="1">
      <c r="A562" s="108"/>
      <c r="B562" s="108"/>
      <c r="C562" s="108"/>
      <c r="D562" s="108"/>
      <c r="E562" s="108"/>
      <c r="F562" s="108"/>
      <c r="G562" s="108"/>
      <c r="H562" s="108"/>
      <c r="I562" s="108"/>
      <c r="J562" s="108"/>
      <c r="K562" s="108"/>
      <c r="L562" s="108"/>
      <c r="M562" s="108"/>
      <c r="N562" s="108"/>
      <c r="O562" s="167"/>
      <c r="P562" s="167"/>
      <c r="Q562" s="108"/>
      <c r="R562" s="108"/>
      <c r="S562" s="108"/>
      <c r="T562" s="108"/>
      <c r="U562" s="108"/>
      <c r="V562" s="108"/>
      <c r="W562" s="108"/>
      <c r="X562" s="108"/>
      <c r="Y562" s="108"/>
      <c r="Z562" s="108"/>
    </row>
    <row r="563" spans="1:26" ht="15.75" customHeight="1">
      <c r="A563" s="108"/>
      <c r="B563" s="108"/>
      <c r="C563" s="108"/>
      <c r="D563" s="108"/>
      <c r="E563" s="108"/>
      <c r="F563" s="108"/>
      <c r="G563" s="108"/>
      <c r="H563" s="108"/>
      <c r="I563" s="108"/>
      <c r="J563" s="108"/>
      <c r="K563" s="108"/>
      <c r="L563" s="108"/>
      <c r="M563" s="108"/>
      <c r="N563" s="108"/>
      <c r="O563" s="167"/>
      <c r="P563" s="167"/>
      <c r="Q563" s="108"/>
      <c r="R563" s="108"/>
      <c r="S563" s="108"/>
      <c r="T563" s="108"/>
      <c r="U563" s="108"/>
      <c r="V563" s="108"/>
      <c r="W563" s="108"/>
      <c r="X563" s="108"/>
      <c r="Y563" s="108"/>
      <c r="Z563" s="108"/>
    </row>
    <row r="564" spans="1:26" ht="15.75" customHeight="1">
      <c r="A564" s="108"/>
      <c r="B564" s="108"/>
      <c r="C564" s="108"/>
      <c r="D564" s="108"/>
      <c r="E564" s="108"/>
      <c r="F564" s="108"/>
      <c r="G564" s="108"/>
      <c r="H564" s="108"/>
      <c r="I564" s="108"/>
      <c r="J564" s="108"/>
      <c r="K564" s="108"/>
      <c r="L564" s="108"/>
      <c r="M564" s="108"/>
      <c r="N564" s="108"/>
      <c r="O564" s="167"/>
      <c r="P564" s="167"/>
      <c r="Q564" s="108"/>
      <c r="R564" s="108"/>
      <c r="S564" s="108"/>
      <c r="T564" s="108"/>
      <c r="U564" s="108"/>
      <c r="V564" s="108"/>
      <c r="W564" s="108"/>
      <c r="X564" s="108"/>
      <c r="Y564" s="108"/>
      <c r="Z564" s="108"/>
    </row>
    <row r="565" spans="1:26" ht="15.75" customHeight="1">
      <c r="A565" s="108"/>
      <c r="B565" s="108"/>
      <c r="C565" s="108"/>
      <c r="D565" s="108"/>
      <c r="E565" s="108"/>
      <c r="F565" s="108"/>
      <c r="G565" s="108"/>
      <c r="H565" s="108"/>
      <c r="I565" s="108"/>
      <c r="J565" s="108"/>
      <c r="K565" s="108"/>
      <c r="L565" s="108"/>
      <c r="M565" s="108"/>
      <c r="N565" s="108"/>
      <c r="O565" s="167"/>
      <c r="P565" s="167"/>
      <c r="Q565" s="108"/>
      <c r="R565" s="108"/>
      <c r="S565" s="108"/>
      <c r="T565" s="108"/>
      <c r="U565" s="108"/>
      <c r="V565" s="108"/>
      <c r="W565" s="108"/>
      <c r="X565" s="108"/>
      <c r="Y565" s="108"/>
      <c r="Z565" s="108"/>
    </row>
    <row r="566" spans="1:26" ht="15.75" customHeight="1">
      <c r="A566" s="108"/>
      <c r="B566" s="108"/>
      <c r="C566" s="108"/>
      <c r="D566" s="108"/>
      <c r="E566" s="108"/>
      <c r="F566" s="108"/>
      <c r="G566" s="108"/>
      <c r="H566" s="108"/>
      <c r="I566" s="108"/>
      <c r="J566" s="108"/>
      <c r="K566" s="108"/>
      <c r="L566" s="108"/>
      <c r="M566" s="108"/>
      <c r="N566" s="108"/>
      <c r="O566" s="167"/>
      <c r="P566" s="167"/>
      <c r="Q566" s="108"/>
      <c r="R566" s="108"/>
      <c r="S566" s="108"/>
      <c r="T566" s="108"/>
      <c r="U566" s="108"/>
      <c r="V566" s="108"/>
      <c r="W566" s="108"/>
      <c r="X566" s="108"/>
      <c r="Y566" s="108"/>
      <c r="Z566" s="108"/>
    </row>
    <row r="567" spans="1:26" ht="15.75" customHeight="1">
      <c r="A567" s="108"/>
      <c r="B567" s="108"/>
      <c r="C567" s="108"/>
      <c r="D567" s="108"/>
      <c r="E567" s="108"/>
      <c r="F567" s="108"/>
      <c r="G567" s="108"/>
      <c r="H567" s="108"/>
      <c r="I567" s="108"/>
      <c r="J567" s="108"/>
      <c r="K567" s="108"/>
      <c r="L567" s="108"/>
      <c r="M567" s="108"/>
      <c r="N567" s="108"/>
      <c r="O567" s="167"/>
      <c r="P567" s="167"/>
      <c r="Q567" s="108"/>
      <c r="R567" s="108"/>
      <c r="S567" s="108"/>
      <c r="T567" s="108"/>
      <c r="U567" s="108"/>
      <c r="V567" s="108"/>
      <c r="W567" s="108"/>
      <c r="X567" s="108"/>
      <c r="Y567" s="108"/>
      <c r="Z567" s="108"/>
    </row>
    <row r="568" spans="1:26" ht="15.75" customHeight="1">
      <c r="A568" s="108"/>
      <c r="B568" s="108"/>
      <c r="C568" s="108"/>
      <c r="D568" s="108"/>
      <c r="E568" s="108"/>
      <c r="F568" s="108"/>
      <c r="G568" s="108"/>
      <c r="H568" s="108"/>
      <c r="I568" s="108"/>
      <c r="J568" s="108"/>
      <c r="K568" s="108"/>
      <c r="L568" s="108"/>
      <c r="M568" s="108"/>
      <c r="N568" s="108"/>
      <c r="O568" s="167"/>
      <c r="P568" s="167"/>
      <c r="Q568" s="108"/>
      <c r="R568" s="108"/>
      <c r="S568" s="108"/>
      <c r="T568" s="108"/>
      <c r="U568" s="108"/>
      <c r="V568" s="108"/>
      <c r="W568" s="108"/>
      <c r="X568" s="108"/>
      <c r="Y568" s="108"/>
      <c r="Z568" s="108"/>
    </row>
    <row r="569" spans="1:26" ht="15.75" customHeight="1">
      <c r="A569" s="108"/>
      <c r="B569" s="108"/>
      <c r="C569" s="108"/>
      <c r="D569" s="108"/>
      <c r="E569" s="108"/>
      <c r="F569" s="108"/>
      <c r="G569" s="108"/>
      <c r="H569" s="108"/>
      <c r="I569" s="108"/>
      <c r="J569" s="108"/>
      <c r="K569" s="108"/>
      <c r="L569" s="108"/>
      <c r="M569" s="108"/>
      <c r="N569" s="108"/>
      <c r="O569" s="167"/>
      <c r="P569" s="167"/>
      <c r="Q569" s="108"/>
      <c r="R569" s="108"/>
      <c r="S569" s="108"/>
      <c r="T569" s="108"/>
      <c r="U569" s="108"/>
      <c r="V569" s="108"/>
      <c r="W569" s="108"/>
      <c r="X569" s="108"/>
      <c r="Y569" s="108"/>
      <c r="Z569" s="108"/>
    </row>
    <row r="570" spans="1:26" ht="15.75" customHeight="1">
      <c r="A570" s="108"/>
      <c r="B570" s="108"/>
      <c r="C570" s="108"/>
      <c r="D570" s="108"/>
      <c r="E570" s="108"/>
      <c r="F570" s="108"/>
      <c r="G570" s="108"/>
      <c r="H570" s="108"/>
      <c r="I570" s="108"/>
      <c r="J570" s="108"/>
      <c r="K570" s="108"/>
      <c r="L570" s="108"/>
      <c r="M570" s="108"/>
      <c r="N570" s="108"/>
      <c r="O570" s="167"/>
      <c r="P570" s="167"/>
      <c r="Q570" s="108"/>
      <c r="R570" s="108"/>
      <c r="S570" s="108"/>
      <c r="T570" s="108"/>
      <c r="U570" s="108"/>
      <c r="V570" s="108"/>
      <c r="W570" s="108"/>
      <c r="X570" s="108"/>
      <c r="Y570" s="108"/>
      <c r="Z570" s="108"/>
    </row>
    <row r="571" spans="1:26" ht="15.75" customHeight="1">
      <c r="A571" s="108"/>
      <c r="B571" s="108"/>
      <c r="C571" s="108"/>
      <c r="D571" s="108"/>
      <c r="E571" s="108"/>
      <c r="F571" s="108"/>
      <c r="G571" s="108"/>
      <c r="H571" s="108"/>
      <c r="I571" s="108"/>
      <c r="J571" s="108"/>
      <c r="K571" s="108"/>
      <c r="L571" s="108"/>
      <c r="M571" s="108"/>
      <c r="N571" s="108"/>
      <c r="O571" s="167"/>
      <c r="P571" s="167"/>
      <c r="Q571" s="108"/>
      <c r="R571" s="108"/>
      <c r="S571" s="108"/>
      <c r="T571" s="108"/>
      <c r="U571" s="108"/>
      <c r="V571" s="108"/>
      <c r="W571" s="108"/>
      <c r="X571" s="108"/>
      <c r="Y571" s="108"/>
      <c r="Z571" s="108"/>
    </row>
    <row r="572" spans="1:26" ht="15.75" customHeight="1">
      <c r="A572" s="108"/>
      <c r="B572" s="108"/>
      <c r="C572" s="108"/>
      <c r="D572" s="108"/>
      <c r="E572" s="108"/>
      <c r="F572" s="108"/>
      <c r="G572" s="108"/>
      <c r="H572" s="108"/>
      <c r="I572" s="108"/>
      <c r="J572" s="108"/>
      <c r="K572" s="108"/>
      <c r="L572" s="108"/>
      <c r="M572" s="108"/>
      <c r="N572" s="108"/>
      <c r="O572" s="167"/>
      <c r="P572" s="167"/>
      <c r="Q572" s="108"/>
      <c r="R572" s="108"/>
      <c r="S572" s="108"/>
      <c r="T572" s="108"/>
      <c r="U572" s="108"/>
      <c r="V572" s="108"/>
      <c r="W572" s="108"/>
      <c r="X572" s="108"/>
      <c r="Y572" s="108"/>
      <c r="Z572" s="108"/>
    </row>
    <row r="573" spans="1:26" ht="15.75" customHeight="1">
      <c r="A573" s="108"/>
      <c r="B573" s="108"/>
      <c r="C573" s="108"/>
      <c r="D573" s="108"/>
      <c r="E573" s="108"/>
      <c r="F573" s="108"/>
      <c r="G573" s="108"/>
      <c r="H573" s="108"/>
      <c r="I573" s="108"/>
      <c r="J573" s="108"/>
      <c r="K573" s="108"/>
      <c r="L573" s="108"/>
      <c r="M573" s="108"/>
      <c r="N573" s="108"/>
      <c r="O573" s="167"/>
      <c r="P573" s="167"/>
      <c r="Q573" s="108"/>
      <c r="R573" s="108"/>
      <c r="S573" s="108"/>
      <c r="T573" s="108"/>
      <c r="U573" s="108"/>
      <c r="V573" s="108"/>
      <c r="W573" s="108"/>
      <c r="X573" s="108"/>
      <c r="Y573" s="108"/>
      <c r="Z573" s="108"/>
    </row>
    <row r="574" spans="1:26" ht="15.75" customHeight="1">
      <c r="A574" s="108"/>
      <c r="B574" s="108"/>
      <c r="C574" s="108"/>
      <c r="D574" s="108"/>
      <c r="E574" s="108"/>
      <c r="F574" s="108"/>
      <c r="G574" s="108"/>
      <c r="H574" s="108"/>
      <c r="I574" s="108"/>
      <c r="J574" s="108"/>
      <c r="K574" s="108"/>
      <c r="L574" s="108"/>
      <c r="M574" s="108"/>
      <c r="N574" s="108"/>
      <c r="O574" s="167"/>
      <c r="P574" s="167"/>
      <c r="Q574" s="108"/>
      <c r="R574" s="108"/>
      <c r="S574" s="108"/>
      <c r="T574" s="108"/>
      <c r="U574" s="108"/>
      <c r="V574" s="108"/>
      <c r="W574" s="108"/>
      <c r="X574" s="108"/>
      <c r="Y574" s="108"/>
      <c r="Z574" s="108"/>
    </row>
    <row r="575" spans="1:26" ht="15.75" customHeight="1">
      <c r="A575" s="108"/>
      <c r="B575" s="108"/>
      <c r="C575" s="108"/>
      <c r="D575" s="108"/>
      <c r="E575" s="108"/>
      <c r="F575" s="108"/>
      <c r="G575" s="108"/>
      <c r="H575" s="108"/>
      <c r="I575" s="108"/>
      <c r="J575" s="108"/>
      <c r="K575" s="108"/>
      <c r="L575" s="108"/>
      <c r="M575" s="108"/>
      <c r="N575" s="108"/>
      <c r="O575" s="167"/>
      <c r="P575" s="167"/>
      <c r="Q575" s="108"/>
      <c r="R575" s="108"/>
      <c r="S575" s="108"/>
      <c r="T575" s="108"/>
      <c r="U575" s="108"/>
      <c r="V575" s="108"/>
      <c r="W575" s="108"/>
      <c r="X575" s="108"/>
      <c r="Y575" s="108"/>
      <c r="Z575" s="108"/>
    </row>
    <row r="576" spans="1:26" ht="15.75" customHeight="1">
      <c r="A576" s="108"/>
      <c r="B576" s="108"/>
      <c r="C576" s="108"/>
      <c r="D576" s="108"/>
      <c r="E576" s="108"/>
      <c r="F576" s="108"/>
      <c r="G576" s="108"/>
      <c r="H576" s="108"/>
      <c r="I576" s="108"/>
      <c r="J576" s="108"/>
      <c r="K576" s="108"/>
      <c r="L576" s="108"/>
      <c r="M576" s="108"/>
      <c r="N576" s="108"/>
      <c r="O576" s="167"/>
      <c r="P576" s="167"/>
      <c r="Q576" s="108"/>
      <c r="R576" s="108"/>
      <c r="S576" s="108"/>
      <c r="T576" s="108"/>
      <c r="U576" s="108"/>
      <c r="V576" s="108"/>
      <c r="W576" s="108"/>
      <c r="X576" s="108"/>
      <c r="Y576" s="108"/>
      <c r="Z576" s="108"/>
    </row>
    <row r="577" spans="1:26" ht="15.75" customHeight="1">
      <c r="A577" s="108"/>
      <c r="B577" s="108"/>
      <c r="C577" s="108"/>
      <c r="D577" s="108"/>
      <c r="E577" s="108"/>
      <c r="F577" s="108"/>
      <c r="G577" s="108"/>
      <c r="H577" s="108"/>
      <c r="I577" s="108"/>
      <c r="J577" s="108"/>
      <c r="K577" s="108"/>
      <c r="L577" s="108"/>
      <c r="M577" s="108"/>
      <c r="N577" s="108"/>
      <c r="O577" s="167"/>
      <c r="P577" s="167"/>
      <c r="Q577" s="108"/>
      <c r="R577" s="108"/>
      <c r="S577" s="108"/>
      <c r="T577" s="108"/>
      <c r="U577" s="108"/>
      <c r="V577" s="108"/>
      <c r="W577" s="108"/>
      <c r="X577" s="108"/>
      <c r="Y577" s="108"/>
      <c r="Z577" s="108"/>
    </row>
    <row r="578" spans="1:26" ht="15.75" customHeight="1">
      <c r="A578" s="108"/>
      <c r="B578" s="108"/>
      <c r="C578" s="108"/>
      <c r="D578" s="108"/>
      <c r="E578" s="108"/>
      <c r="F578" s="108"/>
      <c r="G578" s="108"/>
      <c r="H578" s="108"/>
      <c r="I578" s="108"/>
      <c r="J578" s="108"/>
      <c r="K578" s="108"/>
      <c r="L578" s="108"/>
      <c r="M578" s="108"/>
      <c r="N578" s="108"/>
      <c r="O578" s="167"/>
      <c r="P578" s="167"/>
      <c r="Q578" s="108"/>
      <c r="R578" s="108"/>
      <c r="S578" s="108"/>
      <c r="T578" s="108"/>
      <c r="U578" s="108"/>
      <c r="V578" s="108"/>
      <c r="W578" s="108"/>
      <c r="X578" s="108"/>
      <c r="Y578" s="108"/>
      <c r="Z578" s="108"/>
    </row>
    <row r="579" spans="1:26" ht="15.75" customHeight="1">
      <c r="A579" s="108"/>
      <c r="B579" s="108"/>
      <c r="C579" s="108"/>
      <c r="D579" s="108"/>
      <c r="E579" s="108"/>
      <c r="F579" s="108"/>
      <c r="G579" s="108"/>
      <c r="H579" s="108"/>
      <c r="I579" s="108"/>
      <c r="J579" s="108"/>
      <c r="K579" s="108"/>
      <c r="L579" s="108"/>
      <c r="M579" s="108"/>
      <c r="N579" s="108"/>
      <c r="O579" s="167"/>
      <c r="P579" s="167"/>
      <c r="Q579" s="108"/>
      <c r="R579" s="108"/>
      <c r="S579" s="108"/>
      <c r="T579" s="108"/>
      <c r="U579" s="108"/>
      <c r="V579" s="108"/>
      <c r="W579" s="108"/>
      <c r="X579" s="108"/>
      <c r="Y579" s="108"/>
      <c r="Z579" s="108"/>
    </row>
    <row r="580" spans="1:26" ht="15.75" customHeight="1">
      <c r="A580" s="108"/>
      <c r="B580" s="108"/>
      <c r="C580" s="108"/>
      <c r="D580" s="108"/>
      <c r="E580" s="108"/>
      <c r="F580" s="108"/>
      <c r="G580" s="108"/>
      <c r="H580" s="108"/>
      <c r="I580" s="108"/>
      <c r="J580" s="108"/>
      <c r="K580" s="108"/>
      <c r="L580" s="108"/>
      <c r="M580" s="108"/>
      <c r="N580" s="108"/>
      <c r="O580" s="167"/>
      <c r="P580" s="167"/>
      <c r="Q580" s="108"/>
      <c r="R580" s="108"/>
      <c r="S580" s="108"/>
      <c r="T580" s="108"/>
      <c r="U580" s="108"/>
      <c r="V580" s="108"/>
      <c r="W580" s="108"/>
      <c r="X580" s="108"/>
      <c r="Y580" s="108"/>
      <c r="Z580" s="108"/>
    </row>
    <row r="581" spans="1:26" ht="15.75" customHeight="1">
      <c r="A581" s="108"/>
      <c r="B581" s="108"/>
      <c r="C581" s="108"/>
      <c r="D581" s="108"/>
      <c r="E581" s="108"/>
      <c r="F581" s="108"/>
      <c r="G581" s="108"/>
      <c r="H581" s="108"/>
      <c r="I581" s="108"/>
      <c r="J581" s="108"/>
      <c r="K581" s="108"/>
      <c r="L581" s="108"/>
      <c r="M581" s="108"/>
      <c r="N581" s="108"/>
      <c r="O581" s="167"/>
      <c r="P581" s="167"/>
      <c r="Q581" s="108"/>
      <c r="R581" s="108"/>
      <c r="S581" s="108"/>
      <c r="T581" s="108"/>
      <c r="U581" s="108"/>
      <c r="V581" s="108"/>
      <c r="W581" s="108"/>
      <c r="X581" s="108"/>
      <c r="Y581" s="108"/>
      <c r="Z581" s="108"/>
    </row>
    <row r="582" spans="1:26" ht="15.75" customHeight="1">
      <c r="A582" s="108"/>
      <c r="B582" s="108"/>
      <c r="C582" s="108"/>
      <c r="D582" s="108"/>
      <c r="E582" s="108"/>
      <c r="F582" s="108"/>
      <c r="G582" s="108"/>
      <c r="H582" s="108"/>
      <c r="I582" s="108"/>
      <c r="J582" s="108"/>
      <c r="K582" s="108"/>
      <c r="L582" s="108"/>
      <c r="M582" s="108"/>
      <c r="N582" s="108"/>
      <c r="O582" s="167"/>
      <c r="P582" s="167"/>
      <c r="Q582" s="108"/>
      <c r="R582" s="108"/>
      <c r="S582" s="108"/>
      <c r="T582" s="108"/>
      <c r="U582" s="108"/>
      <c r="V582" s="108"/>
      <c r="W582" s="108"/>
      <c r="X582" s="108"/>
      <c r="Y582" s="108"/>
      <c r="Z582" s="108"/>
    </row>
    <row r="583" spans="1:26" ht="15.75" customHeight="1">
      <c r="A583" s="108"/>
      <c r="B583" s="108"/>
      <c r="C583" s="108"/>
      <c r="D583" s="108"/>
      <c r="E583" s="108"/>
      <c r="F583" s="108"/>
      <c r="G583" s="108"/>
      <c r="H583" s="108"/>
      <c r="I583" s="108"/>
      <c r="J583" s="108"/>
      <c r="K583" s="108"/>
      <c r="L583" s="108"/>
      <c r="M583" s="108"/>
      <c r="N583" s="108"/>
      <c r="O583" s="167"/>
      <c r="P583" s="167"/>
      <c r="Q583" s="108"/>
      <c r="R583" s="108"/>
      <c r="S583" s="108"/>
      <c r="T583" s="108"/>
      <c r="U583" s="108"/>
      <c r="V583" s="108"/>
      <c r="W583" s="108"/>
      <c r="X583" s="108"/>
      <c r="Y583" s="108"/>
      <c r="Z583" s="108"/>
    </row>
    <row r="584" spans="1:26" ht="15.75" customHeight="1">
      <c r="A584" s="108"/>
      <c r="B584" s="108"/>
      <c r="C584" s="108"/>
      <c r="D584" s="108"/>
      <c r="E584" s="108"/>
      <c r="F584" s="108"/>
      <c r="G584" s="108"/>
      <c r="H584" s="108"/>
      <c r="I584" s="108"/>
      <c r="J584" s="108"/>
      <c r="K584" s="108"/>
      <c r="L584" s="108"/>
      <c r="M584" s="108"/>
      <c r="N584" s="108"/>
      <c r="O584" s="167"/>
      <c r="P584" s="167"/>
      <c r="Q584" s="108"/>
      <c r="R584" s="108"/>
      <c r="S584" s="108"/>
      <c r="T584" s="108"/>
      <c r="U584" s="108"/>
      <c r="V584" s="108"/>
      <c r="W584" s="108"/>
      <c r="X584" s="108"/>
      <c r="Y584" s="108"/>
      <c r="Z584" s="108"/>
    </row>
    <row r="585" spans="1:26" ht="15.75" customHeight="1">
      <c r="A585" s="108"/>
      <c r="B585" s="108"/>
      <c r="C585" s="108"/>
      <c r="D585" s="108"/>
      <c r="E585" s="108"/>
      <c r="F585" s="108"/>
      <c r="G585" s="108"/>
      <c r="H585" s="108"/>
      <c r="I585" s="108"/>
      <c r="J585" s="108"/>
      <c r="K585" s="108"/>
      <c r="L585" s="108"/>
      <c r="M585" s="108"/>
      <c r="N585" s="108"/>
      <c r="O585" s="167"/>
      <c r="P585" s="167"/>
      <c r="Q585" s="108"/>
      <c r="R585" s="108"/>
      <c r="S585" s="108"/>
      <c r="T585" s="108"/>
      <c r="U585" s="108"/>
      <c r="V585" s="108"/>
      <c r="W585" s="108"/>
      <c r="X585" s="108"/>
      <c r="Y585" s="108"/>
      <c r="Z585" s="108"/>
    </row>
    <row r="586" spans="1:26" ht="15.75" customHeight="1">
      <c r="A586" s="108"/>
      <c r="B586" s="108"/>
      <c r="C586" s="108"/>
      <c r="D586" s="108"/>
      <c r="E586" s="108"/>
      <c r="F586" s="108"/>
      <c r="G586" s="108"/>
      <c r="H586" s="108"/>
      <c r="I586" s="108"/>
      <c r="J586" s="108"/>
      <c r="K586" s="108"/>
      <c r="L586" s="108"/>
      <c r="M586" s="108"/>
      <c r="N586" s="108"/>
      <c r="O586" s="167"/>
      <c r="P586" s="167"/>
      <c r="Q586" s="108"/>
      <c r="R586" s="108"/>
      <c r="S586" s="108"/>
      <c r="T586" s="108"/>
      <c r="U586" s="108"/>
      <c r="V586" s="108"/>
      <c r="W586" s="108"/>
      <c r="X586" s="108"/>
      <c r="Y586" s="108"/>
      <c r="Z586" s="108"/>
    </row>
    <row r="587" spans="1:26" ht="15.75" customHeight="1">
      <c r="A587" s="108"/>
      <c r="B587" s="108"/>
      <c r="C587" s="108"/>
      <c r="D587" s="108"/>
      <c r="E587" s="108"/>
      <c r="F587" s="108"/>
      <c r="G587" s="108"/>
      <c r="H587" s="108"/>
      <c r="I587" s="108"/>
      <c r="J587" s="108"/>
      <c r="K587" s="108"/>
      <c r="L587" s="108"/>
      <c r="M587" s="108"/>
      <c r="N587" s="108"/>
      <c r="O587" s="167"/>
      <c r="P587" s="167"/>
      <c r="Q587" s="108"/>
      <c r="R587" s="108"/>
      <c r="S587" s="108"/>
      <c r="T587" s="108"/>
      <c r="U587" s="108"/>
      <c r="V587" s="108"/>
      <c r="W587" s="108"/>
      <c r="X587" s="108"/>
      <c r="Y587" s="108"/>
      <c r="Z587" s="108"/>
    </row>
    <row r="588" spans="1:26" ht="15.75" customHeight="1">
      <c r="A588" s="108"/>
      <c r="B588" s="108"/>
      <c r="C588" s="108"/>
      <c r="D588" s="108"/>
      <c r="E588" s="108"/>
      <c r="F588" s="108"/>
      <c r="G588" s="108"/>
      <c r="H588" s="108"/>
      <c r="I588" s="108"/>
      <c r="J588" s="108"/>
      <c r="K588" s="108"/>
      <c r="L588" s="108"/>
      <c r="M588" s="108"/>
      <c r="N588" s="108"/>
      <c r="O588" s="167"/>
      <c r="P588" s="167"/>
      <c r="Q588" s="108"/>
      <c r="R588" s="108"/>
      <c r="S588" s="108"/>
      <c r="T588" s="108"/>
      <c r="U588" s="108"/>
      <c r="V588" s="108"/>
      <c r="W588" s="108"/>
      <c r="X588" s="108"/>
      <c r="Y588" s="108"/>
      <c r="Z588" s="108"/>
    </row>
    <row r="589" spans="1:26" ht="15.75" customHeight="1">
      <c r="A589" s="108"/>
      <c r="B589" s="108"/>
      <c r="C589" s="108"/>
      <c r="D589" s="108"/>
      <c r="E589" s="108"/>
      <c r="F589" s="108"/>
      <c r="G589" s="108"/>
      <c r="H589" s="108"/>
      <c r="I589" s="108"/>
      <c r="J589" s="108"/>
      <c r="K589" s="108"/>
      <c r="L589" s="108"/>
      <c r="M589" s="108"/>
      <c r="N589" s="108"/>
      <c r="O589" s="167"/>
      <c r="P589" s="167"/>
      <c r="Q589" s="108"/>
      <c r="R589" s="108"/>
      <c r="S589" s="108"/>
      <c r="T589" s="108"/>
      <c r="U589" s="108"/>
      <c r="V589" s="108"/>
      <c r="W589" s="108"/>
      <c r="X589" s="108"/>
      <c r="Y589" s="108"/>
      <c r="Z589" s="108"/>
    </row>
    <row r="590" spans="1:26" ht="15.75" customHeight="1">
      <c r="A590" s="108"/>
      <c r="B590" s="108"/>
      <c r="C590" s="108"/>
      <c r="D590" s="108"/>
      <c r="E590" s="108"/>
      <c r="F590" s="108"/>
      <c r="G590" s="108"/>
      <c r="H590" s="108"/>
      <c r="I590" s="108"/>
      <c r="J590" s="108"/>
      <c r="K590" s="108"/>
      <c r="L590" s="108"/>
      <c r="M590" s="108"/>
      <c r="N590" s="108"/>
      <c r="O590" s="167"/>
      <c r="P590" s="167"/>
      <c r="Q590" s="108"/>
      <c r="R590" s="108"/>
      <c r="S590" s="108"/>
      <c r="T590" s="108"/>
      <c r="U590" s="108"/>
      <c r="V590" s="108"/>
      <c r="W590" s="108"/>
      <c r="X590" s="108"/>
      <c r="Y590" s="108"/>
      <c r="Z590" s="108"/>
    </row>
    <row r="591" spans="1:26" ht="15.75" customHeight="1">
      <c r="A591" s="108"/>
      <c r="B591" s="108"/>
      <c r="C591" s="108"/>
      <c r="D591" s="108"/>
      <c r="E591" s="108"/>
      <c r="F591" s="108"/>
      <c r="G591" s="108"/>
      <c r="H591" s="108"/>
      <c r="I591" s="108"/>
      <c r="J591" s="108"/>
      <c r="K591" s="108"/>
      <c r="L591" s="108"/>
      <c r="M591" s="108"/>
      <c r="N591" s="108"/>
      <c r="O591" s="167"/>
      <c r="P591" s="167"/>
      <c r="Q591" s="108"/>
      <c r="R591" s="108"/>
      <c r="S591" s="108"/>
      <c r="T591" s="108"/>
      <c r="U591" s="108"/>
      <c r="V591" s="108"/>
      <c r="W591" s="108"/>
      <c r="X591" s="108"/>
      <c r="Y591" s="108"/>
      <c r="Z591" s="108"/>
    </row>
    <row r="592" spans="1:26" ht="15.75" customHeight="1">
      <c r="A592" s="108"/>
      <c r="B592" s="108"/>
      <c r="C592" s="108"/>
      <c r="D592" s="108"/>
      <c r="E592" s="108"/>
      <c r="F592" s="108"/>
      <c r="G592" s="108"/>
      <c r="H592" s="108"/>
      <c r="I592" s="108"/>
      <c r="J592" s="108"/>
      <c r="K592" s="108"/>
      <c r="L592" s="108"/>
      <c r="M592" s="108"/>
      <c r="N592" s="108"/>
      <c r="O592" s="167"/>
      <c r="P592" s="167"/>
      <c r="Q592" s="108"/>
      <c r="R592" s="108"/>
      <c r="S592" s="108"/>
      <c r="T592" s="108"/>
      <c r="U592" s="108"/>
      <c r="V592" s="108"/>
      <c r="W592" s="108"/>
      <c r="X592" s="108"/>
      <c r="Y592" s="108"/>
      <c r="Z592" s="108"/>
    </row>
    <row r="593" spans="1:26" ht="15.75" customHeight="1">
      <c r="A593" s="108"/>
      <c r="B593" s="108"/>
      <c r="C593" s="108"/>
      <c r="D593" s="108"/>
      <c r="E593" s="108"/>
      <c r="F593" s="108"/>
      <c r="G593" s="108"/>
      <c r="H593" s="108"/>
      <c r="I593" s="108"/>
      <c r="J593" s="108"/>
      <c r="K593" s="108"/>
      <c r="L593" s="108"/>
      <c r="M593" s="108"/>
      <c r="N593" s="108"/>
      <c r="O593" s="167"/>
      <c r="P593" s="167"/>
      <c r="Q593" s="108"/>
      <c r="R593" s="108"/>
      <c r="S593" s="108"/>
      <c r="T593" s="108"/>
      <c r="U593" s="108"/>
      <c r="V593" s="108"/>
      <c r="W593" s="108"/>
      <c r="X593" s="108"/>
      <c r="Y593" s="108"/>
      <c r="Z593" s="108"/>
    </row>
    <row r="594" spans="1:26" ht="15.75" customHeight="1">
      <c r="A594" s="108"/>
      <c r="B594" s="108"/>
      <c r="C594" s="108"/>
      <c r="D594" s="108"/>
      <c r="E594" s="108"/>
      <c r="F594" s="108"/>
      <c r="G594" s="108"/>
      <c r="H594" s="108"/>
      <c r="I594" s="108"/>
      <c r="J594" s="108"/>
      <c r="K594" s="108"/>
      <c r="L594" s="108"/>
      <c r="M594" s="108"/>
      <c r="N594" s="108"/>
      <c r="O594" s="167"/>
      <c r="P594" s="167"/>
      <c r="Q594" s="108"/>
      <c r="R594" s="108"/>
      <c r="S594" s="108"/>
      <c r="T594" s="108"/>
      <c r="U594" s="108"/>
      <c r="V594" s="108"/>
      <c r="W594" s="108"/>
      <c r="X594" s="108"/>
      <c r="Y594" s="108"/>
      <c r="Z594" s="108"/>
    </row>
    <row r="595" spans="1:26" ht="15.75" customHeight="1">
      <c r="A595" s="108"/>
      <c r="B595" s="108"/>
      <c r="C595" s="108"/>
      <c r="D595" s="108"/>
      <c r="E595" s="108"/>
      <c r="F595" s="108"/>
      <c r="G595" s="108"/>
      <c r="H595" s="108"/>
      <c r="I595" s="108"/>
      <c r="J595" s="108"/>
      <c r="K595" s="108"/>
      <c r="L595" s="108"/>
      <c r="M595" s="108"/>
      <c r="N595" s="108"/>
      <c r="O595" s="167"/>
      <c r="P595" s="167"/>
      <c r="Q595" s="108"/>
      <c r="R595" s="108"/>
      <c r="S595" s="108"/>
      <c r="T595" s="108"/>
      <c r="U595" s="108"/>
      <c r="V595" s="108"/>
      <c r="W595" s="108"/>
      <c r="X595" s="108"/>
      <c r="Y595" s="108"/>
      <c r="Z595" s="108"/>
    </row>
    <row r="596" spans="1:26" ht="15.75" customHeight="1">
      <c r="A596" s="108"/>
      <c r="B596" s="108"/>
      <c r="C596" s="108"/>
      <c r="D596" s="108"/>
      <c r="E596" s="108"/>
      <c r="F596" s="108"/>
      <c r="G596" s="108"/>
      <c r="H596" s="108"/>
      <c r="I596" s="108"/>
      <c r="J596" s="108"/>
      <c r="K596" s="108"/>
      <c r="L596" s="108"/>
      <c r="M596" s="108"/>
      <c r="N596" s="108"/>
      <c r="O596" s="167"/>
      <c r="P596" s="167"/>
      <c r="Q596" s="108"/>
      <c r="R596" s="108"/>
      <c r="S596" s="108"/>
      <c r="T596" s="108"/>
      <c r="U596" s="108"/>
      <c r="V596" s="108"/>
      <c r="W596" s="108"/>
      <c r="X596" s="108"/>
      <c r="Y596" s="108"/>
      <c r="Z596" s="108"/>
    </row>
    <row r="597" spans="1:26" ht="15.75" customHeight="1">
      <c r="A597" s="108"/>
      <c r="B597" s="108"/>
      <c r="C597" s="108"/>
      <c r="D597" s="108"/>
      <c r="E597" s="108"/>
      <c r="F597" s="108"/>
      <c r="G597" s="108"/>
      <c r="H597" s="108"/>
      <c r="I597" s="108"/>
      <c r="J597" s="108"/>
      <c r="K597" s="108"/>
      <c r="L597" s="108"/>
      <c r="M597" s="108"/>
      <c r="N597" s="108"/>
      <c r="O597" s="167"/>
      <c r="P597" s="167"/>
      <c r="Q597" s="108"/>
      <c r="R597" s="108"/>
      <c r="S597" s="108"/>
      <c r="T597" s="108"/>
      <c r="U597" s="108"/>
      <c r="V597" s="108"/>
      <c r="W597" s="108"/>
      <c r="X597" s="108"/>
      <c r="Y597" s="108"/>
      <c r="Z597" s="108"/>
    </row>
    <row r="598" spans="1:26" ht="15.75" customHeight="1">
      <c r="A598" s="108"/>
      <c r="B598" s="108"/>
      <c r="C598" s="108"/>
      <c r="D598" s="108"/>
      <c r="E598" s="108"/>
      <c r="F598" s="108"/>
      <c r="G598" s="108"/>
      <c r="H598" s="108"/>
      <c r="I598" s="108"/>
      <c r="J598" s="108"/>
      <c r="K598" s="108"/>
      <c r="L598" s="108"/>
      <c r="M598" s="108"/>
      <c r="N598" s="108"/>
      <c r="O598" s="167"/>
      <c r="P598" s="167"/>
      <c r="Q598" s="108"/>
      <c r="R598" s="108"/>
      <c r="S598" s="108"/>
      <c r="T598" s="108"/>
      <c r="U598" s="108"/>
      <c r="V598" s="108"/>
      <c r="W598" s="108"/>
      <c r="X598" s="108"/>
      <c r="Y598" s="108"/>
      <c r="Z598" s="108"/>
    </row>
    <row r="599" spans="1:26" ht="15.75" customHeight="1">
      <c r="A599" s="108"/>
      <c r="B599" s="108"/>
      <c r="C599" s="108"/>
      <c r="D599" s="108"/>
      <c r="E599" s="108"/>
      <c r="F599" s="108"/>
      <c r="G599" s="108"/>
      <c r="H599" s="108"/>
      <c r="I599" s="108"/>
      <c r="J599" s="108"/>
      <c r="K599" s="108"/>
      <c r="L599" s="108"/>
      <c r="M599" s="108"/>
      <c r="N599" s="108"/>
      <c r="O599" s="167"/>
      <c r="P599" s="167"/>
      <c r="Q599" s="108"/>
      <c r="R599" s="108"/>
      <c r="S599" s="108"/>
      <c r="T599" s="108"/>
      <c r="U599" s="108"/>
      <c r="V599" s="108"/>
      <c r="W599" s="108"/>
      <c r="X599" s="108"/>
      <c r="Y599" s="108"/>
      <c r="Z599" s="108"/>
    </row>
    <row r="600" spans="1:26" ht="15.75" customHeight="1">
      <c r="A600" s="108"/>
      <c r="B600" s="108"/>
      <c r="C600" s="108"/>
      <c r="D600" s="108"/>
      <c r="E600" s="108"/>
      <c r="F600" s="108"/>
      <c r="G600" s="108"/>
      <c r="H600" s="108"/>
      <c r="I600" s="108"/>
      <c r="J600" s="108"/>
      <c r="K600" s="108"/>
      <c r="L600" s="108"/>
      <c r="M600" s="108"/>
      <c r="N600" s="108"/>
      <c r="O600" s="167"/>
      <c r="P600" s="167"/>
      <c r="Q600" s="108"/>
      <c r="R600" s="108"/>
      <c r="S600" s="108"/>
      <c r="T600" s="108"/>
      <c r="U600" s="108"/>
      <c r="V600" s="108"/>
      <c r="W600" s="108"/>
      <c r="X600" s="108"/>
      <c r="Y600" s="108"/>
      <c r="Z600" s="108"/>
    </row>
    <row r="601" spans="1:26" ht="15.75" customHeight="1">
      <c r="A601" s="108"/>
      <c r="B601" s="108"/>
      <c r="C601" s="108"/>
      <c r="D601" s="108"/>
      <c r="E601" s="108"/>
      <c r="F601" s="108"/>
      <c r="G601" s="108"/>
      <c r="H601" s="108"/>
      <c r="I601" s="108"/>
      <c r="J601" s="108"/>
      <c r="K601" s="108"/>
      <c r="L601" s="108"/>
      <c r="M601" s="108"/>
      <c r="N601" s="108"/>
      <c r="O601" s="167"/>
      <c r="P601" s="167"/>
      <c r="Q601" s="108"/>
      <c r="R601" s="108"/>
      <c r="S601" s="108"/>
      <c r="T601" s="108"/>
      <c r="U601" s="108"/>
      <c r="V601" s="108"/>
      <c r="W601" s="108"/>
      <c r="X601" s="108"/>
      <c r="Y601" s="108"/>
      <c r="Z601" s="108"/>
    </row>
    <row r="602" spans="1:26" ht="15.75" customHeight="1">
      <c r="A602" s="108"/>
      <c r="B602" s="108"/>
      <c r="C602" s="108"/>
      <c r="D602" s="108"/>
      <c r="E602" s="108"/>
      <c r="F602" s="108"/>
      <c r="G602" s="108"/>
      <c r="H602" s="108"/>
      <c r="I602" s="108"/>
      <c r="J602" s="108"/>
      <c r="K602" s="108"/>
      <c r="L602" s="108"/>
      <c r="M602" s="108"/>
      <c r="N602" s="108"/>
      <c r="O602" s="167"/>
      <c r="P602" s="167"/>
      <c r="Q602" s="108"/>
      <c r="R602" s="108"/>
      <c r="S602" s="108"/>
      <c r="T602" s="108"/>
      <c r="U602" s="108"/>
      <c r="V602" s="108"/>
      <c r="W602" s="108"/>
      <c r="X602" s="108"/>
      <c r="Y602" s="108"/>
      <c r="Z602" s="108"/>
    </row>
    <row r="603" spans="1:26" ht="15.75" customHeight="1">
      <c r="A603" s="108"/>
      <c r="B603" s="108"/>
      <c r="C603" s="108"/>
      <c r="D603" s="108"/>
      <c r="E603" s="108"/>
      <c r="F603" s="108"/>
      <c r="G603" s="108"/>
      <c r="H603" s="108"/>
      <c r="I603" s="108"/>
      <c r="J603" s="108"/>
      <c r="K603" s="108"/>
      <c r="L603" s="108"/>
      <c r="M603" s="108"/>
      <c r="N603" s="108"/>
      <c r="O603" s="167"/>
      <c r="P603" s="167"/>
      <c r="Q603" s="108"/>
      <c r="R603" s="108"/>
      <c r="S603" s="108"/>
      <c r="T603" s="108"/>
      <c r="U603" s="108"/>
      <c r="V603" s="108"/>
      <c r="W603" s="108"/>
      <c r="X603" s="108"/>
      <c r="Y603" s="108"/>
      <c r="Z603" s="108"/>
    </row>
    <row r="604" spans="1:26" ht="15.75" customHeight="1">
      <c r="A604" s="108"/>
      <c r="B604" s="108"/>
      <c r="C604" s="108"/>
      <c r="D604" s="108"/>
      <c r="E604" s="108"/>
      <c r="F604" s="108"/>
      <c r="G604" s="108"/>
      <c r="H604" s="108"/>
      <c r="I604" s="108"/>
      <c r="J604" s="108"/>
      <c r="K604" s="108"/>
      <c r="L604" s="108"/>
      <c r="M604" s="108"/>
      <c r="N604" s="108"/>
      <c r="O604" s="167"/>
      <c r="P604" s="167"/>
      <c r="Q604" s="108"/>
      <c r="R604" s="108"/>
      <c r="S604" s="108"/>
      <c r="T604" s="108"/>
      <c r="U604" s="108"/>
      <c r="V604" s="108"/>
      <c r="W604" s="108"/>
      <c r="X604" s="108"/>
      <c r="Y604" s="108"/>
      <c r="Z604" s="108"/>
    </row>
    <row r="605" spans="1:26" ht="15.75" customHeight="1">
      <c r="A605" s="108"/>
      <c r="B605" s="108"/>
      <c r="C605" s="108"/>
      <c r="D605" s="108"/>
      <c r="E605" s="108"/>
      <c r="F605" s="108"/>
      <c r="G605" s="108"/>
      <c r="H605" s="108"/>
      <c r="I605" s="108"/>
      <c r="J605" s="108"/>
      <c r="K605" s="108"/>
      <c r="L605" s="108"/>
      <c r="M605" s="108"/>
      <c r="N605" s="108"/>
      <c r="O605" s="167"/>
      <c r="P605" s="167"/>
      <c r="Q605" s="108"/>
      <c r="R605" s="108"/>
      <c r="S605" s="108"/>
      <c r="T605" s="108"/>
      <c r="U605" s="108"/>
      <c r="V605" s="108"/>
      <c r="W605" s="108"/>
      <c r="X605" s="108"/>
      <c r="Y605" s="108"/>
      <c r="Z605" s="108"/>
    </row>
    <row r="606" spans="1:26" ht="15.75" customHeight="1">
      <c r="A606" s="108"/>
      <c r="B606" s="108"/>
      <c r="C606" s="108"/>
      <c r="D606" s="108"/>
      <c r="E606" s="108"/>
      <c r="F606" s="108"/>
      <c r="G606" s="108"/>
      <c r="H606" s="108"/>
      <c r="I606" s="108"/>
      <c r="J606" s="108"/>
      <c r="K606" s="108"/>
      <c r="L606" s="108"/>
      <c r="M606" s="108"/>
      <c r="N606" s="108"/>
      <c r="O606" s="167"/>
      <c r="P606" s="167"/>
      <c r="Q606" s="108"/>
      <c r="R606" s="108"/>
      <c r="S606" s="108"/>
      <c r="T606" s="108"/>
      <c r="U606" s="108"/>
      <c r="V606" s="108"/>
      <c r="W606" s="108"/>
      <c r="X606" s="108"/>
      <c r="Y606" s="108"/>
      <c r="Z606" s="108"/>
    </row>
    <row r="607" spans="1:26" ht="15.75" customHeight="1">
      <c r="A607" s="108"/>
      <c r="B607" s="108"/>
      <c r="C607" s="108"/>
      <c r="D607" s="108"/>
      <c r="E607" s="108"/>
      <c r="F607" s="108"/>
      <c r="G607" s="108"/>
      <c r="H607" s="108"/>
      <c r="I607" s="108"/>
      <c r="J607" s="108"/>
      <c r="K607" s="108"/>
      <c r="L607" s="108"/>
      <c r="M607" s="108"/>
      <c r="N607" s="108"/>
      <c r="O607" s="167"/>
      <c r="P607" s="167"/>
      <c r="Q607" s="108"/>
      <c r="R607" s="108"/>
      <c r="S607" s="108"/>
      <c r="T607" s="108"/>
      <c r="U607" s="108"/>
      <c r="V607" s="108"/>
      <c r="W607" s="108"/>
      <c r="X607" s="108"/>
      <c r="Y607" s="108"/>
      <c r="Z607" s="108"/>
    </row>
    <row r="608" spans="1:26" ht="15.75" customHeight="1">
      <c r="A608" s="108"/>
      <c r="B608" s="108"/>
      <c r="C608" s="108"/>
      <c r="D608" s="108"/>
      <c r="E608" s="108"/>
      <c r="F608" s="108"/>
      <c r="G608" s="108"/>
      <c r="H608" s="108"/>
      <c r="I608" s="108"/>
      <c r="J608" s="108"/>
      <c r="K608" s="108"/>
      <c r="L608" s="108"/>
      <c r="M608" s="108"/>
      <c r="N608" s="108"/>
      <c r="O608" s="167"/>
      <c r="P608" s="167"/>
      <c r="Q608" s="108"/>
      <c r="R608" s="108"/>
      <c r="S608" s="108"/>
      <c r="T608" s="108"/>
      <c r="U608" s="108"/>
      <c r="V608" s="108"/>
      <c r="W608" s="108"/>
      <c r="X608" s="108"/>
      <c r="Y608" s="108"/>
      <c r="Z608" s="108"/>
    </row>
    <row r="609" spans="1:26" ht="15.75" customHeight="1">
      <c r="A609" s="108"/>
      <c r="B609" s="108"/>
      <c r="C609" s="108"/>
      <c r="D609" s="108"/>
      <c r="E609" s="108"/>
      <c r="F609" s="108"/>
      <c r="G609" s="108"/>
      <c r="H609" s="108"/>
      <c r="I609" s="108"/>
      <c r="J609" s="108"/>
      <c r="K609" s="108"/>
      <c r="L609" s="108"/>
      <c r="M609" s="108"/>
      <c r="N609" s="108"/>
      <c r="O609" s="167"/>
      <c r="P609" s="167"/>
      <c r="Q609" s="108"/>
      <c r="R609" s="108"/>
      <c r="S609" s="108"/>
      <c r="T609" s="108"/>
      <c r="U609" s="108"/>
      <c r="V609" s="108"/>
      <c r="W609" s="108"/>
      <c r="X609" s="108"/>
      <c r="Y609" s="108"/>
      <c r="Z609" s="108"/>
    </row>
    <row r="610" spans="1:26" ht="15.75" customHeight="1">
      <c r="A610" s="108"/>
      <c r="B610" s="108"/>
      <c r="C610" s="108"/>
      <c r="D610" s="108"/>
      <c r="E610" s="108"/>
      <c r="F610" s="108"/>
      <c r="G610" s="108"/>
      <c r="H610" s="108"/>
      <c r="I610" s="108"/>
      <c r="J610" s="108"/>
      <c r="K610" s="108"/>
      <c r="L610" s="108"/>
      <c r="M610" s="108"/>
      <c r="N610" s="108"/>
      <c r="O610" s="167"/>
      <c r="P610" s="167"/>
      <c r="Q610" s="108"/>
      <c r="R610" s="108"/>
      <c r="S610" s="108"/>
      <c r="T610" s="108"/>
      <c r="U610" s="108"/>
      <c r="V610" s="108"/>
      <c r="W610" s="108"/>
      <c r="X610" s="108"/>
      <c r="Y610" s="108"/>
      <c r="Z610" s="108"/>
    </row>
    <row r="611" spans="1:26" ht="15.75" customHeight="1">
      <c r="A611" s="108"/>
      <c r="B611" s="108"/>
      <c r="C611" s="108"/>
      <c r="D611" s="108"/>
      <c r="E611" s="108"/>
      <c r="F611" s="108"/>
      <c r="G611" s="108"/>
      <c r="H611" s="108"/>
      <c r="I611" s="108"/>
      <c r="J611" s="108"/>
      <c r="K611" s="108"/>
      <c r="L611" s="108"/>
      <c r="M611" s="108"/>
      <c r="N611" s="108"/>
      <c r="O611" s="167"/>
      <c r="P611" s="167"/>
      <c r="Q611" s="108"/>
      <c r="R611" s="108"/>
      <c r="S611" s="108"/>
      <c r="T611" s="108"/>
      <c r="U611" s="108"/>
      <c r="V611" s="108"/>
      <c r="W611" s="108"/>
      <c r="X611" s="108"/>
      <c r="Y611" s="108"/>
      <c r="Z611" s="108"/>
    </row>
    <row r="612" spans="1:26" ht="15.75" customHeight="1">
      <c r="A612" s="108"/>
      <c r="B612" s="108"/>
      <c r="C612" s="108"/>
      <c r="D612" s="108"/>
      <c r="E612" s="108"/>
      <c r="F612" s="108"/>
      <c r="G612" s="108"/>
      <c r="H612" s="108"/>
      <c r="I612" s="108"/>
      <c r="J612" s="108"/>
      <c r="K612" s="108"/>
      <c r="L612" s="108"/>
      <c r="M612" s="108"/>
      <c r="N612" s="108"/>
      <c r="O612" s="167"/>
      <c r="P612" s="167"/>
      <c r="Q612" s="108"/>
      <c r="R612" s="108"/>
      <c r="S612" s="108"/>
      <c r="T612" s="108"/>
      <c r="U612" s="108"/>
      <c r="V612" s="108"/>
      <c r="W612" s="108"/>
      <c r="X612" s="108"/>
      <c r="Y612" s="108"/>
      <c r="Z612" s="108"/>
    </row>
    <row r="613" spans="1:26" ht="15.75" customHeight="1">
      <c r="A613" s="108"/>
      <c r="B613" s="108"/>
      <c r="C613" s="108"/>
      <c r="D613" s="108"/>
      <c r="E613" s="108"/>
      <c r="F613" s="108"/>
      <c r="G613" s="108"/>
      <c r="H613" s="108"/>
      <c r="I613" s="108"/>
      <c r="J613" s="108"/>
      <c r="K613" s="108"/>
      <c r="L613" s="108"/>
      <c r="M613" s="108"/>
      <c r="N613" s="108"/>
      <c r="O613" s="167"/>
      <c r="P613" s="167"/>
      <c r="Q613" s="108"/>
      <c r="R613" s="108"/>
      <c r="S613" s="108"/>
      <c r="T613" s="108"/>
      <c r="U613" s="108"/>
      <c r="V613" s="108"/>
      <c r="W613" s="108"/>
      <c r="X613" s="108"/>
      <c r="Y613" s="108"/>
      <c r="Z613" s="108"/>
    </row>
    <row r="614" spans="1:26" ht="15.75" customHeight="1">
      <c r="A614" s="108"/>
      <c r="B614" s="108"/>
      <c r="C614" s="108"/>
      <c r="D614" s="108"/>
      <c r="E614" s="108"/>
      <c r="F614" s="108"/>
      <c r="G614" s="108"/>
      <c r="H614" s="108"/>
      <c r="I614" s="108"/>
      <c r="J614" s="108"/>
      <c r="K614" s="108"/>
      <c r="L614" s="108"/>
      <c r="M614" s="108"/>
      <c r="N614" s="108"/>
      <c r="O614" s="167"/>
      <c r="P614" s="167"/>
      <c r="Q614" s="108"/>
      <c r="R614" s="108"/>
      <c r="S614" s="108"/>
      <c r="T614" s="108"/>
      <c r="U614" s="108"/>
      <c r="V614" s="108"/>
      <c r="W614" s="108"/>
      <c r="X614" s="108"/>
      <c r="Y614" s="108"/>
      <c r="Z614" s="108"/>
    </row>
    <row r="615" spans="1:26" ht="15.75" customHeight="1">
      <c r="A615" s="108"/>
      <c r="B615" s="108"/>
      <c r="C615" s="108"/>
      <c r="D615" s="108"/>
      <c r="E615" s="108"/>
      <c r="F615" s="108"/>
      <c r="G615" s="108"/>
      <c r="H615" s="108"/>
      <c r="I615" s="108"/>
      <c r="J615" s="108"/>
      <c r="K615" s="108"/>
      <c r="L615" s="108"/>
      <c r="M615" s="108"/>
      <c r="N615" s="108"/>
      <c r="O615" s="167"/>
      <c r="P615" s="167"/>
      <c r="Q615" s="108"/>
      <c r="R615" s="108"/>
      <c r="S615" s="108"/>
      <c r="T615" s="108"/>
      <c r="U615" s="108"/>
      <c r="V615" s="108"/>
      <c r="W615" s="108"/>
      <c r="X615" s="108"/>
      <c r="Y615" s="108"/>
      <c r="Z615" s="108"/>
    </row>
    <row r="616" spans="1:26" ht="15.75" customHeight="1">
      <c r="A616" s="108"/>
      <c r="B616" s="108"/>
      <c r="C616" s="108"/>
      <c r="D616" s="108"/>
      <c r="E616" s="108"/>
      <c r="F616" s="108"/>
      <c r="G616" s="108"/>
      <c r="H616" s="108"/>
      <c r="I616" s="108"/>
      <c r="J616" s="108"/>
      <c r="K616" s="108"/>
      <c r="L616" s="108"/>
      <c r="M616" s="108"/>
      <c r="N616" s="108"/>
      <c r="O616" s="167"/>
      <c r="P616" s="167"/>
      <c r="Q616" s="108"/>
      <c r="R616" s="108"/>
      <c r="S616" s="108"/>
      <c r="T616" s="108"/>
      <c r="U616" s="108"/>
      <c r="V616" s="108"/>
      <c r="W616" s="108"/>
      <c r="X616" s="108"/>
      <c r="Y616" s="108"/>
      <c r="Z616" s="108"/>
    </row>
    <row r="617" spans="1:26" ht="15.75" customHeight="1">
      <c r="A617" s="108"/>
      <c r="B617" s="108"/>
      <c r="C617" s="108"/>
      <c r="D617" s="108"/>
      <c r="E617" s="108"/>
      <c r="F617" s="108"/>
      <c r="G617" s="108"/>
      <c r="H617" s="108"/>
      <c r="I617" s="108"/>
      <c r="J617" s="108"/>
      <c r="K617" s="108"/>
      <c r="L617" s="108"/>
      <c r="M617" s="108"/>
      <c r="N617" s="108"/>
      <c r="O617" s="167"/>
      <c r="P617" s="167"/>
      <c r="Q617" s="108"/>
      <c r="R617" s="108"/>
      <c r="S617" s="108"/>
      <c r="T617" s="108"/>
      <c r="U617" s="108"/>
      <c r="V617" s="108"/>
      <c r="W617" s="108"/>
      <c r="X617" s="108"/>
      <c r="Y617" s="108"/>
      <c r="Z617" s="108"/>
    </row>
    <row r="618" spans="1:26" ht="15.75" customHeight="1">
      <c r="A618" s="108"/>
      <c r="B618" s="108"/>
      <c r="C618" s="108"/>
      <c r="D618" s="108"/>
      <c r="E618" s="108"/>
      <c r="F618" s="108"/>
      <c r="G618" s="108"/>
      <c r="H618" s="108"/>
      <c r="I618" s="108"/>
      <c r="J618" s="108"/>
      <c r="K618" s="108"/>
      <c r="L618" s="108"/>
      <c r="M618" s="108"/>
      <c r="N618" s="108"/>
      <c r="O618" s="167"/>
      <c r="P618" s="167"/>
      <c r="Q618" s="108"/>
      <c r="R618" s="108"/>
      <c r="S618" s="108"/>
      <c r="T618" s="108"/>
      <c r="U618" s="108"/>
      <c r="V618" s="108"/>
      <c r="W618" s="108"/>
      <c r="X618" s="108"/>
      <c r="Y618" s="108"/>
      <c r="Z618" s="108"/>
    </row>
    <row r="619" spans="1:26" ht="15.75" customHeight="1">
      <c r="A619" s="108"/>
      <c r="B619" s="108"/>
      <c r="C619" s="108"/>
      <c r="D619" s="108"/>
      <c r="E619" s="108"/>
      <c r="F619" s="108"/>
      <c r="G619" s="108"/>
      <c r="H619" s="108"/>
      <c r="I619" s="108"/>
      <c r="J619" s="108"/>
      <c r="K619" s="108"/>
      <c r="L619" s="108"/>
      <c r="M619" s="108"/>
      <c r="N619" s="108"/>
      <c r="O619" s="167"/>
      <c r="P619" s="167"/>
      <c r="Q619" s="108"/>
      <c r="R619" s="108"/>
      <c r="S619" s="108"/>
      <c r="T619" s="108"/>
      <c r="U619" s="108"/>
      <c r="V619" s="108"/>
      <c r="W619" s="108"/>
      <c r="X619" s="108"/>
      <c r="Y619" s="108"/>
      <c r="Z619" s="108"/>
    </row>
    <row r="620" spans="1:26" ht="15.75" customHeight="1">
      <c r="A620" s="108"/>
      <c r="B620" s="108"/>
      <c r="C620" s="108"/>
      <c r="D620" s="108"/>
      <c r="E620" s="108"/>
      <c r="F620" s="108"/>
      <c r="G620" s="108"/>
      <c r="H620" s="108"/>
      <c r="I620" s="108"/>
      <c r="J620" s="108"/>
      <c r="K620" s="108"/>
      <c r="L620" s="108"/>
      <c r="M620" s="108"/>
      <c r="N620" s="108"/>
      <c r="O620" s="167"/>
      <c r="P620" s="167"/>
      <c r="Q620" s="108"/>
      <c r="R620" s="108"/>
      <c r="S620" s="108"/>
      <c r="T620" s="108"/>
      <c r="U620" s="108"/>
      <c r="V620" s="108"/>
      <c r="W620" s="108"/>
      <c r="X620" s="108"/>
      <c r="Y620" s="108"/>
      <c r="Z620" s="108"/>
    </row>
    <row r="621" spans="1:26" ht="15.75" customHeight="1">
      <c r="A621" s="108"/>
      <c r="B621" s="108"/>
      <c r="C621" s="108"/>
      <c r="D621" s="108"/>
      <c r="E621" s="108"/>
      <c r="F621" s="108"/>
      <c r="G621" s="108"/>
      <c r="H621" s="108"/>
      <c r="I621" s="108"/>
      <c r="J621" s="108"/>
      <c r="K621" s="108"/>
      <c r="L621" s="108"/>
      <c r="M621" s="108"/>
      <c r="N621" s="108"/>
      <c r="O621" s="167"/>
      <c r="P621" s="167"/>
      <c r="Q621" s="108"/>
      <c r="R621" s="108"/>
      <c r="S621" s="108"/>
      <c r="T621" s="108"/>
      <c r="U621" s="108"/>
      <c r="V621" s="108"/>
      <c r="W621" s="108"/>
      <c r="X621" s="108"/>
      <c r="Y621" s="108"/>
      <c r="Z621" s="108"/>
    </row>
    <row r="622" spans="1:26" ht="15.75" customHeight="1">
      <c r="A622" s="108"/>
      <c r="B622" s="108"/>
      <c r="C622" s="108"/>
      <c r="D622" s="108"/>
      <c r="E622" s="108"/>
      <c r="F622" s="108"/>
      <c r="G622" s="108"/>
      <c r="H622" s="108"/>
      <c r="I622" s="108"/>
      <c r="J622" s="108"/>
      <c r="K622" s="108"/>
      <c r="L622" s="108"/>
      <c r="M622" s="108"/>
      <c r="N622" s="108"/>
      <c r="O622" s="167"/>
      <c r="P622" s="167"/>
      <c r="Q622" s="108"/>
      <c r="R622" s="108"/>
      <c r="S622" s="108"/>
      <c r="T622" s="108"/>
      <c r="U622" s="108"/>
      <c r="V622" s="108"/>
      <c r="W622" s="108"/>
      <c r="X622" s="108"/>
      <c r="Y622" s="108"/>
      <c r="Z622" s="108"/>
    </row>
    <row r="623" spans="1:26" ht="15.75" customHeight="1">
      <c r="A623" s="108"/>
      <c r="B623" s="108"/>
      <c r="C623" s="108"/>
      <c r="D623" s="108"/>
      <c r="E623" s="108"/>
      <c r="F623" s="108"/>
      <c r="G623" s="108"/>
      <c r="H623" s="108"/>
      <c r="I623" s="108"/>
      <c r="J623" s="108"/>
      <c r="K623" s="108"/>
      <c r="L623" s="108"/>
      <c r="M623" s="108"/>
      <c r="N623" s="108"/>
      <c r="O623" s="167"/>
      <c r="P623" s="167"/>
      <c r="Q623" s="108"/>
      <c r="R623" s="108"/>
      <c r="S623" s="108"/>
      <c r="T623" s="108"/>
      <c r="U623" s="108"/>
      <c r="V623" s="108"/>
      <c r="W623" s="108"/>
      <c r="X623" s="108"/>
      <c r="Y623" s="108"/>
      <c r="Z623" s="108"/>
    </row>
    <row r="624" spans="1:26" ht="15.75" customHeight="1">
      <c r="A624" s="108"/>
      <c r="B624" s="108"/>
      <c r="C624" s="108"/>
      <c r="D624" s="108"/>
      <c r="E624" s="108"/>
      <c r="F624" s="108"/>
      <c r="G624" s="108"/>
      <c r="H624" s="108"/>
      <c r="I624" s="108"/>
      <c r="J624" s="108"/>
      <c r="K624" s="108"/>
      <c r="L624" s="108"/>
      <c r="M624" s="108"/>
      <c r="N624" s="108"/>
      <c r="O624" s="167"/>
      <c r="P624" s="167"/>
      <c r="Q624" s="108"/>
      <c r="R624" s="108"/>
      <c r="S624" s="108"/>
      <c r="T624" s="108"/>
      <c r="U624" s="108"/>
      <c r="V624" s="108"/>
      <c r="W624" s="108"/>
      <c r="X624" s="108"/>
      <c r="Y624" s="108"/>
      <c r="Z624" s="108"/>
    </row>
    <row r="625" spans="1:26" ht="15.75" customHeight="1">
      <c r="A625" s="108"/>
      <c r="B625" s="108"/>
      <c r="C625" s="108"/>
      <c r="D625" s="108"/>
      <c r="E625" s="108"/>
      <c r="F625" s="108"/>
      <c r="G625" s="108"/>
      <c r="H625" s="108"/>
      <c r="I625" s="108"/>
      <c r="J625" s="108"/>
      <c r="K625" s="108"/>
      <c r="L625" s="108"/>
      <c r="M625" s="108"/>
      <c r="N625" s="108"/>
      <c r="O625" s="167"/>
      <c r="P625" s="167"/>
      <c r="Q625" s="108"/>
      <c r="R625" s="108"/>
      <c r="S625" s="108"/>
      <c r="T625" s="108"/>
      <c r="U625" s="108"/>
      <c r="V625" s="108"/>
      <c r="W625" s="108"/>
      <c r="X625" s="108"/>
      <c r="Y625" s="108"/>
      <c r="Z625" s="108"/>
    </row>
    <row r="626" spans="1:26" ht="15.75" customHeight="1">
      <c r="A626" s="108"/>
      <c r="B626" s="108"/>
      <c r="C626" s="108"/>
      <c r="D626" s="108"/>
      <c r="E626" s="108"/>
      <c r="F626" s="108"/>
      <c r="G626" s="108"/>
      <c r="H626" s="108"/>
      <c r="I626" s="108"/>
      <c r="J626" s="108"/>
      <c r="K626" s="108"/>
      <c r="L626" s="108"/>
      <c r="M626" s="108"/>
      <c r="N626" s="108"/>
      <c r="O626" s="167"/>
      <c r="P626" s="167"/>
      <c r="Q626" s="108"/>
      <c r="R626" s="108"/>
      <c r="S626" s="108"/>
      <c r="T626" s="108"/>
      <c r="U626" s="108"/>
      <c r="V626" s="108"/>
      <c r="W626" s="108"/>
      <c r="X626" s="108"/>
      <c r="Y626" s="108"/>
      <c r="Z626" s="108"/>
    </row>
    <row r="627" spans="1:26" ht="15.75" customHeight="1">
      <c r="A627" s="108"/>
      <c r="B627" s="108"/>
      <c r="C627" s="108"/>
      <c r="D627" s="108"/>
      <c r="E627" s="108"/>
      <c r="F627" s="108"/>
      <c r="G627" s="108"/>
      <c r="H627" s="108"/>
      <c r="I627" s="108"/>
      <c r="J627" s="108"/>
      <c r="K627" s="108"/>
      <c r="L627" s="108"/>
      <c r="M627" s="108"/>
      <c r="N627" s="108"/>
      <c r="O627" s="167"/>
      <c r="P627" s="167"/>
      <c r="Q627" s="108"/>
      <c r="R627" s="108"/>
      <c r="S627" s="108"/>
      <c r="T627" s="108"/>
      <c r="U627" s="108"/>
      <c r="V627" s="108"/>
      <c r="W627" s="108"/>
      <c r="X627" s="108"/>
      <c r="Y627" s="108"/>
      <c r="Z627" s="108"/>
    </row>
    <row r="628" spans="1:26" ht="15.75" customHeight="1">
      <c r="A628" s="108"/>
      <c r="B628" s="108"/>
      <c r="C628" s="108"/>
      <c r="D628" s="108"/>
      <c r="E628" s="108"/>
      <c r="F628" s="108"/>
      <c r="G628" s="108"/>
      <c r="H628" s="108"/>
      <c r="I628" s="108"/>
      <c r="J628" s="108"/>
      <c r="K628" s="108"/>
      <c r="L628" s="108"/>
      <c r="M628" s="108"/>
      <c r="N628" s="108"/>
      <c r="O628" s="167"/>
      <c r="P628" s="167"/>
      <c r="Q628" s="108"/>
      <c r="R628" s="108"/>
      <c r="S628" s="108"/>
      <c r="T628" s="108"/>
      <c r="U628" s="108"/>
      <c r="V628" s="108"/>
      <c r="W628" s="108"/>
      <c r="X628" s="108"/>
      <c r="Y628" s="108"/>
      <c r="Z628" s="108"/>
    </row>
    <row r="629" spans="1:26" ht="15.75" customHeight="1">
      <c r="A629" s="108"/>
      <c r="B629" s="108"/>
      <c r="C629" s="108"/>
      <c r="D629" s="108"/>
      <c r="E629" s="108"/>
      <c r="F629" s="108"/>
      <c r="G629" s="108"/>
      <c r="H629" s="108"/>
      <c r="I629" s="108"/>
      <c r="J629" s="108"/>
      <c r="K629" s="108"/>
      <c r="L629" s="108"/>
      <c r="M629" s="108"/>
      <c r="N629" s="108"/>
      <c r="O629" s="167"/>
      <c r="P629" s="167"/>
      <c r="Q629" s="108"/>
      <c r="R629" s="108"/>
      <c r="S629" s="108"/>
      <c r="T629" s="108"/>
      <c r="U629" s="108"/>
      <c r="V629" s="108"/>
      <c r="W629" s="108"/>
      <c r="X629" s="108"/>
      <c r="Y629" s="108"/>
      <c r="Z629" s="108"/>
    </row>
    <row r="630" spans="1:26" ht="15.75" customHeight="1">
      <c r="A630" s="108"/>
      <c r="B630" s="108"/>
      <c r="C630" s="108"/>
      <c r="D630" s="108"/>
      <c r="E630" s="108"/>
      <c r="F630" s="108"/>
      <c r="G630" s="108"/>
      <c r="H630" s="108"/>
      <c r="I630" s="108"/>
      <c r="J630" s="108"/>
      <c r="K630" s="108"/>
      <c r="L630" s="108"/>
      <c r="M630" s="108"/>
      <c r="N630" s="108"/>
      <c r="O630" s="167"/>
      <c r="P630" s="167"/>
      <c r="Q630" s="108"/>
      <c r="R630" s="108"/>
      <c r="S630" s="108"/>
      <c r="T630" s="108"/>
      <c r="U630" s="108"/>
      <c r="V630" s="108"/>
      <c r="W630" s="108"/>
      <c r="X630" s="108"/>
      <c r="Y630" s="108"/>
      <c r="Z630" s="108"/>
    </row>
    <row r="631" spans="1:26" ht="15.75" customHeight="1">
      <c r="A631" s="108"/>
      <c r="B631" s="108"/>
      <c r="C631" s="108"/>
      <c r="D631" s="108"/>
      <c r="E631" s="108"/>
      <c r="F631" s="108"/>
      <c r="G631" s="108"/>
      <c r="H631" s="108"/>
      <c r="I631" s="108"/>
      <c r="J631" s="108"/>
      <c r="K631" s="108"/>
      <c r="L631" s="108"/>
      <c r="M631" s="108"/>
      <c r="N631" s="108"/>
      <c r="O631" s="167"/>
      <c r="P631" s="167"/>
      <c r="Q631" s="108"/>
      <c r="R631" s="108"/>
      <c r="S631" s="108"/>
      <c r="T631" s="108"/>
      <c r="U631" s="108"/>
      <c r="V631" s="108"/>
      <c r="W631" s="108"/>
      <c r="X631" s="108"/>
      <c r="Y631" s="108"/>
      <c r="Z631" s="108"/>
    </row>
    <row r="632" spans="1:26" ht="15.75" customHeight="1">
      <c r="A632" s="108"/>
      <c r="B632" s="108"/>
      <c r="C632" s="108"/>
      <c r="D632" s="108"/>
      <c r="E632" s="108"/>
      <c r="F632" s="108"/>
      <c r="G632" s="108"/>
      <c r="H632" s="108"/>
      <c r="I632" s="108"/>
      <c r="J632" s="108"/>
      <c r="K632" s="108"/>
      <c r="L632" s="108"/>
      <c r="M632" s="108"/>
      <c r="N632" s="108"/>
      <c r="O632" s="167"/>
      <c r="P632" s="167"/>
      <c r="Q632" s="108"/>
      <c r="R632" s="108"/>
      <c r="S632" s="108"/>
      <c r="T632" s="108"/>
      <c r="U632" s="108"/>
      <c r="V632" s="108"/>
      <c r="W632" s="108"/>
      <c r="X632" s="108"/>
      <c r="Y632" s="108"/>
      <c r="Z632" s="108"/>
    </row>
    <row r="633" spans="1:26" ht="15.75" customHeight="1">
      <c r="A633" s="108"/>
      <c r="B633" s="108"/>
      <c r="C633" s="108"/>
      <c r="D633" s="108"/>
      <c r="E633" s="108"/>
      <c r="F633" s="108"/>
      <c r="G633" s="108"/>
      <c r="H633" s="108"/>
      <c r="I633" s="108"/>
      <c r="J633" s="108"/>
      <c r="K633" s="108"/>
      <c r="L633" s="108"/>
      <c r="M633" s="108"/>
      <c r="N633" s="108"/>
      <c r="O633" s="167"/>
      <c r="P633" s="167"/>
      <c r="Q633" s="108"/>
      <c r="R633" s="108"/>
      <c r="S633" s="108"/>
      <c r="T633" s="108"/>
      <c r="U633" s="108"/>
      <c r="V633" s="108"/>
      <c r="W633" s="108"/>
      <c r="X633" s="108"/>
      <c r="Y633" s="108"/>
      <c r="Z633" s="108"/>
    </row>
    <row r="634" spans="1:26" ht="15.75" customHeight="1">
      <c r="A634" s="108"/>
      <c r="B634" s="108"/>
      <c r="C634" s="108"/>
      <c r="D634" s="108"/>
      <c r="E634" s="108"/>
      <c r="F634" s="108"/>
      <c r="G634" s="108"/>
      <c r="H634" s="108"/>
      <c r="I634" s="108"/>
      <c r="J634" s="108"/>
      <c r="K634" s="108"/>
      <c r="L634" s="108"/>
      <c r="M634" s="108"/>
      <c r="N634" s="108"/>
      <c r="O634" s="167"/>
      <c r="P634" s="167"/>
      <c r="Q634" s="108"/>
      <c r="R634" s="108"/>
      <c r="S634" s="108"/>
      <c r="T634" s="108"/>
      <c r="U634" s="108"/>
      <c r="V634" s="108"/>
      <c r="W634" s="108"/>
      <c r="X634" s="108"/>
      <c r="Y634" s="108"/>
      <c r="Z634" s="108"/>
    </row>
    <row r="635" spans="1:26" ht="15.75" customHeight="1">
      <c r="A635" s="108"/>
      <c r="B635" s="108"/>
      <c r="C635" s="108"/>
      <c r="D635" s="108"/>
      <c r="E635" s="108"/>
      <c r="F635" s="108"/>
      <c r="G635" s="108"/>
      <c r="H635" s="108"/>
      <c r="I635" s="108"/>
      <c r="J635" s="108"/>
      <c r="K635" s="108"/>
      <c r="L635" s="108"/>
      <c r="M635" s="108"/>
      <c r="N635" s="108"/>
      <c r="O635" s="167"/>
      <c r="P635" s="167"/>
      <c r="Q635" s="108"/>
      <c r="R635" s="108"/>
      <c r="S635" s="108"/>
      <c r="T635" s="108"/>
      <c r="U635" s="108"/>
      <c r="V635" s="108"/>
      <c r="W635" s="108"/>
      <c r="X635" s="108"/>
      <c r="Y635" s="108"/>
      <c r="Z635" s="108"/>
    </row>
    <row r="636" spans="1:26" ht="15.75" customHeight="1">
      <c r="A636" s="108"/>
      <c r="B636" s="108"/>
      <c r="C636" s="108"/>
      <c r="D636" s="108"/>
      <c r="E636" s="108"/>
      <c r="F636" s="108"/>
      <c r="G636" s="108"/>
      <c r="H636" s="108"/>
      <c r="I636" s="108"/>
      <c r="J636" s="108"/>
      <c r="K636" s="108"/>
      <c r="L636" s="108"/>
      <c r="M636" s="108"/>
      <c r="N636" s="108"/>
      <c r="O636" s="167"/>
      <c r="P636" s="167"/>
      <c r="Q636" s="108"/>
      <c r="R636" s="108"/>
      <c r="S636" s="108"/>
      <c r="T636" s="108"/>
      <c r="U636" s="108"/>
      <c r="V636" s="108"/>
      <c r="W636" s="108"/>
      <c r="X636" s="108"/>
      <c r="Y636" s="108"/>
      <c r="Z636" s="108"/>
    </row>
    <row r="637" spans="1:26" ht="15.75" customHeight="1">
      <c r="A637" s="108"/>
      <c r="B637" s="108"/>
      <c r="C637" s="108"/>
      <c r="D637" s="108"/>
      <c r="E637" s="108"/>
      <c r="F637" s="108"/>
      <c r="G637" s="108"/>
      <c r="H637" s="108"/>
      <c r="I637" s="108"/>
      <c r="J637" s="108"/>
      <c r="K637" s="108"/>
      <c r="L637" s="108"/>
      <c r="M637" s="108"/>
      <c r="N637" s="108"/>
      <c r="O637" s="167"/>
      <c r="P637" s="167"/>
      <c r="Q637" s="108"/>
      <c r="R637" s="108"/>
      <c r="S637" s="108"/>
      <c r="T637" s="108"/>
      <c r="U637" s="108"/>
      <c r="V637" s="108"/>
      <c r="W637" s="108"/>
      <c r="X637" s="108"/>
      <c r="Y637" s="108"/>
      <c r="Z637" s="108"/>
    </row>
    <row r="638" spans="1:26" ht="15.75" customHeight="1">
      <c r="A638" s="108"/>
      <c r="B638" s="108"/>
      <c r="C638" s="108"/>
      <c r="D638" s="108"/>
      <c r="E638" s="108"/>
      <c r="F638" s="108"/>
      <c r="G638" s="108"/>
      <c r="H638" s="108"/>
      <c r="I638" s="108"/>
      <c r="J638" s="108"/>
      <c r="K638" s="108"/>
      <c r="L638" s="108"/>
      <c r="M638" s="108"/>
      <c r="N638" s="108"/>
      <c r="O638" s="167"/>
      <c r="P638" s="167"/>
      <c r="Q638" s="108"/>
      <c r="R638" s="108"/>
      <c r="S638" s="108"/>
      <c r="T638" s="108"/>
      <c r="U638" s="108"/>
      <c r="V638" s="108"/>
      <c r="W638" s="108"/>
      <c r="X638" s="108"/>
      <c r="Y638" s="108"/>
      <c r="Z638" s="108"/>
    </row>
    <row r="639" spans="1:26" ht="15.75" customHeight="1">
      <c r="A639" s="108"/>
      <c r="B639" s="108"/>
      <c r="C639" s="108"/>
      <c r="D639" s="108"/>
      <c r="E639" s="108"/>
      <c r="F639" s="108"/>
      <c r="G639" s="108"/>
      <c r="H639" s="108"/>
      <c r="I639" s="108"/>
      <c r="J639" s="108"/>
      <c r="K639" s="108"/>
      <c r="L639" s="108"/>
      <c r="M639" s="108"/>
      <c r="N639" s="108"/>
      <c r="O639" s="167"/>
      <c r="P639" s="167"/>
      <c r="Q639" s="108"/>
      <c r="R639" s="108"/>
      <c r="S639" s="108"/>
      <c r="T639" s="108"/>
      <c r="U639" s="108"/>
      <c r="V639" s="108"/>
      <c r="W639" s="108"/>
      <c r="X639" s="108"/>
      <c r="Y639" s="108"/>
      <c r="Z639" s="108"/>
    </row>
    <row r="640" spans="1:26" ht="15.75" customHeight="1">
      <c r="A640" s="108"/>
      <c r="B640" s="108"/>
      <c r="C640" s="108"/>
      <c r="D640" s="108"/>
      <c r="E640" s="108"/>
      <c r="F640" s="108"/>
      <c r="G640" s="108"/>
      <c r="H640" s="108"/>
      <c r="I640" s="108"/>
      <c r="J640" s="108"/>
      <c r="K640" s="108"/>
      <c r="L640" s="108"/>
      <c r="M640" s="108"/>
      <c r="N640" s="108"/>
      <c r="O640" s="167"/>
      <c r="P640" s="167"/>
      <c r="Q640" s="108"/>
      <c r="R640" s="108"/>
      <c r="S640" s="108"/>
      <c r="T640" s="108"/>
      <c r="U640" s="108"/>
      <c r="V640" s="108"/>
      <c r="W640" s="108"/>
      <c r="X640" s="108"/>
      <c r="Y640" s="108"/>
      <c r="Z640" s="108"/>
    </row>
    <row r="641" spans="1:26" ht="15.75" customHeight="1">
      <c r="A641" s="108"/>
      <c r="B641" s="108"/>
      <c r="C641" s="108"/>
      <c r="D641" s="108"/>
      <c r="E641" s="108"/>
      <c r="F641" s="108"/>
      <c r="G641" s="108"/>
      <c r="H641" s="108"/>
      <c r="I641" s="108"/>
      <c r="J641" s="108"/>
      <c r="K641" s="108"/>
      <c r="L641" s="108"/>
      <c r="M641" s="108"/>
      <c r="N641" s="108"/>
      <c r="O641" s="167"/>
      <c r="P641" s="167"/>
      <c r="Q641" s="108"/>
      <c r="R641" s="108"/>
      <c r="S641" s="108"/>
      <c r="T641" s="108"/>
      <c r="U641" s="108"/>
      <c r="V641" s="108"/>
      <c r="W641" s="108"/>
      <c r="X641" s="108"/>
      <c r="Y641" s="108"/>
      <c r="Z641" s="108"/>
    </row>
    <row r="642" spans="1:26" ht="15.75" customHeight="1">
      <c r="A642" s="108"/>
      <c r="B642" s="108"/>
      <c r="C642" s="108"/>
      <c r="D642" s="108"/>
      <c r="E642" s="108"/>
      <c r="F642" s="108"/>
      <c r="G642" s="108"/>
      <c r="H642" s="108"/>
      <c r="I642" s="108"/>
      <c r="J642" s="108"/>
      <c r="K642" s="108"/>
      <c r="L642" s="108"/>
      <c r="M642" s="108"/>
      <c r="N642" s="108"/>
      <c r="O642" s="167"/>
      <c r="P642" s="167"/>
      <c r="Q642" s="108"/>
      <c r="R642" s="108"/>
      <c r="S642" s="108"/>
      <c r="T642" s="108"/>
      <c r="U642" s="108"/>
      <c r="V642" s="108"/>
      <c r="W642" s="108"/>
      <c r="X642" s="108"/>
      <c r="Y642" s="108"/>
      <c r="Z642" s="108"/>
    </row>
    <row r="643" spans="1:26" ht="15.75" customHeight="1">
      <c r="A643" s="108"/>
      <c r="B643" s="108"/>
      <c r="C643" s="108"/>
      <c r="D643" s="108"/>
      <c r="E643" s="108"/>
      <c r="F643" s="108"/>
      <c r="G643" s="108"/>
      <c r="H643" s="108"/>
      <c r="I643" s="108"/>
      <c r="J643" s="108"/>
      <c r="K643" s="108"/>
      <c r="L643" s="108"/>
      <c r="M643" s="108"/>
      <c r="N643" s="108"/>
      <c r="O643" s="167"/>
      <c r="P643" s="167"/>
      <c r="Q643" s="108"/>
      <c r="R643" s="108"/>
      <c r="S643" s="108"/>
      <c r="T643" s="108"/>
      <c r="U643" s="108"/>
      <c r="V643" s="108"/>
      <c r="W643" s="108"/>
      <c r="X643" s="108"/>
      <c r="Y643" s="108"/>
      <c r="Z643" s="108"/>
    </row>
    <row r="644" spans="1:26" ht="15.75" customHeight="1">
      <c r="A644" s="108"/>
      <c r="B644" s="108"/>
      <c r="C644" s="108"/>
      <c r="D644" s="108"/>
      <c r="E644" s="108"/>
      <c r="F644" s="108"/>
      <c r="G644" s="108"/>
      <c r="H644" s="108"/>
      <c r="I644" s="108"/>
      <c r="J644" s="108"/>
      <c r="K644" s="108"/>
      <c r="L644" s="108"/>
      <c r="M644" s="108"/>
      <c r="N644" s="108"/>
      <c r="O644" s="167"/>
      <c r="P644" s="167"/>
      <c r="Q644" s="108"/>
      <c r="R644" s="108"/>
      <c r="S644" s="108"/>
      <c r="T644" s="108"/>
      <c r="U644" s="108"/>
      <c r="V644" s="108"/>
      <c r="W644" s="108"/>
      <c r="X644" s="108"/>
      <c r="Y644" s="108"/>
      <c r="Z644" s="108"/>
    </row>
    <row r="645" spans="1:26" ht="15.75" customHeight="1">
      <c r="A645" s="108"/>
      <c r="B645" s="108"/>
      <c r="C645" s="108"/>
      <c r="D645" s="108"/>
      <c r="E645" s="108"/>
      <c r="F645" s="108"/>
      <c r="G645" s="108"/>
      <c r="H645" s="108"/>
      <c r="I645" s="108"/>
      <c r="J645" s="108"/>
      <c r="K645" s="108"/>
      <c r="L645" s="108"/>
      <c r="M645" s="108"/>
      <c r="N645" s="108"/>
      <c r="O645" s="167"/>
      <c r="P645" s="167"/>
      <c r="Q645" s="108"/>
      <c r="R645" s="108"/>
      <c r="S645" s="108"/>
      <c r="T645" s="108"/>
      <c r="U645" s="108"/>
      <c r="V645" s="108"/>
      <c r="W645" s="108"/>
      <c r="X645" s="108"/>
      <c r="Y645" s="108"/>
      <c r="Z645" s="108"/>
    </row>
    <row r="646" spans="1:26" ht="15.75" customHeight="1">
      <c r="A646" s="108"/>
      <c r="B646" s="108"/>
      <c r="C646" s="108"/>
      <c r="D646" s="108"/>
      <c r="E646" s="108"/>
      <c r="F646" s="108"/>
      <c r="G646" s="108"/>
      <c r="H646" s="108"/>
      <c r="I646" s="108"/>
      <c r="J646" s="108"/>
      <c r="K646" s="108"/>
      <c r="L646" s="108"/>
      <c r="M646" s="108"/>
      <c r="N646" s="108"/>
      <c r="O646" s="167"/>
      <c r="P646" s="167"/>
      <c r="Q646" s="108"/>
      <c r="R646" s="108"/>
      <c r="S646" s="108"/>
      <c r="T646" s="108"/>
      <c r="U646" s="108"/>
      <c r="V646" s="108"/>
      <c r="W646" s="108"/>
      <c r="X646" s="108"/>
      <c r="Y646" s="108"/>
      <c r="Z646" s="108"/>
    </row>
    <row r="647" spans="1:26" ht="15.75" customHeight="1">
      <c r="A647" s="108"/>
      <c r="B647" s="108"/>
      <c r="C647" s="108"/>
      <c r="D647" s="108"/>
      <c r="E647" s="108"/>
      <c r="F647" s="108"/>
      <c r="G647" s="108"/>
      <c r="H647" s="108"/>
      <c r="I647" s="108"/>
      <c r="J647" s="108"/>
      <c r="K647" s="108"/>
      <c r="L647" s="108"/>
      <c r="M647" s="108"/>
      <c r="N647" s="108"/>
      <c r="O647" s="167"/>
      <c r="P647" s="167"/>
      <c r="Q647" s="108"/>
      <c r="R647" s="108"/>
      <c r="S647" s="108"/>
      <c r="T647" s="108"/>
      <c r="U647" s="108"/>
      <c r="V647" s="108"/>
      <c r="W647" s="108"/>
      <c r="X647" s="108"/>
      <c r="Y647" s="108"/>
      <c r="Z647" s="108"/>
    </row>
    <row r="648" spans="1:26" ht="15.75" customHeight="1">
      <c r="A648" s="108"/>
      <c r="B648" s="108"/>
      <c r="C648" s="108"/>
      <c r="D648" s="108"/>
      <c r="E648" s="108"/>
      <c r="F648" s="108"/>
      <c r="G648" s="108"/>
      <c r="H648" s="108"/>
      <c r="I648" s="108"/>
      <c r="J648" s="108"/>
      <c r="K648" s="108"/>
      <c r="L648" s="108"/>
      <c r="M648" s="108"/>
      <c r="N648" s="108"/>
      <c r="O648" s="167"/>
      <c r="P648" s="167"/>
      <c r="Q648" s="108"/>
      <c r="R648" s="108"/>
      <c r="S648" s="108"/>
      <c r="T648" s="108"/>
      <c r="U648" s="108"/>
      <c r="V648" s="108"/>
      <c r="W648" s="108"/>
      <c r="X648" s="108"/>
      <c r="Y648" s="108"/>
      <c r="Z648" s="108"/>
    </row>
    <row r="649" spans="1:26" ht="15.75" customHeight="1">
      <c r="A649" s="108"/>
      <c r="B649" s="108"/>
      <c r="C649" s="108"/>
      <c r="D649" s="108"/>
      <c r="E649" s="108"/>
      <c r="F649" s="108"/>
      <c r="G649" s="108"/>
      <c r="H649" s="108"/>
      <c r="I649" s="108"/>
      <c r="J649" s="108"/>
      <c r="K649" s="108"/>
      <c r="L649" s="108"/>
      <c r="M649" s="108"/>
      <c r="N649" s="108"/>
      <c r="O649" s="167"/>
      <c r="P649" s="167"/>
      <c r="Q649" s="108"/>
      <c r="R649" s="108"/>
      <c r="S649" s="108"/>
      <c r="T649" s="108"/>
      <c r="U649" s="108"/>
      <c r="V649" s="108"/>
      <c r="W649" s="108"/>
      <c r="X649" s="108"/>
      <c r="Y649" s="108"/>
      <c r="Z649" s="108"/>
    </row>
    <row r="650" spans="1:26" ht="15.75" customHeight="1">
      <c r="A650" s="108"/>
      <c r="B650" s="108"/>
      <c r="C650" s="108"/>
      <c r="D650" s="108"/>
      <c r="E650" s="108"/>
      <c r="F650" s="108"/>
      <c r="G650" s="108"/>
      <c r="H650" s="108"/>
      <c r="I650" s="108"/>
      <c r="J650" s="108"/>
      <c r="K650" s="108"/>
      <c r="L650" s="108"/>
      <c r="M650" s="108"/>
      <c r="N650" s="108"/>
      <c r="O650" s="167"/>
      <c r="P650" s="167"/>
      <c r="Q650" s="108"/>
      <c r="R650" s="108"/>
      <c r="S650" s="108"/>
      <c r="T650" s="108"/>
      <c r="U650" s="108"/>
      <c r="V650" s="108"/>
      <c r="W650" s="108"/>
      <c r="X650" s="108"/>
      <c r="Y650" s="108"/>
      <c r="Z650" s="108"/>
    </row>
    <row r="651" spans="1:26" ht="15.75" customHeight="1">
      <c r="A651" s="108"/>
      <c r="B651" s="108"/>
      <c r="C651" s="108"/>
      <c r="D651" s="108"/>
      <c r="E651" s="108"/>
      <c r="F651" s="108"/>
      <c r="G651" s="108"/>
      <c r="H651" s="108"/>
      <c r="I651" s="108"/>
      <c r="J651" s="108"/>
      <c r="K651" s="108"/>
      <c r="L651" s="108"/>
      <c r="M651" s="108"/>
      <c r="N651" s="108"/>
      <c r="O651" s="167"/>
      <c r="P651" s="167"/>
      <c r="Q651" s="108"/>
      <c r="R651" s="108"/>
      <c r="S651" s="108"/>
      <c r="T651" s="108"/>
      <c r="U651" s="108"/>
      <c r="V651" s="108"/>
      <c r="W651" s="108"/>
      <c r="X651" s="108"/>
      <c r="Y651" s="108"/>
      <c r="Z651" s="108"/>
    </row>
    <row r="652" spans="1:26" ht="15.75" customHeight="1">
      <c r="A652" s="108"/>
      <c r="B652" s="108"/>
      <c r="C652" s="108"/>
      <c r="D652" s="108"/>
      <c r="E652" s="108"/>
      <c r="F652" s="108"/>
      <c r="G652" s="108"/>
      <c r="H652" s="108"/>
      <c r="I652" s="108"/>
      <c r="J652" s="108"/>
      <c r="K652" s="108"/>
      <c r="L652" s="108"/>
      <c r="M652" s="108"/>
      <c r="N652" s="108"/>
      <c r="O652" s="167"/>
      <c r="P652" s="167"/>
      <c r="Q652" s="108"/>
      <c r="R652" s="108"/>
      <c r="S652" s="108"/>
      <c r="T652" s="108"/>
      <c r="U652" s="108"/>
      <c r="V652" s="108"/>
      <c r="W652" s="108"/>
      <c r="X652" s="108"/>
      <c r="Y652" s="108"/>
      <c r="Z652" s="108"/>
    </row>
    <row r="653" spans="1:26" ht="15.75" customHeight="1">
      <c r="A653" s="108"/>
      <c r="B653" s="108"/>
      <c r="C653" s="108"/>
      <c r="D653" s="108"/>
      <c r="E653" s="108"/>
      <c r="F653" s="108"/>
      <c r="G653" s="108"/>
      <c r="H653" s="108"/>
      <c r="I653" s="108"/>
      <c r="J653" s="108"/>
      <c r="K653" s="108"/>
      <c r="L653" s="108"/>
      <c r="M653" s="108"/>
      <c r="N653" s="108"/>
      <c r="O653" s="167"/>
      <c r="P653" s="167"/>
      <c r="Q653" s="108"/>
      <c r="R653" s="108"/>
      <c r="S653" s="108"/>
      <c r="T653" s="108"/>
      <c r="U653" s="108"/>
      <c r="V653" s="108"/>
      <c r="W653" s="108"/>
      <c r="X653" s="108"/>
      <c r="Y653" s="108"/>
      <c r="Z653" s="108"/>
    </row>
    <row r="654" spans="1:26" ht="15.75" customHeight="1">
      <c r="A654" s="108"/>
      <c r="B654" s="108"/>
      <c r="C654" s="108"/>
      <c r="D654" s="108"/>
      <c r="E654" s="108"/>
      <c r="F654" s="108"/>
      <c r="G654" s="108"/>
      <c r="H654" s="108"/>
      <c r="I654" s="108"/>
      <c r="J654" s="108"/>
      <c r="K654" s="108"/>
      <c r="L654" s="108"/>
      <c r="M654" s="108"/>
      <c r="N654" s="108"/>
      <c r="O654" s="167"/>
      <c r="P654" s="167"/>
      <c r="Q654" s="108"/>
      <c r="R654" s="108"/>
      <c r="S654" s="108"/>
      <c r="T654" s="108"/>
      <c r="U654" s="108"/>
      <c r="V654" s="108"/>
      <c r="W654" s="108"/>
      <c r="X654" s="108"/>
      <c r="Y654" s="108"/>
      <c r="Z654" s="108"/>
    </row>
    <row r="655" spans="1:26" ht="15.75" customHeight="1">
      <c r="A655" s="108"/>
      <c r="B655" s="108"/>
      <c r="C655" s="108"/>
      <c r="D655" s="108"/>
      <c r="E655" s="108"/>
      <c r="F655" s="108"/>
      <c r="G655" s="108"/>
      <c r="H655" s="108"/>
      <c r="I655" s="108"/>
      <c r="J655" s="108"/>
      <c r="K655" s="108"/>
      <c r="L655" s="108"/>
      <c r="M655" s="108"/>
      <c r="N655" s="108"/>
      <c r="O655" s="167"/>
      <c r="P655" s="167"/>
      <c r="Q655" s="108"/>
      <c r="R655" s="108"/>
      <c r="S655" s="108"/>
      <c r="T655" s="108"/>
      <c r="U655" s="108"/>
      <c r="V655" s="108"/>
      <c r="W655" s="108"/>
      <c r="X655" s="108"/>
      <c r="Y655" s="108"/>
      <c r="Z655" s="108"/>
    </row>
    <row r="656" spans="1:26" ht="15.75" customHeight="1">
      <c r="A656" s="108"/>
      <c r="B656" s="108"/>
      <c r="C656" s="108"/>
      <c r="D656" s="108"/>
      <c r="E656" s="108"/>
      <c r="F656" s="108"/>
      <c r="G656" s="108"/>
      <c r="H656" s="108"/>
      <c r="I656" s="108"/>
      <c r="J656" s="108"/>
      <c r="K656" s="108"/>
      <c r="L656" s="108"/>
      <c r="M656" s="108"/>
      <c r="N656" s="108"/>
      <c r="O656" s="167"/>
      <c r="P656" s="167"/>
      <c r="Q656" s="108"/>
      <c r="R656" s="108"/>
      <c r="S656" s="108"/>
      <c r="T656" s="108"/>
      <c r="U656" s="108"/>
      <c r="V656" s="108"/>
      <c r="W656" s="108"/>
      <c r="X656" s="108"/>
      <c r="Y656" s="108"/>
      <c r="Z656" s="108"/>
    </row>
    <row r="657" spans="1:26" ht="15.75" customHeight="1">
      <c r="A657" s="108"/>
      <c r="B657" s="108"/>
      <c r="C657" s="108"/>
      <c r="D657" s="108"/>
      <c r="E657" s="108"/>
      <c r="F657" s="108"/>
      <c r="G657" s="108"/>
      <c r="H657" s="108"/>
      <c r="I657" s="108"/>
      <c r="J657" s="108"/>
      <c r="K657" s="108"/>
      <c r="L657" s="108"/>
      <c r="M657" s="108"/>
      <c r="N657" s="108"/>
      <c r="O657" s="167"/>
      <c r="P657" s="167"/>
      <c r="Q657" s="108"/>
      <c r="R657" s="108"/>
      <c r="S657" s="108"/>
      <c r="T657" s="108"/>
      <c r="U657" s="108"/>
      <c r="V657" s="108"/>
      <c r="W657" s="108"/>
      <c r="X657" s="108"/>
      <c r="Y657" s="108"/>
      <c r="Z657" s="108"/>
    </row>
    <row r="658" spans="1:26" ht="15.75" customHeight="1">
      <c r="A658" s="108"/>
      <c r="B658" s="108"/>
      <c r="C658" s="108"/>
      <c r="D658" s="108"/>
      <c r="E658" s="108"/>
      <c r="F658" s="108"/>
      <c r="G658" s="108"/>
      <c r="H658" s="108"/>
      <c r="I658" s="108"/>
      <c r="J658" s="108"/>
      <c r="K658" s="108"/>
      <c r="L658" s="108"/>
      <c r="M658" s="108"/>
      <c r="N658" s="108"/>
      <c r="O658" s="167"/>
      <c r="P658" s="167"/>
      <c r="Q658" s="108"/>
      <c r="R658" s="108"/>
      <c r="S658" s="108"/>
      <c r="T658" s="108"/>
      <c r="U658" s="108"/>
      <c r="V658" s="108"/>
      <c r="W658" s="108"/>
      <c r="X658" s="108"/>
      <c r="Y658" s="108"/>
      <c r="Z658" s="108"/>
    </row>
    <row r="659" spans="1:26" ht="15.75" customHeight="1">
      <c r="A659" s="108"/>
      <c r="B659" s="108"/>
      <c r="C659" s="108"/>
      <c r="D659" s="108"/>
      <c r="E659" s="108"/>
      <c r="F659" s="108"/>
      <c r="G659" s="108"/>
      <c r="H659" s="108"/>
      <c r="I659" s="108"/>
      <c r="J659" s="108"/>
      <c r="K659" s="108"/>
      <c r="L659" s="108"/>
      <c r="M659" s="108"/>
      <c r="N659" s="108"/>
      <c r="O659" s="167"/>
      <c r="P659" s="167"/>
      <c r="Q659" s="108"/>
      <c r="R659" s="108"/>
      <c r="S659" s="108"/>
      <c r="T659" s="108"/>
      <c r="U659" s="108"/>
      <c r="V659" s="108"/>
      <c r="W659" s="108"/>
      <c r="X659" s="108"/>
      <c r="Y659" s="108"/>
      <c r="Z659" s="108"/>
    </row>
    <row r="660" spans="1:26" ht="15.75" customHeight="1">
      <c r="A660" s="108"/>
      <c r="B660" s="108"/>
      <c r="C660" s="108"/>
      <c r="D660" s="108"/>
      <c r="E660" s="108"/>
      <c r="F660" s="108"/>
      <c r="G660" s="108"/>
      <c r="H660" s="108"/>
      <c r="I660" s="108"/>
      <c r="J660" s="108"/>
      <c r="K660" s="108"/>
      <c r="L660" s="108"/>
      <c r="M660" s="108"/>
      <c r="N660" s="108"/>
      <c r="O660" s="167"/>
      <c r="P660" s="167"/>
      <c r="Q660" s="108"/>
      <c r="R660" s="108"/>
      <c r="S660" s="108"/>
      <c r="T660" s="108"/>
      <c r="U660" s="108"/>
      <c r="V660" s="108"/>
      <c r="W660" s="108"/>
      <c r="X660" s="108"/>
      <c r="Y660" s="108"/>
      <c r="Z660" s="108"/>
    </row>
    <row r="661" spans="1:26" ht="15.75" customHeight="1">
      <c r="A661" s="108"/>
      <c r="B661" s="108"/>
      <c r="C661" s="108"/>
      <c r="D661" s="108"/>
      <c r="E661" s="108"/>
      <c r="F661" s="108"/>
      <c r="G661" s="108"/>
      <c r="H661" s="108"/>
      <c r="I661" s="108"/>
      <c r="J661" s="108"/>
      <c r="K661" s="108"/>
      <c r="L661" s="108"/>
      <c r="M661" s="108"/>
      <c r="N661" s="108"/>
      <c r="O661" s="167"/>
      <c r="P661" s="167"/>
      <c r="Q661" s="108"/>
      <c r="R661" s="108"/>
      <c r="S661" s="108"/>
      <c r="T661" s="108"/>
      <c r="U661" s="108"/>
      <c r="V661" s="108"/>
      <c r="W661" s="108"/>
      <c r="X661" s="108"/>
      <c r="Y661" s="108"/>
      <c r="Z661" s="108"/>
    </row>
    <row r="662" spans="1:26" ht="15.75" customHeight="1">
      <c r="A662" s="108"/>
      <c r="B662" s="108"/>
      <c r="C662" s="108"/>
      <c r="D662" s="108"/>
      <c r="E662" s="108"/>
      <c r="F662" s="108"/>
      <c r="G662" s="108"/>
      <c r="H662" s="108"/>
      <c r="I662" s="108"/>
      <c r="J662" s="108"/>
      <c r="K662" s="108"/>
      <c r="L662" s="108"/>
      <c r="M662" s="108"/>
      <c r="N662" s="108"/>
      <c r="O662" s="167"/>
      <c r="P662" s="167"/>
      <c r="Q662" s="108"/>
      <c r="R662" s="108"/>
      <c r="S662" s="108"/>
      <c r="T662" s="108"/>
      <c r="U662" s="108"/>
      <c r="V662" s="108"/>
      <c r="W662" s="108"/>
      <c r="X662" s="108"/>
      <c r="Y662" s="108"/>
      <c r="Z662" s="108"/>
    </row>
    <row r="663" spans="1:26" ht="15.75" customHeight="1">
      <c r="A663" s="108"/>
      <c r="B663" s="108"/>
      <c r="C663" s="108"/>
      <c r="D663" s="108"/>
      <c r="E663" s="108"/>
      <c r="F663" s="108"/>
      <c r="G663" s="108"/>
      <c r="H663" s="108"/>
      <c r="I663" s="108"/>
      <c r="J663" s="108"/>
      <c r="K663" s="108"/>
      <c r="L663" s="108"/>
      <c r="M663" s="108"/>
      <c r="N663" s="108"/>
      <c r="O663" s="167"/>
      <c r="P663" s="167"/>
      <c r="Q663" s="108"/>
      <c r="R663" s="108"/>
      <c r="S663" s="108"/>
      <c r="T663" s="108"/>
      <c r="U663" s="108"/>
      <c r="V663" s="108"/>
      <c r="W663" s="108"/>
      <c r="X663" s="108"/>
      <c r="Y663" s="108"/>
      <c r="Z663" s="108"/>
    </row>
    <row r="664" spans="1:26" ht="15.75" customHeight="1">
      <c r="A664" s="108"/>
      <c r="B664" s="108"/>
      <c r="C664" s="108"/>
      <c r="D664" s="108"/>
      <c r="E664" s="108"/>
      <c r="F664" s="108"/>
      <c r="G664" s="108"/>
      <c r="H664" s="108"/>
      <c r="I664" s="108"/>
      <c r="J664" s="108"/>
      <c r="K664" s="108"/>
      <c r="L664" s="108"/>
      <c r="M664" s="108"/>
      <c r="N664" s="108"/>
      <c r="O664" s="167"/>
      <c r="P664" s="167"/>
      <c r="Q664" s="108"/>
      <c r="R664" s="108"/>
      <c r="S664" s="108"/>
      <c r="T664" s="108"/>
      <c r="U664" s="108"/>
      <c r="V664" s="108"/>
      <c r="W664" s="108"/>
      <c r="X664" s="108"/>
      <c r="Y664" s="108"/>
      <c r="Z664" s="108"/>
    </row>
    <row r="665" spans="1:26" ht="15.75" customHeight="1">
      <c r="A665" s="108"/>
      <c r="B665" s="108"/>
      <c r="C665" s="108"/>
      <c r="D665" s="108"/>
      <c r="E665" s="108"/>
      <c r="F665" s="108"/>
      <c r="G665" s="108"/>
      <c r="H665" s="108"/>
      <c r="I665" s="108"/>
      <c r="J665" s="108"/>
      <c r="K665" s="108"/>
      <c r="L665" s="108"/>
      <c r="M665" s="108"/>
      <c r="N665" s="108"/>
      <c r="O665" s="167"/>
      <c r="P665" s="167"/>
      <c r="Q665" s="108"/>
      <c r="R665" s="108"/>
      <c r="S665" s="108"/>
      <c r="T665" s="108"/>
      <c r="U665" s="108"/>
      <c r="V665" s="108"/>
      <c r="W665" s="108"/>
      <c r="X665" s="108"/>
      <c r="Y665" s="108"/>
      <c r="Z665" s="108"/>
    </row>
    <row r="666" spans="1:26" ht="15.75" customHeight="1">
      <c r="A666" s="108"/>
      <c r="B666" s="108"/>
      <c r="C666" s="108"/>
      <c r="D666" s="108"/>
      <c r="E666" s="108"/>
      <c r="F666" s="108"/>
      <c r="G666" s="108"/>
      <c r="H666" s="108"/>
      <c r="I666" s="108"/>
      <c r="J666" s="108"/>
      <c r="K666" s="108"/>
      <c r="L666" s="108"/>
      <c r="M666" s="108"/>
      <c r="N666" s="108"/>
      <c r="O666" s="167"/>
      <c r="P666" s="167"/>
      <c r="Q666" s="108"/>
      <c r="R666" s="108"/>
      <c r="S666" s="108"/>
      <c r="T666" s="108"/>
      <c r="U666" s="108"/>
      <c r="V666" s="108"/>
      <c r="W666" s="108"/>
      <c r="X666" s="108"/>
      <c r="Y666" s="108"/>
      <c r="Z666" s="108"/>
    </row>
    <row r="667" spans="1:26" ht="15.75" customHeight="1">
      <c r="A667" s="108"/>
      <c r="B667" s="108"/>
      <c r="C667" s="108"/>
      <c r="D667" s="108"/>
      <c r="E667" s="108"/>
      <c r="F667" s="108"/>
      <c r="G667" s="108"/>
      <c r="H667" s="108"/>
      <c r="I667" s="108"/>
      <c r="J667" s="108"/>
      <c r="K667" s="108"/>
      <c r="L667" s="108"/>
      <c r="M667" s="108"/>
      <c r="N667" s="108"/>
      <c r="O667" s="167"/>
      <c r="P667" s="167"/>
      <c r="Q667" s="108"/>
      <c r="R667" s="108"/>
      <c r="S667" s="108"/>
      <c r="T667" s="108"/>
      <c r="U667" s="108"/>
      <c r="V667" s="108"/>
      <c r="W667" s="108"/>
      <c r="X667" s="108"/>
      <c r="Y667" s="108"/>
      <c r="Z667" s="108"/>
    </row>
    <row r="668" spans="1:26" ht="15.75" customHeight="1">
      <c r="A668" s="108"/>
      <c r="B668" s="108"/>
      <c r="C668" s="108"/>
      <c r="D668" s="108"/>
      <c r="E668" s="108"/>
      <c r="F668" s="108"/>
      <c r="G668" s="108"/>
      <c r="H668" s="108"/>
      <c r="I668" s="108"/>
      <c r="J668" s="108"/>
      <c r="K668" s="108"/>
      <c r="L668" s="108"/>
      <c r="M668" s="108"/>
      <c r="N668" s="108"/>
      <c r="O668" s="167"/>
      <c r="P668" s="167"/>
      <c r="Q668" s="108"/>
      <c r="R668" s="108"/>
      <c r="S668" s="108"/>
      <c r="T668" s="108"/>
      <c r="U668" s="108"/>
      <c r="V668" s="108"/>
      <c r="W668" s="108"/>
      <c r="X668" s="108"/>
      <c r="Y668" s="108"/>
      <c r="Z668" s="108"/>
    </row>
    <row r="669" spans="1:26" ht="15.75" customHeight="1">
      <c r="A669" s="108"/>
      <c r="B669" s="108"/>
      <c r="C669" s="108"/>
      <c r="D669" s="108"/>
      <c r="E669" s="108"/>
      <c r="F669" s="108"/>
      <c r="G669" s="108"/>
      <c r="H669" s="108"/>
      <c r="I669" s="108"/>
      <c r="J669" s="108"/>
      <c r="K669" s="108"/>
      <c r="L669" s="108"/>
      <c r="M669" s="108"/>
      <c r="N669" s="108"/>
      <c r="O669" s="167"/>
      <c r="P669" s="167"/>
      <c r="Q669" s="108"/>
      <c r="R669" s="108"/>
      <c r="S669" s="108"/>
      <c r="T669" s="108"/>
      <c r="U669" s="108"/>
      <c r="V669" s="108"/>
      <c r="W669" s="108"/>
      <c r="X669" s="108"/>
      <c r="Y669" s="108"/>
      <c r="Z669" s="108"/>
    </row>
    <row r="670" spans="1:26" ht="15.75" customHeight="1">
      <c r="A670" s="108"/>
      <c r="B670" s="108"/>
      <c r="C670" s="108"/>
      <c r="D670" s="108"/>
      <c r="E670" s="108"/>
      <c r="F670" s="108"/>
      <c r="G670" s="108"/>
      <c r="H670" s="108"/>
      <c r="I670" s="108"/>
      <c r="J670" s="108"/>
      <c r="K670" s="108"/>
      <c r="L670" s="108"/>
      <c r="M670" s="108"/>
      <c r="N670" s="108"/>
      <c r="O670" s="167"/>
      <c r="P670" s="167"/>
      <c r="Q670" s="108"/>
      <c r="R670" s="108"/>
      <c r="S670" s="108"/>
      <c r="T670" s="108"/>
      <c r="U670" s="108"/>
      <c r="V670" s="108"/>
      <c r="W670" s="108"/>
      <c r="X670" s="108"/>
      <c r="Y670" s="108"/>
      <c r="Z670" s="108"/>
    </row>
    <row r="671" spans="1:26" ht="15.75" customHeight="1">
      <c r="A671" s="108"/>
      <c r="B671" s="108"/>
      <c r="C671" s="108"/>
      <c r="D671" s="108"/>
      <c r="E671" s="108"/>
      <c r="F671" s="108"/>
      <c r="G671" s="108"/>
      <c r="H671" s="108"/>
      <c r="I671" s="108"/>
      <c r="J671" s="108"/>
      <c r="K671" s="108"/>
      <c r="L671" s="108"/>
      <c r="M671" s="108"/>
      <c r="N671" s="108"/>
      <c r="O671" s="167"/>
      <c r="P671" s="167"/>
      <c r="Q671" s="108"/>
      <c r="R671" s="108"/>
      <c r="S671" s="108"/>
      <c r="T671" s="108"/>
      <c r="U671" s="108"/>
      <c r="V671" s="108"/>
      <c r="W671" s="108"/>
      <c r="X671" s="108"/>
      <c r="Y671" s="108"/>
      <c r="Z671" s="108"/>
    </row>
    <row r="672" spans="1:26" ht="15.75" customHeight="1">
      <c r="A672" s="108"/>
      <c r="B672" s="108"/>
      <c r="C672" s="108"/>
      <c r="D672" s="108"/>
      <c r="E672" s="108"/>
      <c r="F672" s="108"/>
      <c r="G672" s="108"/>
      <c r="H672" s="108"/>
      <c r="I672" s="108"/>
      <c r="J672" s="108"/>
      <c r="K672" s="108"/>
      <c r="L672" s="108"/>
      <c r="M672" s="108"/>
      <c r="N672" s="108"/>
      <c r="O672" s="167"/>
      <c r="P672" s="167"/>
      <c r="Q672" s="108"/>
      <c r="R672" s="108"/>
      <c r="S672" s="108"/>
      <c r="T672" s="108"/>
      <c r="U672" s="108"/>
      <c r="V672" s="108"/>
      <c r="W672" s="108"/>
      <c r="X672" s="108"/>
      <c r="Y672" s="108"/>
      <c r="Z672" s="108"/>
    </row>
    <row r="673" spans="1:26" ht="15.75" customHeight="1">
      <c r="A673" s="108"/>
      <c r="B673" s="108"/>
      <c r="C673" s="108"/>
      <c r="D673" s="108"/>
      <c r="E673" s="108"/>
      <c r="F673" s="108"/>
      <c r="G673" s="108"/>
      <c r="H673" s="108"/>
      <c r="I673" s="108"/>
      <c r="J673" s="108"/>
      <c r="K673" s="108"/>
      <c r="L673" s="108"/>
      <c r="M673" s="108"/>
      <c r="N673" s="108"/>
      <c r="O673" s="167"/>
      <c r="P673" s="167"/>
      <c r="Q673" s="108"/>
      <c r="R673" s="108"/>
      <c r="S673" s="108"/>
      <c r="T673" s="108"/>
      <c r="U673" s="108"/>
      <c r="V673" s="108"/>
      <c r="W673" s="108"/>
      <c r="X673" s="108"/>
      <c r="Y673" s="108"/>
      <c r="Z673" s="108"/>
    </row>
    <row r="674" spans="1:26" ht="15.75" customHeight="1">
      <c r="A674" s="108"/>
      <c r="B674" s="108"/>
      <c r="C674" s="108"/>
      <c r="D674" s="108"/>
      <c r="E674" s="108"/>
      <c r="F674" s="108"/>
      <c r="G674" s="108"/>
      <c r="H674" s="108"/>
      <c r="I674" s="108"/>
      <c r="J674" s="108"/>
      <c r="K674" s="108"/>
      <c r="L674" s="108"/>
      <c r="M674" s="108"/>
      <c r="N674" s="108"/>
      <c r="O674" s="167"/>
      <c r="P674" s="167"/>
      <c r="Q674" s="108"/>
      <c r="R674" s="108"/>
      <c r="S674" s="108"/>
      <c r="T674" s="108"/>
      <c r="U674" s="108"/>
      <c r="V674" s="108"/>
      <c r="W674" s="108"/>
      <c r="X674" s="108"/>
      <c r="Y674" s="108"/>
      <c r="Z674" s="108"/>
    </row>
    <row r="675" spans="1:26" ht="15.75" customHeight="1">
      <c r="A675" s="108"/>
      <c r="B675" s="108"/>
      <c r="C675" s="108"/>
      <c r="D675" s="108"/>
      <c r="E675" s="108"/>
      <c r="F675" s="108"/>
      <c r="G675" s="108"/>
      <c r="H675" s="108"/>
      <c r="I675" s="108"/>
      <c r="J675" s="108"/>
      <c r="K675" s="108"/>
      <c r="L675" s="108"/>
      <c r="M675" s="108"/>
      <c r="N675" s="108"/>
      <c r="O675" s="167"/>
      <c r="P675" s="167"/>
      <c r="Q675" s="108"/>
      <c r="R675" s="108"/>
      <c r="S675" s="108"/>
      <c r="T675" s="108"/>
      <c r="U675" s="108"/>
      <c r="V675" s="108"/>
      <c r="W675" s="108"/>
      <c r="X675" s="108"/>
      <c r="Y675" s="108"/>
      <c r="Z675" s="108"/>
    </row>
    <row r="676" spans="1:26" ht="15.75" customHeight="1">
      <c r="A676" s="108"/>
      <c r="B676" s="108"/>
      <c r="C676" s="108"/>
      <c r="D676" s="108"/>
      <c r="E676" s="108"/>
      <c r="F676" s="108"/>
      <c r="G676" s="108"/>
      <c r="H676" s="108"/>
      <c r="I676" s="108"/>
      <c r="J676" s="108"/>
      <c r="K676" s="108"/>
      <c r="L676" s="108"/>
      <c r="M676" s="108"/>
      <c r="N676" s="108"/>
      <c r="O676" s="167"/>
      <c r="P676" s="167"/>
      <c r="Q676" s="108"/>
      <c r="R676" s="108"/>
      <c r="S676" s="108"/>
      <c r="T676" s="108"/>
      <c r="U676" s="108"/>
      <c r="V676" s="108"/>
      <c r="W676" s="108"/>
      <c r="X676" s="108"/>
      <c r="Y676" s="108"/>
      <c r="Z676" s="108"/>
    </row>
    <row r="677" spans="1:26" ht="15.75" customHeight="1">
      <c r="A677" s="108"/>
      <c r="B677" s="108"/>
      <c r="C677" s="108"/>
      <c r="D677" s="108"/>
      <c r="E677" s="108"/>
      <c r="F677" s="108"/>
      <c r="G677" s="108"/>
      <c r="H677" s="108"/>
      <c r="I677" s="108"/>
      <c r="J677" s="108"/>
      <c r="K677" s="108"/>
      <c r="L677" s="108"/>
      <c r="M677" s="108"/>
      <c r="N677" s="108"/>
      <c r="O677" s="167"/>
      <c r="P677" s="167"/>
      <c r="Q677" s="108"/>
      <c r="R677" s="108"/>
      <c r="S677" s="108"/>
      <c r="T677" s="108"/>
      <c r="U677" s="108"/>
      <c r="V677" s="108"/>
      <c r="W677" s="108"/>
      <c r="X677" s="108"/>
      <c r="Y677" s="108"/>
      <c r="Z677" s="108"/>
    </row>
    <row r="678" spans="1:26" ht="15.75" customHeight="1">
      <c r="A678" s="108"/>
      <c r="B678" s="108"/>
      <c r="C678" s="108"/>
      <c r="D678" s="108"/>
      <c r="E678" s="108"/>
      <c r="F678" s="108"/>
      <c r="G678" s="108"/>
      <c r="H678" s="108"/>
      <c r="I678" s="108"/>
      <c r="J678" s="108"/>
      <c r="K678" s="108"/>
      <c r="L678" s="108"/>
      <c r="M678" s="108"/>
      <c r="N678" s="108"/>
      <c r="O678" s="167"/>
      <c r="P678" s="167"/>
      <c r="Q678" s="108"/>
      <c r="R678" s="108"/>
      <c r="S678" s="108"/>
      <c r="T678" s="108"/>
      <c r="U678" s="108"/>
      <c r="V678" s="108"/>
      <c r="W678" s="108"/>
      <c r="X678" s="108"/>
      <c r="Y678" s="108"/>
      <c r="Z678" s="108"/>
    </row>
    <row r="679" spans="1:26" ht="15.75" customHeight="1">
      <c r="A679" s="108"/>
      <c r="B679" s="108"/>
      <c r="C679" s="108"/>
      <c r="D679" s="108"/>
      <c r="E679" s="108"/>
      <c r="F679" s="108"/>
      <c r="G679" s="108"/>
      <c r="H679" s="108"/>
      <c r="I679" s="108"/>
      <c r="J679" s="108"/>
      <c r="K679" s="108"/>
      <c r="L679" s="108"/>
      <c r="M679" s="108"/>
      <c r="N679" s="108"/>
      <c r="O679" s="167"/>
      <c r="P679" s="167"/>
      <c r="Q679" s="108"/>
      <c r="R679" s="108"/>
      <c r="S679" s="108"/>
      <c r="T679" s="108"/>
      <c r="U679" s="108"/>
      <c r="V679" s="108"/>
      <c r="W679" s="108"/>
      <c r="X679" s="108"/>
      <c r="Y679" s="108"/>
      <c r="Z679" s="108"/>
    </row>
    <row r="680" spans="1:26" ht="15.75" customHeight="1">
      <c r="A680" s="108"/>
      <c r="B680" s="108"/>
      <c r="C680" s="108"/>
      <c r="D680" s="108"/>
      <c r="E680" s="108"/>
      <c r="F680" s="108"/>
      <c r="G680" s="108"/>
      <c r="H680" s="108"/>
      <c r="I680" s="108"/>
      <c r="J680" s="108"/>
      <c r="K680" s="108"/>
      <c r="L680" s="108"/>
      <c r="M680" s="108"/>
      <c r="N680" s="108"/>
      <c r="O680" s="167"/>
      <c r="P680" s="167"/>
      <c r="Q680" s="108"/>
      <c r="R680" s="108"/>
      <c r="S680" s="108"/>
      <c r="T680" s="108"/>
      <c r="U680" s="108"/>
      <c r="V680" s="108"/>
      <c r="W680" s="108"/>
      <c r="X680" s="108"/>
      <c r="Y680" s="108"/>
      <c r="Z680" s="108"/>
    </row>
    <row r="681" spans="1:26" ht="15.75" customHeight="1">
      <c r="A681" s="108"/>
      <c r="B681" s="108"/>
      <c r="C681" s="108"/>
      <c r="D681" s="108"/>
      <c r="E681" s="108"/>
      <c r="F681" s="108"/>
      <c r="G681" s="108"/>
      <c r="H681" s="108"/>
      <c r="I681" s="108"/>
      <c r="J681" s="108"/>
      <c r="K681" s="108"/>
      <c r="L681" s="108"/>
      <c r="M681" s="108"/>
      <c r="N681" s="108"/>
      <c r="O681" s="167"/>
      <c r="P681" s="167"/>
      <c r="Q681" s="108"/>
      <c r="R681" s="108"/>
      <c r="S681" s="108"/>
      <c r="T681" s="108"/>
      <c r="U681" s="108"/>
      <c r="V681" s="108"/>
      <c r="W681" s="108"/>
      <c r="X681" s="108"/>
      <c r="Y681" s="108"/>
      <c r="Z681" s="108"/>
    </row>
    <row r="682" spans="1:26" ht="15.75" customHeight="1">
      <c r="A682" s="108"/>
      <c r="B682" s="108"/>
      <c r="C682" s="108"/>
      <c r="D682" s="108"/>
      <c r="E682" s="108"/>
      <c r="F682" s="108"/>
      <c r="G682" s="108"/>
      <c r="H682" s="108"/>
      <c r="I682" s="108"/>
      <c r="J682" s="108"/>
      <c r="K682" s="108"/>
      <c r="L682" s="108"/>
      <c r="M682" s="108"/>
      <c r="N682" s="108"/>
      <c r="O682" s="167"/>
      <c r="P682" s="167"/>
      <c r="Q682" s="108"/>
      <c r="R682" s="108"/>
      <c r="S682" s="108"/>
      <c r="T682" s="108"/>
      <c r="U682" s="108"/>
      <c r="V682" s="108"/>
      <c r="W682" s="108"/>
      <c r="X682" s="108"/>
      <c r="Y682" s="108"/>
      <c r="Z682" s="108"/>
    </row>
    <row r="683" spans="1:26" ht="15.75" customHeight="1">
      <c r="A683" s="108"/>
      <c r="B683" s="108"/>
      <c r="C683" s="108"/>
      <c r="D683" s="108"/>
      <c r="E683" s="108"/>
      <c r="F683" s="108"/>
      <c r="G683" s="108"/>
      <c r="H683" s="108"/>
      <c r="I683" s="108"/>
      <c r="J683" s="108"/>
      <c r="K683" s="108"/>
      <c r="L683" s="108"/>
      <c r="M683" s="108"/>
      <c r="N683" s="108"/>
      <c r="O683" s="167"/>
      <c r="P683" s="167"/>
      <c r="Q683" s="108"/>
      <c r="R683" s="108"/>
      <c r="S683" s="108"/>
      <c r="T683" s="108"/>
      <c r="U683" s="108"/>
      <c r="V683" s="108"/>
      <c r="W683" s="108"/>
      <c r="X683" s="108"/>
      <c r="Y683" s="108"/>
      <c r="Z683" s="108"/>
    </row>
    <row r="684" spans="1:26" ht="15.75" customHeight="1">
      <c r="A684" s="108"/>
      <c r="B684" s="108"/>
      <c r="C684" s="108"/>
      <c r="D684" s="108"/>
      <c r="E684" s="108"/>
      <c r="F684" s="108"/>
      <c r="G684" s="108"/>
      <c r="H684" s="108"/>
      <c r="I684" s="108"/>
      <c r="J684" s="108"/>
      <c r="K684" s="108"/>
      <c r="L684" s="108"/>
      <c r="M684" s="108"/>
      <c r="N684" s="108"/>
      <c r="O684" s="167"/>
      <c r="P684" s="167"/>
      <c r="Q684" s="108"/>
      <c r="R684" s="108"/>
      <c r="S684" s="108"/>
      <c r="T684" s="108"/>
      <c r="U684" s="108"/>
      <c r="V684" s="108"/>
      <c r="W684" s="108"/>
      <c r="X684" s="108"/>
      <c r="Y684" s="108"/>
      <c r="Z684" s="108"/>
    </row>
    <row r="685" spans="1:26" ht="15.75" customHeight="1">
      <c r="A685" s="108"/>
      <c r="B685" s="108"/>
      <c r="C685" s="108"/>
      <c r="D685" s="108"/>
      <c r="E685" s="108"/>
      <c r="F685" s="108"/>
      <c r="G685" s="108"/>
      <c r="H685" s="108"/>
      <c r="I685" s="108"/>
      <c r="J685" s="108"/>
      <c r="K685" s="108"/>
      <c r="L685" s="108"/>
      <c r="M685" s="108"/>
      <c r="N685" s="108"/>
      <c r="O685" s="167"/>
      <c r="P685" s="167"/>
      <c r="Q685" s="108"/>
      <c r="R685" s="108"/>
      <c r="S685" s="108"/>
      <c r="T685" s="108"/>
      <c r="U685" s="108"/>
      <c r="V685" s="108"/>
      <c r="W685" s="108"/>
      <c r="X685" s="108"/>
      <c r="Y685" s="108"/>
      <c r="Z685" s="108"/>
    </row>
    <row r="686" spans="1:26" ht="15.75" customHeight="1">
      <c r="A686" s="108"/>
      <c r="B686" s="108"/>
      <c r="C686" s="108"/>
      <c r="D686" s="108"/>
      <c r="E686" s="108"/>
      <c r="F686" s="108"/>
      <c r="G686" s="108"/>
      <c r="H686" s="108"/>
      <c r="I686" s="108"/>
      <c r="J686" s="108"/>
      <c r="K686" s="108"/>
      <c r="L686" s="108"/>
      <c r="M686" s="108"/>
      <c r="N686" s="108"/>
      <c r="O686" s="167"/>
      <c r="P686" s="167"/>
      <c r="Q686" s="108"/>
      <c r="R686" s="108"/>
      <c r="S686" s="108"/>
      <c r="T686" s="108"/>
      <c r="U686" s="108"/>
      <c r="V686" s="108"/>
      <c r="W686" s="108"/>
      <c r="X686" s="108"/>
      <c r="Y686" s="108"/>
      <c r="Z686" s="108"/>
    </row>
    <row r="687" spans="1:26" ht="15.75" customHeight="1">
      <c r="A687" s="108"/>
      <c r="B687" s="108"/>
      <c r="C687" s="108"/>
      <c r="D687" s="108"/>
      <c r="E687" s="108"/>
      <c r="F687" s="108"/>
      <c r="G687" s="108"/>
      <c r="H687" s="108"/>
      <c r="I687" s="108"/>
      <c r="J687" s="108"/>
      <c r="K687" s="108"/>
      <c r="L687" s="108"/>
      <c r="M687" s="108"/>
      <c r="N687" s="108"/>
      <c r="O687" s="167"/>
      <c r="P687" s="167"/>
      <c r="Q687" s="108"/>
      <c r="R687" s="108"/>
      <c r="S687" s="108"/>
      <c r="T687" s="108"/>
      <c r="U687" s="108"/>
      <c r="V687" s="108"/>
      <c r="W687" s="108"/>
      <c r="X687" s="108"/>
      <c r="Y687" s="108"/>
      <c r="Z687" s="108"/>
    </row>
    <row r="688" spans="1:26" ht="15.75" customHeight="1">
      <c r="A688" s="108"/>
      <c r="B688" s="108"/>
      <c r="C688" s="108"/>
      <c r="D688" s="108"/>
      <c r="E688" s="108"/>
      <c r="F688" s="108"/>
      <c r="G688" s="108"/>
      <c r="H688" s="108"/>
      <c r="I688" s="108"/>
      <c r="J688" s="108"/>
      <c r="K688" s="108"/>
      <c r="L688" s="108"/>
      <c r="M688" s="108"/>
      <c r="N688" s="108"/>
      <c r="O688" s="167"/>
      <c r="P688" s="167"/>
      <c r="Q688" s="108"/>
      <c r="R688" s="108"/>
      <c r="S688" s="108"/>
      <c r="T688" s="108"/>
      <c r="U688" s="108"/>
      <c r="V688" s="108"/>
      <c r="W688" s="108"/>
      <c r="X688" s="108"/>
      <c r="Y688" s="108"/>
      <c r="Z688" s="108"/>
    </row>
    <row r="689" spans="1:26" ht="15.75" customHeight="1">
      <c r="A689" s="108"/>
      <c r="B689" s="108"/>
      <c r="C689" s="108"/>
      <c r="D689" s="108"/>
      <c r="E689" s="108"/>
      <c r="F689" s="108"/>
      <c r="G689" s="108"/>
      <c r="H689" s="108"/>
      <c r="I689" s="108"/>
      <c r="J689" s="108"/>
      <c r="K689" s="108"/>
      <c r="L689" s="108"/>
      <c r="M689" s="108"/>
      <c r="N689" s="108"/>
      <c r="O689" s="167"/>
      <c r="P689" s="167"/>
      <c r="Q689" s="108"/>
      <c r="R689" s="108"/>
      <c r="S689" s="108"/>
      <c r="T689" s="108"/>
      <c r="U689" s="108"/>
      <c r="V689" s="108"/>
      <c r="W689" s="108"/>
      <c r="X689" s="108"/>
      <c r="Y689" s="108"/>
      <c r="Z689" s="108"/>
    </row>
    <row r="690" spans="1:26" ht="15.75" customHeight="1">
      <c r="A690" s="108"/>
      <c r="B690" s="108"/>
      <c r="C690" s="108"/>
      <c r="D690" s="108"/>
      <c r="E690" s="108"/>
      <c r="F690" s="108"/>
      <c r="G690" s="108"/>
      <c r="H690" s="108"/>
      <c r="I690" s="108"/>
      <c r="J690" s="108"/>
      <c r="K690" s="108"/>
      <c r="L690" s="108"/>
      <c r="M690" s="108"/>
      <c r="N690" s="108"/>
      <c r="O690" s="167"/>
      <c r="P690" s="167"/>
      <c r="Q690" s="108"/>
      <c r="R690" s="108"/>
      <c r="S690" s="108"/>
      <c r="T690" s="108"/>
      <c r="U690" s="108"/>
      <c r="V690" s="108"/>
      <c r="W690" s="108"/>
      <c r="X690" s="108"/>
      <c r="Y690" s="108"/>
      <c r="Z690" s="108"/>
    </row>
    <row r="691" spans="1:26" ht="15.75" customHeight="1">
      <c r="A691" s="108"/>
      <c r="B691" s="108"/>
      <c r="C691" s="108"/>
      <c r="D691" s="108"/>
      <c r="E691" s="108"/>
      <c r="F691" s="108"/>
      <c r="G691" s="108"/>
      <c r="H691" s="108"/>
      <c r="I691" s="108"/>
      <c r="J691" s="108"/>
      <c r="K691" s="108"/>
      <c r="L691" s="108"/>
      <c r="M691" s="108"/>
      <c r="N691" s="108"/>
      <c r="O691" s="167"/>
      <c r="P691" s="167"/>
      <c r="Q691" s="108"/>
      <c r="R691" s="108"/>
      <c r="S691" s="108"/>
      <c r="T691" s="108"/>
      <c r="U691" s="108"/>
      <c r="V691" s="108"/>
      <c r="W691" s="108"/>
      <c r="X691" s="108"/>
      <c r="Y691" s="108"/>
      <c r="Z691" s="108"/>
    </row>
    <row r="692" spans="1:26" ht="15.75" customHeight="1">
      <c r="A692" s="108"/>
      <c r="B692" s="108"/>
      <c r="C692" s="108"/>
      <c r="D692" s="108"/>
      <c r="E692" s="108"/>
      <c r="F692" s="108"/>
      <c r="G692" s="108"/>
      <c r="H692" s="108"/>
      <c r="I692" s="108"/>
      <c r="J692" s="108"/>
      <c r="K692" s="108"/>
      <c r="L692" s="108"/>
      <c r="M692" s="108"/>
      <c r="N692" s="108"/>
      <c r="O692" s="167"/>
      <c r="P692" s="167"/>
      <c r="Q692" s="108"/>
      <c r="R692" s="108"/>
      <c r="S692" s="108"/>
      <c r="T692" s="108"/>
      <c r="U692" s="108"/>
      <c r="V692" s="108"/>
      <c r="W692" s="108"/>
      <c r="X692" s="108"/>
      <c r="Y692" s="108"/>
      <c r="Z692" s="108"/>
    </row>
    <row r="693" spans="1:26" ht="15.75" customHeight="1">
      <c r="A693" s="108"/>
      <c r="B693" s="108"/>
      <c r="C693" s="108"/>
      <c r="D693" s="108"/>
      <c r="E693" s="108"/>
      <c r="F693" s="108"/>
      <c r="G693" s="108"/>
      <c r="H693" s="108"/>
      <c r="I693" s="108"/>
      <c r="J693" s="108"/>
      <c r="K693" s="108"/>
      <c r="L693" s="108"/>
      <c r="M693" s="108"/>
      <c r="N693" s="108"/>
      <c r="O693" s="167"/>
      <c r="P693" s="167"/>
      <c r="Q693" s="108"/>
      <c r="R693" s="108"/>
      <c r="S693" s="108"/>
      <c r="T693" s="108"/>
      <c r="U693" s="108"/>
      <c r="V693" s="108"/>
      <c r="W693" s="108"/>
      <c r="X693" s="108"/>
      <c r="Y693" s="108"/>
      <c r="Z693" s="108"/>
    </row>
    <row r="694" spans="1:26" ht="15.75" customHeight="1">
      <c r="A694" s="108"/>
      <c r="B694" s="108"/>
      <c r="C694" s="108"/>
      <c r="D694" s="108"/>
      <c r="E694" s="108"/>
      <c r="F694" s="108"/>
      <c r="G694" s="108"/>
      <c r="H694" s="108"/>
      <c r="I694" s="108"/>
      <c r="J694" s="108"/>
      <c r="K694" s="108"/>
      <c r="L694" s="108"/>
      <c r="M694" s="108"/>
      <c r="N694" s="108"/>
      <c r="O694" s="167"/>
      <c r="P694" s="167"/>
      <c r="Q694" s="108"/>
      <c r="R694" s="108"/>
      <c r="S694" s="108"/>
      <c r="T694" s="108"/>
      <c r="U694" s="108"/>
      <c r="V694" s="108"/>
      <c r="W694" s="108"/>
      <c r="X694" s="108"/>
      <c r="Y694" s="108"/>
      <c r="Z694" s="108"/>
    </row>
    <row r="695" spans="1:26" ht="15.75" customHeight="1">
      <c r="A695" s="108"/>
      <c r="B695" s="108"/>
      <c r="C695" s="108"/>
      <c r="D695" s="108"/>
      <c r="E695" s="108"/>
      <c r="F695" s="108"/>
      <c r="G695" s="108"/>
      <c r="H695" s="108"/>
      <c r="I695" s="108"/>
      <c r="J695" s="108"/>
      <c r="K695" s="108"/>
      <c r="L695" s="108"/>
      <c r="M695" s="108"/>
      <c r="N695" s="108"/>
      <c r="O695" s="167"/>
      <c r="P695" s="167"/>
      <c r="Q695" s="108"/>
      <c r="R695" s="108"/>
      <c r="S695" s="108"/>
      <c r="T695" s="108"/>
      <c r="U695" s="108"/>
      <c r="V695" s="108"/>
      <c r="W695" s="108"/>
      <c r="X695" s="108"/>
      <c r="Y695" s="108"/>
      <c r="Z695" s="108"/>
    </row>
    <row r="696" spans="1:26" ht="15.75" customHeight="1">
      <c r="A696" s="108"/>
      <c r="B696" s="108"/>
      <c r="C696" s="108"/>
      <c r="D696" s="108"/>
      <c r="E696" s="108"/>
      <c r="F696" s="108"/>
      <c r="G696" s="108"/>
      <c r="H696" s="108"/>
      <c r="I696" s="108"/>
      <c r="J696" s="108"/>
      <c r="K696" s="108"/>
      <c r="L696" s="108"/>
      <c r="M696" s="108"/>
      <c r="N696" s="108"/>
      <c r="O696" s="167"/>
      <c r="P696" s="167"/>
      <c r="Q696" s="108"/>
      <c r="R696" s="108"/>
      <c r="S696" s="108"/>
      <c r="T696" s="108"/>
      <c r="U696" s="108"/>
      <c r="V696" s="108"/>
      <c r="W696" s="108"/>
      <c r="X696" s="108"/>
      <c r="Y696" s="108"/>
      <c r="Z696" s="108"/>
    </row>
    <row r="697" spans="1:26" ht="15.75" customHeight="1">
      <c r="A697" s="108"/>
      <c r="B697" s="108"/>
      <c r="C697" s="108"/>
      <c r="D697" s="108"/>
      <c r="E697" s="108"/>
      <c r="F697" s="108"/>
      <c r="G697" s="108"/>
      <c r="H697" s="108"/>
      <c r="I697" s="108"/>
      <c r="J697" s="108"/>
      <c r="K697" s="108"/>
      <c r="L697" s="108"/>
      <c r="M697" s="108"/>
      <c r="N697" s="108"/>
      <c r="O697" s="167"/>
      <c r="P697" s="167"/>
      <c r="Q697" s="108"/>
      <c r="R697" s="108"/>
      <c r="S697" s="108"/>
      <c r="T697" s="108"/>
      <c r="U697" s="108"/>
      <c r="V697" s="108"/>
      <c r="W697" s="108"/>
      <c r="X697" s="108"/>
      <c r="Y697" s="108"/>
      <c r="Z697" s="108"/>
    </row>
    <row r="698" spans="1:26" ht="15.75" customHeight="1">
      <c r="A698" s="108"/>
      <c r="B698" s="108"/>
      <c r="C698" s="108"/>
      <c r="D698" s="108"/>
      <c r="E698" s="108"/>
      <c r="F698" s="108"/>
      <c r="G698" s="108"/>
      <c r="H698" s="108"/>
      <c r="I698" s="108"/>
      <c r="J698" s="108"/>
      <c r="K698" s="108"/>
      <c r="L698" s="108"/>
      <c r="M698" s="108"/>
      <c r="N698" s="108"/>
      <c r="O698" s="167"/>
      <c r="P698" s="167"/>
      <c r="Q698" s="108"/>
      <c r="R698" s="108"/>
      <c r="S698" s="108"/>
      <c r="T698" s="108"/>
      <c r="U698" s="108"/>
      <c r="V698" s="108"/>
      <c r="W698" s="108"/>
      <c r="X698" s="108"/>
      <c r="Y698" s="108"/>
      <c r="Z698" s="108"/>
    </row>
    <row r="699" spans="1:26" ht="15.75" customHeight="1">
      <c r="A699" s="108"/>
      <c r="B699" s="108"/>
      <c r="C699" s="108"/>
      <c r="D699" s="108"/>
      <c r="E699" s="108"/>
      <c r="F699" s="108"/>
      <c r="G699" s="108"/>
      <c r="H699" s="108"/>
      <c r="I699" s="108"/>
      <c r="J699" s="108"/>
      <c r="K699" s="108"/>
      <c r="L699" s="108"/>
      <c r="M699" s="108"/>
      <c r="N699" s="108"/>
      <c r="O699" s="167"/>
      <c r="P699" s="167"/>
      <c r="Q699" s="108"/>
      <c r="R699" s="108"/>
      <c r="S699" s="108"/>
      <c r="T699" s="108"/>
      <c r="U699" s="108"/>
      <c r="V699" s="108"/>
      <c r="W699" s="108"/>
      <c r="X699" s="108"/>
      <c r="Y699" s="108"/>
      <c r="Z699" s="108"/>
    </row>
    <row r="700" spans="1:26" ht="15.75" customHeight="1">
      <c r="A700" s="108"/>
      <c r="B700" s="108"/>
      <c r="C700" s="108"/>
      <c r="D700" s="108"/>
      <c r="E700" s="108"/>
      <c r="F700" s="108"/>
      <c r="G700" s="108"/>
      <c r="H700" s="108"/>
      <c r="I700" s="108"/>
      <c r="J700" s="108"/>
      <c r="K700" s="108"/>
      <c r="L700" s="108"/>
      <c r="M700" s="108"/>
      <c r="N700" s="108"/>
      <c r="O700" s="167"/>
      <c r="P700" s="167"/>
      <c r="Q700" s="108"/>
      <c r="R700" s="108"/>
      <c r="S700" s="108"/>
      <c r="T700" s="108"/>
      <c r="U700" s="108"/>
      <c r="V700" s="108"/>
      <c r="W700" s="108"/>
      <c r="X700" s="108"/>
      <c r="Y700" s="108"/>
      <c r="Z700" s="108"/>
    </row>
    <row r="701" spans="1:26" ht="15.75" customHeight="1">
      <c r="A701" s="108"/>
      <c r="B701" s="108"/>
      <c r="C701" s="108"/>
      <c r="D701" s="108"/>
      <c r="E701" s="108"/>
      <c r="F701" s="108"/>
      <c r="G701" s="108"/>
      <c r="H701" s="108"/>
      <c r="I701" s="108"/>
      <c r="J701" s="108"/>
      <c r="K701" s="108"/>
      <c r="L701" s="108"/>
      <c r="M701" s="108"/>
      <c r="N701" s="108"/>
      <c r="O701" s="167"/>
      <c r="P701" s="167"/>
      <c r="Q701" s="108"/>
      <c r="R701" s="108"/>
      <c r="S701" s="108"/>
      <c r="T701" s="108"/>
      <c r="U701" s="108"/>
      <c r="V701" s="108"/>
      <c r="W701" s="108"/>
      <c r="X701" s="108"/>
      <c r="Y701" s="108"/>
      <c r="Z701" s="108"/>
    </row>
    <row r="702" spans="1:26" ht="15.75" customHeight="1">
      <c r="A702" s="108"/>
      <c r="B702" s="108"/>
      <c r="C702" s="108"/>
      <c r="D702" s="108"/>
      <c r="E702" s="108"/>
      <c r="F702" s="108"/>
      <c r="G702" s="108"/>
      <c r="H702" s="108"/>
      <c r="I702" s="108"/>
      <c r="J702" s="108"/>
      <c r="K702" s="108"/>
      <c r="L702" s="108"/>
      <c r="M702" s="108"/>
      <c r="N702" s="108"/>
      <c r="O702" s="167"/>
      <c r="P702" s="167"/>
      <c r="Q702" s="108"/>
      <c r="R702" s="108"/>
      <c r="S702" s="108"/>
      <c r="T702" s="108"/>
      <c r="U702" s="108"/>
      <c r="V702" s="108"/>
      <c r="W702" s="108"/>
      <c r="X702" s="108"/>
      <c r="Y702" s="108"/>
      <c r="Z702" s="108"/>
    </row>
    <row r="703" spans="1:26" ht="15.75" customHeight="1">
      <c r="A703" s="108"/>
      <c r="B703" s="108"/>
      <c r="C703" s="108"/>
      <c r="D703" s="108"/>
      <c r="E703" s="108"/>
      <c r="F703" s="108"/>
      <c r="G703" s="108"/>
      <c r="H703" s="108"/>
      <c r="I703" s="108"/>
      <c r="J703" s="108"/>
      <c r="K703" s="108"/>
      <c r="L703" s="108"/>
      <c r="M703" s="108"/>
      <c r="N703" s="108"/>
      <c r="O703" s="167"/>
      <c r="P703" s="167"/>
      <c r="Q703" s="108"/>
      <c r="R703" s="108"/>
      <c r="S703" s="108"/>
      <c r="T703" s="108"/>
      <c r="U703" s="108"/>
      <c r="V703" s="108"/>
      <c r="W703" s="108"/>
      <c r="X703" s="108"/>
      <c r="Y703" s="108"/>
      <c r="Z703" s="108"/>
    </row>
    <row r="704" spans="1:26" ht="15.75" customHeight="1">
      <c r="A704" s="108"/>
      <c r="B704" s="108"/>
      <c r="C704" s="108"/>
      <c r="D704" s="108"/>
      <c r="E704" s="108"/>
      <c r="F704" s="108"/>
      <c r="G704" s="108"/>
      <c r="H704" s="108"/>
      <c r="I704" s="108"/>
      <c r="J704" s="108"/>
      <c r="K704" s="108"/>
      <c r="L704" s="108"/>
      <c r="M704" s="108"/>
      <c r="N704" s="108"/>
      <c r="O704" s="167"/>
      <c r="P704" s="167"/>
      <c r="Q704" s="108"/>
      <c r="R704" s="108"/>
      <c r="S704" s="108"/>
      <c r="T704" s="108"/>
      <c r="U704" s="108"/>
      <c r="V704" s="108"/>
      <c r="W704" s="108"/>
      <c r="X704" s="108"/>
      <c r="Y704" s="108"/>
      <c r="Z704" s="108"/>
    </row>
    <row r="705" spans="1:26" ht="15.75" customHeight="1">
      <c r="A705" s="108"/>
      <c r="B705" s="108"/>
      <c r="C705" s="108"/>
      <c r="D705" s="108"/>
      <c r="E705" s="108"/>
      <c r="F705" s="108"/>
      <c r="G705" s="108"/>
      <c r="H705" s="108"/>
      <c r="I705" s="108"/>
      <c r="J705" s="108"/>
      <c r="K705" s="108"/>
      <c r="L705" s="108"/>
      <c r="M705" s="108"/>
      <c r="N705" s="108"/>
      <c r="O705" s="167"/>
      <c r="P705" s="167"/>
      <c r="Q705" s="108"/>
      <c r="R705" s="108"/>
      <c r="S705" s="108"/>
      <c r="T705" s="108"/>
      <c r="U705" s="108"/>
      <c r="V705" s="108"/>
      <c r="W705" s="108"/>
      <c r="X705" s="108"/>
      <c r="Y705" s="108"/>
      <c r="Z705" s="108"/>
    </row>
    <row r="706" spans="1:26" ht="15.75" customHeight="1">
      <c r="A706" s="108"/>
      <c r="B706" s="108"/>
      <c r="C706" s="108"/>
      <c r="D706" s="108"/>
      <c r="E706" s="108"/>
      <c r="F706" s="108"/>
      <c r="G706" s="108"/>
      <c r="H706" s="108"/>
      <c r="I706" s="108"/>
      <c r="J706" s="108"/>
      <c r="K706" s="108"/>
      <c r="L706" s="108"/>
      <c r="M706" s="108"/>
      <c r="N706" s="108"/>
      <c r="O706" s="167"/>
      <c r="P706" s="167"/>
      <c r="Q706" s="108"/>
      <c r="R706" s="108"/>
      <c r="S706" s="108"/>
      <c r="T706" s="108"/>
      <c r="U706" s="108"/>
      <c r="V706" s="108"/>
      <c r="W706" s="108"/>
      <c r="X706" s="108"/>
      <c r="Y706" s="108"/>
      <c r="Z706" s="108"/>
    </row>
    <row r="707" spans="1:26" ht="15.75" customHeight="1">
      <c r="A707" s="108"/>
      <c r="B707" s="108"/>
      <c r="C707" s="108"/>
      <c r="D707" s="108"/>
      <c r="E707" s="108"/>
      <c r="F707" s="108"/>
      <c r="G707" s="108"/>
      <c r="H707" s="108"/>
      <c r="I707" s="108"/>
      <c r="J707" s="108"/>
      <c r="K707" s="108"/>
      <c r="L707" s="108"/>
      <c r="M707" s="108"/>
      <c r="N707" s="108"/>
      <c r="O707" s="167"/>
      <c r="P707" s="167"/>
      <c r="Q707" s="108"/>
      <c r="R707" s="108"/>
      <c r="S707" s="108"/>
      <c r="T707" s="108"/>
      <c r="U707" s="108"/>
      <c r="V707" s="108"/>
      <c r="W707" s="108"/>
      <c r="X707" s="108"/>
      <c r="Y707" s="108"/>
      <c r="Z707" s="108"/>
    </row>
    <row r="708" spans="1:26" ht="15.75" customHeight="1">
      <c r="A708" s="108"/>
      <c r="B708" s="108"/>
      <c r="C708" s="108"/>
      <c r="D708" s="108"/>
      <c r="E708" s="108"/>
      <c r="F708" s="108"/>
      <c r="G708" s="108"/>
      <c r="H708" s="108"/>
      <c r="I708" s="108"/>
      <c r="J708" s="108"/>
      <c r="K708" s="108"/>
      <c r="L708" s="108"/>
      <c r="M708" s="108"/>
      <c r="N708" s="108"/>
      <c r="O708" s="167"/>
      <c r="P708" s="167"/>
      <c r="Q708" s="108"/>
      <c r="R708" s="108"/>
      <c r="S708" s="108"/>
      <c r="T708" s="108"/>
      <c r="U708" s="108"/>
      <c r="V708" s="108"/>
      <c r="W708" s="108"/>
      <c r="X708" s="108"/>
      <c r="Y708" s="108"/>
      <c r="Z708" s="108"/>
    </row>
    <row r="709" spans="1:26" ht="15.75" customHeight="1">
      <c r="A709" s="108"/>
      <c r="B709" s="108"/>
      <c r="C709" s="108"/>
      <c r="D709" s="108"/>
      <c r="E709" s="108"/>
      <c r="F709" s="108"/>
      <c r="G709" s="108"/>
      <c r="H709" s="108"/>
      <c r="I709" s="108"/>
      <c r="J709" s="108"/>
      <c r="K709" s="108"/>
      <c r="L709" s="108"/>
      <c r="M709" s="108"/>
      <c r="N709" s="108"/>
      <c r="O709" s="167"/>
      <c r="P709" s="167"/>
      <c r="Q709" s="108"/>
      <c r="R709" s="108"/>
      <c r="S709" s="108"/>
      <c r="T709" s="108"/>
      <c r="U709" s="108"/>
      <c r="V709" s="108"/>
      <c r="W709" s="108"/>
      <c r="X709" s="108"/>
      <c r="Y709" s="108"/>
      <c r="Z709" s="108"/>
    </row>
    <row r="710" spans="1:26" ht="15.75" customHeight="1">
      <c r="A710" s="108"/>
      <c r="B710" s="108"/>
      <c r="C710" s="108"/>
      <c r="D710" s="108"/>
      <c r="E710" s="108"/>
      <c r="F710" s="108"/>
      <c r="G710" s="108"/>
      <c r="H710" s="108"/>
      <c r="I710" s="108"/>
      <c r="J710" s="108"/>
      <c r="K710" s="108"/>
      <c r="L710" s="108"/>
      <c r="M710" s="108"/>
      <c r="N710" s="108"/>
      <c r="O710" s="167"/>
      <c r="P710" s="167"/>
      <c r="Q710" s="108"/>
      <c r="R710" s="108"/>
      <c r="S710" s="108"/>
      <c r="T710" s="108"/>
      <c r="U710" s="108"/>
      <c r="V710" s="108"/>
      <c r="W710" s="108"/>
      <c r="X710" s="108"/>
      <c r="Y710" s="108"/>
      <c r="Z710" s="108"/>
    </row>
    <row r="711" spans="1:26" ht="15.75" customHeight="1">
      <c r="A711" s="108"/>
      <c r="B711" s="108"/>
      <c r="C711" s="108"/>
      <c r="D711" s="108"/>
      <c r="E711" s="108"/>
      <c r="F711" s="108"/>
      <c r="G711" s="108"/>
      <c r="H711" s="108"/>
      <c r="I711" s="108"/>
      <c r="J711" s="108"/>
      <c r="K711" s="108"/>
      <c r="L711" s="108"/>
      <c r="M711" s="108"/>
      <c r="N711" s="108"/>
      <c r="O711" s="167"/>
      <c r="P711" s="167"/>
      <c r="Q711" s="108"/>
      <c r="R711" s="108"/>
      <c r="S711" s="108"/>
      <c r="T711" s="108"/>
      <c r="U711" s="108"/>
      <c r="V711" s="108"/>
      <c r="W711" s="108"/>
      <c r="X711" s="108"/>
      <c r="Y711" s="108"/>
      <c r="Z711" s="108"/>
    </row>
    <row r="712" spans="1:26" ht="15.75" customHeight="1">
      <c r="A712" s="108"/>
      <c r="B712" s="108"/>
      <c r="C712" s="108"/>
      <c r="D712" s="108"/>
      <c r="E712" s="108"/>
      <c r="F712" s="108"/>
      <c r="G712" s="108"/>
      <c r="H712" s="108"/>
      <c r="I712" s="108"/>
      <c r="J712" s="108"/>
      <c r="K712" s="108"/>
      <c r="L712" s="108"/>
      <c r="M712" s="108"/>
      <c r="N712" s="108"/>
      <c r="O712" s="167"/>
      <c r="P712" s="167"/>
      <c r="Q712" s="108"/>
      <c r="R712" s="108"/>
      <c r="S712" s="108"/>
      <c r="T712" s="108"/>
      <c r="U712" s="108"/>
      <c r="V712" s="108"/>
      <c r="W712" s="108"/>
      <c r="X712" s="108"/>
      <c r="Y712" s="108"/>
      <c r="Z712" s="108"/>
    </row>
    <row r="713" spans="1:26" ht="15.75" customHeight="1">
      <c r="A713" s="108"/>
      <c r="B713" s="108"/>
      <c r="C713" s="108"/>
      <c r="D713" s="108"/>
      <c r="E713" s="108"/>
      <c r="F713" s="108"/>
      <c r="G713" s="108"/>
      <c r="H713" s="108"/>
      <c r="I713" s="108"/>
      <c r="J713" s="108"/>
      <c r="K713" s="108"/>
      <c r="L713" s="108"/>
      <c r="M713" s="108"/>
      <c r="N713" s="108"/>
      <c r="O713" s="167"/>
      <c r="P713" s="167"/>
      <c r="Q713" s="108"/>
      <c r="R713" s="108"/>
      <c r="S713" s="108"/>
      <c r="T713" s="108"/>
      <c r="U713" s="108"/>
      <c r="V713" s="108"/>
      <c r="W713" s="108"/>
      <c r="X713" s="108"/>
      <c r="Y713" s="108"/>
      <c r="Z713" s="108"/>
    </row>
    <row r="714" spans="1:26" ht="15.75" customHeight="1">
      <c r="A714" s="108"/>
      <c r="B714" s="108"/>
      <c r="C714" s="108"/>
      <c r="D714" s="108"/>
      <c r="E714" s="108"/>
      <c r="F714" s="108"/>
      <c r="G714" s="108"/>
      <c r="H714" s="108"/>
      <c r="I714" s="108"/>
      <c r="J714" s="108"/>
      <c r="K714" s="108"/>
      <c r="L714" s="108"/>
      <c r="M714" s="108"/>
      <c r="N714" s="108"/>
      <c r="O714" s="167"/>
      <c r="P714" s="167"/>
      <c r="Q714" s="108"/>
      <c r="R714" s="108"/>
      <c r="S714" s="108"/>
      <c r="T714" s="108"/>
      <c r="U714" s="108"/>
      <c r="V714" s="108"/>
      <c r="W714" s="108"/>
      <c r="X714" s="108"/>
      <c r="Y714" s="108"/>
      <c r="Z714" s="108"/>
    </row>
    <row r="715" spans="1:26" ht="15.75" customHeight="1">
      <c r="A715" s="108"/>
      <c r="B715" s="108"/>
      <c r="C715" s="108"/>
      <c r="D715" s="108"/>
      <c r="E715" s="108"/>
      <c r="F715" s="108"/>
      <c r="G715" s="108"/>
      <c r="H715" s="108"/>
      <c r="I715" s="108"/>
      <c r="J715" s="108"/>
      <c r="K715" s="108"/>
      <c r="L715" s="108"/>
      <c r="M715" s="108"/>
      <c r="N715" s="108"/>
      <c r="O715" s="167"/>
      <c r="P715" s="167"/>
      <c r="Q715" s="108"/>
      <c r="R715" s="108"/>
      <c r="S715" s="108"/>
      <c r="T715" s="108"/>
      <c r="U715" s="108"/>
      <c r="V715" s="108"/>
      <c r="W715" s="108"/>
      <c r="X715" s="108"/>
      <c r="Y715" s="108"/>
      <c r="Z715" s="108"/>
    </row>
    <row r="716" spans="1:26" ht="15.75" customHeight="1">
      <c r="A716" s="108"/>
      <c r="B716" s="108"/>
      <c r="C716" s="108"/>
      <c r="D716" s="108"/>
      <c r="E716" s="108"/>
      <c r="F716" s="108"/>
      <c r="G716" s="108"/>
      <c r="H716" s="108"/>
      <c r="I716" s="108"/>
      <c r="J716" s="108"/>
      <c r="K716" s="108"/>
      <c r="L716" s="108"/>
      <c r="M716" s="108"/>
      <c r="N716" s="108"/>
      <c r="O716" s="167"/>
      <c r="P716" s="167"/>
      <c r="Q716" s="108"/>
      <c r="R716" s="108"/>
      <c r="S716" s="108"/>
      <c r="T716" s="108"/>
      <c r="U716" s="108"/>
      <c r="V716" s="108"/>
      <c r="W716" s="108"/>
      <c r="X716" s="108"/>
      <c r="Y716" s="108"/>
      <c r="Z716" s="108"/>
    </row>
    <row r="717" spans="1:26" ht="15.75" customHeight="1">
      <c r="A717" s="108"/>
      <c r="B717" s="108"/>
      <c r="C717" s="108"/>
      <c r="D717" s="108"/>
      <c r="E717" s="108"/>
      <c r="F717" s="108"/>
      <c r="G717" s="108"/>
      <c r="H717" s="108"/>
      <c r="I717" s="108"/>
      <c r="J717" s="108"/>
      <c r="K717" s="108"/>
      <c r="L717" s="108"/>
      <c r="M717" s="108"/>
      <c r="N717" s="108"/>
      <c r="O717" s="167"/>
      <c r="P717" s="167"/>
      <c r="Q717" s="108"/>
      <c r="R717" s="108"/>
      <c r="S717" s="108"/>
      <c r="T717" s="108"/>
      <c r="U717" s="108"/>
      <c r="V717" s="108"/>
      <c r="W717" s="108"/>
      <c r="X717" s="108"/>
      <c r="Y717" s="108"/>
      <c r="Z717" s="108"/>
    </row>
    <row r="718" spans="1:26" ht="15.75" customHeight="1">
      <c r="A718" s="108"/>
      <c r="B718" s="108"/>
      <c r="C718" s="108"/>
      <c r="D718" s="108"/>
      <c r="E718" s="108"/>
      <c r="F718" s="108"/>
      <c r="G718" s="108"/>
      <c r="H718" s="108"/>
      <c r="I718" s="108"/>
      <c r="J718" s="108"/>
      <c r="K718" s="108"/>
      <c r="L718" s="108"/>
      <c r="M718" s="108"/>
      <c r="N718" s="108"/>
      <c r="O718" s="167"/>
      <c r="P718" s="167"/>
      <c r="Q718" s="108"/>
      <c r="R718" s="108"/>
      <c r="S718" s="108"/>
      <c r="T718" s="108"/>
      <c r="U718" s="108"/>
      <c r="V718" s="108"/>
      <c r="W718" s="108"/>
      <c r="X718" s="108"/>
      <c r="Y718" s="108"/>
      <c r="Z718" s="108"/>
    </row>
    <row r="719" spans="1:26" ht="15.75" customHeight="1">
      <c r="A719" s="108"/>
      <c r="B719" s="108"/>
      <c r="C719" s="108"/>
      <c r="D719" s="108"/>
      <c r="E719" s="108"/>
      <c r="F719" s="108"/>
      <c r="G719" s="108"/>
      <c r="H719" s="108"/>
      <c r="I719" s="108"/>
      <c r="J719" s="108"/>
      <c r="K719" s="108"/>
      <c r="L719" s="108"/>
      <c r="M719" s="108"/>
      <c r="N719" s="108"/>
      <c r="O719" s="167"/>
      <c r="P719" s="167"/>
      <c r="Q719" s="108"/>
      <c r="R719" s="108"/>
      <c r="S719" s="108"/>
      <c r="T719" s="108"/>
      <c r="U719" s="108"/>
      <c r="V719" s="108"/>
      <c r="W719" s="108"/>
      <c r="X719" s="108"/>
      <c r="Y719" s="108"/>
      <c r="Z719" s="108"/>
    </row>
    <row r="720" spans="1:26" ht="15.75" customHeight="1">
      <c r="A720" s="108"/>
      <c r="B720" s="108"/>
      <c r="C720" s="108"/>
      <c r="D720" s="108"/>
      <c r="E720" s="108"/>
      <c r="F720" s="108"/>
      <c r="G720" s="108"/>
      <c r="H720" s="108"/>
      <c r="I720" s="108"/>
      <c r="J720" s="108"/>
      <c r="K720" s="108"/>
      <c r="L720" s="108"/>
      <c r="M720" s="108"/>
      <c r="N720" s="108"/>
      <c r="O720" s="167"/>
      <c r="P720" s="167"/>
      <c r="Q720" s="108"/>
      <c r="R720" s="108"/>
      <c r="S720" s="108"/>
      <c r="T720" s="108"/>
      <c r="U720" s="108"/>
      <c r="V720" s="108"/>
      <c r="W720" s="108"/>
      <c r="X720" s="108"/>
      <c r="Y720" s="108"/>
      <c r="Z720" s="108"/>
    </row>
    <row r="721" spans="1:26" ht="15.75" customHeight="1">
      <c r="A721" s="108"/>
      <c r="B721" s="108"/>
      <c r="C721" s="108"/>
      <c r="D721" s="108"/>
      <c r="E721" s="108"/>
      <c r="F721" s="108"/>
      <c r="G721" s="108"/>
      <c r="H721" s="108"/>
      <c r="I721" s="108"/>
      <c r="J721" s="108"/>
      <c r="K721" s="108"/>
      <c r="L721" s="108"/>
      <c r="M721" s="108"/>
      <c r="N721" s="108"/>
      <c r="O721" s="167"/>
      <c r="P721" s="167"/>
      <c r="Q721" s="108"/>
      <c r="R721" s="108"/>
      <c r="S721" s="108"/>
      <c r="T721" s="108"/>
      <c r="U721" s="108"/>
      <c r="V721" s="108"/>
      <c r="W721" s="108"/>
      <c r="X721" s="108"/>
      <c r="Y721" s="108"/>
      <c r="Z721" s="108"/>
    </row>
    <row r="722" spans="1:26" ht="15.75" customHeight="1">
      <c r="A722" s="108"/>
      <c r="B722" s="108"/>
      <c r="C722" s="108"/>
      <c r="D722" s="108"/>
      <c r="E722" s="108"/>
      <c r="F722" s="108"/>
      <c r="G722" s="108"/>
      <c r="H722" s="108"/>
      <c r="I722" s="108"/>
      <c r="J722" s="108"/>
      <c r="K722" s="108"/>
      <c r="L722" s="108"/>
      <c r="M722" s="108"/>
      <c r="N722" s="108"/>
      <c r="O722" s="167"/>
      <c r="P722" s="167"/>
      <c r="Q722" s="108"/>
      <c r="R722" s="108"/>
      <c r="S722" s="108"/>
      <c r="T722" s="108"/>
      <c r="U722" s="108"/>
      <c r="V722" s="108"/>
      <c r="W722" s="108"/>
      <c r="X722" s="108"/>
      <c r="Y722" s="108"/>
      <c r="Z722" s="108"/>
    </row>
    <row r="723" spans="1:26" ht="15.75" customHeight="1">
      <c r="A723" s="108"/>
      <c r="B723" s="108"/>
      <c r="C723" s="108"/>
      <c r="D723" s="108"/>
      <c r="E723" s="108"/>
      <c r="F723" s="108"/>
      <c r="G723" s="108"/>
      <c r="H723" s="108"/>
      <c r="I723" s="108"/>
      <c r="J723" s="108"/>
      <c r="K723" s="108"/>
      <c r="L723" s="108"/>
      <c r="M723" s="108"/>
      <c r="N723" s="108"/>
      <c r="O723" s="167"/>
      <c r="P723" s="167"/>
      <c r="Q723" s="108"/>
      <c r="R723" s="108"/>
      <c r="S723" s="108"/>
      <c r="T723" s="108"/>
      <c r="U723" s="108"/>
      <c r="V723" s="108"/>
      <c r="W723" s="108"/>
      <c r="X723" s="108"/>
      <c r="Y723" s="108"/>
      <c r="Z723" s="108"/>
    </row>
    <row r="724" spans="1:26" ht="15.75" customHeight="1">
      <c r="A724" s="108"/>
      <c r="B724" s="108"/>
      <c r="C724" s="108"/>
      <c r="D724" s="108"/>
      <c r="E724" s="108"/>
      <c r="F724" s="108"/>
      <c r="G724" s="108"/>
      <c r="H724" s="108"/>
      <c r="I724" s="108"/>
      <c r="J724" s="108"/>
      <c r="K724" s="108"/>
      <c r="L724" s="108"/>
      <c r="M724" s="108"/>
      <c r="N724" s="108"/>
      <c r="O724" s="167"/>
      <c r="P724" s="167"/>
      <c r="Q724" s="108"/>
      <c r="R724" s="108"/>
      <c r="S724" s="108"/>
      <c r="T724" s="108"/>
      <c r="U724" s="108"/>
      <c r="V724" s="108"/>
      <c r="W724" s="108"/>
      <c r="X724" s="108"/>
      <c r="Y724" s="108"/>
      <c r="Z724" s="108"/>
    </row>
    <row r="725" spans="1:26" ht="15.75" customHeight="1">
      <c r="A725" s="108"/>
      <c r="B725" s="108"/>
      <c r="C725" s="108"/>
      <c r="D725" s="108"/>
      <c r="E725" s="108"/>
      <c r="F725" s="108"/>
      <c r="G725" s="108"/>
      <c r="H725" s="108"/>
      <c r="I725" s="108"/>
      <c r="J725" s="108"/>
      <c r="K725" s="108"/>
      <c r="L725" s="108"/>
      <c r="M725" s="108"/>
      <c r="N725" s="108"/>
      <c r="O725" s="167"/>
      <c r="P725" s="167"/>
      <c r="Q725" s="108"/>
      <c r="R725" s="108"/>
      <c r="S725" s="108"/>
      <c r="T725" s="108"/>
      <c r="U725" s="108"/>
      <c r="V725" s="108"/>
      <c r="W725" s="108"/>
      <c r="X725" s="108"/>
      <c r="Y725" s="108"/>
      <c r="Z725" s="108"/>
    </row>
    <row r="726" spans="1:26" ht="15.75" customHeight="1">
      <c r="A726" s="108"/>
      <c r="B726" s="108"/>
      <c r="C726" s="108"/>
      <c r="D726" s="108"/>
      <c r="E726" s="108"/>
      <c r="F726" s="108"/>
      <c r="G726" s="108"/>
      <c r="H726" s="108"/>
      <c r="I726" s="108"/>
      <c r="J726" s="108"/>
      <c r="K726" s="108"/>
      <c r="L726" s="108"/>
      <c r="M726" s="108"/>
      <c r="N726" s="108"/>
      <c r="O726" s="167"/>
      <c r="P726" s="167"/>
      <c r="Q726" s="108"/>
      <c r="R726" s="108"/>
      <c r="S726" s="108"/>
      <c r="T726" s="108"/>
      <c r="U726" s="108"/>
      <c r="V726" s="108"/>
      <c r="W726" s="108"/>
      <c r="X726" s="108"/>
      <c r="Y726" s="108"/>
      <c r="Z726" s="108"/>
    </row>
    <row r="727" spans="1:26" ht="15.75" customHeight="1">
      <c r="A727" s="108"/>
      <c r="B727" s="108"/>
      <c r="C727" s="108"/>
      <c r="D727" s="108"/>
      <c r="E727" s="108"/>
      <c r="F727" s="108"/>
      <c r="G727" s="108"/>
      <c r="H727" s="108"/>
      <c r="I727" s="108"/>
      <c r="J727" s="108"/>
      <c r="K727" s="108"/>
      <c r="L727" s="108"/>
      <c r="M727" s="108"/>
      <c r="N727" s="108"/>
      <c r="O727" s="167"/>
      <c r="P727" s="167"/>
      <c r="Q727" s="108"/>
      <c r="R727" s="108"/>
      <c r="S727" s="108"/>
      <c r="T727" s="108"/>
      <c r="U727" s="108"/>
      <c r="V727" s="108"/>
      <c r="W727" s="108"/>
      <c r="X727" s="108"/>
      <c r="Y727" s="108"/>
      <c r="Z727" s="108"/>
    </row>
    <row r="728" spans="1:26" ht="15.75" customHeight="1">
      <c r="A728" s="108"/>
      <c r="B728" s="108"/>
      <c r="C728" s="108"/>
      <c r="D728" s="108"/>
      <c r="E728" s="108"/>
      <c r="F728" s="108"/>
      <c r="G728" s="108"/>
      <c r="H728" s="108"/>
      <c r="I728" s="108"/>
      <c r="J728" s="108"/>
      <c r="K728" s="108"/>
      <c r="L728" s="108"/>
      <c r="M728" s="108"/>
      <c r="N728" s="108"/>
      <c r="O728" s="167"/>
      <c r="P728" s="167"/>
      <c r="Q728" s="108"/>
      <c r="R728" s="108"/>
      <c r="S728" s="108"/>
      <c r="T728" s="108"/>
      <c r="U728" s="108"/>
      <c r="V728" s="108"/>
      <c r="W728" s="108"/>
      <c r="X728" s="108"/>
      <c r="Y728" s="108"/>
      <c r="Z728" s="108"/>
    </row>
    <row r="729" spans="1:26" ht="15.75" customHeight="1">
      <c r="A729" s="108"/>
      <c r="B729" s="108"/>
      <c r="C729" s="108"/>
      <c r="D729" s="108"/>
      <c r="E729" s="108"/>
      <c r="F729" s="108"/>
      <c r="G729" s="108"/>
      <c r="H729" s="108"/>
      <c r="I729" s="108"/>
      <c r="J729" s="108"/>
      <c r="K729" s="108"/>
      <c r="L729" s="108"/>
      <c r="M729" s="108"/>
      <c r="N729" s="108"/>
      <c r="O729" s="167"/>
      <c r="P729" s="167"/>
      <c r="Q729" s="108"/>
      <c r="R729" s="108"/>
      <c r="S729" s="108"/>
      <c r="T729" s="108"/>
      <c r="U729" s="108"/>
      <c r="V729" s="108"/>
      <c r="W729" s="108"/>
      <c r="X729" s="108"/>
      <c r="Y729" s="108"/>
      <c r="Z729" s="108"/>
    </row>
    <row r="730" spans="1:26" ht="15.75" customHeight="1">
      <c r="A730" s="108"/>
      <c r="B730" s="108"/>
      <c r="C730" s="108"/>
      <c r="D730" s="108"/>
      <c r="E730" s="108"/>
      <c r="F730" s="108"/>
      <c r="G730" s="108"/>
      <c r="H730" s="108"/>
      <c r="I730" s="108"/>
      <c r="J730" s="108"/>
      <c r="K730" s="108"/>
      <c r="L730" s="108"/>
      <c r="M730" s="108"/>
      <c r="N730" s="108"/>
      <c r="O730" s="167"/>
      <c r="P730" s="167"/>
      <c r="Q730" s="108"/>
      <c r="R730" s="108"/>
      <c r="S730" s="108"/>
      <c r="T730" s="108"/>
      <c r="U730" s="108"/>
      <c r="V730" s="108"/>
      <c r="W730" s="108"/>
      <c r="X730" s="108"/>
      <c r="Y730" s="108"/>
      <c r="Z730" s="108"/>
    </row>
    <row r="731" spans="1:26" ht="15.75" customHeight="1">
      <c r="A731" s="108"/>
      <c r="B731" s="108"/>
      <c r="C731" s="108"/>
      <c r="D731" s="108"/>
      <c r="E731" s="108"/>
      <c r="F731" s="108"/>
      <c r="G731" s="108"/>
      <c r="H731" s="108"/>
      <c r="I731" s="108"/>
      <c r="J731" s="108"/>
      <c r="K731" s="108"/>
      <c r="L731" s="108"/>
      <c r="M731" s="108"/>
      <c r="N731" s="108"/>
      <c r="O731" s="167"/>
      <c r="P731" s="167"/>
      <c r="Q731" s="108"/>
      <c r="R731" s="108"/>
      <c r="S731" s="108"/>
      <c r="T731" s="108"/>
      <c r="U731" s="108"/>
      <c r="V731" s="108"/>
      <c r="W731" s="108"/>
      <c r="X731" s="108"/>
      <c r="Y731" s="108"/>
      <c r="Z731" s="108"/>
    </row>
    <row r="732" spans="1:26" ht="15.75" customHeight="1">
      <c r="A732" s="108"/>
      <c r="B732" s="108"/>
      <c r="C732" s="108"/>
      <c r="D732" s="108"/>
      <c r="E732" s="108"/>
      <c r="F732" s="108"/>
      <c r="G732" s="108"/>
      <c r="H732" s="108"/>
      <c r="I732" s="108"/>
      <c r="J732" s="108"/>
      <c r="K732" s="108"/>
      <c r="L732" s="108"/>
      <c r="M732" s="108"/>
      <c r="N732" s="108"/>
      <c r="O732" s="167"/>
      <c r="P732" s="167"/>
      <c r="Q732" s="108"/>
      <c r="R732" s="108"/>
      <c r="S732" s="108"/>
      <c r="T732" s="108"/>
      <c r="U732" s="108"/>
      <c r="V732" s="108"/>
      <c r="W732" s="108"/>
      <c r="X732" s="108"/>
      <c r="Y732" s="108"/>
      <c r="Z732" s="108"/>
    </row>
    <row r="733" spans="1:26" ht="15.75" customHeight="1">
      <c r="A733" s="108"/>
      <c r="B733" s="108"/>
      <c r="C733" s="108"/>
      <c r="D733" s="108"/>
      <c r="E733" s="108"/>
      <c r="F733" s="108"/>
      <c r="G733" s="108"/>
      <c r="H733" s="108"/>
      <c r="I733" s="108"/>
      <c r="J733" s="108"/>
      <c r="K733" s="108"/>
      <c r="L733" s="108"/>
      <c r="M733" s="108"/>
      <c r="N733" s="108"/>
      <c r="O733" s="167"/>
      <c r="P733" s="167"/>
      <c r="Q733" s="108"/>
      <c r="R733" s="108"/>
      <c r="S733" s="108"/>
      <c r="T733" s="108"/>
      <c r="U733" s="108"/>
      <c r="V733" s="108"/>
      <c r="W733" s="108"/>
      <c r="X733" s="108"/>
      <c r="Y733" s="108"/>
      <c r="Z733" s="108"/>
    </row>
    <row r="734" spans="1:26" ht="15.75" customHeight="1">
      <c r="A734" s="108"/>
      <c r="B734" s="108"/>
      <c r="C734" s="108"/>
      <c r="D734" s="108"/>
      <c r="E734" s="108"/>
      <c r="F734" s="108"/>
      <c r="G734" s="108"/>
      <c r="H734" s="108"/>
      <c r="I734" s="108"/>
      <c r="J734" s="108"/>
      <c r="K734" s="108"/>
      <c r="L734" s="108"/>
      <c r="M734" s="108"/>
      <c r="N734" s="108"/>
      <c r="O734" s="167"/>
      <c r="P734" s="167"/>
      <c r="Q734" s="108"/>
      <c r="R734" s="108"/>
      <c r="S734" s="108"/>
      <c r="T734" s="108"/>
      <c r="U734" s="108"/>
      <c r="V734" s="108"/>
      <c r="W734" s="108"/>
      <c r="X734" s="108"/>
      <c r="Y734" s="108"/>
      <c r="Z734" s="108"/>
    </row>
    <row r="735" spans="1:26" ht="15.75" customHeight="1">
      <c r="A735" s="108"/>
      <c r="B735" s="108"/>
      <c r="C735" s="108"/>
      <c r="D735" s="108"/>
      <c r="E735" s="108"/>
      <c r="F735" s="108"/>
      <c r="G735" s="108"/>
      <c r="H735" s="108"/>
      <c r="I735" s="108"/>
      <c r="J735" s="108"/>
      <c r="K735" s="108"/>
      <c r="L735" s="108"/>
      <c r="M735" s="108"/>
      <c r="N735" s="108"/>
      <c r="O735" s="167"/>
      <c r="P735" s="167"/>
      <c r="Q735" s="108"/>
      <c r="R735" s="108"/>
      <c r="S735" s="108"/>
      <c r="T735" s="108"/>
      <c r="U735" s="108"/>
      <c r="V735" s="108"/>
      <c r="W735" s="108"/>
      <c r="X735" s="108"/>
      <c r="Y735" s="108"/>
      <c r="Z735" s="108"/>
    </row>
    <row r="736" spans="1:26" ht="15.75" customHeight="1">
      <c r="A736" s="108"/>
      <c r="B736" s="108"/>
      <c r="C736" s="108"/>
      <c r="D736" s="108"/>
      <c r="E736" s="108"/>
      <c r="F736" s="108"/>
      <c r="G736" s="108"/>
      <c r="H736" s="108"/>
      <c r="I736" s="108"/>
      <c r="J736" s="108"/>
      <c r="K736" s="108"/>
      <c r="L736" s="108"/>
      <c r="M736" s="108"/>
      <c r="N736" s="108"/>
      <c r="O736" s="167"/>
      <c r="P736" s="167"/>
      <c r="Q736" s="108"/>
      <c r="R736" s="108"/>
      <c r="S736" s="108"/>
      <c r="T736" s="108"/>
      <c r="U736" s="108"/>
      <c r="V736" s="108"/>
      <c r="W736" s="108"/>
      <c r="X736" s="108"/>
      <c r="Y736" s="108"/>
      <c r="Z736" s="108"/>
    </row>
    <row r="737" spans="1:26" ht="15.75" customHeight="1">
      <c r="A737" s="108"/>
      <c r="B737" s="108"/>
      <c r="C737" s="108"/>
      <c r="D737" s="108"/>
      <c r="E737" s="108"/>
      <c r="F737" s="108"/>
      <c r="G737" s="108"/>
      <c r="H737" s="108"/>
      <c r="I737" s="108"/>
      <c r="J737" s="108"/>
      <c r="K737" s="108"/>
      <c r="L737" s="108"/>
      <c r="M737" s="108"/>
      <c r="N737" s="108"/>
      <c r="O737" s="167"/>
      <c r="P737" s="167"/>
      <c r="Q737" s="108"/>
      <c r="R737" s="108"/>
      <c r="S737" s="108"/>
      <c r="T737" s="108"/>
      <c r="U737" s="108"/>
      <c r="V737" s="108"/>
      <c r="W737" s="108"/>
      <c r="X737" s="108"/>
      <c r="Y737" s="108"/>
      <c r="Z737" s="108"/>
    </row>
    <row r="738" spans="1:26" ht="15.75" customHeight="1">
      <c r="A738" s="108"/>
      <c r="B738" s="108"/>
      <c r="C738" s="108"/>
      <c r="D738" s="108"/>
      <c r="E738" s="108"/>
      <c r="F738" s="108"/>
      <c r="G738" s="108"/>
      <c r="H738" s="108"/>
      <c r="I738" s="108"/>
      <c r="J738" s="108"/>
      <c r="K738" s="108"/>
      <c r="L738" s="108"/>
      <c r="M738" s="108"/>
      <c r="N738" s="108"/>
      <c r="O738" s="167"/>
      <c r="P738" s="167"/>
      <c r="Q738" s="108"/>
      <c r="R738" s="108"/>
      <c r="S738" s="108"/>
      <c r="T738" s="108"/>
      <c r="U738" s="108"/>
      <c r="V738" s="108"/>
      <c r="W738" s="108"/>
      <c r="X738" s="108"/>
      <c r="Y738" s="108"/>
      <c r="Z738" s="108"/>
    </row>
    <row r="739" spans="1:26" ht="15.75" customHeight="1">
      <c r="A739" s="108"/>
      <c r="B739" s="108"/>
      <c r="C739" s="108"/>
      <c r="D739" s="108"/>
      <c r="E739" s="108"/>
      <c r="F739" s="108"/>
      <c r="G739" s="108"/>
      <c r="H739" s="108"/>
      <c r="I739" s="108"/>
      <c r="J739" s="108"/>
      <c r="K739" s="108"/>
      <c r="L739" s="108"/>
      <c r="M739" s="108"/>
      <c r="N739" s="108"/>
      <c r="O739" s="167"/>
      <c r="P739" s="167"/>
      <c r="Q739" s="108"/>
      <c r="R739" s="108"/>
      <c r="S739" s="108"/>
      <c r="T739" s="108"/>
      <c r="U739" s="108"/>
      <c r="V739" s="108"/>
      <c r="W739" s="108"/>
      <c r="X739" s="108"/>
      <c r="Y739" s="108"/>
      <c r="Z739" s="108"/>
    </row>
    <row r="740" spans="1:26" ht="15.75" customHeight="1">
      <c r="A740" s="108"/>
      <c r="B740" s="108"/>
      <c r="C740" s="108"/>
      <c r="D740" s="108"/>
      <c r="E740" s="108"/>
      <c r="F740" s="108"/>
      <c r="G740" s="108"/>
      <c r="H740" s="108"/>
      <c r="I740" s="108"/>
      <c r="J740" s="108"/>
      <c r="K740" s="108"/>
      <c r="L740" s="108"/>
      <c r="M740" s="108"/>
      <c r="N740" s="108"/>
      <c r="O740" s="167"/>
      <c r="P740" s="167"/>
      <c r="Q740" s="108"/>
      <c r="R740" s="108"/>
      <c r="S740" s="108"/>
      <c r="T740" s="108"/>
      <c r="U740" s="108"/>
      <c r="V740" s="108"/>
      <c r="W740" s="108"/>
      <c r="X740" s="108"/>
      <c r="Y740" s="108"/>
      <c r="Z740" s="108"/>
    </row>
    <row r="741" spans="1:26" ht="15.75" customHeight="1">
      <c r="A741" s="108"/>
      <c r="B741" s="108"/>
      <c r="C741" s="108"/>
      <c r="D741" s="108"/>
      <c r="E741" s="108"/>
      <c r="F741" s="108"/>
      <c r="G741" s="108"/>
      <c r="H741" s="108"/>
      <c r="I741" s="108"/>
      <c r="J741" s="108"/>
      <c r="K741" s="108"/>
      <c r="L741" s="108"/>
      <c r="M741" s="108"/>
      <c r="N741" s="108"/>
      <c r="O741" s="167"/>
      <c r="P741" s="167"/>
      <c r="Q741" s="108"/>
      <c r="R741" s="108"/>
      <c r="S741" s="108"/>
      <c r="T741" s="108"/>
      <c r="U741" s="108"/>
      <c r="V741" s="108"/>
      <c r="W741" s="108"/>
      <c r="X741" s="108"/>
      <c r="Y741" s="108"/>
      <c r="Z741" s="108"/>
    </row>
    <row r="742" spans="1:26" ht="15.75" customHeight="1">
      <c r="A742" s="108"/>
      <c r="B742" s="108"/>
      <c r="C742" s="108"/>
      <c r="D742" s="108"/>
      <c r="E742" s="108"/>
      <c r="F742" s="108"/>
      <c r="G742" s="108"/>
      <c r="H742" s="108"/>
      <c r="I742" s="108"/>
      <c r="J742" s="108"/>
      <c r="K742" s="108"/>
      <c r="L742" s="108"/>
      <c r="M742" s="108"/>
      <c r="N742" s="108"/>
      <c r="O742" s="167"/>
      <c r="P742" s="167"/>
      <c r="Q742" s="108"/>
      <c r="R742" s="108"/>
      <c r="S742" s="108"/>
      <c r="T742" s="108"/>
      <c r="U742" s="108"/>
      <c r="V742" s="108"/>
      <c r="W742" s="108"/>
      <c r="X742" s="108"/>
      <c r="Y742" s="108"/>
      <c r="Z742" s="108"/>
    </row>
    <row r="743" spans="1:26" ht="15.75" customHeight="1">
      <c r="A743" s="108"/>
      <c r="B743" s="108"/>
      <c r="C743" s="108"/>
      <c r="D743" s="108"/>
      <c r="E743" s="108"/>
      <c r="F743" s="108"/>
      <c r="G743" s="108"/>
      <c r="H743" s="108"/>
      <c r="I743" s="108"/>
      <c r="J743" s="108"/>
      <c r="K743" s="108"/>
      <c r="L743" s="108"/>
      <c r="M743" s="108"/>
      <c r="N743" s="108"/>
      <c r="O743" s="167"/>
      <c r="P743" s="167"/>
      <c r="Q743" s="108"/>
      <c r="R743" s="108"/>
      <c r="S743" s="108"/>
      <c r="T743" s="108"/>
      <c r="U743" s="108"/>
      <c r="V743" s="108"/>
      <c r="W743" s="108"/>
      <c r="X743" s="108"/>
      <c r="Y743" s="108"/>
      <c r="Z743" s="108"/>
    </row>
    <row r="744" spans="1:26" ht="15.75" customHeight="1">
      <c r="A744" s="108"/>
      <c r="B744" s="108"/>
      <c r="C744" s="108"/>
      <c r="D744" s="108"/>
      <c r="E744" s="108"/>
      <c r="F744" s="108"/>
      <c r="G744" s="108"/>
      <c r="H744" s="108"/>
      <c r="I744" s="108"/>
      <c r="J744" s="108"/>
      <c r="K744" s="108"/>
      <c r="L744" s="108"/>
      <c r="M744" s="108"/>
      <c r="N744" s="108"/>
      <c r="O744" s="167"/>
      <c r="P744" s="167"/>
      <c r="Q744" s="108"/>
      <c r="R744" s="108"/>
      <c r="S744" s="108"/>
      <c r="T744" s="108"/>
      <c r="U744" s="108"/>
      <c r="V744" s="108"/>
      <c r="W744" s="108"/>
      <c r="X744" s="108"/>
      <c r="Y744" s="108"/>
      <c r="Z744" s="108"/>
    </row>
    <row r="745" spans="1:26" ht="15.75" customHeight="1">
      <c r="A745" s="108"/>
      <c r="B745" s="108"/>
      <c r="C745" s="108"/>
      <c r="D745" s="108"/>
      <c r="E745" s="108"/>
      <c r="F745" s="108"/>
      <c r="G745" s="108"/>
      <c r="H745" s="108"/>
      <c r="I745" s="108"/>
      <c r="J745" s="108"/>
      <c r="K745" s="108"/>
      <c r="L745" s="108"/>
      <c r="M745" s="108"/>
      <c r="N745" s="108"/>
      <c r="O745" s="167"/>
      <c r="P745" s="167"/>
      <c r="Q745" s="108"/>
      <c r="R745" s="108"/>
      <c r="S745" s="108"/>
      <c r="T745" s="108"/>
      <c r="U745" s="108"/>
      <c r="V745" s="108"/>
      <c r="W745" s="108"/>
      <c r="X745" s="108"/>
      <c r="Y745" s="108"/>
      <c r="Z745" s="108"/>
    </row>
    <row r="746" spans="1:26" ht="15.75" customHeight="1">
      <c r="A746" s="108"/>
      <c r="B746" s="108"/>
      <c r="C746" s="108"/>
      <c r="D746" s="108"/>
      <c r="E746" s="108"/>
      <c r="F746" s="108"/>
      <c r="G746" s="108"/>
      <c r="H746" s="108"/>
      <c r="I746" s="108"/>
      <c r="J746" s="108"/>
      <c r="K746" s="108"/>
      <c r="L746" s="108"/>
      <c r="M746" s="108"/>
      <c r="N746" s="108"/>
      <c r="O746" s="167"/>
      <c r="P746" s="167"/>
      <c r="Q746" s="108"/>
      <c r="R746" s="108"/>
      <c r="S746" s="108"/>
      <c r="T746" s="108"/>
      <c r="U746" s="108"/>
      <c r="V746" s="108"/>
      <c r="W746" s="108"/>
      <c r="X746" s="108"/>
      <c r="Y746" s="108"/>
      <c r="Z746" s="108"/>
    </row>
    <row r="747" spans="1:26" ht="15.75" customHeight="1">
      <c r="A747" s="108"/>
      <c r="B747" s="108"/>
      <c r="C747" s="108"/>
      <c r="D747" s="108"/>
      <c r="E747" s="108"/>
      <c r="F747" s="108"/>
      <c r="G747" s="108"/>
      <c r="H747" s="108"/>
      <c r="I747" s="108"/>
      <c r="J747" s="108"/>
      <c r="K747" s="108"/>
      <c r="L747" s="108"/>
      <c r="M747" s="108"/>
      <c r="N747" s="108"/>
      <c r="O747" s="167"/>
      <c r="P747" s="167"/>
      <c r="Q747" s="108"/>
      <c r="R747" s="108"/>
      <c r="S747" s="108"/>
      <c r="T747" s="108"/>
      <c r="U747" s="108"/>
      <c r="V747" s="108"/>
      <c r="W747" s="108"/>
      <c r="X747" s="108"/>
      <c r="Y747" s="108"/>
      <c r="Z747" s="108"/>
    </row>
    <row r="748" spans="1:26" ht="15.75" customHeight="1">
      <c r="A748" s="108"/>
      <c r="B748" s="108"/>
      <c r="C748" s="108"/>
      <c r="D748" s="108"/>
      <c r="E748" s="108"/>
      <c r="F748" s="108"/>
      <c r="G748" s="108"/>
      <c r="H748" s="108"/>
      <c r="I748" s="108"/>
      <c r="J748" s="108"/>
      <c r="K748" s="108"/>
      <c r="L748" s="108"/>
      <c r="M748" s="108"/>
      <c r="N748" s="108"/>
      <c r="O748" s="167"/>
      <c r="P748" s="167"/>
      <c r="Q748" s="108"/>
      <c r="R748" s="108"/>
      <c r="S748" s="108"/>
      <c r="T748" s="108"/>
      <c r="U748" s="108"/>
      <c r="V748" s="108"/>
      <c r="W748" s="108"/>
      <c r="X748" s="108"/>
      <c r="Y748" s="108"/>
      <c r="Z748" s="108"/>
    </row>
    <row r="749" spans="1:26" ht="15.75" customHeight="1">
      <c r="A749" s="108"/>
      <c r="B749" s="108"/>
      <c r="C749" s="108"/>
      <c r="D749" s="108"/>
      <c r="E749" s="108"/>
      <c r="F749" s="108"/>
      <c r="G749" s="108"/>
      <c r="H749" s="108"/>
      <c r="I749" s="108"/>
      <c r="J749" s="108"/>
      <c r="K749" s="108"/>
      <c r="L749" s="108"/>
      <c r="M749" s="108"/>
      <c r="N749" s="108"/>
      <c r="O749" s="167"/>
      <c r="P749" s="167"/>
      <c r="Q749" s="108"/>
      <c r="R749" s="108"/>
      <c r="S749" s="108"/>
      <c r="T749" s="108"/>
      <c r="U749" s="108"/>
      <c r="V749" s="108"/>
      <c r="W749" s="108"/>
      <c r="X749" s="108"/>
      <c r="Y749" s="108"/>
      <c r="Z749" s="108"/>
    </row>
    <row r="750" spans="1:26" ht="15.75" customHeight="1">
      <c r="A750" s="108"/>
      <c r="B750" s="108"/>
      <c r="C750" s="108"/>
      <c r="D750" s="108"/>
      <c r="E750" s="108"/>
      <c r="F750" s="108"/>
      <c r="G750" s="108"/>
      <c r="H750" s="108"/>
      <c r="I750" s="108"/>
      <c r="J750" s="108"/>
      <c r="K750" s="108"/>
      <c r="L750" s="108"/>
      <c r="M750" s="108"/>
      <c r="N750" s="108"/>
      <c r="O750" s="167"/>
      <c r="P750" s="167"/>
      <c r="Q750" s="108"/>
      <c r="R750" s="108"/>
      <c r="S750" s="108"/>
      <c r="T750" s="108"/>
      <c r="U750" s="108"/>
      <c r="V750" s="108"/>
      <c r="W750" s="108"/>
      <c r="X750" s="108"/>
      <c r="Y750" s="108"/>
      <c r="Z750" s="108"/>
    </row>
    <row r="751" spans="1:26" ht="15.75" customHeight="1">
      <c r="A751" s="108"/>
      <c r="B751" s="108"/>
      <c r="C751" s="108"/>
      <c r="D751" s="108"/>
      <c r="E751" s="108"/>
      <c r="F751" s="108"/>
      <c r="G751" s="108"/>
      <c r="H751" s="108"/>
      <c r="I751" s="108"/>
      <c r="J751" s="108"/>
      <c r="K751" s="108"/>
      <c r="L751" s="108"/>
      <c r="M751" s="108"/>
      <c r="N751" s="108"/>
      <c r="O751" s="167"/>
      <c r="P751" s="167"/>
      <c r="Q751" s="108"/>
      <c r="R751" s="108"/>
      <c r="S751" s="108"/>
      <c r="T751" s="108"/>
      <c r="U751" s="108"/>
      <c r="V751" s="108"/>
      <c r="W751" s="108"/>
      <c r="X751" s="108"/>
      <c r="Y751" s="108"/>
      <c r="Z751" s="108"/>
    </row>
    <row r="752" spans="1:26" ht="15.75" customHeight="1">
      <c r="A752" s="108"/>
      <c r="B752" s="108"/>
      <c r="C752" s="108"/>
      <c r="D752" s="108"/>
      <c r="E752" s="108"/>
      <c r="F752" s="108"/>
      <c r="G752" s="108"/>
      <c r="H752" s="108"/>
      <c r="I752" s="108"/>
      <c r="J752" s="108"/>
      <c r="K752" s="108"/>
      <c r="L752" s="108"/>
      <c r="M752" s="108"/>
      <c r="N752" s="108"/>
      <c r="O752" s="167"/>
      <c r="P752" s="167"/>
      <c r="Q752" s="108"/>
      <c r="R752" s="108"/>
      <c r="S752" s="108"/>
      <c r="T752" s="108"/>
      <c r="U752" s="108"/>
      <c r="V752" s="108"/>
      <c r="W752" s="108"/>
      <c r="X752" s="108"/>
      <c r="Y752" s="108"/>
      <c r="Z752" s="108"/>
    </row>
    <row r="753" spans="1:26" ht="15.75" customHeight="1">
      <c r="A753" s="108"/>
      <c r="B753" s="108"/>
      <c r="C753" s="108"/>
      <c r="D753" s="108"/>
      <c r="E753" s="108"/>
      <c r="F753" s="108"/>
      <c r="G753" s="108"/>
      <c r="H753" s="108"/>
      <c r="I753" s="108"/>
      <c r="J753" s="108"/>
      <c r="K753" s="108"/>
      <c r="L753" s="108"/>
      <c r="M753" s="108"/>
      <c r="N753" s="108"/>
      <c r="O753" s="167"/>
      <c r="P753" s="167"/>
      <c r="Q753" s="108"/>
      <c r="R753" s="108"/>
      <c r="S753" s="108"/>
      <c r="T753" s="108"/>
      <c r="U753" s="108"/>
      <c r="V753" s="108"/>
      <c r="W753" s="108"/>
      <c r="X753" s="108"/>
      <c r="Y753" s="108"/>
      <c r="Z753" s="108"/>
    </row>
    <row r="754" spans="1:26" ht="15.75" customHeight="1">
      <c r="A754" s="108"/>
      <c r="B754" s="108"/>
      <c r="C754" s="108"/>
      <c r="D754" s="108"/>
      <c r="E754" s="108"/>
      <c r="F754" s="108"/>
      <c r="G754" s="108"/>
      <c r="H754" s="108"/>
      <c r="I754" s="108"/>
      <c r="J754" s="108"/>
      <c r="K754" s="108"/>
      <c r="L754" s="108"/>
      <c r="M754" s="108"/>
      <c r="N754" s="108"/>
      <c r="O754" s="167"/>
      <c r="P754" s="167"/>
      <c r="Q754" s="108"/>
      <c r="R754" s="108"/>
      <c r="S754" s="108"/>
      <c r="T754" s="108"/>
      <c r="U754" s="108"/>
      <c r="V754" s="108"/>
      <c r="W754" s="108"/>
      <c r="X754" s="108"/>
      <c r="Y754" s="108"/>
      <c r="Z754" s="108"/>
    </row>
    <row r="755" spans="1:26" ht="15.75" customHeight="1">
      <c r="A755" s="108"/>
      <c r="B755" s="108"/>
      <c r="C755" s="108"/>
      <c r="D755" s="108"/>
      <c r="E755" s="108"/>
      <c r="F755" s="108"/>
      <c r="G755" s="108"/>
      <c r="H755" s="108"/>
      <c r="I755" s="108"/>
      <c r="J755" s="108"/>
      <c r="K755" s="108"/>
      <c r="L755" s="108"/>
      <c r="M755" s="108"/>
      <c r="N755" s="108"/>
      <c r="O755" s="167"/>
      <c r="P755" s="167"/>
      <c r="Q755" s="108"/>
      <c r="R755" s="108"/>
      <c r="S755" s="108"/>
      <c r="T755" s="108"/>
      <c r="U755" s="108"/>
      <c r="V755" s="108"/>
      <c r="W755" s="108"/>
      <c r="X755" s="108"/>
      <c r="Y755" s="108"/>
      <c r="Z755" s="108"/>
    </row>
    <row r="756" spans="1:26" ht="15.75" customHeight="1">
      <c r="A756" s="108"/>
      <c r="B756" s="108"/>
      <c r="C756" s="108"/>
      <c r="D756" s="108"/>
      <c r="E756" s="108"/>
      <c r="F756" s="108"/>
      <c r="G756" s="108"/>
      <c r="H756" s="108"/>
      <c r="I756" s="108"/>
      <c r="J756" s="108"/>
      <c r="K756" s="108"/>
      <c r="L756" s="108"/>
      <c r="M756" s="108"/>
      <c r="N756" s="108"/>
      <c r="O756" s="167"/>
      <c r="P756" s="167"/>
      <c r="Q756" s="108"/>
      <c r="R756" s="108"/>
      <c r="S756" s="108"/>
      <c r="T756" s="108"/>
      <c r="U756" s="108"/>
      <c r="V756" s="108"/>
      <c r="W756" s="108"/>
      <c r="X756" s="108"/>
      <c r="Y756" s="108"/>
      <c r="Z756" s="108"/>
    </row>
    <row r="757" spans="1:26" ht="15.75" customHeight="1">
      <c r="A757" s="108"/>
      <c r="B757" s="108"/>
      <c r="C757" s="108"/>
      <c r="D757" s="108"/>
      <c r="E757" s="108"/>
      <c r="F757" s="108"/>
      <c r="G757" s="108"/>
      <c r="H757" s="108"/>
      <c r="I757" s="108"/>
      <c r="J757" s="108"/>
      <c r="K757" s="108"/>
      <c r="L757" s="108"/>
      <c r="M757" s="108"/>
      <c r="N757" s="108"/>
      <c r="O757" s="167"/>
      <c r="P757" s="167"/>
      <c r="Q757" s="108"/>
      <c r="R757" s="108"/>
      <c r="S757" s="108"/>
      <c r="T757" s="108"/>
      <c r="U757" s="108"/>
      <c r="V757" s="108"/>
      <c r="W757" s="108"/>
      <c r="X757" s="108"/>
      <c r="Y757" s="108"/>
      <c r="Z757" s="108"/>
    </row>
    <row r="758" spans="1:26" ht="15.75" customHeight="1">
      <c r="A758" s="108"/>
      <c r="B758" s="108"/>
      <c r="C758" s="108"/>
      <c r="D758" s="108"/>
      <c r="E758" s="108"/>
      <c r="F758" s="108"/>
      <c r="G758" s="108"/>
      <c r="H758" s="108"/>
      <c r="I758" s="108"/>
      <c r="J758" s="108"/>
      <c r="K758" s="108"/>
      <c r="L758" s="108"/>
      <c r="M758" s="108"/>
      <c r="N758" s="108"/>
      <c r="O758" s="167"/>
      <c r="P758" s="167"/>
      <c r="Q758" s="108"/>
      <c r="R758" s="108"/>
      <c r="S758" s="108"/>
      <c r="T758" s="108"/>
      <c r="U758" s="108"/>
      <c r="V758" s="108"/>
      <c r="W758" s="108"/>
      <c r="X758" s="108"/>
      <c r="Y758" s="108"/>
      <c r="Z758" s="108"/>
    </row>
    <row r="759" spans="1:26" ht="15.75" customHeight="1">
      <c r="A759" s="108"/>
      <c r="B759" s="108"/>
      <c r="C759" s="108"/>
      <c r="D759" s="108"/>
      <c r="E759" s="108"/>
      <c r="F759" s="108"/>
      <c r="G759" s="108"/>
      <c r="H759" s="108"/>
      <c r="I759" s="108"/>
      <c r="J759" s="108"/>
      <c r="K759" s="108"/>
      <c r="L759" s="108"/>
      <c r="M759" s="108"/>
      <c r="N759" s="108"/>
      <c r="O759" s="167"/>
      <c r="P759" s="167"/>
      <c r="Q759" s="108"/>
      <c r="R759" s="108"/>
      <c r="S759" s="108"/>
      <c r="T759" s="108"/>
      <c r="U759" s="108"/>
      <c r="V759" s="108"/>
      <c r="W759" s="108"/>
      <c r="X759" s="108"/>
      <c r="Y759" s="108"/>
      <c r="Z759" s="108"/>
    </row>
    <row r="760" spans="1:26" ht="15.75" customHeight="1">
      <c r="A760" s="108"/>
      <c r="B760" s="108"/>
      <c r="C760" s="108"/>
      <c r="D760" s="108"/>
      <c r="E760" s="108"/>
      <c r="F760" s="108"/>
      <c r="G760" s="108"/>
      <c r="H760" s="108"/>
      <c r="I760" s="108"/>
      <c r="J760" s="108"/>
      <c r="K760" s="108"/>
      <c r="L760" s="108"/>
      <c r="M760" s="108"/>
      <c r="N760" s="108"/>
      <c r="O760" s="167"/>
      <c r="P760" s="167"/>
      <c r="Q760" s="108"/>
      <c r="R760" s="108"/>
      <c r="S760" s="108"/>
      <c r="T760" s="108"/>
      <c r="U760" s="108"/>
      <c r="V760" s="108"/>
      <c r="W760" s="108"/>
      <c r="X760" s="108"/>
      <c r="Y760" s="108"/>
      <c r="Z760" s="108"/>
    </row>
    <row r="761" spans="1:26" ht="15.75" customHeight="1">
      <c r="A761" s="108"/>
      <c r="B761" s="108"/>
      <c r="C761" s="108"/>
      <c r="D761" s="108"/>
      <c r="E761" s="108"/>
      <c r="F761" s="108"/>
      <c r="G761" s="108"/>
      <c r="H761" s="108"/>
      <c r="I761" s="108"/>
      <c r="J761" s="108"/>
      <c r="K761" s="108"/>
      <c r="L761" s="108"/>
      <c r="M761" s="108"/>
      <c r="N761" s="108"/>
      <c r="O761" s="167"/>
      <c r="P761" s="167"/>
      <c r="Q761" s="108"/>
      <c r="R761" s="108"/>
      <c r="S761" s="108"/>
      <c r="T761" s="108"/>
      <c r="U761" s="108"/>
      <c r="V761" s="108"/>
      <c r="W761" s="108"/>
      <c r="X761" s="108"/>
      <c r="Y761" s="108"/>
      <c r="Z761" s="108"/>
    </row>
    <row r="762" spans="1:26" ht="15.75" customHeight="1">
      <c r="A762" s="108"/>
      <c r="B762" s="108"/>
      <c r="C762" s="108"/>
      <c r="D762" s="108"/>
      <c r="E762" s="108"/>
      <c r="F762" s="108"/>
      <c r="G762" s="108"/>
      <c r="H762" s="108"/>
      <c r="I762" s="108"/>
      <c r="J762" s="108"/>
      <c r="K762" s="108"/>
      <c r="L762" s="108"/>
      <c r="M762" s="108"/>
      <c r="N762" s="108"/>
      <c r="O762" s="167"/>
      <c r="P762" s="167"/>
      <c r="Q762" s="108"/>
      <c r="R762" s="108"/>
      <c r="S762" s="108"/>
      <c r="T762" s="108"/>
      <c r="U762" s="108"/>
      <c r="V762" s="108"/>
      <c r="W762" s="108"/>
      <c r="X762" s="108"/>
      <c r="Y762" s="108"/>
      <c r="Z762" s="108"/>
    </row>
    <row r="763" spans="1:26" ht="15.75" customHeight="1">
      <c r="A763" s="108"/>
      <c r="B763" s="108"/>
      <c r="C763" s="108"/>
      <c r="D763" s="108"/>
      <c r="E763" s="108"/>
      <c r="F763" s="108"/>
      <c r="G763" s="108"/>
      <c r="H763" s="108"/>
      <c r="I763" s="108"/>
      <c r="J763" s="108"/>
      <c r="K763" s="108"/>
      <c r="L763" s="108"/>
      <c r="M763" s="108"/>
      <c r="N763" s="108"/>
      <c r="O763" s="167"/>
      <c r="P763" s="167"/>
      <c r="Q763" s="108"/>
      <c r="R763" s="108"/>
      <c r="S763" s="108"/>
      <c r="T763" s="108"/>
      <c r="U763" s="108"/>
      <c r="V763" s="108"/>
      <c r="W763" s="108"/>
      <c r="X763" s="108"/>
      <c r="Y763" s="108"/>
      <c r="Z763" s="108"/>
    </row>
    <row r="764" spans="1:26" ht="15.75" customHeight="1">
      <c r="A764" s="108"/>
      <c r="B764" s="108"/>
      <c r="C764" s="108"/>
      <c r="D764" s="108"/>
      <c r="E764" s="108"/>
      <c r="F764" s="108"/>
      <c r="G764" s="108"/>
      <c r="H764" s="108"/>
      <c r="I764" s="108"/>
      <c r="J764" s="108"/>
      <c r="K764" s="108"/>
      <c r="L764" s="108"/>
      <c r="M764" s="108"/>
      <c r="N764" s="108"/>
      <c r="O764" s="167"/>
      <c r="P764" s="167"/>
      <c r="Q764" s="108"/>
      <c r="R764" s="108"/>
      <c r="S764" s="108"/>
      <c r="T764" s="108"/>
      <c r="U764" s="108"/>
      <c r="V764" s="108"/>
      <c r="W764" s="108"/>
      <c r="X764" s="108"/>
      <c r="Y764" s="108"/>
      <c r="Z764" s="108"/>
    </row>
    <row r="765" spans="1:26" ht="15.75" customHeight="1">
      <c r="A765" s="108"/>
      <c r="B765" s="108"/>
      <c r="C765" s="108"/>
      <c r="D765" s="108"/>
      <c r="E765" s="108"/>
      <c r="F765" s="108"/>
      <c r="G765" s="108"/>
      <c r="H765" s="108"/>
      <c r="I765" s="108"/>
      <c r="J765" s="108"/>
      <c r="K765" s="108"/>
      <c r="L765" s="108"/>
      <c r="M765" s="108"/>
      <c r="N765" s="108"/>
      <c r="O765" s="167"/>
      <c r="P765" s="167"/>
      <c r="Q765" s="108"/>
      <c r="R765" s="108"/>
      <c r="S765" s="108"/>
      <c r="T765" s="108"/>
      <c r="U765" s="108"/>
      <c r="V765" s="108"/>
      <c r="W765" s="108"/>
      <c r="X765" s="108"/>
      <c r="Y765" s="108"/>
      <c r="Z765" s="108"/>
    </row>
    <row r="766" spans="1:26" ht="15.75" customHeight="1">
      <c r="A766" s="108"/>
      <c r="B766" s="108"/>
      <c r="C766" s="108"/>
      <c r="D766" s="108"/>
      <c r="E766" s="108"/>
      <c r="F766" s="108"/>
      <c r="G766" s="108"/>
      <c r="H766" s="108"/>
      <c r="I766" s="108"/>
      <c r="J766" s="108"/>
      <c r="K766" s="108"/>
      <c r="L766" s="108"/>
      <c r="M766" s="108"/>
      <c r="N766" s="108"/>
      <c r="O766" s="167"/>
      <c r="P766" s="167"/>
      <c r="Q766" s="108"/>
      <c r="R766" s="108"/>
      <c r="S766" s="108"/>
      <c r="T766" s="108"/>
      <c r="U766" s="108"/>
      <c r="V766" s="108"/>
      <c r="W766" s="108"/>
      <c r="X766" s="108"/>
      <c r="Y766" s="108"/>
      <c r="Z766" s="108"/>
    </row>
    <row r="767" spans="1:26" ht="15.75" customHeight="1">
      <c r="A767" s="108"/>
      <c r="B767" s="108"/>
      <c r="C767" s="108"/>
      <c r="D767" s="108"/>
      <c r="E767" s="108"/>
      <c r="F767" s="108"/>
      <c r="G767" s="108"/>
      <c r="H767" s="108"/>
      <c r="I767" s="108"/>
      <c r="J767" s="108"/>
      <c r="K767" s="108"/>
      <c r="L767" s="108"/>
      <c r="M767" s="108"/>
      <c r="N767" s="108"/>
      <c r="O767" s="167"/>
      <c r="P767" s="167"/>
      <c r="Q767" s="108"/>
      <c r="R767" s="108"/>
      <c r="S767" s="108"/>
      <c r="T767" s="108"/>
      <c r="U767" s="108"/>
      <c r="V767" s="108"/>
      <c r="W767" s="108"/>
      <c r="X767" s="108"/>
      <c r="Y767" s="108"/>
      <c r="Z767" s="108"/>
    </row>
    <row r="768" spans="1:26" ht="15.75" customHeight="1">
      <c r="A768" s="108"/>
      <c r="B768" s="108"/>
      <c r="C768" s="108"/>
      <c r="D768" s="108"/>
      <c r="E768" s="108"/>
      <c r="F768" s="108"/>
      <c r="G768" s="108"/>
      <c r="H768" s="108"/>
      <c r="I768" s="108"/>
      <c r="J768" s="108"/>
      <c r="K768" s="108"/>
      <c r="L768" s="108"/>
      <c r="M768" s="108"/>
      <c r="N768" s="108"/>
      <c r="O768" s="167"/>
      <c r="P768" s="167"/>
      <c r="Q768" s="108"/>
      <c r="R768" s="108"/>
      <c r="S768" s="108"/>
      <c r="T768" s="108"/>
      <c r="U768" s="108"/>
      <c r="V768" s="108"/>
      <c r="W768" s="108"/>
      <c r="X768" s="108"/>
      <c r="Y768" s="108"/>
      <c r="Z768" s="108"/>
    </row>
    <row r="769" spans="1:26" ht="15.75" customHeight="1">
      <c r="A769" s="108"/>
      <c r="B769" s="108"/>
      <c r="C769" s="108"/>
      <c r="D769" s="108"/>
      <c r="E769" s="108"/>
      <c r="F769" s="108"/>
      <c r="G769" s="108"/>
      <c r="H769" s="108"/>
      <c r="I769" s="108"/>
      <c r="J769" s="108"/>
      <c r="K769" s="108"/>
      <c r="L769" s="108"/>
      <c r="M769" s="108"/>
      <c r="N769" s="108"/>
      <c r="O769" s="167"/>
      <c r="P769" s="167"/>
      <c r="Q769" s="108"/>
      <c r="R769" s="108"/>
      <c r="S769" s="108"/>
      <c r="T769" s="108"/>
      <c r="U769" s="108"/>
      <c r="V769" s="108"/>
      <c r="W769" s="108"/>
      <c r="X769" s="108"/>
      <c r="Y769" s="108"/>
      <c r="Z769" s="108"/>
    </row>
    <row r="770" spans="1:26" ht="15.75" customHeight="1">
      <c r="A770" s="108"/>
      <c r="B770" s="108"/>
      <c r="C770" s="108"/>
      <c r="D770" s="108"/>
      <c r="E770" s="108"/>
      <c r="F770" s="108"/>
      <c r="G770" s="108"/>
      <c r="H770" s="108"/>
      <c r="I770" s="108"/>
      <c r="J770" s="108"/>
      <c r="K770" s="108"/>
      <c r="L770" s="108"/>
      <c r="M770" s="108"/>
      <c r="N770" s="108"/>
      <c r="O770" s="167"/>
      <c r="P770" s="167"/>
      <c r="Q770" s="108"/>
      <c r="R770" s="108"/>
      <c r="S770" s="108"/>
      <c r="T770" s="108"/>
      <c r="U770" s="108"/>
      <c r="V770" s="108"/>
      <c r="W770" s="108"/>
      <c r="X770" s="108"/>
      <c r="Y770" s="108"/>
      <c r="Z770" s="108"/>
    </row>
    <row r="771" spans="1:26" ht="15.75" customHeight="1">
      <c r="A771" s="108"/>
      <c r="B771" s="108"/>
      <c r="C771" s="108"/>
      <c r="D771" s="108"/>
      <c r="E771" s="108"/>
      <c r="F771" s="108"/>
      <c r="G771" s="108"/>
      <c r="H771" s="108"/>
      <c r="I771" s="108"/>
      <c r="J771" s="108"/>
      <c r="K771" s="108"/>
      <c r="L771" s="108"/>
      <c r="M771" s="108"/>
      <c r="N771" s="108"/>
      <c r="O771" s="167"/>
      <c r="P771" s="167"/>
      <c r="Q771" s="108"/>
      <c r="R771" s="108"/>
      <c r="S771" s="108"/>
      <c r="T771" s="108"/>
      <c r="U771" s="108"/>
      <c r="V771" s="108"/>
      <c r="W771" s="108"/>
      <c r="X771" s="108"/>
      <c r="Y771" s="108"/>
      <c r="Z771" s="108"/>
    </row>
    <row r="772" spans="1:26" ht="15.75" customHeight="1">
      <c r="A772" s="108"/>
      <c r="B772" s="108"/>
      <c r="C772" s="108"/>
      <c r="D772" s="108"/>
      <c r="E772" s="108"/>
      <c r="F772" s="108"/>
      <c r="G772" s="108"/>
      <c r="H772" s="108"/>
      <c r="I772" s="108"/>
      <c r="J772" s="108"/>
      <c r="K772" s="108"/>
      <c r="L772" s="108"/>
      <c r="M772" s="108"/>
      <c r="N772" s="108"/>
      <c r="O772" s="167"/>
      <c r="P772" s="167"/>
      <c r="Q772" s="108"/>
      <c r="R772" s="108"/>
      <c r="S772" s="108"/>
      <c r="T772" s="108"/>
      <c r="U772" s="108"/>
      <c r="V772" s="108"/>
      <c r="W772" s="108"/>
      <c r="X772" s="108"/>
      <c r="Y772" s="108"/>
      <c r="Z772" s="108"/>
    </row>
    <row r="773" spans="1:26" ht="15.75" customHeight="1">
      <c r="A773" s="108"/>
      <c r="B773" s="108"/>
      <c r="C773" s="108"/>
      <c r="D773" s="108"/>
      <c r="E773" s="108"/>
      <c r="F773" s="108"/>
      <c r="G773" s="108"/>
      <c r="H773" s="108"/>
      <c r="I773" s="108"/>
      <c r="J773" s="108"/>
      <c r="K773" s="108"/>
      <c r="L773" s="108"/>
      <c r="M773" s="108"/>
      <c r="N773" s="108"/>
      <c r="O773" s="167"/>
      <c r="P773" s="167"/>
      <c r="Q773" s="108"/>
      <c r="R773" s="108"/>
      <c r="S773" s="108"/>
      <c r="T773" s="108"/>
      <c r="U773" s="108"/>
      <c r="V773" s="108"/>
      <c r="W773" s="108"/>
      <c r="X773" s="108"/>
      <c r="Y773" s="108"/>
      <c r="Z773" s="108"/>
    </row>
    <row r="774" spans="1:26" ht="15.75" customHeight="1">
      <c r="A774" s="108"/>
      <c r="B774" s="108"/>
      <c r="C774" s="108"/>
      <c r="D774" s="108"/>
      <c r="E774" s="108"/>
      <c r="F774" s="108"/>
      <c r="G774" s="108"/>
      <c r="H774" s="108"/>
      <c r="I774" s="108"/>
      <c r="J774" s="108"/>
      <c r="K774" s="108"/>
      <c r="L774" s="108"/>
      <c r="M774" s="108"/>
      <c r="N774" s="108"/>
      <c r="O774" s="167"/>
      <c r="P774" s="167"/>
      <c r="Q774" s="108"/>
      <c r="R774" s="108"/>
      <c r="S774" s="108"/>
      <c r="T774" s="108"/>
      <c r="U774" s="108"/>
      <c r="V774" s="108"/>
      <c r="W774" s="108"/>
      <c r="X774" s="108"/>
      <c r="Y774" s="108"/>
      <c r="Z774" s="108"/>
    </row>
    <row r="775" spans="1:26" ht="15.75" customHeight="1">
      <c r="A775" s="108"/>
      <c r="B775" s="108"/>
      <c r="C775" s="108"/>
      <c r="D775" s="108"/>
      <c r="E775" s="108"/>
      <c r="F775" s="108"/>
      <c r="G775" s="108"/>
      <c r="H775" s="108"/>
      <c r="I775" s="108"/>
      <c r="J775" s="108"/>
      <c r="K775" s="108"/>
      <c r="L775" s="108"/>
      <c r="M775" s="108"/>
      <c r="N775" s="108"/>
      <c r="O775" s="167"/>
      <c r="P775" s="167"/>
      <c r="Q775" s="108"/>
      <c r="R775" s="108"/>
      <c r="S775" s="108"/>
      <c r="T775" s="108"/>
      <c r="U775" s="108"/>
      <c r="V775" s="108"/>
      <c r="W775" s="108"/>
      <c r="X775" s="108"/>
      <c r="Y775" s="108"/>
      <c r="Z775" s="108"/>
    </row>
    <row r="776" spans="1:26" ht="15.75" customHeight="1">
      <c r="A776" s="108"/>
      <c r="B776" s="108"/>
      <c r="C776" s="108"/>
      <c r="D776" s="108"/>
      <c r="E776" s="108"/>
      <c r="F776" s="108"/>
      <c r="G776" s="108"/>
      <c r="H776" s="108"/>
      <c r="I776" s="108"/>
      <c r="J776" s="108"/>
      <c r="K776" s="108"/>
      <c r="L776" s="108"/>
      <c r="M776" s="108"/>
      <c r="N776" s="108"/>
      <c r="O776" s="167"/>
      <c r="P776" s="167"/>
      <c r="Q776" s="108"/>
      <c r="R776" s="108"/>
      <c r="S776" s="108"/>
      <c r="T776" s="108"/>
      <c r="U776" s="108"/>
      <c r="V776" s="108"/>
      <c r="W776" s="108"/>
      <c r="X776" s="108"/>
      <c r="Y776" s="108"/>
      <c r="Z776" s="108"/>
    </row>
    <row r="777" spans="1:26" ht="15.75" customHeight="1">
      <c r="A777" s="108"/>
      <c r="B777" s="108"/>
      <c r="C777" s="108"/>
      <c r="D777" s="108"/>
      <c r="E777" s="108"/>
      <c r="F777" s="108"/>
      <c r="G777" s="108"/>
      <c r="H777" s="108"/>
      <c r="I777" s="108"/>
      <c r="J777" s="108"/>
      <c r="K777" s="108"/>
      <c r="L777" s="108"/>
      <c r="M777" s="108"/>
      <c r="N777" s="108"/>
      <c r="O777" s="167"/>
      <c r="P777" s="167"/>
      <c r="Q777" s="108"/>
      <c r="R777" s="108"/>
      <c r="S777" s="108"/>
      <c r="T777" s="108"/>
      <c r="U777" s="108"/>
      <c r="V777" s="108"/>
      <c r="W777" s="108"/>
      <c r="X777" s="108"/>
      <c r="Y777" s="108"/>
      <c r="Z777" s="108"/>
    </row>
    <row r="778" spans="1:26" ht="15.75" customHeight="1">
      <c r="A778" s="108"/>
      <c r="B778" s="108"/>
      <c r="C778" s="108"/>
      <c r="D778" s="108"/>
      <c r="E778" s="108"/>
      <c r="F778" s="108"/>
      <c r="G778" s="108"/>
      <c r="H778" s="108"/>
      <c r="I778" s="108"/>
      <c r="J778" s="108"/>
      <c r="K778" s="108"/>
      <c r="L778" s="108"/>
      <c r="M778" s="108"/>
      <c r="N778" s="108"/>
      <c r="O778" s="167"/>
      <c r="P778" s="167"/>
      <c r="Q778" s="108"/>
      <c r="R778" s="108"/>
      <c r="S778" s="108"/>
      <c r="T778" s="108"/>
      <c r="U778" s="108"/>
      <c r="V778" s="108"/>
      <c r="W778" s="108"/>
      <c r="X778" s="108"/>
      <c r="Y778" s="108"/>
      <c r="Z778" s="108"/>
    </row>
    <row r="779" spans="1:26" ht="15.75" customHeight="1">
      <c r="A779" s="108"/>
      <c r="B779" s="108"/>
      <c r="C779" s="108"/>
      <c r="D779" s="108"/>
      <c r="E779" s="108"/>
      <c r="F779" s="108"/>
      <c r="G779" s="108"/>
      <c r="H779" s="108"/>
      <c r="I779" s="108"/>
      <c r="J779" s="108"/>
      <c r="K779" s="108"/>
      <c r="L779" s="108"/>
      <c r="M779" s="108"/>
      <c r="N779" s="108"/>
      <c r="O779" s="167"/>
      <c r="P779" s="167"/>
      <c r="Q779" s="108"/>
      <c r="R779" s="108"/>
      <c r="S779" s="108"/>
      <c r="T779" s="108"/>
      <c r="U779" s="108"/>
      <c r="V779" s="108"/>
      <c r="W779" s="108"/>
      <c r="X779" s="108"/>
      <c r="Y779" s="108"/>
      <c r="Z779" s="108"/>
    </row>
    <row r="780" spans="1:26" ht="15.75" customHeight="1">
      <c r="A780" s="108"/>
      <c r="B780" s="108"/>
      <c r="C780" s="108"/>
      <c r="D780" s="108"/>
      <c r="E780" s="108"/>
      <c r="F780" s="108"/>
      <c r="G780" s="108"/>
      <c r="H780" s="108"/>
      <c r="I780" s="108"/>
      <c r="J780" s="108"/>
      <c r="K780" s="108"/>
      <c r="L780" s="108"/>
      <c r="M780" s="108"/>
      <c r="N780" s="108"/>
      <c r="O780" s="167"/>
      <c r="P780" s="167"/>
      <c r="Q780" s="108"/>
      <c r="R780" s="108"/>
      <c r="S780" s="108"/>
      <c r="T780" s="108"/>
      <c r="U780" s="108"/>
      <c r="V780" s="108"/>
      <c r="W780" s="108"/>
      <c r="X780" s="108"/>
      <c r="Y780" s="108"/>
      <c r="Z780" s="108"/>
    </row>
    <row r="781" spans="1:26" ht="15.75" customHeight="1">
      <c r="A781" s="108"/>
      <c r="B781" s="108"/>
      <c r="C781" s="108"/>
      <c r="D781" s="108"/>
      <c r="E781" s="108"/>
      <c r="F781" s="108"/>
      <c r="G781" s="108"/>
      <c r="H781" s="108"/>
      <c r="I781" s="108"/>
      <c r="J781" s="108"/>
      <c r="K781" s="108"/>
      <c r="L781" s="108"/>
      <c r="M781" s="108"/>
      <c r="N781" s="108"/>
      <c r="O781" s="167"/>
      <c r="P781" s="167"/>
      <c r="Q781" s="108"/>
      <c r="R781" s="108"/>
      <c r="S781" s="108"/>
      <c r="T781" s="108"/>
      <c r="U781" s="108"/>
      <c r="V781" s="108"/>
      <c r="W781" s="108"/>
      <c r="X781" s="108"/>
      <c r="Y781" s="108"/>
      <c r="Z781" s="108"/>
    </row>
    <row r="782" spans="1:26" ht="15.75" customHeight="1">
      <c r="A782" s="108"/>
      <c r="B782" s="108"/>
      <c r="C782" s="108"/>
      <c r="D782" s="108"/>
      <c r="E782" s="108"/>
      <c r="F782" s="108"/>
      <c r="G782" s="108"/>
      <c r="H782" s="108"/>
      <c r="I782" s="108"/>
      <c r="J782" s="108"/>
      <c r="K782" s="108"/>
      <c r="L782" s="108"/>
      <c r="M782" s="108"/>
      <c r="N782" s="108"/>
      <c r="O782" s="167"/>
      <c r="P782" s="167"/>
      <c r="Q782" s="108"/>
      <c r="R782" s="108"/>
      <c r="S782" s="108"/>
      <c r="T782" s="108"/>
      <c r="U782" s="108"/>
      <c r="V782" s="108"/>
      <c r="W782" s="108"/>
      <c r="X782" s="108"/>
      <c r="Y782" s="108"/>
      <c r="Z782" s="108"/>
    </row>
    <row r="783" spans="1:26" ht="15.75" customHeight="1">
      <c r="A783" s="108"/>
      <c r="B783" s="108"/>
      <c r="C783" s="108"/>
      <c r="D783" s="108"/>
      <c r="E783" s="108"/>
      <c r="F783" s="108"/>
      <c r="G783" s="108"/>
      <c r="H783" s="108"/>
      <c r="I783" s="108"/>
      <c r="J783" s="108"/>
      <c r="K783" s="108"/>
      <c r="L783" s="108"/>
      <c r="M783" s="108"/>
      <c r="N783" s="108"/>
      <c r="O783" s="167"/>
      <c r="P783" s="167"/>
      <c r="Q783" s="108"/>
      <c r="R783" s="108"/>
      <c r="S783" s="108"/>
      <c r="T783" s="108"/>
      <c r="U783" s="108"/>
      <c r="V783" s="108"/>
      <c r="W783" s="108"/>
      <c r="X783" s="108"/>
      <c r="Y783" s="108"/>
      <c r="Z783" s="108"/>
    </row>
    <row r="784" spans="1:26" ht="15.75" customHeight="1">
      <c r="A784" s="108"/>
      <c r="B784" s="108"/>
      <c r="C784" s="108"/>
      <c r="D784" s="108"/>
      <c r="E784" s="108"/>
      <c r="F784" s="108"/>
      <c r="G784" s="108"/>
      <c r="H784" s="108"/>
      <c r="I784" s="108"/>
      <c r="J784" s="108"/>
      <c r="K784" s="108"/>
      <c r="L784" s="108"/>
      <c r="M784" s="108"/>
      <c r="N784" s="108"/>
      <c r="O784" s="167"/>
      <c r="P784" s="167"/>
      <c r="Q784" s="108"/>
      <c r="R784" s="108"/>
      <c r="S784" s="108"/>
      <c r="T784" s="108"/>
      <c r="U784" s="108"/>
      <c r="V784" s="108"/>
      <c r="W784" s="108"/>
      <c r="X784" s="108"/>
      <c r="Y784" s="108"/>
      <c r="Z784" s="108"/>
    </row>
    <row r="785" spans="1:26" ht="15.75" customHeight="1">
      <c r="A785" s="108"/>
      <c r="B785" s="108"/>
      <c r="C785" s="108"/>
      <c r="D785" s="108"/>
      <c r="E785" s="108"/>
      <c r="F785" s="108"/>
      <c r="G785" s="108"/>
      <c r="H785" s="108"/>
      <c r="I785" s="108"/>
      <c r="J785" s="108"/>
      <c r="K785" s="108"/>
      <c r="L785" s="108"/>
      <c r="M785" s="108"/>
      <c r="N785" s="108"/>
      <c r="O785" s="167"/>
      <c r="P785" s="167"/>
      <c r="Q785" s="108"/>
      <c r="R785" s="108"/>
      <c r="S785" s="108"/>
      <c r="T785" s="108"/>
      <c r="U785" s="108"/>
      <c r="V785" s="108"/>
      <c r="W785" s="108"/>
      <c r="X785" s="108"/>
      <c r="Y785" s="108"/>
      <c r="Z785" s="108"/>
    </row>
    <row r="786" spans="1:26" ht="15.75" customHeight="1">
      <c r="A786" s="108"/>
      <c r="B786" s="108"/>
      <c r="C786" s="108"/>
      <c r="D786" s="108"/>
      <c r="E786" s="108"/>
      <c r="F786" s="108"/>
      <c r="G786" s="108"/>
      <c r="H786" s="108"/>
      <c r="I786" s="108"/>
      <c r="J786" s="108"/>
      <c r="K786" s="108"/>
      <c r="L786" s="108"/>
      <c r="M786" s="108"/>
      <c r="N786" s="108"/>
      <c r="O786" s="167"/>
      <c r="P786" s="167"/>
      <c r="Q786" s="108"/>
      <c r="R786" s="108"/>
      <c r="S786" s="108"/>
      <c r="T786" s="108"/>
      <c r="U786" s="108"/>
      <c r="V786" s="108"/>
      <c r="W786" s="108"/>
      <c r="X786" s="108"/>
      <c r="Y786" s="108"/>
      <c r="Z786" s="108"/>
    </row>
    <row r="787" spans="1:26" ht="15.75" customHeight="1">
      <c r="A787" s="108"/>
      <c r="B787" s="108"/>
      <c r="C787" s="108"/>
      <c r="D787" s="108"/>
      <c r="E787" s="108"/>
      <c r="F787" s="108"/>
      <c r="G787" s="108"/>
      <c r="H787" s="108"/>
      <c r="I787" s="108"/>
      <c r="J787" s="108"/>
      <c r="K787" s="108"/>
      <c r="L787" s="108"/>
      <c r="M787" s="108"/>
      <c r="N787" s="108"/>
      <c r="O787" s="167"/>
      <c r="P787" s="167"/>
      <c r="Q787" s="108"/>
      <c r="R787" s="108"/>
      <c r="S787" s="108"/>
      <c r="T787" s="108"/>
      <c r="U787" s="108"/>
      <c r="V787" s="108"/>
      <c r="W787" s="108"/>
      <c r="X787" s="108"/>
      <c r="Y787" s="108"/>
      <c r="Z787" s="108"/>
    </row>
    <row r="788" spans="1:26" ht="15.75" customHeight="1">
      <c r="A788" s="108"/>
      <c r="B788" s="108"/>
      <c r="C788" s="108"/>
      <c r="D788" s="108"/>
      <c r="E788" s="108"/>
      <c r="F788" s="108"/>
      <c r="G788" s="108"/>
      <c r="H788" s="108"/>
      <c r="I788" s="108"/>
      <c r="J788" s="108"/>
      <c r="K788" s="108"/>
      <c r="L788" s="108"/>
      <c r="M788" s="108"/>
      <c r="N788" s="108"/>
      <c r="O788" s="167"/>
      <c r="P788" s="167"/>
      <c r="Q788" s="108"/>
      <c r="R788" s="108"/>
      <c r="S788" s="108"/>
      <c r="T788" s="108"/>
      <c r="U788" s="108"/>
      <c r="V788" s="108"/>
      <c r="W788" s="108"/>
      <c r="X788" s="108"/>
      <c r="Y788" s="108"/>
      <c r="Z788" s="108"/>
    </row>
    <row r="789" spans="1:26" ht="15.75" customHeight="1">
      <c r="A789" s="108"/>
      <c r="B789" s="108"/>
      <c r="C789" s="108"/>
      <c r="D789" s="108"/>
      <c r="E789" s="108"/>
      <c r="F789" s="108"/>
      <c r="G789" s="108"/>
      <c r="H789" s="108"/>
      <c r="I789" s="108"/>
      <c r="J789" s="108"/>
      <c r="K789" s="108"/>
      <c r="L789" s="108"/>
      <c r="M789" s="108"/>
      <c r="N789" s="108"/>
      <c r="O789" s="167"/>
      <c r="P789" s="167"/>
      <c r="Q789" s="108"/>
      <c r="R789" s="108"/>
      <c r="S789" s="108"/>
      <c r="T789" s="108"/>
      <c r="U789" s="108"/>
      <c r="V789" s="108"/>
      <c r="W789" s="108"/>
      <c r="X789" s="108"/>
      <c r="Y789" s="108"/>
      <c r="Z789" s="108"/>
    </row>
    <row r="790" spans="1:26" ht="15.75" customHeight="1">
      <c r="A790" s="108"/>
      <c r="B790" s="108"/>
      <c r="C790" s="108"/>
      <c r="D790" s="108"/>
      <c r="E790" s="108"/>
      <c r="F790" s="108"/>
      <c r="G790" s="108"/>
      <c r="H790" s="108"/>
      <c r="I790" s="108"/>
      <c r="J790" s="108"/>
      <c r="K790" s="108"/>
      <c r="L790" s="108"/>
      <c r="M790" s="108"/>
      <c r="N790" s="108"/>
      <c r="O790" s="167"/>
      <c r="P790" s="167"/>
      <c r="Q790" s="108"/>
      <c r="R790" s="108"/>
      <c r="S790" s="108"/>
      <c r="T790" s="108"/>
      <c r="U790" s="108"/>
      <c r="V790" s="108"/>
      <c r="W790" s="108"/>
      <c r="X790" s="108"/>
      <c r="Y790" s="108"/>
      <c r="Z790" s="108"/>
    </row>
    <row r="791" spans="1:26" ht="15.75" customHeight="1">
      <c r="A791" s="108"/>
      <c r="B791" s="108"/>
      <c r="C791" s="108"/>
      <c r="D791" s="108"/>
      <c r="E791" s="108"/>
      <c r="F791" s="108"/>
      <c r="G791" s="108"/>
      <c r="H791" s="108"/>
      <c r="I791" s="108"/>
      <c r="J791" s="108"/>
      <c r="K791" s="108"/>
      <c r="L791" s="108"/>
      <c r="M791" s="108"/>
      <c r="N791" s="108"/>
      <c r="O791" s="167"/>
      <c r="P791" s="167"/>
      <c r="Q791" s="108"/>
      <c r="R791" s="108"/>
      <c r="S791" s="108"/>
      <c r="T791" s="108"/>
      <c r="U791" s="108"/>
      <c r="V791" s="108"/>
      <c r="W791" s="108"/>
      <c r="X791" s="108"/>
      <c r="Y791" s="108"/>
      <c r="Z791" s="108"/>
    </row>
    <row r="792" spans="1:26" ht="15.75" customHeight="1">
      <c r="A792" s="108"/>
      <c r="B792" s="108"/>
      <c r="C792" s="108"/>
      <c r="D792" s="108"/>
      <c r="E792" s="108"/>
      <c r="F792" s="108"/>
      <c r="G792" s="108"/>
      <c r="H792" s="108"/>
      <c r="I792" s="108"/>
      <c r="J792" s="108"/>
      <c r="K792" s="108"/>
      <c r="L792" s="108"/>
      <c r="M792" s="108"/>
      <c r="N792" s="108"/>
      <c r="O792" s="167"/>
      <c r="P792" s="167"/>
      <c r="Q792" s="108"/>
      <c r="R792" s="108"/>
      <c r="S792" s="108"/>
      <c r="T792" s="108"/>
      <c r="U792" s="108"/>
      <c r="V792" s="108"/>
      <c r="W792" s="108"/>
      <c r="X792" s="108"/>
      <c r="Y792" s="108"/>
      <c r="Z792" s="108"/>
    </row>
    <row r="793" spans="1:26" ht="15.75" customHeight="1">
      <c r="A793" s="108"/>
      <c r="B793" s="108"/>
      <c r="C793" s="108"/>
      <c r="D793" s="108"/>
      <c r="E793" s="108"/>
      <c r="F793" s="108"/>
      <c r="G793" s="108"/>
      <c r="H793" s="108"/>
      <c r="I793" s="108"/>
      <c r="J793" s="108"/>
      <c r="K793" s="108"/>
      <c r="L793" s="108"/>
      <c r="M793" s="108"/>
      <c r="N793" s="108"/>
      <c r="O793" s="167"/>
      <c r="P793" s="167"/>
      <c r="Q793" s="108"/>
      <c r="R793" s="108"/>
      <c r="S793" s="108"/>
      <c r="T793" s="108"/>
      <c r="U793" s="108"/>
      <c r="V793" s="108"/>
      <c r="W793" s="108"/>
      <c r="X793" s="108"/>
      <c r="Y793" s="108"/>
      <c r="Z793" s="108"/>
    </row>
    <row r="794" spans="1:26" ht="15.75" customHeight="1">
      <c r="A794" s="108"/>
      <c r="B794" s="108"/>
      <c r="C794" s="108"/>
      <c r="D794" s="108"/>
      <c r="E794" s="108"/>
      <c r="F794" s="108"/>
      <c r="G794" s="108"/>
      <c r="H794" s="108"/>
      <c r="I794" s="108"/>
      <c r="J794" s="108"/>
      <c r="K794" s="108"/>
      <c r="L794" s="108"/>
      <c r="M794" s="108"/>
      <c r="N794" s="108"/>
      <c r="O794" s="167"/>
      <c r="P794" s="167"/>
      <c r="Q794" s="108"/>
      <c r="R794" s="108"/>
      <c r="S794" s="108"/>
      <c r="T794" s="108"/>
      <c r="U794" s="108"/>
      <c r="V794" s="108"/>
      <c r="W794" s="108"/>
      <c r="X794" s="108"/>
      <c r="Y794" s="108"/>
      <c r="Z794" s="108"/>
    </row>
    <row r="795" spans="1:26" ht="15.75" customHeight="1">
      <c r="A795" s="108"/>
      <c r="B795" s="108"/>
      <c r="C795" s="108"/>
      <c r="D795" s="108"/>
      <c r="E795" s="108"/>
      <c r="F795" s="108"/>
      <c r="G795" s="108"/>
      <c r="H795" s="108"/>
      <c r="I795" s="108"/>
      <c r="J795" s="108"/>
      <c r="K795" s="108"/>
      <c r="L795" s="108"/>
      <c r="M795" s="108"/>
      <c r="N795" s="108"/>
      <c r="O795" s="167"/>
      <c r="P795" s="167"/>
      <c r="Q795" s="108"/>
      <c r="R795" s="108"/>
      <c r="S795" s="108"/>
      <c r="T795" s="108"/>
      <c r="U795" s="108"/>
      <c r="V795" s="108"/>
      <c r="W795" s="108"/>
      <c r="X795" s="108"/>
      <c r="Y795" s="108"/>
      <c r="Z795" s="108"/>
    </row>
    <row r="796" spans="1:26" ht="15.75" customHeight="1">
      <c r="A796" s="108"/>
      <c r="B796" s="108"/>
      <c r="C796" s="108"/>
      <c r="D796" s="108"/>
      <c r="E796" s="108"/>
      <c r="F796" s="108"/>
      <c r="G796" s="108"/>
      <c r="H796" s="108"/>
      <c r="I796" s="108"/>
      <c r="J796" s="108"/>
      <c r="K796" s="108"/>
      <c r="L796" s="108"/>
      <c r="M796" s="108"/>
      <c r="N796" s="108"/>
      <c r="O796" s="167"/>
      <c r="P796" s="167"/>
      <c r="Q796" s="108"/>
      <c r="R796" s="108"/>
      <c r="S796" s="108"/>
      <c r="T796" s="108"/>
      <c r="U796" s="108"/>
      <c r="V796" s="108"/>
      <c r="W796" s="108"/>
      <c r="X796" s="108"/>
      <c r="Y796" s="108"/>
      <c r="Z796" s="108"/>
    </row>
    <row r="797" spans="1:26" ht="15.75" customHeight="1">
      <c r="A797" s="108"/>
      <c r="B797" s="108"/>
      <c r="C797" s="108"/>
      <c r="D797" s="108"/>
      <c r="E797" s="108"/>
      <c r="F797" s="108"/>
      <c r="G797" s="108"/>
      <c r="H797" s="108"/>
      <c r="I797" s="108"/>
      <c r="J797" s="108"/>
      <c r="K797" s="108"/>
      <c r="L797" s="108"/>
      <c r="M797" s="108"/>
      <c r="N797" s="108"/>
      <c r="O797" s="167"/>
      <c r="P797" s="167"/>
      <c r="Q797" s="108"/>
      <c r="R797" s="108"/>
      <c r="S797" s="108"/>
      <c r="T797" s="108"/>
      <c r="U797" s="108"/>
      <c r="V797" s="108"/>
      <c r="W797" s="108"/>
      <c r="X797" s="108"/>
      <c r="Y797" s="108"/>
      <c r="Z797" s="108"/>
    </row>
    <row r="798" spans="1:26" ht="15.75" customHeight="1">
      <c r="A798" s="108"/>
      <c r="B798" s="108"/>
      <c r="C798" s="108"/>
      <c r="D798" s="108"/>
      <c r="E798" s="108"/>
      <c r="F798" s="108"/>
      <c r="G798" s="108"/>
      <c r="H798" s="108"/>
      <c r="I798" s="108"/>
      <c r="J798" s="108"/>
      <c r="K798" s="108"/>
      <c r="L798" s="108"/>
      <c r="M798" s="108"/>
      <c r="N798" s="108"/>
      <c r="O798" s="167"/>
      <c r="P798" s="167"/>
      <c r="Q798" s="108"/>
      <c r="R798" s="108"/>
      <c r="S798" s="108"/>
      <c r="T798" s="108"/>
      <c r="U798" s="108"/>
      <c r="V798" s="108"/>
      <c r="W798" s="108"/>
      <c r="X798" s="108"/>
      <c r="Y798" s="108"/>
      <c r="Z798" s="108"/>
    </row>
    <row r="799" spans="1:26" ht="15.75" customHeight="1">
      <c r="A799" s="108"/>
      <c r="B799" s="108"/>
      <c r="C799" s="108"/>
      <c r="D799" s="108"/>
      <c r="E799" s="108"/>
      <c r="F799" s="108"/>
      <c r="G799" s="108"/>
      <c r="H799" s="108"/>
      <c r="I799" s="108"/>
      <c r="J799" s="108"/>
      <c r="K799" s="108"/>
      <c r="L799" s="108"/>
      <c r="M799" s="108"/>
      <c r="N799" s="108"/>
      <c r="O799" s="167"/>
      <c r="P799" s="167"/>
      <c r="Q799" s="108"/>
      <c r="R799" s="108"/>
      <c r="S799" s="108"/>
      <c r="T799" s="108"/>
      <c r="U799" s="108"/>
      <c r="V799" s="108"/>
      <c r="W799" s="108"/>
      <c r="X799" s="108"/>
      <c r="Y799" s="108"/>
      <c r="Z799" s="108"/>
    </row>
    <row r="800" spans="1:26" ht="15.75" customHeight="1">
      <c r="A800" s="108"/>
      <c r="B800" s="108"/>
      <c r="C800" s="108"/>
      <c r="D800" s="108"/>
      <c r="E800" s="108"/>
      <c r="F800" s="108"/>
      <c r="G800" s="108"/>
      <c r="H800" s="108"/>
      <c r="I800" s="108"/>
      <c r="J800" s="108"/>
      <c r="K800" s="108"/>
      <c r="L800" s="108"/>
      <c r="M800" s="108"/>
      <c r="N800" s="108"/>
      <c r="O800" s="167"/>
      <c r="P800" s="167"/>
      <c r="Q800" s="108"/>
      <c r="R800" s="108"/>
      <c r="S800" s="108"/>
      <c r="T800" s="108"/>
      <c r="U800" s="108"/>
      <c r="V800" s="108"/>
      <c r="W800" s="108"/>
      <c r="X800" s="108"/>
      <c r="Y800" s="108"/>
      <c r="Z800" s="108"/>
    </row>
    <row r="801" spans="1:26" ht="15.75" customHeight="1">
      <c r="A801" s="108"/>
      <c r="B801" s="108"/>
      <c r="C801" s="108"/>
      <c r="D801" s="108"/>
      <c r="E801" s="108"/>
      <c r="F801" s="108"/>
      <c r="G801" s="108"/>
      <c r="H801" s="108"/>
      <c r="I801" s="108"/>
      <c r="J801" s="108"/>
      <c r="K801" s="108"/>
      <c r="L801" s="108"/>
      <c r="M801" s="108"/>
      <c r="N801" s="108"/>
      <c r="O801" s="167"/>
      <c r="P801" s="167"/>
      <c r="Q801" s="108"/>
      <c r="R801" s="108"/>
      <c r="S801" s="108"/>
      <c r="T801" s="108"/>
      <c r="U801" s="108"/>
      <c r="V801" s="108"/>
      <c r="W801" s="108"/>
      <c r="X801" s="108"/>
      <c r="Y801" s="108"/>
      <c r="Z801" s="108"/>
    </row>
    <row r="802" spans="1:26" ht="15.75" customHeight="1">
      <c r="A802" s="108"/>
      <c r="B802" s="108"/>
      <c r="C802" s="108"/>
      <c r="D802" s="108"/>
      <c r="E802" s="108"/>
      <c r="F802" s="108"/>
      <c r="G802" s="108"/>
      <c r="H802" s="108"/>
      <c r="I802" s="108"/>
      <c r="J802" s="108"/>
      <c r="K802" s="108"/>
      <c r="L802" s="108"/>
      <c r="M802" s="108"/>
      <c r="N802" s="108"/>
      <c r="O802" s="167"/>
      <c r="P802" s="167"/>
      <c r="Q802" s="108"/>
      <c r="R802" s="108"/>
      <c r="S802" s="108"/>
      <c r="T802" s="108"/>
      <c r="U802" s="108"/>
      <c r="V802" s="108"/>
      <c r="W802" s="108"/>
      <c r="X802" s="108"/>
      <c r="Y802" s="108"/>
      <c r="Z802" s="108"/>
    </row>
    <row r="803" spans="1:26" ht="15.75" customHeight="1">
      <c r="A803" s="108"/>
      <c r="B803" s="108"/>
      <c r="C803" s="108"/>
      <c r="D803" s="108"/>
      <c r="E803" s="108"/>
      <c r="F803" s="108"/>
      <c r="G803" s="108"/>
      <c r="H803" s="108"/>
      <c r="I803" s="108"/>
      <c r="J803" s="108"/>
      <c r="K803" s="108"/>
      <c r="L803" s="108"/>
      <c r="M803" s="108"/>
      <c r="N803" s="108"/>
      <c r="O803" s="167"/>
      <c r="P803" s="167"/>
      <c r="Q803" s="108"/>
      <c r="R803" s="108"/>
      <c r="S803" s="108"/>
      <c r="T803" s="108"/>
      <c r="U803" s="108"/>
      <c r="V803" s="108"/>
      <c r="W803" s="108"/>
      <c r="X803" s="108"/>
      <c r="Y803" s="108"/>
      <c r="Z803" s="108"/>
    </row>
    <row r="804" spans="1:26" ht="15.75" customHeight="1">
      <c r="A804" s="108"/>
      <c r="B804" s="108"/>
      <c r="C804" s="108"/>
      <c r="D804" s="108"/>
      <c r="E804" s="108"/>
      <c r="F804" s="108"/>
      <c r="G804" s="108"/>
      <c r="H804" s="108"/>
      <c r="I804" s="108"/>
      <c r="J804" s="108"/>
      <c r="K804" s="108"/>
      <c r="L804" s="108"/>
      <c r="M804" s="108"/>
      <c r="N804" s="108"/>
      <c r="O804" s="167"/>
      <c r="P804" s="167"/>
      <c r="Q804" s="108"/>
      <c r="R804" s="108"/>
      <c r="S804" s="108"/>
      <c r="T804" s="108"/>
      <c r="U804" s="108"/>
      <c r="V804" s="108"/>
      <c r="W804" s="108"/>
      <c r="X804" s="108"/>
      <c r="Y804" s="108"/>
      <c r="Z804" s="108"/>
    </row>
    <row r="805" spans="1:26" ht="15.75" customHeight="1">
      <c r="A805" s="108"/>
      <c r="B805" s="108"/>
      <c r="C805" s="108"/>
      <c r="D805" s="108"/>
      <c r="E805" s="108"/>
      <c r="F805" s="108"/>
      <c r="G805" s="108"/>
      <c r="H805" s="108"/>
      <c r="I805" s="108"/>
      <c r="J805" s="108"/>
      <c r="K805" s="108"/>
      <c r="L805" s="108"/>
      <c r="M805" s="108"/>
      <c r="N805" s="108"/>
      <c r="O805" s="167"/>
      <c r="P805" s="167"/>
      <c r="Q805" s="108"/>
      <c r="R805" s="108"/>
      <c r="S805" s="108"/>
      <c r="T805" s="108"/>
      <c r="U805" s="108"/>
      <c r="V805" s="108"/>
      <c r="W805" s="108"/>
      <c r="X805" s="108"/>
      <c r="Y805" s="108"/>
      <c r="Z805" s="108"/>
    </row>
    <row r="806" spans="1:26" ht="15.75" customHeight="1">
      <c r="A806" s="108"/>
      <c r="B806" s="108"/>
      <c r="C806" s="108"/>
      <c r="D806" s="108"/>
      <c r="E806" s="108"/>
      <c r="F806" s="108"/>
      <c r="G806" s="108"/>
      <c r="H806" s="108"/>
      <c r="I806" s="108"/>
      <c r="J806" s="108"/>
      <c r="K806" s="108"/>
      <c r="L806" s="108"/>
      <c r="M806" s="108"/>
      <c r="N806" s="108"/>
      <c r="O806" s="167"/>
      <c r="P806" s="167"/>
      <c r="Q806" s="108"/>
      <c r="R806" s="108"/>
      <c r="S806" s="108"/>
      <c r="T806" s="108"/>
      <c r="U806" s="108"/>
      <c r="V806" s="108"/>
      <c r="W806" s="108"/>
      <c r="X806" s="108"/>
      <c r="Y806" s="108"/>
      <c r="Z806" s="108"/>
    </row>
    <row r="807" spans="1:26" ht="15.75" customHeight="1">
      <c r="A807" s="108"/>
      <c r="B807" s="108"/>
      <c r="C807" s="108"/>
      <c r="D807" s="108"/>
      <c r="E807" s="108"/>
      <c r="F807" s="108"/>
      <c r="G807" s="108"/>
      <c r="H807" s="108"/>
      <c r="I807" s="108"/>
      <c r="J807" s="108"/>
      <c r="K807" s="108"/>
      <c r="L807" s="108"/>
      <c r="M807" s="108"/>
      <c r="N807" s="108"/>
      <c r="O807" s="167"/>
      <c r="P807" s="167"/>
      <c r="Q807" s="108"/>
      <c r="R807" s="108"/>
      <c r="S807" s="108"/>
      <c r="T807" s="108"/>
      <c r="U807" s="108"/>
      <c r="V807" s="108"/>
      <c r="W807" s="108"/>
      <c r="X807" s="108"/>
      <c r="Y807" s="108"/>
      <c r="Z807" s="108"/>
    </row>
    <row r="808" spans="1:26" ht="15.75" customHeight="1">
      <c r="A808" s="108"/>
      <c r="B808" s="108"/>
      <c r="C808" s="108"/>
      <c r="D808" s="108"/>
      <c r="E808" s="108"/>
      <c r="F808" s="108"/>
      <c r="G808" s="108"/>
      <c r="H808" s="108"/>
      <c r="I808" s="108"/>
      <c r="J808" s="108"/>
      <c r="K808" s="108"/>
      <c r="L808" s="108"/>
      <c r="M808" s="108"/>
      <c r="N808" s="108"/>
      <c r="O808" s="167"/>
      <c r="P808" s="167"/>
      <c r="Q808" s="108"/>
      <c r="R808" s="108"/>
      <c r="S808" s="108"/>
      <c r="T808" s="108"/>
      <c r="U808" s="108"/>
      <c r="V808" s="108"/>
      <c r="W808" s="108"/>
      <c r="X808" s="108"/>
      <c r="Y808" s="108"/>
      <c r="Z808" s="108"/>
    </row>
    <row r="809" spans="1:26" ht="15.75" customHeight="1">
      <c r="A809" s="108"/>
      <c r="B809" s="108"/>
      <c r="C809" s="108"/>
      <c r="D809" s="108"/>
      <c r="E809" s="108"/>
      <c r="F809" s="108"/>
      <c r="G809" s="108"/>
      <c r="H809" s="108"/>
      <c r="I809" s="108"/>
      <c r="J809" s="108"/>
      <c r="K809" s="108"/>
      <c r="L809" s="108"/>
      <c r="M809" s="108"/>
      <c r="N809" s="108"/>
      <c r="O809" s="167"/>
      <c r="P809" s="167"/>
      <c r="Q809" s="108"/>
      <c r="R809" s="108"/>
      <c r="S809" s="108"/>
      <c r="T809" s="108"/>
      <c r="U809" s="108"/>
      <c r="V809" s="108"/>
      <c r="W809" s="108"/>
      <c r="X809" s="108"/>
      <c r="Y809" s="108"/>
      <c r="Z809" s="108"/>
    </row>
    <row r="810" spans="1:26" ht="15.75" customHeight="1">
      <c r="A810" s="108"/>
      <c r="B810" s="108"/>
      <c r="C810" s="108"/>
      <c r="D810" s="108"/>
      <c r="E810" s="108"/>
      <c r="F810" s="108"/>
      <c r="G810" s="108"/>
      <c r="H810" s="108"/>
      <c r="I810" s="108"/>
      <c r="J810" s="108"/>
      <c r="K810" s="108"/>
      <c r="L810" s="108"/>
      <c r="M810" s="108"/>
      <c r="N810" s="108"/>
      <c r="O810" s="167"/>
      <c r="P810" s="167"/>
      <c r="Q810" s="108"/>
      <c r="R810" s="108"/>
      <c r="S810" s="108"/>
      <c r="T810" s="108"/>
      <c r="U810" s="108"/>
      <c r="V810" s="108"/>
      <c r="W810" s="108"/>
      <c r="X810" s="108"/>
      <c r="Y810" s="108"/>
      <c r="Z810" s="108"/>
    </row>
    <row r="811" spans="1:26" ht="15.75" customHeight="1">
      <c r="A811" s="108"/>
      <c r="B811" s="108"/>
      <c r="C811" s="108"/>
      <c r="D811" s="108"/>
      <c r="E811" s="108"/>
      <c r="F811" s="108"/>
      <c r="G811" s="108"/>
      <c r="H811" s="108"/>
      <c r="I811" s="108"/>
      <c r="J811" s="108"/>
      <c r="K811" s="108"/>
      <c r="L811" s="108"/>
      <c r="M811" s="108"/>
      <c r="N811" s="108"/>
      <c r="O811" s="167"/>
      <c r="P811" s="167"/>
      <c r="Q811" s="108"/>
      <c r="R811" s="108"/>
      <c r="S811" s="108"/>
      <c r="T811" s="108"/>
      <c r="U811" s="108"/>
      <c r="V811" s="108"/>
      <c r="W811" s="108"/>
      <c r="X811" s="108"/>
      <c r="Y811" s="108"/>
      <c r="Z811" s="108"/>
    </row>
    <row r="812" spans="1:26" ht="15.75" customHeight="1">
      <c r="A812" s="108"/>
      <c r="B812" s="108"/>
      <c r="C812" s="108"/>
      <c r="D812" s="108"/>
      <c r="E812" s="108"/>
      <c r="F812" s="108"/>
      <c r="G812" s="108"/>
      <c r="H812" s="108"/>
      <c r="I812" s="108"/>
      <c r="J812" s="108"/>
      <c r="K812" s="108"/>
      <c r="L812" s="108"/>
      <c r="M812" s="108"/>
      <c r="N812" s="108"/>
      <c r="O812" s="167"/>
      <c r="P812" s="167"/>
      <c r="Q812" s="108"/>
      <c r="R812" s="108"/>
      <c r="S812" s="108"/>
      <c r="T812" s="108"/>
      <c r="U812" s="108"/>
      <c r="V812" s="108"/>
      <c r="W812" s="108"/>
      <c r="X812" s="108"/>
      <c r="Y812" s="108"/>
      <c r="Z812" s="108"/>
    </row>
    <row r="813" spans="1:26" ht="15.75" customHeight="1">
      <c r="A813" s="108"/>
      <c r="B813" s="108"/>
      <c r="C813" s="108"/>
      <c r="D813" s="108"/>
      <c r="E813" s="108"/>
      <c r="F813" s="108"/>
      <c r="G813" s="108"/>
      <c r="H813" s="108"/>
      <c r="I813" s="108"/>
      <c r="J813" s="108"/>
      <c r="K813" s="108"/>
      <c r="L813" s="108"/>
      <c r="M813" s="108"/>
      <c r="N813" s="108"/>
      <c r="O813" s="167"/>
      <c r="P813" s="167"/>
      <c r="Q813" s="108"/>
      <c r="R813" s="108"/>
      <c r="S813" s="108"/>
      <c r="T813" s="108"/>
      <c r="U813" s="108"/>
      <c r="V813" s="108"/>
      <c r="W813" s="108"/>
      <c r="X813" s="108"/>
      <c r="Y813" s="108"/>
      <c r="Z813" s="108"/>
    </row>
    <row r="814" spans="1:26" ht="15.75" customHeight="1">
      <c r="A814" s="108"/>
      <c r="B814" s="108"/>
      <c r="C814" s="108"/>
      <c r="D814" s="108"/>
      <c r="E814" s="108"/>
      <c r="F814" s="108"/>
      <c r="G814" s="108"/>
      <c r="H814" s="108"/>
      <c r="I814" s="108"/>
      <c r="J814" s="108"/>
      <c r="K814" s="108"/>
      <c r="L814" s="108"/>
      <c r="M814" s="108"/>
      <c r="N814" s="108"/>
      <c r="O814" s="167"/>
      <c r="P814" s="167"/>
      <c r="Q814" s="108"/>
      <c r="R814" s="108"/>
      <c r="S814" s="108"/>
      <c r="T814" s="108"/>
      <c r="U814" s="108"/>
      <c r="V814" s="108"/>
      <c r="W814" s="108"/>
      <c r="X814" s="108"/>
      <c r="Y814" s="108"/>
      <c r="Z814" s="108"/>
    </row>
    <row r="815" spans="1:26" ht="15.75" customHeight="1">
      <c r="A815" s="108"/>
      <c r="B815" s="108"/>
      <c r="C815" s="108"/>
      <c r="D815" s="108"/>
      <c r="E815" s="108"/>
      <c r="F815" s="108"/>
      <c r="G815" s="108"/>
      <c r="H815" s="108"/>
      <c r="I815" s="108"/>
      <c r="J815" s="108"/>
      <c r="K815" s="108"/>
      <c r="L815" s="108"/>
      <c r="M815" s="108"/>
      <c r="N815" s="108"/>
      <c r="O815" s="167"/>
      <c r="P815" s="167"/>
      <c r="Q815" s="108"/>
      <c r="R815" s="108"/>
      <c r="S815" s="108"/>
      <c r="T815" s="108"/>
      <c r="U815" s="108"/>
      <c r="V815" s="108"/>
      <c r="W815" s="108"/>
      <c r="X815" s="108"/>
      <c r="Y815" s="108"/>
      <c r="Z815" s="108"/>
    </row>
    <row r="816" spans="1:26" ht="15.75" customHeight="1">
      <c r="A816" s="108"/>
      <c r="B816" s="108"/>
      <c r="C816" s="108"/>
      <c r="D816" s="108"/>
      <c r="E816" s="108"/>
      <c r="F816" s="108"/>
      <c r="G816" s="108"/>
      <c r="H816" s="108"/>
      <c r="I816" s="108"/>
      <c r="J816" s="108"/>
      <c r="K816" s="108"/>
      <c r="L816" s="108"/>
      <c r="M816" s="108"/>
      <c r="N816" s="108"/>
      <c r="O816" s="167"/>
      <c r="P816" s="167"/>
      <c r="Q816" s="108"/>
      <c r="R816" s="108"/>
      <c r="S816" s="108"/>
      <c r="T816" s="108"/>
      <c r="U816" s="108"/>
      <c r="V816" s="108"/>
      <c r="W816" s="108"/>
      <c r="X816" s="108"/>
      <c r="Y816" s="108"/>
      <c r="Z816" s="108"/>
    </row>
    <row r="817" spans="1:26" ht="15.75" customHeight="1">
      <c r="A817" s="108"/>
      <c r="B817" s="108"/>
      <c r="C817" s="108"/>
      <c r="D817" s="108"/>
      <c r="E817" s="108"/>
      <c r="F817" s="108"/>
      <c r="G817" s="108"/>
      <c r="H817" s="108"/>
      <c r="I817" s="108"/>
      <c r="J817" s="108"/>
      <c r="K817" s="108"/>
      <c r="L817" s="108"/>
      <c r="M817" s="108"/>
      <c r="N817" s="108"/>
      <c r="O817" s="167"/>
      <c r="P817" s="167"/>
      <c r="Q817" s="108"/>
      <c r="R817" s="108"/>
      <c r="S817" s="108"/>
      <c r="T817" s="108"/>
      <c r="U817" s="108"/>
      <c r="V817" s="108"/>
      <c r="W817" s="108"/>
      <c r="X817" s="108"/>
      <c r="Y817" s="108"/>
      <c r="Z817" s="108"/>
    </row>
    <row r="818" spans="1:26" ht="15.75" customHeight="1">
      <c r="A818" s="108"/>
      <c r="B818" s="108"/>
      <c r="C818" s="108"/>
      <c r="D818" s="108"/>
      <c r="E818" s="108"/>
      <c r="F818" s="108"/>
      <c r="G818" s="108"/>
      <c r="H818" s="108"/>
      <c r="I818" s="108"/>
      <c r="J818" s="108"/>
      <c r="K818" s="108"/>
      <c r="L818" s="108"/>
      <c r="M818" s="108"/>
      <c r="N818" s="108"/>
      <c r="O818" s="167"/>
      <c r="P818" s="167"/>
      <c r="Q818" s="108"/>
      <c r="R818" s="108"/>
      <c r="S818" s="108"/>
      <c r="T818" s="108"/>
      <c r="U818" s="108"/>
      <c r="V818" s="108"/>
      <c r="W818" s="108"/>
      <c r="X818" s="108"/>
      <c r="Y818" s="108"/>
      <c r="Z818" s="108"/>
    </row>
    <row r="819" spans="1:26" ht="15.75" customHeight="1">
      <c r="A819" s="108"/>
      <c r="B819" s="108"/>
      <c r="C819" s="108"/>
      <c r="D819" s="108"/>
      <c r="E819" s="108"/>
      <c r="F819" s="108"/>
      <c r="G819" s="108"/>
      <c r="H819" s="108"/>
      <c r="I819" s="108"/>
      <c r="J819" s="108"/>
      <c r="K819" s="108"/>
      <c r="L819" s="108"/>
      <c r="M819" s="108"/>
      <c r="N819" s="108"/>
      <c r="O819" s="167"/>
      <c r="P819" s="167"/>
      <c r="Q819" s="108"/>
      <c r="R819" s="108"/>
      <c r="S819" s="108"/>
      <c r="T819" s="108"/>
      <c r="U819" s="108"/>
      <c r="V819" s="108"/>
      <c r="W819" s="108"/>
      <c r="X819" s="108"/>
      <c r="Y819" s="108"/>
      <c r="Z819" s="108"/>
    </row>
    <row r="820" spans="1:26" ht="15.75" customHeight="1">
      <c r="A820" s="108"/>
      <c r="B820" s="108"/>
      <c r="C820" s="108"/>
      <c r="D820" s="108"/>
      <c r="E820" s="108"/>
      <c r="F820" s="108"/>
      <c r="G820" s="108"/>
      <c r="H820" s="108"/>
      <c r="I820" s="108"/>
      <c r="J820" s="108"/>
      <c r="K820" s="108"/>
      <c r="L820" s="108"/>
      <c r="M820" s="108"/>
      <c r="N820" s="108"/>
      <c r="O820" s="167"/>
      <c r="P820" s="167"/>
      <c r="Q820" s="108"/>
      <c r="R820" s="108"/>
      <c r="S820" s="108"/>
      <c r="T820" s="108"/>
      <c r="U820" s="108"/>
      <c r="V820" s="108"/>
      <c r="W820" s="108"/>
      <c r="X820" s="108"/>
      <c r="Y820" s="108"/>
      <c r="Z820" s="108"/>
    </row>
    <row r="821" spans="1:26" ht="15.75" customHeight="1">
      <c r="A821" s="108"/>
      <c r="B821" s="108"/>
      <c r="C821" s="108"/>
      <c r="D821" s="108"/>
      <c r="E821" s="108"/>
      <c r="F821" s="108"/>
      <c r="G821" s="108"/>
      <c r="H821" s="108"/>
      <c r="I821" s="108"/>
      <c r="J821" s="108"/>
      <c r="K821" s="108"/>
      <c r="L821" s="108"/>
      <c r="M821" s="108"/>
      <c r="N821" s="108"/>
      <c r="O821" s="167"/>
      <c r="P821" s="167"/>
      <c r="Q821" s="108"/>
      <c r="R821" s="108"/>
      <c r="S821" s="108"/>
      <c r="T821" s="108"/>
      <c r="U821" s="108"/>
      <c r="V821" s="108"/>
      <c r="W821" s="108"/>
      <c r="X821" s="108"/>
      <c r="Y821" s="108"/>
      <c r="Z821" s="108"/>
    </row>
    <row r="822" spans="1:26" ht="15.75" customHeight="1">
      <c r="A822" s="108"/>
      <c r="B822" s="108"/>
      <c r="C822" s="108"/>
      <c r="D822" s="108"/>
      <c r="E822" s="108"/>
      <c r="F822" s="108"/>
      <c r="G822" s="108"/>
      <c r="H822" s="108"/>
      <c r="I822" s="108"/>
      <c r="J822" s="108"/>
      <c r="K822" s="108"/>
      <c r="L822" s="108"/>
      <c r="M822" s="108"/>
      <c r="N822" s="108"/>
      <c r="O822" s="167"/>
      <c r="P822" s="167"/>
      <c r="Q822" s="108"/>
      <c r="R822" s="108"/>
      <c r="S822" s="108"/>
      <c r="T822" s="108"/>
      <c r="U822" s="108"/>
      <c r="V822" s="108"/>
      <c r="W822" s="108"/>
      <c r="X822" s="108"/>
      <c r="Y822" s="108"/>
      <c r="Z822" s="108"/>
    </row>
    <row r="823" spans="1:26" ht="15.75" customHeight="1">
      <c r="A823" s="108"/>
      <c r="B823" s="108"/>
      <c r="C823" s="108"/>
      <c r="D823" s="108"/>
      <c r="E823" s="108"/>
      <c r="F823" s="108"/>
      <c r="G823" s="108"/>
      <c r="H823" s="108"/>
      <c r="I823" s="108"/>
      <c r="J823" s="108"/>
      <c r="K823" s="108"/>
      <c r="L823" s="108"/>
      <c r="M823" s="108"/>
      <c r="N823" s="108"/>
      <c r="O823" s="167"/>
      <c r="P823" s="167"/>
      <c r="Q823" s="108"/>
      <c r="R823" s="108"/>
      <c r="S823" s="108"/>
      <c r="T823" s="108"/>
      <c r="U823" s="108"/>
      <c r="V823" s="108"/>
      <c r="W823" s="108"/>
      <c r="X823" s="108"/>
      <c r="Y823" s="108"/>
      <c r="Z823" s="108"/>
    </row>
    <row r="824" spans="1:26" ht="15.75" customHeight="1">
      <c r="A824" s="108"/>
      <c r="B824" s="108"/>
      <c r="C824" s="108"/>
      <c r="D824" s="108"/>
      <c r="E824" s="108"/>
      <c r="F824" s="108"/>
      <c r="G824" s="108"/>
      <c r="H824" s="108"/>
      <c r="I824" s="108"/>
      <c r="J824" s="108"/>
      <c r="K824" s="108"/>
      <c r="L824" s="108"/>
      <c r="M824" s="108"/>
      <c r="N824" s="108"/>
      <c r="O824" s="167"/>
      <c r="P824" s="167"/>
      <c r="Q824" s="108"/>
      <c r="R824" s="108"/>
      <c r="S824" s="108"/>
      <c r="T824" s="108"/>
      <c r="U824" s="108"/>
      <c r="V824" s="108"/>
      <c r="W824" s="108"/>
      <c r="X824" s="108"/>
      <c r="Y824" s="108"/>
      <c r="Z824" s="108"/>
    </row>
    <row r="825" spans="1:26" ht="15.75" customHeight="1">
      <c r="A825" s="108"/>
      <c r="B825" s="108"/>
      <c r="C825" s="108"/>
      <c r="D825" s="108"/>
      <c r="E825" s="108"/>
      <c r="F825" s="108"/>
      <c r="G825" s="108"/>
      <c r="H825" s="108"/>
      <c r="I825" s="108"/>
      <c r="J825" s="108"/>
      <c r="K825" s="108"/>
      <c r="L825" s="108"/>
      <c r="M825" s="108"/>
      <c r="N825" s="108"/>
      <c r="O825" s="167"/>
      <c r="P825" s="167"/>
      <c r="Q825" s="108"/>
      <c r="R825" s="108"/>
      <c r="S825" s="108"/>
      <c r="T825" s="108"/>
      <c r="U825" s="108"/>
      <c r="V825" s="108"/>
      <c r="W825" s="108"/>
      <c r="X825" s="108"/>
      <c r="Y825" s="108"/>
      <c r="Z825" s="108"/>
    </row>
    <row r="826" spans="1:26" ht="15.75" customHeight="1">
      <c r="A826" s="108"/>
      <c r="B826" s="108"/>
      <c r="C826" s="108"/>
      <c r="D826" s="108"/>
      <c r="E826" s="108"/>
      <c r="F826" s="108"/>
      <c r="G826" s="108"/>
      <c r="H826" s="108"/>
      <c r="I826" s="108"/>
      <c r="J826" s="108"/>
      <c r="K826" s="108"/>
      <c r="L826" s="108"/>
      <c r="M826" s="108"/>
      <c r="N826" s="108"/>
      <c r="O826" s="167"/>
      <c r="P826" s="167"/>
      <c r="Q826" s="108"/>
      <c r="R826" s="108"/>
      <c r="S826" s="108"/>
      <c r="T826" s="108"/>
      <c r="U826" s="108"/>
      <c r="V826" s="108"/>
      <c r="W826" s="108"/>
      <c r="X826" s="108"/>
      <c r="Y826" s="108"/>
      <c r="Z826" s="108"/>
    </row>
    <row r="827" spans="1:26" ht="15.75" customHeight="1">
      <c r="A827" s="108"/>
      <c r="B827" s="108"/>
      <c r="C827" s="108"/>
      <c r="D827" s="108"/>
      <c r="E827" s="108"/>
      <c r="F827" s="108"/>
      <c r="G827" s="108"/>
      <c r="H827" s="108"/>
      <c r="I827" s="108"/>
      <c r="J827" s="108"/>
      <c r="K827" s="108"/>
      <c r="L827" s="108"/>
      <c r="M827" s="108"/>
      <c r="N827" s="108"/>
      <c r="O827" s="167"/>
      <c r="P827" s="167"/>
      <c r="Q827" s="108"/>
      <c r="R827" s="108"/>
      <c r="S827" s="108"/>
      <c r="T827" s="108"/>
      <c r="U827" s="108"/>
      <c r="V827" s="108"/>
      <c r="W827" s="108"/>
      <c r="X827" s="108"/>
      <c r="Y827" s="108"/>
      <c r="Z827" s="108"/>
    </row>
    <row r="828" spans="1:26" ht="15.75" customHeight="1">
      <c r="A828" s="108"/>
      <c r="B828" s="108"/>
      <c r="C828" s="108"/>
      <c r="D828" s="108"/>
      <c r="E828" s="108"/>
      <c r="F828" s="108"/>
      <c r="G828" s="108"/>
      <c r="H828" s="108"/>
      <c r="I828" s="108"/>
      <c r="J828" s="108"/>
      <c r="K828" s="108"/>
      <c r="L828" s="108"/>
      <c r="M828" s="108"/>
      <c r="N828" s="108"/>
      <c r="O828" s="167"/>
      <c r="P828" s="167"/>
      <c r="Q828" s="108"/>
      <c r="R828" s="108"/>
      <c r="S828" s="108"/>
      <c r="T828" s="108"/>
      <c r="U828" s="108"/>
      <c r="V828" s="108"/>
      <c r="W828" s="108"/>
      <c r="X828" s="108"/>
      <c r="Y828" s="108"/>
      <c r="Z828" s="108"/>
    </row>
    <row r="829" spans="1:26" ht="15.75" customHeight="1">
      <c r="A829" s="108"/>
      <c r="B829" s="108"/>
      <c r="C829" s="108"/>
      <c r="D829" s="108"/>
      <c r="E829" s="108"/>
      <c r="F829" s="108"/>
      <c r="G829" s="108"/>
      <c r="H829" s="108"/>
      <c r="I829" s="108"/>
      <c r="J829" s="108"/>
      <c r="K829" s="108"/>
      <c r="L829" s="108"/>
      <c r="M829" s="108"/>
      <c r="N829" s="108"/>
      <c r="O829" s="167"/>
      <c r="P829" s="167"/>
      <c r="Q829" s="108"/>
      <c r="R829" s="108"/>
      <c r="S829" s="108"/>
      <c r="T829" s="108"/>
      <c r="U829" s="108"/>
      <c r="V829" s="108"/>
      <c r="W829" s="108"/>
      <c r="X829" s="108"/>
      <c r="Y829" s="108"/>
      <c r="Z829" s="108"/>
    </row>
    <row r="830" spans="1:26" ht="15.75" customHeight="1">
      <c r="A830" s="108"/>
      <c r="B830" s="108"/>
      <c r="C830" s="108"/>
      <c r="D830" s="108"/>
      <c r="E830" s="108"/>
      <c r="F830" s="108"/>
      <c r="G830" s="108"/>
      <c r="H830" s="108"/>
      <c r="I830" s="108"/>
      <c r="J830" s="108"/>
      <c r="K830" s="108"/>
      <c r="L830" s="108"/>
      <c r="M830" s="108"/>
      <c r="N830" s="108"/>
      <c r="O830" s="167"/>
      <c r="P830" s="167"/>
      <c r="Q830" s="108"/>
      <c r="R830" s="108"/>
      <c r="S830" s="108"/>
      <c r="T830" s="108"/>
      <c r="U830" s="108"/>
      <c r="V830" s="108"/>
      <c r="W830" s="108"/>
      <c r="X830" s="108"/>
      <c r="Y830" s="108"/>
      <c r="Z830" s="108"/>
    </row>
    <row r="831" spans="1:26" ht="15.75" customHeight="1">
      <c r="A831" s="108"/>
      <c r="B831" s="108"/>
      <c r="C831" s="108"/>
      <c r="D831" s="108"/>
      <c r="E831" s="108"/>
      <c r="F831" s="108"/>
      <c r="G831" s="108"/>
      <c r="H831" s="108"/>
      <c r="I831" s="108"/>
      <c r="J831" s="108"/>
      <c r="K831" s="108"/>
      <c r="L831" s="108"/>
      <c r="M831" s="108"/>
      <c r="N831" s="108"/>
      <c r="O831" s="167"/>
      <c r="P831" s="167"/>
      <c r="Q831" s="108"/>
      <c r="R831" s="108"/>
      <c r="S831" s="108"/>
      <c r="T831" s="108"/>
      <c r="U831" s="108"/>
      <c r="V831" s="108"/>
      <c r="W831" s="108"/>
      <c r="X831" s="108"/>
      <c r="Y831" s="108"/>
      <c r="Z831" s="108"/>
    </row>
    <row r="832" spans="1:26" ht="15.75" customHeight="1">
      <c r="A832" s="108"/>
      <c r="B832" s="108"/>
      <c r="C832" s="108"/>
      <c r="D832" s="108"/>
      <c r="E832" s="108"/>
      <c r="F832" s="108"/>
      <c r="G832" s="108"/>
      <c r="H832" s="108"/>
      <c r="I832" s="108"/>
      <c r="J832" s="108"/>
      <c r="K832" s="108"/>
      <c r="L832" s="108"/>
      <c r="M832" s="108"/>
      <c r="N832" s="108"/>
      <c r="O832" s="167"/>
      <c r="P832" s="167"/>
      <c r="Q832" s="108"/>
      <c r="R832" s="108"/>
      <c r="S832" s="108"/>
      <c r="T832" s="108"/>
      <c r="U832" s="108"/>
      <c r="V832" s="108"/>
      <c r="W832" s="108"/>
      <c r="X832" s="108"/>
      <c r="Y832" s="108"/>
      <c r="Z832" s="108"/>
    </row>
    <row r="833" spans="1:26" ht="15.75" customHeight="1">
      <c r="A833" s="108"/>
      <c r="B833" s="108"/>
      <c r="C833" s="108"/>
      <c r="D833" s="108"/>
      <c r="E833" s="108"/>
      <c r="F833" s="108"/>
      <c r="G833" s="108"/>
      <c r="H833" s="108"/>
      <c r="I833" s="108"/>
      <c r="J833" s="108"/>
      <c r="K833" s="108"/>
      <c r="L833" s="108"/>
      <c r="M833" s="108"/>
      <c r="N833" s="108"/>
      <c r="O833" s="167"/>
      <c r="P833" s="167"/>
      <c r="Q833" s="108"/>
      <c r="R833" s="108"/>
      <c r="S833" s="108"/>
      <c r="T833" s="108"/>
      <c r="U833" s="108"/>
      <c r="V833" s="108"/>
      <c r="W833" s="108"/>
      <c r="X833" s="108"/>
      <c r="Y833" s="108"/>
      <c r="Z833" s="108"/>
    </row>
    <row r="834" spans="1:26" ht="15.75" customHeight="1">
      <c r="A834" s="108"/>
      <c r="B834" s="108"/>
      <c r="C834" s="108"/>
      <c r="D834" s="108"/>
      <c r="E834" s="108"/>
      <c r="F834" s="108"/>
      <c r="G834" s="108"/>
      <c r="H834" s="108"/>
      <c r="I834" s="108"/>
      <c r="J834" s="108"/>
      <c r="K834" s="108"/>
      <c r="L834" s="108"/>
      <c r="M834" s="108"/>
      <c r="N834" s="108"/>
      <c r="O834" s="167"/>
      <c r="P834" s="167"/>
      <c r="Q834" s="108"/>
      <c r="R834" s="108"/>
      <c r="S834" s="108"/>
      <c r="T834" s="108"/>
      <c r="U834" s="108"/>
      <c r="V834" s="108"/>
      <c r="W834" s="108"/>
      <c r="X834" s="108"/>
      <c r="Y834" s="108"/>
      <c r="Z834" s="108"/>
    </row>
    <row r="835" spans="1:26" ht="15.75" customHeight="1">
      <c r="A835" s="108"/>
      <c r="B835" s="108"/>
      <c r="C835" s="108"/>
      <c r="D835" s="108"/>
      <c r="E835" s="108"/>
      <c r="F835" s="108"/>
      <c r="G835" s="108"/>
      <c r="H835" s="108"/>
      <c r="I835" s="108"/>
      <c r="J835" s="108"/>
      <c r="K835" s="108"/>
      <c r="L835" s="108"/>
      <c r="M835" s="108"/>
      <c r="N835" s="108"/>
      <c r="O835" s="167"/>
      <c r="P835" s="167"/>
      <c r="Q835" s="108"/>
      <c r="R835" s="108"/>
      <c r="S835" s="108"/>
      <c r="T835" s="108"/>
      <c r="U835" s="108"/>
      <c r="V835" s="108"/>
      <c r="W835" s="108"/>
      <c r="X835" s="108"/>
      <c r="Y835" s="108"/>
      <c r="Z835" s="108"/>
    </row>
    <row r="836" spans="1:26" ht="15.75" customHeight="1">
      <c r="A836" s="108"/>
      <c r="B836" s="108"/>
      <c r="C836" s="108"/>
      <c r="D836" s="108"/>
      <c r="E836" s="108"/>
      <c r="F836" s="108"/>
      <c r="G836" s="108"/>
      <c r="H836" s="108"/>
      <c r="I836" s="108"/>
      <c r="J836" s="108"/>
      <c r="K836" s="108"/>
      <c r="L836" s="108"/>
      <c r="M836" s="108"/>
      <c r="N836" s="108"/>
      <c r="O836" s="167"/>
      <c r="P836" s="167"/>
      <c r="Q836" s="108"/>
      <c r="R836" s="108"/>
      <c r="S836" s="108"/>
      <c r="T836" s="108"/>
      <c r="U836" s="108"/>
      <c r="V836" s="108"/>
      <c r="W836" s="108"/>
      <c r="X836" s="108"/>
      <c r="Y836" s="108"/>
      <c r="Z836" s="108"/>
    </row>
    <row r="837" spans="1:26" ht="15.75" customHeight="1">
      <c r="A837" s="108"/>
      <c r="B837" s="108"/>
      <c r="C837" s="108"/>
      <c r="D837" s="108"/>
      <c r="E837" s="108"/>
      <c r="F837" s="108"/>
      <c r="G837" s="108"/>
      <c r="H837" s="108"/>
      <c r="I837" s="108"/>
      <c r="J837" s="108"/>
      <c r="K837" s="108"/>
      <c r="L837" s="108"/>
      <c r="M837" s="108"/>
      <c r="N837" s="108"/>
      <c r="O837" s="167"/>
      <c r="P837" s="167"/>
      <c r="Q837" s="108"/>
      <c r="R837" s="108"/>
      <c r="S837" s="108"/>
      <c r="T837" s="108"/>
      <c r="U837" s="108"/>
      <c r="V837" s="108"/>
      <c r="W837" s="108"/>
      <c r="X837" s="108"/>
      <c r="Y837" s="108"/>
      <c r="Z837" s="108"/>
    </row>
    <row r="838" spans="1:26" ht="15.75" customHeight="1">
      <c r="A838" s="108"/>
      <c r="B838" s="108"/>
      <c r="C838" s="108"/>
      <c r="D838" s="108"/>
      <c r="E838" s="108"/>
      <c r="F838" s="108"/>
      <c r="G838" s="108"/>
      <c r="H838" s="108"/>
      <c r="I838" s="108"/>
      <c r="J838" s="108"/>
      <c r="K838" s="108"/>
      <c r="L838" s="108"/>
      <c r="M838" s="108"/>
      <c r="N838" s="108"/>
      <c r="O838" s="167"/>
      <c r="P838" s="167"/>
      <c r="Q838" s="108"/>
      <c r="R838" s="108"/>
      <c r="S838" s="108"/>
      <c r="T838" s="108"/>
      <c r="U838" s="108"/>
      <c r="V838" s="108"/>
      <c r="W838" s="108"/>
      <c r="X838" s="108"/>
      <c r="Y838" s="108"/>
      <c r="Z838" s="108"/>
    </row>
    <row r="839" spans="1:26" ht="15.75" customHeight="1">
      <c r="A839" s="108"/>
      <c r="B839" s="108"/>
      <c r="C839" s="108"/>
      <c r="D839" s="108"/>
      <c r="E839" s="108"/>
      <c r="F839" s="108"/>
      <c r="G839" s="108"/>
      <c r="H839" s="108"/>
      <c r="I839" s="108"/>
      <c r="J839" s="108"/>
      <c r="K839" s="108"/>
      <c r="L839" s="108"/>
      <c r="M839" s="108"/>
      <c r="N839" s="108"/>
      <c r="O839" s="167"/>
      <c r="P839" s="167"/>
      <c r="Q839" s="108"/>
      <c r="R839" s="108"/>
      <c r="S839" s="108"/>
      <c r="T839" s="108"/>
      <c r="U839" s="108"/>
      <c r="V839" s="108"/>
      <c r="W839" s="108"/>
      <c r="X839" s="108"/>
      <c r="Y839" s="108"/>
      <c r="Z839" s="108"/>
    </row>
    <row r="840" spans="1:26" ht="15.75" customHeight="1">
      <c r="A840" s="108"/>
      <c r="B840" s="108"/>
      <c r="C840" s="108"/>
      <c r="D840" s="108"/>
      <c r="E840" s="108"/>
      <c r="F840" s="108"/>
      <c r="G840" s="108"/>
      <c r="H840" s="108"/>
      <c r="I840" s="108"/>
      <c r="J840" s="108"/>
      <c r="K840" s="108"/>
      <c r="L840" s="108"/>
      <c r="M840" s="108"/>
      <c r="N840" s="108"/>
      <c r="O840" s="167"/>
      <c r="P840" s="167"/>
      <c r="Q840" s="108"/>
      <c r="R840" s="108"/>
      <c r="S840" s="108"/>
      <c r="T840" s="108"/>
      <c r="U840" s="108"/>
      <c r="V840" s="108"/>
      <c r="W840" s="108"/>
      <c r="X840" s="108"/>
      <c r="Y840" s="108"/>
      <c r="Z840" s="108"/>
    </row>
    <row r="841" spans="1:26" ht="15.75" customHeight="1">
      <c r="A841" s="108"/>
      <c r="B841" s="108"/>
      <c r="C841" s="108"/>
      <c r="D841" s="108"/>
      <c r="E841" s="108"/>
      <c r="F841" s="108"/>
      <c r="G841" s="108"/>
      <c r="H841" s="108"/>
      <c r="I841" s="108"/>
      <c r="J841" s="108"/>
      <c r="K841" s="108"/>
      <c r="L841" s="108"/>
      <c r="M841" s="108"/>
      <c r="N841" s="108"/>
      <c r="O841" s="167"/>
      <c r="P841" s="167"/>
      <c r="Q841" s="108"/>
      <c r="R841" s="108"/>
      <c r="S841" s="108"/>
      <c r="T841" s="108"/>
      <c r="U841" s="108"/>
      <c r="V841" s="108"/>
      <c r="W841" s="108"/>
      <c r="X841" s="108"/>
      <c r="Y841" s="108"/>
      <c r="Z841" s="108"/>
    </row>
    <row r="842" spans="1:26" ht="15.75" customHeight="1">
      <c r="A842" s="108"/>
      <c r="B842" s="108"/>
      <c r="C842" s="108"/>
      <c r="D842" s="108"/>
      <c r="E842" s="108"/>
      <c r="F842" s="108"/>
      <c r="G842" s="108"/>
      <c r="H842" s="108"/>
      <c r="I842" s="108"/>
      <c r="J842" s="108"/>
      <c r="K842" s="108"/>
      <c r="L842" s="108"/>
      <c r="M842" s="108"/>
      <c r="N842" s="108"/>
      <c r="O842" s="167"/>
      <c r="P842" s="167"/>
      <c r="Q842" s="108"/>
      <c r="R842" s="108"/>
      <c r="S842" s="108"/>
      <c r="T842" s="108"/>
      <c r="U842" s="108"/>
      <c r="V842" s="108"/>
      <c r="W842" s="108"/>
      <c r="X842" s="108"/>
      <c r="Y842" s="108"/>
      <c r="Z842" s="108"/>
    </row>
    <row r="843" spans="1:26" ht="15.75" customHeight="1">
      <c r="A843" s="108"/>
      <c r="B843" s="108"/>
      <c r="C843" s="108"/>
      <c r="D843" s="108"/>
      <c r="E843" s="108"/>
      <c r="F843" s="108"/>
      <c r="G843" s="108"/>
      <c r="H843" s="108"/>
      <c r="I843" s="108"/>
      <c r="J843" s="108"/>
      <c r="K843" s="108"/>
      <c r="L843" s="108"/>
      <c r="M843" s="108"/>
      <c r="N843" s="108"/>
      <c r="O843" s="167"/>
      <c r="P843" s="167"/>
      <c r="Q843" s="108"/>
      <c r="R843" s="108"/>
      <c r="S843" s="108"/>
      <c r="T843" s="108"/>
      <c r="U843" s="108"/>
      <c r="V843" s="108"/>
      <c r="W843" s="108"/>
      <c r="X843" s="108"/>
      <c r="Y843" s="108"/>
      <c r="Z843" s="108"/>
    </row>
    <row r="844" spans="1:26" ht="15.75" customHeight="1">
      <c r="A844" s="108"/>
      <c r="B844" s="108"/>
      <c r="C844" s="108"/>
      <c r="D844" s="108"/>
      <c r="E844" s="108"/>
      <c r="F844" s="108"/>
      <c r="G844" s="108"/>
      <c r="H844" s="108"/>
      <c r="I844" s="108"/>
      <c r="J844" s="108"/>
      <c r="K844" s="108"/>
      <c r="L844" s="108"/>
      <c r="M844" s="108"/>
      <c r="N844" s="108"/>
      <c r="O844" s="167"/>
      <c r="P844" s="167"/>
      <c r="Q844" s="108"/>
      <c r="R844" s="108"/>
      <c r="S844" s="108"/>
      <c r="T844" s="108"/>
      <c r="U844" s="108"/>
      <c r="V844" s="108"/>
      <c r="W844" s="108"/>
      <c r="X844" s="108"/>
      <c r="Y844" s="108"/>
      <c r="Z844" s="108"/>
    </row>
    <row r="845" spans="1:26" ht="15.75" customHeight="1">
      <c r="A845" s="108"/>
      <c r="B845" s="108"/>
      <c r="C845" s="108"/>
      <c r="D845" s="108"/>
      <c r="E845" s="108"/>
      <c r="F845" s="108"/>
      <c r="G845" s="108"/>
      <c r="H845" s="108"/>
      <c r="I845" s="108"/>
      <c r="J845" s="108"/>
      <c r="K845" s="108"/>
      <c r="L845" s="108"/>
      <c r="M845" s="108"/>
      <c r="N845" s="108"/>
      <c r="O845" s="167"/>
      <c r="P845" s="167"/>
      <c r="Q845" s="108"/>
      <c r="R845" s="108"/>
      <c r="S845" s="108"/>
      <c r="T845" s="108"/>
      <c r="U845" s="108"/>
      <c r="V845" s="108"/>
      <c r="W845" s="108"/>
      <c r="X845" s="108"/>
      <c r="Y845" s="108"/>
      <c r="Z845" s="108"/>
    </row>
    <row r="846" spans="1:26" ht="15.75" customHeight="1">
      <c r="A846" s="108"/>
      <c r="B846" s="108"/>
      <c r="C846" s="108"/>
      <c r="D846" s="108"/>
      <c r="E846" s="108"/>
      <c r="F846" s="108"/>
      <c r="G846" s="108"/>
      <c r="H846" s="108"/>
      <c r="I846" s="108"/>
      <c r="J846" s="108"/>
      <c r="K846" s="108"/>
      <c r="L846" s="108"/>
      <c r="M846" s="108"/>
      <c r="N846" s="108"/>
      <c r="O846" s="167"/>
      <c r="P846" s="167"/>
      <c r="Q846" s="108"/>
      <c r="R846" s="108"/>
      <c r="S846" s="108"/>
      <c r="T846" s="108"/>
      <c r="U846" s="108"/>
      <c r="V846" s="108"/>
      <c r="W846" s="108"/>
      <c r="X846" s="108"/>
      <c r="Y846" s="108"/>
      <c r="Z846" s="108"/>
    </row>
    <row r="847" spans="1:26" ht="15.75" customHeight="1">
      <c r="A847" s="108"/>
      <c r="B847" s="108"/>
      <c r="C847" s="108"/>
      <c r="D847" s="108"/>
      <c r="E847" s="108"/>
      <c r="F847" s="108"/>
      <c r="G847" s="108"/>
      <c r="H847" s="108"/>
      <c r="I847" s="108"/>
      <c r="J847" s="108"/>
      <c r="K847" s="108"/>
      <c r="L847" s="108"/>
      <c r="M847" s="108"/>
      <c r="N847" s="108"/>
      <c r="O847" s="167"/>
      <c r="P847" s="167"/>
      <c r="Q847" s="108"/>
      <c r="R847" s="108"/>
      <c r="S847" s="108"/>
      <c r="T847" s="108"/>
      <c r="U847" s="108"/>
      <c r="V847" s="108"/>
      <c r="W847" s="108"/>
      <c r="X847" s="108"/>
      <c r="Y847" s="108"/>
      <c r="Z847" s="108"/>
    </row>
    <row r="848" spans="1:26" ht="15.75" customHeight="1">
      <c r="A848" s="108"/>
      <c r="B848" s="108"/>
      <c r="C848" s="108"/>
      <c r="D848" s="108"/>
      <c r="E848" s="108"/>
      <c r="F848" s="108"/>
      <c r="G848" s="108"/>
      <c r="H848" s="108"/>
      <c r="I848" s="108"/>
      <c r="J848" s="108"/>
      <c r="K848" s="108"/>
      <c r="L848" s="108"/>
      <c r="M848" s="108"/>
      <c r="N848" s="108"/>
      <c r="O848" s="167"/>
      <c r="P848" s="167"/>
      <c r="Q848" s="108"/>
      <c r="R848" s="108"/>
      <c r="S848" s="108"/>
      <c r="T848" s="108"/>
      <c r="U848" s="108"/>
      <c r="V848" s="108"/>
      <c r="W848" s="108"/>
      <c r="X848" s="108"/>
      <c r="Y848" s="108"/>
      <c r="Z848" s="108"/>
    </row>
    <row r="849" spans="1:26" ht="15.75" customHeight="1">
      <c r="A849" s="108"/>
      <c r="B849" s="108"/>
      <c r="C849" s="108"/>
      <c r="D849" s="108"/>
      <c r="E849" s="108"/>
      <c r="F849" s="108"/>
      <c r="G849" s="108"/>
      <c r="H849" s="108"/>
      <c r="I849" s="108"/>
      <c r="J849" s="108"/>
      <c r="K849" s="108"/>
      <c r="L849" s="108"/>
      <c r="M849" s="108"/>
      <c r="N849" s="108"/>
      <c r="O849" s="167"/>
      <c r="P849" s="167"/>
      <c r="Q849" s="108"/>
      <c r="R849" s="108"/>
      <c r="S849" s="108"/>
      <c r="T849" s="108"/>
      <c r="U849" s="108"/>
      <c r="V849" s="108"/>
      <c r="W849" s="108"/>
      <c r="X849" s="108"/>
      <c r="Y849" s="108"/>
      <c r="Z849" s="108"/>
    </row>
    <row r="850" spans="1:26" ht="15.75" customHeight="1">
      <c r="A850" s="108"/>
      <c r="B850" s="108"/>
      <c r="C850" s="108"/>
      <c r="D850" s="108"/>
      <c r="E850" s="108"/>
      <c r="F850" s="108"/>
      <c r="G850" s="108"/>
      <c r="H850" s="108"/>
      <c r="I850" s="108"/>
      <c r="J850" s="108"/>
      <c r="K850" s="108"/>
      <c r="L850" s="108"/>
      <c r="M850" s="108"/>
      <c r="N850" s="108"/>
      <c r="O850" s="167"/>
      <c r="P850" s="167"/>
      <c r="Q850" s="108"/>
      <c r="R850" s="108"/>
      <c r="S850" s="108"/>
      <c r="T850" s="108"/>
      <c r="U850" s="108"/>
      <c r="V850" s="108"/>
      <c r="W850" s="108"/>
      <c r="X850" s="108"/>
      <c r="Y850" s="108"/>
      <c r="Z850" s="108"/>
    </row>
    <row r="851" spans="1:26" ht="15.75" customHeight="1">
      <c r="A851" s="108"/>
      <c r="B851" s="108"/>
      <c r="C851" s="108"/>
      <c r="D851" s="108"/>
      <c r="E851" s="108"/>
      <c r="F851" s="108"/>
      <c r="G851" s="108"/>
      <c r="H851" s="108"/>
      <c r="I851" s="108"/>
      <c r="J851" s="108"/>
      <c r="K851" s="108"/>
      <c r="L851" s="108"/>
      <c r="M851" s="108"/>
      <c r="N851" s="108"/>
      <c r="O851" s="167"/>
      <c r="P851" s="167"/>
      <c r="Q851" s="108"/>
      <c r="R851" s="108"/>
      <c r="S851" s="108"/>
      <c r="T851" s="108"/>
      <c r="U851" s="108"/>
      <c r="V851" s="108"/>
      <c r="W851" s="108"/>
      <c r="X851" s="108"/>
      <c r="Y851" s="108"/>
      <c r="Z851" s="108"/>
    </row>
    <row r="852" spans="1:26" ht="15.75" customHeight="1">
      <c r="A852" s="108"/>
      <c r="B852" s="108"/>
      <c r="C852" s="108"/>
      <c r="D852" s="108"/>
      <c r="E852" s="108"/>
      <c r="F852" s="108"/>
      <c r="G852" s="108"/>
      <c r="H852" s="108"/>
      <c r="I852" s="108"/>
      <c r="J852" s="108"/>
      <c r="K852" s="108"/>
      <c r="L852" s="108"/>
      <c r="M852" s="108"/>
      <c r="N852" s="108"/>
      <c r="O852" s="167"/>
      <c r="P852" s="167"/>
      <c r="Q852" s="108"/>
      <c r="R852" s="108"/>
      <c r="S852" s="108"/>
      <c r="T852" s="108"/>
      <c r="U852" s="108"/>
      <c r="V852" s="108"/>
      <c r="W852" s="108"/>
      <c r="X852" s="108"/>
      <c r="Y852" s="108"/>
      <c r="Z852" s="108"/>
    </row>
    <row r="853" spans="1:26" ht="15.75" customHeight="1">
      <c r="A853" s="108"/>
      <c r="B853" s="108"/>
      <c r="C853" s="108"/>
      <c r="D853" s="108"/>
      <c r="E853" s="108"/>
      <c r="F853" s="108"/>
      <c r="G853" s="108"/>
      <c r="H853" s="108"/>
      <c r="I853" s="108"/>
      <c r="J853" s="108"/>
      <c r="K853" s="108"/>
      <c r="L853" s="108"/>
      <c r="M853" s="108"/>
      <c r="N853" s="108"/>
      <c r="O853" s="167"/>
      <c r="P853" s="167"/>
      <c r="Q853" s="108"/>
      <c r="R853" s="108"/>
      <c r="S853" s="108"/>
      <c r="T853" s="108"/>
      <c r="U853" s="108"/>
      <c r="V853" s="108"/>
      <c r="W853" s="108"/>
      <c r="X853" s="108"/>
      <c r="Y853" s="108"/>
      <c r="Z853" s="108"/>
    </row>
    <row r="854" spans="1:26" ht="15.75" customHeight="1">
      <c r="A854" s="108"/>
      <c r="B854" s="108"/>
      <c r="C854" s="108"/>
      <c r="D854" s="108"/>
      <c r="E854" s="108"/>
      <c r="F854" s="108"/>
      <c r="G854" s="108"/>
      <c r="H854" s="108"/>
      <c r="I854" s="108"/>
      <c r="J854" s="108"/>
      <c r="K854" s="108"/>
      <c r="L854" s="108"/>
      <c r="M854" s="108"/>
      <c r="N854" s="108"/>
      <c r="O854" s="167"/>
      <c r="P854" s="167"/>
      <c r="Q854" s="108"/>
      <c r="R854" s="108"/>
      <c r="S854" s="108"/>
      <c r="T854" s="108"/>
      <c r="U854" s="108"/>
      <c r="V854" s="108"/>
      <c r="W854" s="108"/>
      <c r="X854" s="108"/>
      <c r="Y854" s="108"/>
      <c r="Z854" s="108"/>
    </row>
    <row r="855" spans="1:26" ht="15.75" customHeight="1">
      <c r="A855" s="108"/>
      <c r="B855" s="108"/>
      <c r="C855" s="108"/>
      <c r="D855" s="108"/>
      <c r="E855" s="108"/>
      <c r="F855" s="108"/>
      <c r="G855" s="108"/>
      <c r="H855" s="108"/>
      <c r="I855" s="108"/>
      <c r="J855" s="108"/>
      <c r="K855" s="108"/>
      <c r="L855" s="108"/>
      <c r="M855" s="108"/>
      <c r="N855" s="108"/>
      <c r="O855" s="167"/>
      <c r="P855" s="167"/>
      <c r="Q855" s="108"/>
      <c r="R855" s="108"/>
      <c r="S855" s="108"/>
      <c r="T855" s="108"/>
      <c r="U855" s="108"/>
      <c r="V855" s="108"/>
      <c r="W855" s="108"/>
      <c r="X855" s="108"/>
      <c r="Y855" s="108"/>
      <c r="Z855" s="108"/>
    </row>
    <row r="856" spans="1:26" ht="15.75" customHeight="1">
      <c r="A856" s="108"/>
      <c r="B856" s="108"/>
      <c r="C856" s="108"/>
      <c r="D856" s="108"/>
      <c r="E856" s="108"/>
      <c r="F856" s="108"/>
      <c r="G856" s="108"/>
      <c r="H856" s="108"/>
      <c r="I856" s="108"/>
      <c r="J856" s="108"/>
      <c r="K856" s="108"/>
      <c r="L856" s="108"/>
      <c r="M856" s="108"/>
      <c r="N856" s="108"/>
      <c r="O856" s="167"/>
      <c r="P856" s="167"/>
      <c r="Q856" s="108"/>
      <c r="R856" s="108"/>
      <c r="S856" s="108"/>
      <c r="T856" s="108"/>
      <c r="U856" s="108"/>
      <c r="V856" s="108"/>
      <c r="W856" s="108"/>
      <c r="X856" s="108"/>
      <c r="Y856" s="108"/>
      <c r="Z856" s="108"/>
    </row>
    <row r="857" spans="1:26" ht="15.75" customHeight="1">
      <c r="A857" s="108"/>
      <c r="B857" s="108"/>
      <c r="C857" s="108"/>
      <c r="D857" s="108"/>
      <c r="E857" s="108"/>
      <c r="F857" s="108"/>
      <c r="G857" s="108"/>
      <c r="H857" s="108"/>
      <c r="I857" s="108"/>
      <c r="J857" s="108"/>
      <c r="K857" s="108"/>
      <c r="L857" s="108"/>
      <c r="M857" s="108"/>
      <c r="N857" s="108"/>
      <c r="O857" s="167"/>
      <c r="P857" s="167"/>
      <c r="Q857" s="108"/>
      <c r="R857" s="108"/>
      <c r="S857" s="108"/>
      <c r="T857" s="108"/>
      <c r="U857" s="108"/>
      <c r="V857" s="108"/>
      <c r="W857" s="108"/>
      <c r="X857" s="108"/>
      <c r="Y857" s="108"/>
      <c r="Z857" s="108"/>
    </row>
    <row r="858" spans="1:26" ht="15.75" customHeight="1">
      <c r="A858" s="108"/>
      <c r="B858" s="108"/>
      <c r="C858" s="108"/>
      <c r="D858" s="108"/>
      <c r="E858" s="108"/>
      <c r="F858" s="108"/>
      <c r="G858" s="108"/>
      <c r="H858" s="108"/>
      <c r="I858" s="108"/>
      <c r="J858" s="108"/>
      <c r="K858" s="108"/>
      <c r="L858" s="108"/>
      <c r="M858" s="108"/>
      <c r="N858" s="108"/>
      <c r="O858" s="167"/>
      <c r="P858" s="167"/>
      <c r="Q858" s="108"/>
      <c r="R858" s="108"/>
      <c r="S858" s="108"/>
      <c r="T858" s="108"/>
      <c r="U858" s="108"/>
      <c r="V858" s="108"/>
      <c r="W858" s="108"/>
      <c r="X858" s="108"/>
      <c r="Y858" s="108"/>
      <c r="Z858" s="108"/>
    </row>
    <row r="859" spans="1:26" ht="15.75" customHeight="1">
      <c r="A859" s="108"/>
      <c r="B859" s="108"/>
      <c r="C859" s="108"/>
      <c r="D859" s="108"/>
      <c r="E859" s="108"/>
      <c r="F859" s="108"/>
      <c r="G859" s="108"/>
      <c r="H859" s="108"/>
      <c r="I859" s="108"/>
      <c r="J859" s="108"/>
      <c r="K859" s="108"/>
      <c r="L859" s="108"/>
      <c r="M859" s="108"/>
      <c r="N859" s="108"/>
      <c r="O859" s="167"/>
      <c r="P859" s="167"/>
      <c r="Q859" s="108"/>
      <c r="R859" s="108"/>
      <c r="S859" s="108"/>
      <c r="T859" s="108"/>
      <c r="U859" s="108"/>
      <c r="V859" s="108"/>
      <c r="W859" s="108"/>
      <c r="X859" s="108"/>
      <c r="Y859" s="108"/>
      <c r="Z859" s="108"/>
    </row>
    <row r="860" spans="1:26" ht="15.75" customHeight="1">
      <c r="A860" s="108"/>
      <c r="B860" s="108"/>
      <c r="C860" s="108"/>
      <c r="D860" s="108"/>
      <c r="E860" s="108"/>
      <c r="F860" s="108"/>
      <c r="G860" s="108"/>
      <c r="H860" s="108"/>
      <c r="I860" s="108"/>
      <c r="J860" s="108"/>
      <c r="K860" s="108"/>
      <c r="L860" s="108"/>
      <c r="M860" s="108"/>
      <c r="N860" s="108"/>
      <c r="O860" s="167"/>
      <c r="P860" s="167"/>
      <c r="Q860" s="108"/>
      <c r="R860" s="108"/>
      <c r="S860" s="108"/>
      <c r="T860" s="108"/>
      <c r="U860" s="108"/>
      <c r="V860" s="108"/>
      <c r="W860" s="108"/>
      <c r="X860" s="108"/>
      <c r="Y860" s="108"/>
      <c r="Z860" s="108"/>
    </row>
    <row r="861" spans="1:26" ht="15.75" customHeight="1">
      <c r="A861" s="108"/>
      <c r="B861" s="108"/>
      <c r="C861" s="108"/>
      <c r="D861" s="108"/>
      <c r="E861" s="108"/>
      <c r="F861" s="108"/>
      <c r="G861" s="108"/>
      <c r="H861" s="108"/>
      <c r="I861" s="108"/>
      <c r="J861" s="108"/>
      <c r="K861" s="108"/>
      <c r="L861" s="108"/>
      <c r="M861" s="108"/>
      <c r="N861" s="108"/>
      <c r="O861" s="167"/>
      <c r="P861" s="167"/>
      <c r="Q861" s="108"/>
      <c r="R861" s="108"/>
      <c r="S861" s="108"/>
      <c r="T861" s="108"/>
      <c r="U861" s="108"/>
      <c r="V861" s="108"/>
      <c r="W861" s="108"/>
      <c r="X861" s="108"/>
      <c r="Y861" s="108"/>
      <c r="Z861" s="108"/>
    </row>
    <row r="862" spans="1:26" ht="15.75" customHeight="1">
      <c r="A862" s="108"/>
      <c r="B862" s="108"/>
      <c r="C862" s="108"/>
      <c r="D862" s="108"/>
      <c r="E862" s="108"/>
      <c r="F862" s="108"/>
      <c r="G862" s="108"/>
      <c r="H862" s="108"/>
      <c r="I862" s="108"/>
      <c r="J862" s="108"/>
      <c r="K862" s="108"/>
      <c r="L862" s="108"/>
      <c r="M862" s="108"/>
      <c r="N862" s="108"/>
      <c r="O862" s="167"/>
      <c r="P862" s="167"/>
      <c r="Q862" s="108"/>
      <c r="R862" s="108"/>
      <c r="S862" s="108"/>
      <c r="T862" s="108"/>
      <c r="U862" s="108"/>
      <c r="V862" s="108"/>
      <c r="W862" s="108"/>
      <c r="X862" s="108"/>
      <c r="Y862" s="108"/>
      <c r="Z862" s="108"/>
    </row>
    <row r="863" spans="1:26" ht="15.75" customHeight="1">
      <c r="A863" s="108"/>
      <c r="B863" s="108"/>
      <c r="C863" s="108"/>
      <c r="D863" s="108"/>
      <c r="E863" s="108"/>
      <c r="F863" s="108"/>
      <c r="G863" s="108"/>
      <c r="H863" s="108"/>
      <c r="I863" s="108"/>
      <c r="J863" s="108"/>
      <c r="K863" s="108"/>
      <c r="L863" s="108"/>
      <c r="M863" s="108"/>
      <c r="N863" s="108"/>
      <c r="O863" s="167"/>
      <c r="P863" s="167"/>
      <c r="Q863" s="108"/>
      <c r="R863" s="108"/>
      <c r="S863" s="108"/>
      <c r="T863" s="108"/>
      <c r="U863" s="108"/>
      <c r="V863" s="108"/>
      <c r="W863" s="108"/>
      <c r="X863" s="108"/>
      <c r="Y863" s="108"/>
      <c r="Z863" s="108"/>
    </row>
    <row r="864" spans="1:26" ht="15.75" customHeight="1">
      <c r="A864" s="108"/>
      <c r="B864" s="108"/>
      <c r="C864" s="108"/>
      <c r="D864" s="108"/>
      <c r="E864" s="108"/>
      <c r="F864" s="108"/>
      <c r="G864" s="108"/>
      <c r="H864" s="108"/>
      <c r="I864" s="108"/>
      <c r="J864" s="108"/>
      <c r="K864" s="108"/>
      <c r="L864" s="108"/>
      <c r="M864" s="108"/>
      <c r="N864" s="108"/>
      <c r="O864" s="167"/>
      <c r="P864" s="167"/>
      <c r="Q864" s="108"/>
      <c r="R864" s="108"/>
      <c r="S864" s="108"/>
      <c r="T864" s="108"/>
      <c r="U864" s="108"/>
      <c r="V864" s="108"/>
      <c r="W864" s="108"/>
      <c r="X864" s="108"/>
      <c r="Y864" s="108"/>
      <c r="Z864" s="108"/>
    </row>
    <row r="865" spans="1:26" ht="15.75" customHeight="1">
      <c r="A865" s="108"/>
      <c r="B865" s="108"/>
      <c r="C865" s="108"/>
      <c r="D865" s="108"/>
      <c r="E865" s="108"/>
      <c r="F865" s="108"/>
      <c r="G865" s="108"/>
      <c r="H865" s="108"/>
      <c r="I865" s="108"/>
      <c r="J865" s="108"/>
      <c r="K865" s="108"/>
      <c r="L865" s="108"/>
      <c r="M865" s="108"/>
      <c r="N865" s="108"/>
      <c r="O865" s="167"/>
      <c r="P865" s="167"/>
      <c r="Q865" s="108"/>
      <c r="R865" s="108"/>
      <c r="S865" s="108"/>
      <c r="T865" s="108"/>
      <c r="U865" s="108"/>
      <c r="V865" s="108"/>
      <c r="W865" s="108"/>
      <c r="X865" s="108"/>
      <c r="Y865" s="108"/>
      <c r="Z865" s="108"/>
    </row>
    <row r="866" spans="1:26" ht="15.75" customHeight="1">
      <c r="A866" s="108"/>
      <c r="B866" s="108"/>
      <c r="C866" s="108"/>
      <c r="D866" s="108"/>
      <c r="E866" s="108"/>
      <c r="F866" s="108"/>
      <c r="G866" s="108"/>
      <c r="H866" s="108"/>
      <c r="I866" s="108"/>
      <c r="J866" s="108"/>
      <c r="K866" s="108"/>
      <c r="L866" s="108"/>
      <c r="M866" s="108"/>
      <c r="N866" s="108"/>
      <c r="O866" s="167"/>
      <c r="P866" s="167"/>
      <c r="Q866" s="108"/>
      <c r="R866" s="108"/>
      <c r="S866" s="108"/>
      <c r="T866" s="108"/>
      <c r="U866" s="108"/>
      <c r="V866" s="108"/>
      <c r="W866" s="108"/>
      <c r="X866" s="108"/>
      <c r="Y866" s="108"/>
      <c r="Z866" s="108"/>
    </row>
    <row r="867" spans="1:26" ht="15.75" customHeight="1">
      <c r="A867" s="108"/>
      <c r="B867" s="108"/>
      <c r="C867" s="108"/>
      <c r="D867" s="108"/>
      <c r="E867" s="108"/>
      <c r="F867" s="108"/>
      <c r="G867" s="108"/>
      <c r="H867" s="108"/>
      <c r="I867" s="108"/>
      <c r="J867" s="108"/>
      <c r="K867" s="108"/>
      <c r="L867" s="108"/>
      <c r="M867" s="108"/>
      <c r="N867" s="108"/>
      <c r="O867" s="167"/>
      <c r="P867" s="167"/>
      <c r="Q867" s="108"/>
      <c r="R867" s="108"/>
      <c r="S867" s="108"/>
      <c r="T867" s="108"/>
      <c r="U867" s="108"/>
      <c r="V867" s="108"/>
      <c r="W867" s="108"/>
      <c r="X867" s="108"/>
      <c r="Y867" s="108"/>
      <c r="Z867" s="108"/>
    </row>
    <row r="868" spans="1:26" ht="15.75" customHeight="1">
      <c r="A868" s="108"/>
      <c r="B868" s="108"/>
      <c r="C868" s="108"/>
      <c r="D868" s="108"/>
      <c r="E868" s="108"/>
      <c r="F868" s="108"/>
      <c r="G868" s="108"/>
      <c r="H868" s="108"/>
      <c r="I868" s="108"/>
      <c r="J868" s="108"/>
      <c r="K868" s="108"/>
      <c r="L868" s="108"/>
      <c r="M868" s="108"/>
      <c r="N868" s="108"/>
      <c r="O868" s="167"/>
      <c r="P868" s="167"/>
      <c r="Q868" s="108"/>
      <c r="R868" s="108"/>
      <c r="S868" s="108"/>
      <c r="T868" s="108"/>
      <c r="U868" s="108"/>
      <c r="V868" s="108"/>
      <c r="W868" s="108"/>
      <c r="X868" s="108"/>
      <c r="Y868" s="108"/>
      <c r="Z868" s="108"/>
    </row>
    <row r="869" spans="1:26" ht="15.75" customHeight="1">
      <c r="A869" s="108"/>
      <c r="B869" s="108"/>
      <c r="C869" s="108"/>
      <c r="D869" s="108"/>
      <c r="E869" s="108"/>
      <c r="F869" s="108"/>
      <c r="G869" s="108"/>
      <c r="H869" s="108"/>
      <c r="I869" s="108"/>
      <c r="J869" s="108"/>
      <c r="K869" s="108"/>
      <c r="L869" s="108"/>
      <c r="M869" s="108"/>
      <c r="N869" s="108"/>
      <c r="O869" s="167"/>
      <c r="P869" s="167"/>
      <c r="Q869" s="108"/>
      <c r="R869" s="108"/>
      <c r="S869" s="108"/>
      <c r="T869" s="108"/>
      <c r="U869" s="108"/>
      <c r="V869" s="108"/>
      <c r="W869" s="108"/>
      <c r="X869" s="108"/>
      <c r="Y869" s="108"/>
      <c r="Z869" s="108"/>
    </row>
    <row r="870" spans="1:26" ht="15.75" customHeight="1">
      <c r="A870" s="108"/>
      <c r="B870" s="108"/>
      <c r="C870" s="108"/>
      <c r="D870" s="108"/>
      <c r="E870" s="108"/>
      <c r="F870" s="108"/>
      <c r="G870" s="108"/>
      <c r="H870" s="108"/>
      <c r="I870" s="108"/>
      <c r="J870" s="108"/>
      <c r="K870" s="108"/>
      <c r="L870" s="108"/>
      <c r="M870" s="108"/>
      <c r="N870" s="108"/>
      <c r="O870" s="167"/>
      <c r="P870" s="167"/>
      <c r="Q870" s="108"/>
      <c r="R870" s="108"/>
      <c r="S870" s="108"/>
      <c r="T870" s="108"/>
      <c r="U870" s="108"/>
      <c r="V870" s="108"/>
      <c r="W870" s="108"/>
      <c r="X870" s="108"/>
      <c r="Y870" s="108"/>
      <c r="Z870" s="108"/>
    </row>
    <row r="871" spans="1:26" ht="15.75" customHeight="1">
      <c r="A871" s="108"/>
      <c r="B871" s="108"/>
      <c r="C871" s="108"/>
      <c r="D871" s="108"/>
      <c r="E871" s="108"/>
      <c r="F871" s="108"/>
      <c r="G871" s="108"/>
      <c r="H871" s="108"/>
      <c r="I871" s="108"/>
      <c r="J871" s="108"/>
      <c r="K871" s="108"/>
      <c r="L871" s="108"/>
      <c r="M871" s="108"/>
      <c r="N871" s="108"/>
      <c r="O871" s="167"/>
      <c r="P871" s="167"/>
      <c r="Q871" s="108"/>
      <c r="R871" s="108"/>
      <c r="S871" s="108"/>
      <c r="T871" s="108"/>
      <c r="U871" s="108"/>
      <c r="V871" s="108"/>
      <c r="W871" s="108"/>
      <c r="X871" s="108"/>
      <c r="Y871" s="108"/>
      <c r="Z871" s="108"/>
    </row>
    <row r="872" spans="1:26" ht="15.75" customHeight="1">
      <c r="A872" s="108"/>
      <c r="B872" s="108"/>
      <c r="C872" s="108"/>
      <c r="D872" s="108"/>
      <c r="E872" s="108"/>
      <c r="F872" s="108"/>
      <c r="G872" s="108"/>
      <c r="H872" s="108"/>
      <c r="I872" s="108"/>
      <c r="J872" s="108"/>
      <c r="K872" s="108"/>
      <c r="L872" s="108"/>
      <c r="M872" s="108"/>
      <c r="N872" s="108"/>
      <c r="O872" s="167"/>
      <c r="P872" s="167"/>
      <c r="Q872" s="108"/>
      <c r="R872" s="108"/>
      <c r="S872" s="108"/>
      <c r="T872" s="108"/>
      <c r="U872" s="108"/>
      <c r="V872" s="108"/>
      <c r="W872" s="108"/>
      <c r="X872" s="108"/>
      <c r="Y872" s="108"/>
      <c r="Z872" s="108"/>
    </row>
    <row r="873" spans="1:26" ht="15.75" customHeight="1">
      <c r="A873" s="108"/>
      <c r="B873" s="108"/>
      <c r="C873" s="108"/>
      <c r="D873" s="108"/>
      <c r="E873" s="108"/>
      <c r="F873" s="108"/>
      <c r="G873" s="108"/>
      <c r="H873" s="108"/>
      <c r="I873" s="108"/>
      <c r="J873" s="108"/>
      <c r="K873" s="108"/>
      <c r="L873" s="108"/>
      <c r="M873" s="108"/>
      <c r="N873" s="108"/>
      <c r="O873" s="167"/>
      <c r="P873" s="167"/>
      <c r="Q873" s="108"/>
      <c r="R873" s="108"/>
      <c r="S873" s="108"/>
      <c r="T873" s="108"/>
      <c r="U873" s="108"/>
      <c r="V873" s="108"/>
      <c r="W873" s="108"/>
      <c r="X873" s="108"/>
      <c r="Y873" s="108"/>
      <c r="Z873" s="108"/>
    </row>
    <row r="874" spans="1:26" ht="15.75" customHeight="1">
      <c r="A874" s="108"/>
      <c r="B874" s="108"/>
      <c r="C874" s="108"/>
      <c r="D874" s="108"/>
      <c r="E874" s="108"/>
      <c r="F874" s="108"/>
      <c r="G874" s="108"/>
      <c r="H874" s="108"/>
      <c r="I874" s="108"/>
      <c r="J874" s="108"/>
      <c r="K874" s="108"/>
      <c r="L874" s="108"/>
      <c r="M874" s="108"/>
      <c r="N874" s="108"/>
      <c r="O874" s="167"/>
      <c r="P874" s="167"/>
      <c r="Q874" s="108"/>
      <c r="R874" s="108"/>
      <c r="S874" s="108"/>
      <c r="T874" s="108"/>
      <c r="U874" s="108"/>
      <c r="V874" s="108"/>
      <c r="W874" s="108"/>
      <c r="X874" s="108"/>
      <c r="Y874" s="108"/>
      <c r="Z874" s="108"/>
    </row>
    <row r="875" spans="1:26" ht="15.75" customHeight="1">
      <c r="A875" s="108"/>
      <c r="B875" s="108"/>
      <c r="C875" s="108"/>
      <c r="D875" s="108"/>
      <c r="E875" s="108"/>
      <c r="F875" s="108"/>
      <c r="G875" s="108"/>
      <c r="H875" s="108"/>
      <c r="I875" s="108"/>
      <c r="J875" s="108"/>
      <c r="K875" s="108"/>
      <c r="L875" s="108"/>
      <c r="M875" s="108"/>
      <c r="N875" s="108"/>
      <c r="O875" s="167"/>
      <c r="P875" s="167"/>
      <c r="Q875" s="108"/>
      <c r="R875" s="108"/>
      <c r="S875" s="108"/>
      <c r="T875" s="108"/>
      <c r="U875" s="108"/>
      <c r="V875" s="108"/>
      <c r="W875" s="108"/>
      <c r="X875" s="108"/>
      <c r="Y875" s="108"/>
      <c r="Z875" s="108"/>
    </row>
    <row r="876" spans="1:26" ht="15.75" customHeight="1">
      <c r="A876" s="108"/>
      <c r="B876" s="108"/>
      <c r="C876" s="108"/>
      <c r="D876" s="108"/>
      <c r="E876" s="108"/>
      <c r="F876" s="108"/>
      <c r="G876" s="108"/>
      <c r="H876" s="108"/>
      <c r="I876" s="108"/>
      <c r="J876" s="108"/>
      <c r="K876" s="108"/>
      <c r="L876" s="108"/>
      <c r="M876" s="108"/>
      <c r="N876" s="108"/>
      <c r="O876" s="167"/>
      <c r="P876" s="167"/>
      <c r="Q876" s="108"/>
      <c r="R876" s="108"/>
      <c r="S876" s="108"/>
      <c r="T876" s="108"/>
      <c r="U876" s="108"/>
      <c r="V876" s="108"/>
      <c r="W876" s="108"/>
      <c r="X876" s="108"/>
      <c r="Y876" s="108"/>
      <c r="Z876" s="108"/>
    </row>
    <row r="877" spans="1:26" ht="15.75" customHeight="1">
      <c r="A877" s="108"/>
      <c r="B877" s="108"/>
      <c r="C877" s="108"/>
      <c r="D877" s="108"/>
      <c r="E877" s="108"/>
      <c r="F877" s="108"/>
      <c r="G877" s="108"/>
      <c r="H877" s="108"/>
      <c r="I877" s="108"/>
      <c r="J877" s="108"/>
      <c r="K877" s="108"/>
      <c r="L877" s="108"/>
      <c r="M877" s="108"/>
      <c r="N877" s="108"/>
      <c r="O877" s="167"/>
      <c r="P877" s="167"/>
      <c r="Q877" s="108"/>
      <c r="R877" s="108"/>
      <c r="S877" s="108"/>
      <c r="T877" s="108"/>
      <c r="U877" s="108"/>
      <c r="V877" s="108"/>
      <c r="W877" s="108"/>
      <c r="X877" s="108"/>
      <c r="Y877" s="108"/>
      <c r="Z877" s="108"/>
    </row>
    <row r="878" spans="1:26" ht="15.75" customHeight="1">
      <c r="A878" s="108"/>
      <c r="B878" s="108"/>
      <c r="C878" s="108"/>
      <c r="D878" s="108"/>
      <c r="E878" s="108"/>
      <c r="F878" s="108"/>
      <c r="G878" s="108"/>
      <c r="H878" s="108"/>
      <c r="I878" s="108"/>
      <c r="J878" s="108"/>
      <c r="K878" s="108"/>
      <c r="L878" s="108"/>
      <c r="M878" s="108"/>
      <c r="N878" s="108"/>
      <c r="O878" s="167"/>
      <c r="P878" s="167"/>
      <c r="Q878" s="108"/>
      <c r="R878" s="108"/>
      <c r="S878" s="108"/>
      <c r="T878" s="108"/>
      <c r="U878" s="108"/>
      <c r="V878" s="108"/>
      <c r="W878" s="108"/>
      <c r="X878" s="108"/>
      <c r="Y878" s="108"/>
      <c r="Z878" s="108"/>
    </row>
    <row r="879" spans="1:26" ht="15.75" customHeight="1">
      <c r="A879" s="108"/>
      <c r="B879" s="108"/>
      <c r="C879" s="108"/>
      <c r="D879" s="108"/>
      <c r="E879" s="108"/>
      <c r="F879" s="108"/>
      <c r="G879" s="108"/>
      <c r="H879" s="108"/>
      <c r="I879" s="108"/>
      <c r="J879" s="108"/>
      <c r="K879" s="108"/>
      <c r="L879" s="108"/>
      <c r="M879" s="108"/>
      <c r="N879" s="108"/>
      <c r="O879" s="167"/>
      <c r="P879" s="167"/>
      <c r="Q879" s="108"/>
      <c r="R879" s="108"/>
      <c r="S879" s="108"/>
      <c r="T879" s="108"/>
      <c r="U879" s="108"/>
      <c r="V879" s="108"/>
      <c r="W879" s="108"/>
      <c r="X879" s="108"/>
      <c r="Y879" s="108"/>
      <c r="Z879" s="108"/>
    </row>
    <row r="880" spans="1:26" ht="15.75" customHeight="1">
      <c r="A880" s="108"/>
      <c r="B880" s="108"/>
      <c r="C880" s="108"/>
      <c r="D880" s="108"/>
      <c r="E880" s="108"/>
      <c r="F880" s="108"/>
      <c r="G880" s="108"/>
      <c r="H880" s="108"/>
      <c r="I880" s="108"/>
      <c r="J880" s="108"/>
      <c r="K880" s="108"/>
      <c r="L880" s="108"/>
      <c r="M880" s="108"/>
      <c r="N880" s="108"/>
      <c r="O880" s="167"/>
      <c r="P880" s="167"/>
      <c r="Q880" s="108"/>
      <c r="R880" s="108"/>
      <c r="S880" s="108"/>
      <c r="T880" s="108"/>
      <c r="U880" s="108"/>
      <c r="V880" s="108"/>
      <c r="W880" s="108"/>
      <c r="X880" s="108"/>
      <c r="Y880" s="108"/>
      <c r="Z880" s="108"/>
    </row>
    <row r="881" spans="1:26" ht="15.75" customHeight="1">
      <c r="A881" s="108"/>
      <c r="B881" s="108"/>
      <c r="C881" s="108"/>
      <c r="D881" s="108"/>
      <c r="E881" s="108"/>
      <c r="F881" s="108"/>
      <c r="G881" s="108"/>
      <c r="H881" s="108"/>
      <c r="I881" s="108"/>
      <c r="J881" s="108"/>
      <c r="K881" s="108"/>
      <c r="L881" s="108"/>
      <c r="M881" s="108"/>
      <c r="N881" s="108"/>
      <c r="O881" s="167"/>
      <c r="P881" s="167"/>
      <c r="Q881" s="108"/>
      <c r="R881" s="108"/>
      <c r="S881" s="108"/>
      <c r="T881" s="108"/>
      <c r="U881" s="108"/>
      <c r="V881" s="108"/>
      <c r="W881" s="108"/>
      <c r="X881" s="108"/>
      <c r="Y881" s="108"/>
      <c r="Z881" s="108"/>
    </row>
    <row r="882" spans="1:26" ht="15.75" customHeight="1">
      <c r="A882" s="108"/>
      <c r="B882" s="108"/>
      <c r="C882" s="108"/>
      <c r="D882" s="108"/>
      <c r="E882" s="108"/>
      <c r="F882" s="108"/>
      <c r="G882" s="108"/>
      <c r="H882" s="108"/>
      <c r="I882" s="108"/>
      <c r="J882" s="108"/>
      <c r="K882" s="108"/>
      <c r="L882" s="108"/>
      <c r="M882" s="108"/>
      <c r="N882" s="108"/>
      <c r="O882" s="167"/>
      <c r="P882" s="167"/>
      <c r="Q882" s="108"/>
      <c r="R882" s="108"/>
      <c r="S882" s="108"/>
      <c r="T882" s="108"/>
      <c r="U882" s="108"/>
      <c r="V882" s="108"/>
      <c r="W882" s="108"/>
      <c r="X882" s="108"/>
      <c r="Y882" s="108"/>
      <c r="Z882" s="108"/>
    </row>
    <row r="883" spans="1:26" ht="15.75" customHeight="1">
      <c r="A883" s="108"/>
      <c r="B883" s="108"/>
      <c r="C883" s="108"/>
      <c r="D883" s="108"/>
      <c r="E883" s="108"/>
      <c r="F883" s="108"/>
      <c r="G883" s="108"/>
      <c r="H883" s="108"/>
      <c r="I883" s="108"/>
      <c r="J883" s="108"/>
      <c r="K883" s="108"/>
      <c r="L883" s="108"/>
      <c r="M883" s="108"/>
      <c r="N883" s="108"/>
      <c r="O883" s="167"/>
      <c r="P883" s="167"/>
      <c r="Q883" s="108"/>
      <c r="R883" s="108"/>
      <c r="S883" s="108"/>
      <c r="T883" s="108"/>
      <c r="U883" s="108"/>
      <c r="V883" s="108"/>
      <c r="W883" s="108"/>
      <c r="X883" s="108"/>
      <c r="Y883" s="108"/>
      <c r="Z883" s="108"/>
    </row>
    <row r="884" spans="1:26" ht="15.75" customHeight="1">
      <c r="A884" s="108"/>
      <c r="B884" s="108"/>
      <c r="C884" s="108"/>
      <c r="D884" s="108"/>
      <c r="E884" s="108"/>
      <c r="F884" s="108"/>
      <c r="G884" s="108"/>
      <c r="H884" s="108"/>
      <c r="I884" s="108"/>
      <c r="J884" s="108"/>
      <c r="K884" s="108"/>
      <c r="L884" s="108"/>
      <c r="M884" s="108"/>
      <c r="N884" s="108"/>
      <c r="O884" s="167"/>
      <c r="P884" s="167"/>
      <c r="Q884" s="108"/>
      <c r="R884" s="108"/>
      <c r="S884" s="108"/>
      <c r="T884" s="108"/>
      <c r="U884" s="108"/>
      <c r="V884" s="108"/>
      <c r="W884" s="108"/>
      <c r="X884" s="108"/>
      <c r="Y884" s="108"/>
      <c r="Z884" s="108"/>
    </row>
    <row r="885" spans="1:26" ht="15.75" customHeight="1">
      <c r="A885" s="108"/>
      <c r="B885" s="108"/>
      <c r="C885" s="108"/>
      <c r="D885" s="108"/>
      <c r="E885" s="108"/>
      <c r="F885" s="108"/>
      <c r="G885" s="108"/>
      <c r="H885" s="108"/>
      <c r="I885" s="108"/>
      <c r="J885" s="108"/>
      <c r="K885" s="108"/>
      <c r="L885" s="108"/>
      <c r="M885" s="108"/>
      <c r="N885" s="108"/>
      <c r="O885" s="167"/>
      <c r="P885" s="167"/>
      <c r="Q885" s="108"/>
      <c r="R885" s="108"/>
      <c r="S885" s="108"/>
      <c r="T885" s="108"/>
      <c r="U885" s="108"/>
      <c r="V885" s="108"/>
      <c r="W885" s="108"/>
      <c r="X885" s="108"/>
      <c r="Y885" s="108"/>
      <c r="Z885" s="108"/>
    </row>
    <row r="886" spans="1:26" ht="15.75" customHeight="1">
      <c r="A886" s="108"/>
      <c r="B886" s="108"/>
      <c r="C886" s="108"/>
      <c r="D886" s="108"/>
      <c r="E886" s="108"/>
      <c r="F886" s="108"/>
      <c r="G886" s="108"/>
      <c r="H886" s="108"/>
      <c r="I886" s="108"/>
      <c r="J886" s="108"/>
      <c r="K886" s="108"/>
      <c r="L886" s="108"/>
      <c r="M886" s="108"/>
      <c r="N886" s="108"/>
      <c r="O886" s="167"/>
      <c r="P886" s="167"/>
      <c r="Q886" s="108"/>
      <c r="R886" s="108"/>
      <c r="S886" s="108"/>
      <c r="T886" s="108"/>
      <c r="U886" s="108"/>
      <c r="V886" s="108"/>
      <c r="W886" s="108"/>
      <c r="X886" s="108"/>
      <c r="Y886" s="108"/>
      <c r="Z886" s="108"/>
    </row>
    <row r="887" spans="1:26" ht="15.75" customHeight="1">
      <c r="A887" s="108"/>
      <c r="B887" s="108"/>
      <c r="C887" s="108"/>
      <c r="D887" s="108"/>
      <c r="E887" s="108"/>
      <c r="F887" s="108"/>
      <c r="G887" s="108"/>
      <c r="H887" s="108"/>
      <c r="I887" s="108"/>
      <c r="J887" s="108"/>
      <c r="K887" s="108"/>
      <c r="L887" s="108"/>
      <c r="M887" s="108"/>
      <c r="N887" s="108"/>
      <c r="O887" s="167"/>
      <c r="P887" s="167"/>
      <c r="Q887" s="108"/>
      <c r="R887" s="108"/>
      <c r="S887" s="108"/>
      <c r="T887" s="108"/>
      <c r="U887" s="108"/>
      <c r="V887" s="108"/>
      <c r="W887" s="108"/>
      <c r="X887" s="108"/>
      <c r="Y887" s="108"/>
      <c r="Z887" s="108"/>
    </row>
    <row r="888" spans="1:26" ht="15.75" customHeight="1">
      <c r="A888" s="108"/>
      <c r="B888" s="108"/>
      <c r="C888" s="108"/>
      <c r="D888" s="108"/>
      <c r="E888" s="108"/>
      <c r="F888" s="108"/>
      <c r="G888" s="108"/>
      <c r="H888" s="108"/>
      <c r="I888" s="108"/>
      <c r="J888" s="108"/>
      <c r="K888" s="108"/>
      <c r="L888" s="108"/>
      <c r="M888" s="108"/>
      <c r="N888" s="108"/>
      <c r="O888" s="167"/>
      <c r="P888" s="167"/>
      <c r="Q888" s="108"/>
      <c r="R888" s="108"/>
      <c r="S888" s="108"/>
      <c r="T888" s="108"/>
      <c r="U888" s="108"/>
      <c r="V888" s="108"/>
      <c r="W888" s="108"/>
      <c r="X888" s="108"/>
      <c r="Y888" s="108"/>
      <c r="Z888" s="108"/>
    </row>
    <row r="889" spans="1:26" ht="15.75" customHeight="1">
      <c r="A889" s="108"/>
      <c r="B889" s="108"/>
      <c r="C889" s="108"/>
      <c r="D889" s="108"/>
      <c r="E889" s="108"/>
      <c r="F889" s="108"/>
      <c r="G889" s="108"/>
      <c r="H889" s="108"/>
      <c r="I889" s="108"/>
      <c r="J889" s="108"/>
      <c r="K889" s="108"/>
      <c r="L889" s="108"/>
      <c r="M889" s="108"/>
      <c r="N889" s="108"/>
      <c r="O889" s="167"/>
      <c r="P889" s="167"/>
      <c r="Q889" s="108"/>
      <c r="R889" s="108"/>
      <c r="S889" s="108"/>
      <c r="T889" s="108"/>
      <c r="U889" s="108"/>
      <c r="V889" s="108"/>
      <c r="W889" s="108"/>
      <c r="X889" s="108"/>
      <c r="Y889" s="108"/>
      <c r="Z889" s="108"/>
    </row>
    <row r="890" spans="1:26" ht="15.75" customHeight="1">
      <c r="A890" s="108"/>
      <c r="B890" s="108"/>
      <c r="C890" s="108"/>
      <c r="D890" s="108"/>
      <c r="E890" s="108"/>
      <c r="F890" s="108"/>
      <c r="G890" s="108"/>
      <c r="H890" s="108"/>
      <c r="I890" s="108"/>
      <c r="J890" s="108"/>
      <c r="K890" s="108"/>
      <c r="L890" s="108"/>
      <c r="M890" s="108"/>
      <c r="N890" s="108"/>
      <c r="O890" s="167"/>
      <c r="P890" s="167"/>
      <c r="Q890" s="108"/>
      <c r="R890" s="108"/>
      <c r="S890" s="108"/>
      <c r="T890" s="108"/>
      <c r="U890" s="108"/>
      <c r="V890" s="108"/>
      <c r="W890" s="108"/>
      <c r="X890" s="108"/>
      <c r="Y890" s="108"/>
      <c r="Z890" s="108"/>
    </row>
    <row r="891" spans="1:26" ht="15.75" customHeight="1">
      <c r="A891" s="108"/>
      <c r="B891" s="108"/>
      <c r="C891" s="108"/>
      <c r="D891" s="108"/>
      <c r="E891" s="108"/>
      <c r="F891" s="108"/>
      <c r="G891" s="108"/>
      <c r="H891" s="108"/>
      <c r="I891" s="108"/>
      <c r="J891" s="108"/>
      <c r="K891" s="108"/>
      <c r="L891" s="108"/>
      <c r="M891" s="108"/>
      <c r="N891" s="108"/>
      <c r="O891" s="167"/>
      <c r="P891" s="167"/>
      <c r="Q891" s="108"/>
      <c r="R891" s="108"/>
      <c r="S891" s="108"/>
      <c r="T891" s="108"/>
      <c r="U891" s="108"/>
      <c r="V891" s="108"/>
      <c r="W891" s="108"/>
      <c r="X891" s="108"/>
      <c r="Y891" s="108"/>
      <c r="Z891" s="108"/>
    </row>
    <row r="892" spans="1:26" ht="15.75" customHeight="1">
      <c r="A892" s="108"/>
      <c r="B892" s="108"/>
      <c r="C892" s="108"/>
      <c r="D892" s="108"/>
      <c r="E892" s="108"/>
      <c r="F892" s="108"/>
      <c r="G892" s="108"/>
      <c r="H892" s="108"/>
      <c r="I892" s="108"/>
      <c r="J892" s="108"/>
      <c r="K892" s="108"/>
      <c r="L892" s="108"/>
      <c r="M892" s="108"/>
      <c r="N892" s="108"/>
      <c r="O892" s="167"/>
      <c r="P892" s="167"/>
      <c r="Q892" s="108"/>
      <c r="R892" s="108"/>
      <c r="S892" s="108"/>
      <c r="T892" s="108"/>
      <c r="U892" s="108"/>
      <c r="V892" s="108"/>
      <c r="W892" s="108"/>
      <c r="X892" s="108"/>
      <c r="Y892" s="108"/>
      <c r="Z892" s="108"/>
    </row>
    <row r="893" spans="1:26" ht="15.75" customHeight="1">
      <c r="A893" s="108"/>
      <c r="B893" s="108"/>
      <c r="C893" s="108"/>
      <c r="D893" s="108"/>
      <c r="E893" s="108"/>
      <c r="F893" s="108"/>
      <c r="G893" s="108"/>
      <c r="H893" s="108"/>
      <c r="I893" s="108"/>
      <c r="J893" s="108"/>
      <c r="K893" s="108"/>
      <c r="L893" s="108"/>
      <c r="M893" s="108"/>
      <c r="N893" s="108"/>
      <c r="O893" s="167"/>
      <c r="P893" s="167"/>
      <c r="Q893" s="108"/>
      <c r="R893" s="108"/>
      <c r="S893" s="108"/>
      <c r="T893" s="108"/>
      <c r="U893" s="108"/>
      <c r="V893" s="108"/>
      <c r="W893" s="108"/>
      <c r="X893" s="108"/>
      <c r="Y893" s="108"/>
      <c r="Z893" s="108"/>
    </row>
    <row r="894" spans="1:26" ht="15.75" customHeight="1">
      <c r="A894" s="108"/>
      <c r="B894" s="108"/>
      <c r="C894" s="108"/>
      <c r="D894" s="108"/>
      <c r="E894" s="108"/>
      <c r="F894" s="108"/>
      <c r="G894" s="108"/>
      <c r="H894" s="108"/>
      <c r="I894" s="108"/>
      <c r="J894" s="108"/>
      <c r="K894" s="108"/>
      <c r="L894" s="108"/>
      <c r="M894" s="108"/>
      <c r="N894" s="108"/>
      <c r="O894" s="167"/>
      <c r="P894" s="167"/>
      <c r="Q894" s="108"/>
      <c r="R894" s="108"/>
      <c r="S894" s="108"/>
      <c r="T894" s="108"/>
      <c r="U894" s="108"/>
      <c r="V894" s="108"/>
      <c r="W894" s="108"/>
      <c r="X894" s="108"/>
      <c r="Y894" s="108"/>
      <c r="Z894" s="108"/>
    </row>
    <row r="895" spans="1:26" ht="15.75" customHeight="1">
      <c r="A895" s="108"/>
      <c r="B895" s="108"/>
      <c r="C895" s="108"/>
      <c r="D895" s="108"/>
      <c r="E895" s="108"/>
      <c r="F895" s="108"/>
      <c r="G895" s="108"/>
      <c r="H895" s="108"/>
      <c r="I895" s="108"/>
      <c r="J895" s="108"/>
      <c r="K895" s="108"/>
      <c r="L895" s="108"/>
      <c r="M895" s="108"/>
      <c r="N895" s="108"/>
      <c r="O895" s="167"/>
      <c r="P895" s="167"/>
      <c r="Q895" s="108"/>
      <c r="R895" s="108"/>
      <c r="S895" s="108"/>
      <c r="T895" s="108"/>
      <c r="U895" s="108"/>
      <c r="V895" s="108"/>
      <c r="W895" s="108"/>
      <c r="X895" s="108"/>
      <c r="Y895" s="108"/>
      <c r="Z895" s="108"/>
    </row>
    <row r="896" spans="1:26" ht="15.75" customHeight="1">
      <c r="A896" s="108"/>
      <c r="B896" s="108"/>
      <c r="C896" s="108"/>
      <c r="D896" s="108"/>
      <c r="E896" s="108"/>
      <c r="F896" s="108"/>
      <c r="G896" s="108"/>
      <c r="H896" s="108"/>
      <c r="I896" s="108"/>
      <c r="J896" s="108"/>
      <c r="K896" s="108"/>
      <c r="L896" s="108"/>
      <c r="M896" s="108"/>
      <c r="N896" s="108"/>
      <c r="O896" s="167"/>
      <c r="P896" s="167"/>
      <c r="Q896" s="108"/>
      <c r="R896" s="108"/>
      <c r="S896" s="108"/>
      <c r="T896" s="108"/>
      <c r="U896" s="108"/>
      <c r="V896" s="108"/>
      <c r="W896" s="108"/>
      <c r="X896" s="108"/>
      <c r="Y896" s="108"/>
      <c r="Z896" s="108"/>
    </row>
    <row r="897" spans="1:26" ht="15.75" customHeight="1">
      <c r="A897" s="108"/>
      <c r="B897" s="108"/>
      <c r="C897" s="108"/>
      <c r="D897" s="108"/>
      <c r="E897" s="108"/>
      <c r="F897" s="108"/>
      <c r="G897" s="108"/>
      <c r="H897" s="108"/>
      <c r="I897" s="108"/>
      <c r="J897" s="108"/>
      <c r="K897" s="108"/>
      <c r="L897" s="108"/>
      <c r="M897" s="108"/>
      <c r="N897" s="108"/>
      <c r="O897" s="167"/>
      <c r="P897" s="167"/>
      <c r="Q897" s="108"/>
      <c r="R897" s="108"/>
      <c r="S897" s="108"/>
      <c r="T897" s="108"/>
      <c r="U897" s="108"/>
      <c r="V897" s="108"/>
      <c r="W897" s="108"/>
      <c r="X897" s="108"/>
      <c r="Y897" s="108"/>
      <c r="Z897" s="108"/>
    </row>
    <row r="898" spans="1:26" ht="15.75" customHeight="1">
      <c r="A898" s="108"/>
      <c r="B898" s="108"/>
      <c r="C898" s="108"/>
      <c r="D898" s="108"/>
      <c r="E898" s="108"/>
      <c r="F898" s="108"/>
      <c r="G898" s="108"/>
      <c r="H898" s="108"/>
      <c r="I898" s="108"/>
      <c r="J898" s="108"/>
      <c r="K898" s="108"/>
      <c r="L898" s="108"/>
      <c r="M898" s="108"/>
      <c r="N898" s="108"/>
      <c r="O898" s="167"/>
      <c r="P898" s="167"/>
      <c r="Q898" s="108"/>
      <c r="R898" s="108"/>
      <c r="S898" s="108"/>
      <c r="T898" s="108"/>
      <c r="U898" s="108"/>
      <c r="V898" s="108"/>
      <c r="W898" s="108"/>
      <c r="X898" s="108"/>
      <c r="Y898" s="108"/>
      <c r="Z898" s="108"/>
    </row>
    <row r="899" spans="1:26" ht="15.75" customHeight="1">
      <c r="A899" s="108"/>
      <c r="B899" s="108"/>
      <c r="C899" s="108"/>
      <c r="D899" s="108"/>
      <c r="E899" s="108"/>
      <c r="F899" s="108"/>
      <c r="G899" s="108"/>
      <c r="H899" s="108"/>
      <c r="I899" s="108"/>
      <c r="J899" s="108"/>
      <c r="K899" s="108"/>
      <c r="L899" s="108"/>
      <c r="M899" s="108"/>
      <c r="N899" s="108"/>
      <c r="O899" s="167"/>
      <c r="P899" s="167"/>
      <c r="Q899" s="108"/>
      <c r="R899" s="108"/>
      <c r="S899" s="108"/>
      <c r="T899" s="108"/>
      <c r="U899" s="108"/>
      <c r="V899" s="108"/>
      <c r="W899" s="108"/>
      <c r="X899" s="108"/>
      <c r="Y899" s="108"/>
      <c r="Z899" s="108"/>
    </row>
    <row r="900" spans="1:26" ht="15.75" customHeight="1">
      <c r="A900" s="108"/>
      <c r="B900" s="108"/>
      <c r="C900" s="108"/>
      <c r="D900" s="108"/>
      <c r="E900" s="108"/>
      <c r="F900" s="108"/>
      <c r="G900" s="108"/>
      <c r="H900" s="108"/>
      <c r="I900" s="108"/>
      <c r="J900" s="108"/>
      <c r="K900" s="108"/>
      <c r="L900" s="108"/>
      <c r="M900" s="108"/>
      <c r="N900" s="108"/>
      <c r="O900" s="167"/>
      <c r="P900" s="167"/>
      <c r="Q900" s="108"/>
      <c r="R900" s="108"/>
      <c r="S900" s="108"/>
      <c r="T900" s="108"/>
      <c r="U900" s="108"/>
      <c r="V900" s="108"/>
      <c r="W900" s="108"/>
      <c r="X900" s="108"/>
      <c r="Y900" s="108"/>
      <c r="Z900" s="108"/>
    </row>
    <row r="901" spans="1:26" ht="15.75" customHeight="1">
      <c r="A901" s="108"/>
      <c r="B901" s="108"/>
      <c r="C901" s="108"/>
      <c r="D901" s="108"/>
      <c r="E901" s="108"/>
      <c r="F901" s="108"/>
      <c r="G901" s="108"/>
      <c r="H901" s="108"/>
      <c r="I901" s="108"/>
      <c r="J901" s="108"/>
      <c r="K901" s="108"/>
      <c r="L901" s="108"/>
      <c r="M901" s="108"/>
      <c r="N901" s="108"/>
      <c r="O901" s="167"/>
      <c r="P901" s="167"/>
      <c r="Q901" s="108"/>
      <c r="R901" s="108"/>
      <c r="S901" s="108"/>
      <c r="T901" s="108"/>
      <c r="U901" s="108"/>
      <c r="V901" s="108"/>
      <c r="W901" s="108"/>
      <c r="X901" s="108"/>
      <c r="Y901" s="108"/>
      <c r="Z901" s="108"/>
    </row>
    <row r="902" spans="1:26" ht="15.75" customHeight="1">
      <c r="A902" s="108"/>
      <c r="B902" s="108"/>
      <c r="C902" s="108"/>
      <c r="D902" s="108"/>
      <c r="E902" s="108"/>
      <c r="F902" s="108"/>
      <c r="G902" s="108"/>
      <c r="H902" s="108"/>
      <c r="I902" s="108"/>
      <c r="J902" s="108"/>
      <c r="K902" s="108"/>
      <c r="L902" s="108"/>
      <c r="M902" s="108"/>
      <c r="N902" s="108"/>
      <c r="O902" s="167"/>
      <c r="P902" s="167"/>
      <c r="Q902" s="108"/>
      <c r="R902" s="108"/>
      <c r="S902" s="108"/>
      <c r="T902" s="108"/>
      <c r="U902" s="108"/>
      <c r="V902" s="108"/>
      <c r="W902" s="108"/>
      <c r="X902" s="108"/>
      <c r="Y902" s="108"/>
      <c r="Z902" s="108"/>
    </row>
    <row r="903" spans="1:26" ht="15.75" customHeight="1">
      <c r="A903" s="108"/>
      <c r="B903" s="108"/>
      <c r="C903" s="108"/>
      <c r="D903" s="108"/>
      <c r="E903" s="108"/>
      <c r="F903" s="108"/>
      <c r="G903" s="108"/>
      <c r="H903" s="108"/>
      <c r="I903" s="108"/>
      <c r="J903" s="108"/>
      <c r="K903" s="108"/>
      <c r="L903" s="108"/>
      <c r="M903" s="108"/>
      <c r="N903" s="108"/>
      <c r="O903" s="167"/>
      <c r="P903" s="167"/>
      <c r="Q903" s="108"/>
      <c r="R903" s="108"/>
      <c r="S903" s="108"/>
      <c r="T903" s="108"/>
      <c r="U903" s="108"/>
      <c r="V903" s="108"/>
      <c r="W903" s="108"/>
      <c r="X903" s="108"/>
      <c r="Y903" s="108"/>
      <c r="Z903" s="108"/>
    </row>
    <row r="904" spans="1:26" ht="15.75" customHeight="1">
      <c r="A904" s="108"/>
      <c r="B904" s="108"/>
      <c r="C904" s="108"/>
      <c r="D904" s="108"/>
      <c r="E904" s="108"/>
      <c r="F904" s="108"/>
      <c r="G904" s="108"/>
      <c r="H904" s="108"/>
      <c r="I904" s="108"/>
      <c r="J904" s="108"/>
      <c r="K904" s="108"/>
      <c r="L904" s="108"/>
      <c r="M904" s="108"/>
      <c r="N904" s="108"/>
      <c r="O904" s="167"/>
      <c r="P904" s="167"/>
      <c r="Q904" s="108"/>
      <c r="R904" s="108"/>
      <c r="S904" s="108"/>
      <c r="T904" s="108"/>
      <c r="U904" s="108"/>
      <c r="V904" s="108"/>
      <c r="W904" s="108"/>
      <c r="X904" s="108"/>
      <c r="Y904" s="108"/>
      <c r="Z904" s="108"/>
    </row>
    <row r="905" spans="1:26" ht="15.75" customHeight="1">
      <c r="A905" s="108"/>
      <c r="B905" s="108"/>
      <c r="C905" s="108"/>
      <c r="D905" s="108"/>
      <c r="E905" s="108"/>
      <c r="F905" s="108"/>
      <c r="G905" s="108"/>
      <c r="H905" s="108"/>
      <c r="I905" s="108"/>
      <c r="J905" s="108"/>
      <c r="K905" s="108"/>
      <c r="L905" s="108"/>
      <c r="M905" s="108"/>
      <c r="N905" s="108"/>
      <c r="O905" s="167"/>
      <c r="P905" s="167"/>
      <c r="Q905" s="108"/>
      <c r="R905" s="108"/>
      <c r="S905" s="108"/>
      <c r="T905" s="108"/>
      <c r="U905" s="108"/>
      <c r="V905" s="108"/>
      <c r="W905" s="108"/>
      <c r="X905" s="108"/>
      <c r="Y905" s="108"/>
      <c r="Z905" s="108"/>
    </row>
    <row r="906" spans="1:26" ht="15.75" customHeight="1">
      <c r="A906" s="108"/>
      <c r="B906" s="108"/>
      <c r="C906" s="108"/>
      <c r="D906" s="108"/>
      <c r="E906" s="108"/>
      <c r="F906" s="108"/>
      <c r="G906" s="108"/>
      <c r="H906" s="108"/>
      <c r="I906" s="108"/>
      <c r="J906" s="108"/>
      <c r="K906" s="108"/>
      <c r="L906" s="108"/>
      <c r="M906" s="108"/>
      <c r="N906" s="108"/>
      <c r="O906" s="167"/>
      <c r="P906" s="167"/>
      <c r="Q906" s="108"/>
      <c r="R906" s="108"/>
      <c r="S906" s="108"/>
      <c r="T906" s="108"/>
      <c r="U906" s="108"/>
      <c r="V906" s="108"/>
      <c r="W906" s="108"/>
      <c r="X906" s="108"/>
      <c r="Y906" s="108"/>
      <c r="Z906" s="108"/>
    </row>
    <row r="907" spans="1:26" ht="15.75" customHeight="1">
      <c r="A907" s="108"/>
      <c r="B907" s="108"/>
      <c r="C907" s="108"/>
      <c r="D907" s="108"/>
      <c r="E907" s="108"/>
      <c r="F907" s="108"/>
      <c r="G907" s="108"/>
      <c r="H907" s="108"/>
      <c r="I907" s="108"/>
      <c r="J907" s="108"/>
      <c r="K907" s="108"/>
      <c r="L907" s="108"/>
      <c r="M907" s="108"/>
      <c r="N907" s="108"/>
      <c r="O907" s="167"/>
      <c r="P907" s="167"/>
      <c r="Q907" s="108"/>
      <c r="R907" s="108"/>
      <c r="S907" s="108"/>
      <c r="T907" s="108"/>
      <c r="U907" s="108"/>
      <c r="V907" s="108"/>
      <c r="W907" s="108"/>
      <c r="X907" s="108"/>
      <c r="Y907" s="108"/>
      <c r="Z907" s="108"/>
    </row>
    <row r="908" spans="1:26" ht="15.75" customHeight="1">
      <c r="A908" s="108"/>
      <c r="B908" s="108"/>
      <c r="C908" s="108"/>
      <c r="D908" s="108"/>
      <c r="E908" s="108"/>
      <c r="F908" s="108"/>
      <c r="G908" s="108"/>
      <c r="H908" s="108"/>
      <c r="I908" s="108"/>
      <c r="J908" s="108"/>
      <c r="K908" s="108"/>
      <c r="L908" s="108"/>
      <c r="M908" s="108"/>
      <c r="N908" s="108"/>
      <c r="O908" s="167"/>
      <c r="P908" s="167"/>
      <c r="Q908" s="108"/>
      <c r="R908" s="108"/>
      <c r="S908" s="108"/>
      <c r="T908" s="108"/>
      <c r="U908" s="108"/>
      <c r="V908" s="108"/>
      <c r="W908" s="108"/>
      <c r="X908" s="108"/>
      <c r="Y908" s="108"/>
      <c r="Z908" s="108"/>
    </row>
    <row r="909" spans="1:26" ht="15.75" customHeight="1">
      <c r="A909" s="108"/>
      <c r="B909" s="108"/>
      <c r="C909" s="108"/>
      <c r="D909" s="108"/>
      <c r="E909" s="108"/>
      <c r="F909" s="108"/>
      <c r="G909" s="108"/>
      <c r="H909" s="108"/>
      <c r="I909" s="108"/>
      <c r="J909" s="108"/>
      <c r="K909" s="108"/>
      <c r="L909" s="108"/>
      <c r="M909" s="108"/>
      <c r="N909" s="108"/>
      <c r="O909" s="167"/>
      <c r="P909" s="167"/>
      <c r="Q909" s="108"/>
      <c r="R909" s="108"/>
      <c r="S909" s="108"/>
      <c r="T909" s="108"/>
      <c r="U909" s="108"/>
      <c r="V909" s="108"/>
      <c r="W909" s="108"/>
      <c r="X909" s="108"/>
      <c r="Y909" s="108"/>
      <c r="Z909" s="108"/>
    </row>
    <row r="910" spans="1:26" ht="15.75" customHeight="1">
      <c r="A910" s="108"/>
      <c r="B910" s="108"/>
      <c r="C910" s="108"/>
      <c r="D910" s="108"/>
      <c r="E910" s="108"/>
      <c r="F910" s="108"/>
      <c r="G910" s="108"/>
      <c r="H910" s="108"/>
      <c r="I910" s="108"/>
      <c r="J910" s="108"/>
      <c r="K910" s="108"/>
      <c r="L910" s="108"/>
      <c r="M910" s="108"/>
      <c r="N910" s="108"/>
      <c r="O910" s="167"/>
      <c r="P910" s="167"/>
      <c r="Q910" s="108"/>
      <c r="R910" s="108"/>
      <c r="S910" s="108"/>
      <c r="T910" s="108"/>
      <c r="U910" s="108"/>
      <c r="V910" s="108"/>
      <c r="W910" s="108"/>
      <c r="X910" s="108"/>
      <c r="Y910" s="108"/>
      <c r="Z910" s="108"/>
    </row>
    <row r="911" spans="1:26" ht="15.75" customHeight="1">
      <c r="A911" s="108"/>
      <c r="B911" s="108"/>
      <c r="C911" s="108"/>
      <c r="D911" s="108"/>
      <c r="E911" s="108"/>
      <c r="F911" s="108"/>
      <c r="G911" s="108"/>
      <c r="H911" s="108"/>
      <c r="I911" s="108"/>
      <c r="J911" s="108"/>
      <c r="K911" s="108"/>
      <c r="L911" s="108"/>
      <c r="M911" s="108"/>
      <c r="N911" s="108"/>
      <c r="O911" s="167"/>
      <c r="P911" s="167"/>
      <c r="Q911" s="108"/>
      <c r="R911" s="108"/>
      <c r="S911" s="108"/>
      <c r="T911" s="108"/>
      <c r="U911" s="108"/>
      <c r="V911" s="108"/>
      <c r="W911" s="108"/>
      <c r="X911" s="108"/>
      <c r="Y911" s="108"/>
      <c r="Z911" s="108"/>
    </row>
    <row r="912" spans="1:26" ht="15.75" customHeight="1">
      <c r="A912" s="108"/>
      <c r="B912" s="108"/>
      <c r="C912" s="108"/>
      <c r="D912" s="108"/>
      <c r="E912" s="108"/>
      <c r="F912" s="108"/>
      <c r="G912" s="108"/>
      <c r="H912" s="108"/>
      <c r="I912" s="108"/>
      <c r="J912" s="108"/>
      <c r="K912" s="108"/>
      <c r="L912" s="108"/>
      <c r="M912" s="108"/>
      <c r="N912" s="108"/>
      <c r="O912" s="167"/>
      <c r="P912" s="167"/>
      <c r="Q912" s="108"/>
      <c r="R912" s="108"/>
      <c r="S912" s="108"/>
      <c r="T912" s="108"/>
      <c r="U912" s="108"/>
      <c r="V912" s="108"/>
      <c r="W912" s="108"/>
      <c r="X912" s="108"/>
      <c r="Y912" s="108"/>
      <c r="Z912" s="108"/>
    </row>
    <row r="913" spans="1:26" ht="15.75" customHeight="1">
      <c r="A913" s="108"/>
      <c r="B913" s="108"/>
      <c r="C913" s="108"/>
      <c r="D913" s="108"/>
      <c r="E913" s="108"/>
      <c r="F913" s="108"/>
      <c r="G913" s="108"/>
      <c r="H913" s="108"/>
      <c r="I913" s="108"/>
      <c r="J913" s="108"/>
      <c r="K913" s="108"/>
      <c r="L913" s="108"/>
      <c r="M913" s="108"/>
      <c r="N913" s="108"/>
      <c r="O913" s="167"/>
      <c r="P913" s="167"/>
      <c r="Q913" s="108"/>
      <c r="R913" s="108"/>
      <c r="S913" s="108"/>
      <c r="T913" s="108"/>
      <c r="U913" s="108"/>
      <c r="V913" s="108"/>
      <c r="W913" s="108"/>
      <c r="X913" s="108"/>
      <c r="Y913" s="108"/>
      <c r="Z913" s="108"/>
    </row>
    <row r="914" spans="1:26" ht="15.75" customHeight="1">
      <c r="A914" s="108"/>
      <c r="B914" s="108"/>
      <c r="C914" s="108"/>
      <c r="D914" s="108"/>
      <c r="E914" s="108"/>
      <c r="F914" s="108"/>
      <c r="G914" s="108"/>
      <c r="H914" s="108"/>
      <c r="I914" s="108"/>
      <c r="J914" s="108"/>
      <c r="K914" s="108"/>
      <c r="L914" s="108"/>
      <c r="M914" s="108"/>
      <c r="N914" s="108"/>
      <c r="O914" s="167"/>
      <c r="P914" s="167"/>
      <c r="Q914" s="108"/>
      <c r="R914" s="108"/>
      <c r="S914" s="108"/>
      <c r="T914" s="108"/>
      <c r="U914" s="108"/>
      <c r="V914" s="108"/>
      <c r="W914" s="108"/>
      <c r="X914" s="108"/>
      <c r="Y914" s="108"/>
      <c r="Z914" s="108"/>
    </row>
    <row r="915" spans="1:26" ht="15.75" customHeight="1">
      <c r="A915" s="108"/>
      <c r="B915" s="108"/>
      <c r="C915" s="108"/>
      <c r="D915" s="108"/>
      <c r="E915" s="108"/>
      <c r="F915" s="108"/>
      <c r="G915" s="108"/>
      <c r="H915" s="108"/>
      <c r="I915" s="108"/>
      <c r="J915" s="108"/>
      <c r="K915" s="108"/>
      <c r="L915" s="108"/>
      <c r="M915" s="108"/>
      <c r="N915" s="108"/>
      <c r="O915" s="167"/>
      <c r="P915" s="167"/>
      <c r="Q915" s="108"/>
      <c r="R915" s="108"/>
      <c r="S915" s="108"/>
      <c r="T915" s="108"/>
      <c r="U915" s="108"/>
      <c r="V915" s="108"/>
      <c r="W915" s="108"/>
      <c r="X915" s="108"/>
      <c r="Y915" s="108"/>
      <c r="Z915" s="108"/>
    </row>
    <row r="916" spans="1:26" ht="15.75" customHeight="1">
      <c r="A916" s="108"/>
      <c r="B916" s="108"/>
      <c r="C916" s="108"/>
      <c r="D916" s="108"/>
      <c r="E916" s="108"/>
      <c r="F916" s="108"/>
      <c r="G916" s="108"/>
      <c r="H916" s="108"/>
      <c r="I916" s="108"/>
      <c r="J916" s="108"/>
      <c r="K916" s="108"/>
      <c r="L916" s="108"/>
      <c r="M916" s="108"/>
      <c r="N916" s="108"/>
      <c r="O916" s="167"/>
      <c r="P916" s="167"/>
      <c r="Q916" s="108"/>
      <c r="R916" s="108"/>
      <c r="S916" s="108"/>
      <c r="T916" s="108"/>
      <c r="U916" s="108"/>
      <c r="V916" s="108"/>
      <c r="W916" s="108"/>
      <c r="X916" s="108"/>
      <c r="Y916" s="108"/>
      <c r="Z916" s="108"/>
    </row>
    <row r="917" spans="1:26" ht="15.75" customHeight="1">
      <c r="A917" s="108"/>
      <c r="B917" s="108"/>
      <c r="C917" s="108"/>
      <c r="D917" s="108"/>
      <c r="E917" s="108"/>
      <c r="F917" s="108"/>
      <c r="G917" s="108"/>
      <c r="H917" s="108"/>
      <c r="I917" s="108"/>
      <c r="J917" s="108"/>
      <c r="K917" s="108"/>
      <c r="L917" s="108"/>
      <c r="M917" s="108"/>
      <c r="N917" s="108"/>
      <c r="O917" s="167"/>
      <c r="P917" s="167"/>
      <c r="Q917" s="108"/>
      <c r="R917" s="108"/>
      <c r="S917" s="108"/>
      <c r="T917" s="108"/>
      <c r="U917" s="108"/>
      <c r="V917" s="108"/>
      <c r="W917" s="108"/>
      <c r="X917" s="108"/>
      <c r="Y917" s="108"/>
      <c r="Z917" s="108"/>
    </row>
    <row r="918" spans="1:26" ht="15.75" customHeight="1">
      <c r="A918" s="108"/>
      <c r="B918" s="108"/>
      <c r="C918" s="108"/>
      <c r="D918" s="108"/>
      <c r="E918" s="108"/>
      <c r="F918" s="108"/>
      <c r="G918" s="108"/>
      <c r="H918" s="108"/>
      <c r="I918" s="108"/>
      <c r="J918" s="108"/>
      <c r="K918" s="108"/>
      <c r="L918" s="108"/>
      <c r="M918" s="108"/>
      <c r="N918" s="108"/>
      <c r="O918" s="167"/>
      <c r="P918" s="167"/>
      <c r="Q918" s="108"/>
      <c r="R918" s="108"/>
      <c r="S918" s="108"/>
      <c r="T918" s="108"/>
      <c r="U918" s="108"/>
      <c r="V918" s="108"/>
      <c r="W918" s="108"/>
      <c r="X918" s="108"/>
      <c r="Y918" s="108"/>
      <c r="Z918" s="108"/>
    </row>
    <row r="919" spans="1:26" ht="15.75" customHeight="1">
      <c r="A919" s="108"/>
      <c r="B919" s="108"/>
      <c r="C919" s="108"/>
      <c r="D919" s="108"/>
      <c r="E919" s="108"/>
      <c r="F919" s="108"/>
      <c r="G919" s="108"/>
      <c r="H919" s="108"/>
      <c r="I919" s="108"/>
      <c r="J919" s="108"/>
      <c r="K919" s="108"/>
      <c r="L919" s="108"/>
      <c r="M919" s="108"/>
      <c r="N919" s="108"/>
      <c r="O919" s="167"/>
      <c r="P919" s="167"/>
      <c r="Q919" s="108"/>
      <c r="R919" s="108"/>
      <c r="S919" s="108"/>
      <c r="T919" s="108"/>
      <c r="U919" s="108"/>
      <c r="V919" s="108"/>
      <c r="W919" s="108"/>
      <c r="X919" s="108"/>
      <c r="Y919" s="108"/>
      <c r="Z919" s="108"/>
    </row>
    <row r="920" spans="1:26" ht="15.75" customHeight="1">
      <c r="A920" s="108"/>
      <c r="B920" s="108"/>
      <c r="C920" s="108"/>
      <c r="D920" s="108"/>
      <c r="E920" s="108"/>
      <c r="F920" s="108"/>
      <c r="G920" s="108"/>
      <c r="H920" s="108"/>
      <c r="I920" s="108"/>
      <c r="J920" s="108"/>
      <c r="K920" s="108"/>
      <c r="L920" s="108"/>
      <c r="M920" s="108"/>
      <c r="N920" s="108"/>
      <c r="O920" s="167"/>
      <c r="P920" s="167"/>
      <c r="Q920" s="108"/>
      <c r="R920" s="108"/>
      <c r="S920" s="108"/>
      <c r="T920" s="108"/>
      <c r="U920" s="108"/>
      <c r="V920" s="108"/>
      <c r="W920" s="108"/>
      <c r="X920" s="108"/>
      <c r="Y920" s="108"/>
      <c r="Z920" s="108"/>
    </row>
    <row r="921" spans="1:26" ht="15.75" customHeight="1">
      <c r="A921" s="108"/>
      <c r="B921" s="108"/>
      <c r="C921" s="108"/>
      <c r="D921" s="108"/>
      <c r="E921" s="108"/>
      <c r="F921" s="108"/>
      <c r="G921" s="108"/>
      <c r="H921" s="108"/>
      <c r="I921" s="108"/>
      <c r="J921" s="108"/>
      <c r="K921" s="108"/>
      <c r="L921" s="108"/>
      <c r="M921" s="108"/>
      <c r="N921" s="108"/>
      <c r="O921" s="167"/>
      <c r="P921" s="167"/>
      <c r="Q921" s="108"/>
      <c r="R921" s="108"/>
      <c r="S921" s="108"/>
      <c r="T921" s="108"/>
      <c r="U921" s="108"/>
      <c r="V921" s="108"/>
      <c r="W921" s="108"/>
      <c r="X921" s="108"/>
      <c r="Y921" s="108"/>
      <c r="Z921" s="108"/>
    </row>
    <row r="922" spans="1:26" ht="15.75" customHeight="1">
      <c r="A922" s="108"/>
      <c r="B922" s="108"/>
      <c r="C922" s="108"/>
      <c r="D922" s="108"/>
      <c r="E922" s="108"/>
      <c r="F922" s="108"/>
      <c r="G922" s="108"/>
      <c r="H922" s="108"/>
      <c r="I922" s="108"/>
      <c r="J922" s="108"/>
      <c r="K922" s="108"/>
      <c r="L922" s="108"/>
      <c r="M922" s="108"/>
      <c r="N922" s="108"/>
      <c r="O922" s="167"/>
      <c r="P922" s="167"/>
      <c r="Q922" s="108"/>
      <c r="R922" s="108"/>
      <c r="S922" s="108"/>
      <c r="T922" s="108"/>
      <c r="U922" s="108"/>
      <c r="V922" s="108"/>
      <c r="W922" s="108"/>
      <c r="X922" s="108"/>
      <c r="Y922" s="108"/>
      <c r="Z922" s="108"/>
    </row>
    <row r="923" spans="1:26" ht="15.75" customHeight="1">
      <c r="A923" s="108"/>
      <c r="B923" s="108"/>
      <c r="C923" s="108"/>
      <c r="D923" s="108"/>
      <c r="E923" s="108"/>
      <c r="F923" s="108"/>
      <c r="G923" s="108"/>
      <c r="H923" s="108"/>
      <c r="I923" s="108"/>
      <c r="J923" s="108"/>
      <c r="K923" s="108"/>
      <c r="L923" s="108"/>
      <c r="M923" s="108"/>
      <c r="N923" s="108"/>
      <c r="O923" s="167"/>
      <c r="P923" s="167"/>
      <c r="Q923" s="108"/>
      <c r="R923" s="108"/>
      <c r="S923" s="108"/>
      <c r="T923" s="108"/>
      <c r="U923" s="108"/>
      <c r="V923" s="108"/>
      <c r="W923" s="108"/>
      <c r="X923" s="108"/>
      <c r="Y923" s="108"/>
      <c r="Z923" s="108"/>
    </row>
    <row r="924" spans="1:26" ht="15.75" customHeight="1">
      <c r="A924" s="108"/>
      <c r="B924" s="108"/>
      <c r="C924" s="108"/>
      <c r="D924" s="108"/>
      <c r="E924" s="108"/>
      <c r="F924" s="108"/>
      <c r="G924" s="108"/>
      <c r="H924" s="108"/>
      <c r="I924" s="108"/>
      <c r="J924" s="108"/>
      <c r="K924" s="108"/>
      <c r="L924" s="108"/>
      <c r="M924" s="108"/>
      <c r="N924" s="108"/>
      <c r="O924" s="167"/>
      <c r="P924" s="167"/>
      <c r="Q924" s="108"/>
      <c r="R924" s="108"/>
      <c r="S924" s="108"/>
      <c r="T924" s="108"/>
      <c r="U924" s="108"/>
      <c r="V924" s="108"/>
      <c r="W924" s="108"/>
      <c r="X924" s="108"/>
      <c r="Y924" s="108"/>
      <c r="Z924" s="108"/>
    </row>
    <row r="925" spans="1:26" ht="15.75" customHeight="1">
      <c r="A925" s="108"/>
      <c r="B925" s="108"/>
      <c r="C925" s="108"/>
      <c r="D925" s="108"/>
      <c r="E925" s="108"/>
      <c r="F925" s="108"/>
      <c r="G925" s="108"/>
      <c r="H925" s="108"/>
      <c r="I925" s="108"/>
      <c r="J925" s="108"/>
      <c r="K925" s="108"/>
      <c r="L925" s="108"/>
      <c r="M925" s="108"/>
      <c r="N925" s="108"/>
      <c r="O925" s="167"/>
      <c r="P925" s="167"/>
      <c r="Q925" s="108"/>
      <c r="R925" s="108"/>
      <c r="S925" s="108"/>
      <c r="T925" s="108"/>
      <c r="U925" s="108"/>
      <c r="V925" s="108"/>
      <c r="W925" s="108"/>
      <c r="X925" s="108"/>
      <c r="Y925" s="108"/>
      <c r="Z925" s="108"/>
    </row>
    <row r="926" spans="1:26" ht="15.75" customHeight="1">
      <c r="A926" s="108"/>
      <c r="B926" s="108"/>
      <c r="C926" s="108"/>
      <c r="D926" s="108"/>
      <c r="E926" s="108"/>
      <c r="F926" s="108"/>
      <c r="G926" s="108"/>
      <c r="H926" s="108"/>
      <c r="I926" s="108"/>
      <c r="J926" s="108"/>
      <c r="K926" s="108"/>
      <c r="L926" s="108"/>
      <c r="M926" s="108"/>
      <c r="N926" s="108"/>
      <c r="O926" s="167"/>
      <c r="P926" s="167"/>
      <c r="Q926" s="108"/>
      <c r="R926" s="108"/>
      <c r="S926" s="108"/>
      <c r="T926" s="108"/>
      <c r="U926" s="108"/>
      <c r="V926" s="108"/>
      <c r="W926" s="108"/>
      <c r="X926" s="108"/>
      <c r="Y926" s="108"/>
      <c r="Z926" s="108"/>
    </row>
    <row r="927" spans="1:26" ht="15.75" customHeight="1">
      <c r="A927" s="108"/>
      <c r="B927" s="108"/>
      <c r="C927" s="108"/>
      <c r="D927" s="108"/>
      <c r="E927" s="108"/>
      <c r="F927" s="108"/>
      <c r="G927" s="108"/>
      <c r="H927" s="108"/>
      <c r="I927" s="108"/>
      <c r="J927" s="108"/>
      <c r="K927" s="108"/>
      <c r="L927" s="108"/>
      <c r="M927" s="108"/>
      <c r="N927" s="108"/>
      <c r="O927" s="167"/>
      <c r="P927" s="167"/>
      <c r="Q927" s="108"/>
      <c r="R927" s="108"/>
      <c r="S927" s="108"/>
      <c r="T927" s="108"/>
      <c r="U927" s="108"/>
      <c r="V927" s="108"/>
      <c r="W927" s="108"/>
      <c r="X927" s="108"/>
      <c r="Y927" s="108"/>
      <c r="Z927" s="108"/>
    </row>
    <row r="928" spans="1:26" ht="15.75" customHeight="1">
      <c r="A928" s="108"/>
      <c r="B928" s="108"/>
      <c r="C928" s="108"/>
      <c r="D928" s="108"/>
      <c r="E928" s="108"/>
      <c r="F928" s="108"/>
      <c r="G928" s="108"/>
      <c r="H928" s="108"/>
      <c r="I928" s="108"/>
      <c r="J928" s="108"/>
      <c r="K928" s="108"/>
      <c r="L928" s="108"/>
      <c r="M928" s="108"/>
      <c r="N928" s="108"/>
      <c r="O928" s="167"/>
      <c r="P928" s="167"/>
      <c r="Q928" s="108"/>
      <c r="R928" s="108"/>
      <c r="S928" s="108"/>
      <c r="T928" s="108"/>
      <c r="U928" s="108"/>
      <c r="V928" s="108"/>
      <c r="W928" s="108"/>
      <c r="X928" s="108"/>
      <c r="Y928" s="108"/>
      <c r="Z928" s="108"/>
    </row>
    <row r="929" spans="1:26" ht="15.75" customHeight="1">
      <c r="A929" s="108"/>
      <c r="B929" s="108"/>
      <c r="C929" s="108"/>
      <c r="D929" s="108"/>
      <c r="E929" s="108"/>
      <c r="F929" s="108"/>
      <c r="G929" s="108"/>
      <c r="H929" s="108"/>
      <c r="I929" s="108"/>
      <c r="J929" s="108"/>
      <c r="K929" s="108"/>
      <c r="L929" s="108"/>
      <c r="M929" s="108"/>
      <c r="N929" s="108"/>
      <c r="O929" s="167"/>
      <c r="P929" s="167"/>
      <c r="Q929" s="108"/>
      <c r="R929" s="108"/>
      <c r="S929" s="108"/>
      <c r="T929" s="108"/>
      <c r="U929" s="108"/>
      <c r="V929" s="108"/>
      <c r="W929" s="108"/>
      <c r="X929" s="108"/>
      <c r="Y929" s="108"/>
      <c r="Z929" s="108"/>
    </row>
    <row r="930" spans="1:26" ht="15.75" customHeight="1">
      <c r="A930" s="108"/>
      <c r="B930" s="108"/>
      <c r="C930" s="108"/>
      <c r="D930" s="108"/>
      <c r="E930" s="108"/>
      <c r="F930" s="108"/>
      <c r="G930" s="108"/>
      <c r="H930" s="108"/>
      <c r="I930" s="108"/>
      <c r="J930" s="108"/>
      <c r="K930" s="108"/>
      <c r="L930" s="108"/>
      <c r="M930" s="108"/>
      <c r="N930" s="108"/>
      <c r="O930" s="167"/>
      <c r="P930" s="167"/>
      <c r="Q930" s="108"/>
      <c r="R930" s="108"/>
      <c r="S930" s="108"/>
      <c r="T930" s="108"/>
      <c r="U930" s="108"/>
      <c r="V930" s="108"/>
      <c r="W930" s="108"/>
      <c r="X930" s="108"/>
      <c r="Y930" s="108"/>
      <c r="Z930" s="108"/>
    </row>
    <row r="931" spans="1:26" ht="15.75" customHeight="1">
      <c r="A931" s="108"/>
      <c r="B931" s="108"/>
      <c r="C931" s="108"/>
      <c r="D931" s="108"/>
      <c r="E931" s="108"/>
      <c r="F931" s="108"/>
      <c r="G931" s="108"/>
      <c r="H931" s="108"/>
      <c r="I931" s="108"/>
      <c r="J931" s="108"/>
      <c r="K931" s="108"/>
      <c r="L931" s="108"/>
      <c r="M931" s="108"/>
      <c r="N931" s="108"/>
      <c r="O931" s="167"/>
      <c r="P931" s="167"/>
      <c r="Q931" s="108"/>
      <c r="R931" s="108"/>
      <c r="S931" s="108"/>
      <c r="T931" s="108"/>
      <c r="U931" s="108"/>
      <c r="V931" s="108"/>
      <c r="W931" s="108"/>
      <c r="X931" s="108"/>
      <c r="Y931" s="108"/>
      <c r="Z931" s="108"/>
    </row>
    <row r="932" spans="1:26" ht="15.75" customHeight="1">
      <c r="A932" s="108"/>
      <c r="B932" s="108"/>
      <c r="C932" s="108"/>
      <c r="D932" s="108"/>
      <c r="E932" s="108"/>
      <c r="F932" s="108"/>
      <c r="G932" s="108"/>
      <c r="H932" s="108"/>
      <c r="I932" s="108"/>
      <c r="J932" s="108"/>
      <c r="K932" s="108"/>
      <c r="L932" s="108"/>
      <c r="M932" s="108"/>
      <c r="N932" s="108"/>
      <c r="O932" s="167"/>
      <c r="P932" s="167"/>
      <c r="Q932" s="108"/>
      <c r="R932" s="108"/>
      <c r="S932" s="108"/>
      <c r="T932" s="108"/>
      <c r="U932" s="108"/>
      <c r="V932" s="108"/>
      <c r="W932" s="108"/>
      <c r="X932" s="108"/>
      <c r="Y932" s="108"/>
      <c r="Z932" s="108"/>
    </row>
    <row r="933" spans="1:26" ht="15.75" customHeight="1">
      <c r="A933" s="108"/>
      <c r="B933" s="108"/>
      <c r="C933" s="108"/>
      <c r="D933" s="108"/>
      <c r="E933" s="108"/>
      <c r="F933" s="108"/>
      <c r="G933" s="108"/>
      <c r="H933" s="108"/>
      <c r="I933" s="108"/>
      <c r="J933" s="108"/>
      <c r="K933" s="108"/>
      <c r="L933" s="108"/>
      <c r="M933" s="108"/>
      <c r="N933" s="108"/>
      <c r="O933" s="167"/>
      <c r="P933" s="167"/>
      <c r="Q933" s="108"/>
      <c r="R933" s="108"/>
      <c r="S933" s="108"/>
      <c r="T933" s="108"/>
      <c r="U933" s="108"/>
      <c r="V933" s="108"/>
      <c r="W933" s="108"/>
      <c r="X933" s="108"/>
      <c r="Y933" s="108"/>
      <c r="Z933" s="108"/>
    </row>
    <row r="934" spans="1:26" ht="15.75" customHeight="1">
      <c r="A934" s="108"/>
      <c r="B934" s="108"/>
      <c r="C934" s="108"/>
      <c r="D934" s="108"/>
      <c r="E934" s="108"/>
      <c r="F934" s="108"/>
      <c r="G934" s="108"/>
      <c r="H934" s="108"/>
      <c r="I934" s="108"/>
      <c r="J934" s="108"/>
      <c r="K934" s="108"/>
      <c r="L934" s="108"/>
      <c r="M934" s="108"/>
      <c r="N934" s="108"/>
      <c r="O934" s="167"/>
      <c r="P934" s="167"/>
      <c r="Q934" s="108"/>
      <c r="R934" s="108"/>
      <c r="S934" s="108"/>
      <c r="T934" s="108"/>
      <c r="U934" s="108"/>
      <c r="V934" s="108"/>
      <c r="W934" s="108"/>
      <c r="X934" s="108"/>
      <c r="Y934" s="108"/>
      <c r="Z934" s="108"/>
    </row>
    <row r="935" spans="1:26" ht="15.75" customHeight="1">
      <c r="A935" s="108"/>
      <c r="B935" s="108"/>
      <c r="C935" s="108"/>
      <c r="D935" s="108"/>
      <c r="E935" s="108"/>
      <c r="F935" s="108"/>
      <c r="G935" s="108"/>
      <c r="H935" s="108"/>
      <c r="I935" s="108"/>
      <c r="J935" s="108"/>
      <c r="K935" s="108"/>
      <c r="L935" s="108"/>
      <c r="M935" s="108"/>
      <c r="N935" s="108"/>
      <c r="O935" s="167"/>
      <c r="P935" s="167"/>
      <c r="Q935" s="108"/>
      <c r="R935" s="108"/>
      <c r="S935" s="108"/>
      <c r="T935" s="108"/>
      <c r="U935" s="108"/>
      <c r="V935" s="108"/>
      <c r="W935" s="108"/>
      <c r="X935" s="108"/>
      <c r="Y935" s="108"/>
      <c r="Z935" s="108"/>
    </row>
    <row r="936" spans="1:26" ht="15.75" customHeight="1">
      <c r="A936" s="108"/>
      <c r="B936" s="108"/>
      <c r="C936" s="108"/>
      <c r="D936" s="108"/>
      <c r="E936" s="108"/>
      <c r="F936" s="108"/>
      <c r="G936" s="108"/>
      <c r="H936" s="108"/>
      <c r="I936" s="108"/>
      <c r="J936" s="108"/>
      <c r="K936" s="108"/>
      <c r="L936" s="108"/>
      <c r="M936" s="108"/>
      <c r="N936" s="108"/>
      <c r="O936" s="167"/>
      <c r="P936" s="167"/>
      <c r="Q936" s="108"/>
      <c r="R936" s="108"/>
      <c r="S936" s="108"/>
      <c r="T936" s="108"/>
      <c r="U936" s="108"/>
      <c r="V936" s="108"/>
      <c r="W936" s="108"/>
      <c r="X936" s="108"/>
      <c r="Y936" s="108"/>
      <c r="Z936" s="108"/>
    </row>
    <row r="937" spans="1:26" ht="15.75" customHeight="1">
      <c r="A937" s="108"/>
      <c r="B937" s="108"/>
      <c r="C937" s="108"/>
      <c r="D937" s="108"/>
      <c r="E937" s="108"/>
      <c r="F937" s="108"/>
      <c r="G937" s="108"/>
      <c r="H937" s="108"/>
      <c r="I937" s="108"/>
      <c r="J937" s="108"/>
      <c r="K937" s="108"/>
      <c r="L937" s="108"/>
      <c r="M937" s="108"/>
      <c r="N937" s="108"/>
      <c r="O937" s="167"/>
      <c r="P937" s="167"/>
      <c r="Q937" s="108"/>
      <c r="R937" s="108"/>
      <c r="S937" s="108"/>
      <c r="T937" s="108"/>
      <c r="U937" s="108"/>
      <c r="V937" s="108"/>
      <c r="W937" s="108"/>
      <c r="X937" s="108"/>
      <c r="Y937" s="108"/>
      <c r="Z937" s="108"/>
    </row>
    <row r="938" spans="1:26" ht="15.75" customHeight="1">
      <c r="A938" s="108"/>
      <c r="B938" s="108"/>
      <c r="C938" s="108"/>
      <c r="D938" s="108"/>
      <c r="E938" s="108"/>
      <c r="F938" s="108"/>
      <c r="G938" s="108"/>
      <c r="H938" s="108"/>
      <c r="I938" s="108"/>
      <c r="J938" s="108"/>
      <c r="K938" s="108"/>
      <c r="L938" s="108"/>
      <c r="M938" s="108"/>
      <c r="N938" s="108"/>
      <c r="O938" s="167"/>
      <c r="P938" s="167"/>
      <c r="Q938" s="108"/>
      <c r="R938" s="108"/>
      <c r="S938" s="108"/>
      <c r="T938" s="108"/>
      <c r="U938" s="108"/>
      <c r="V938" s="108"/>
      <c r="W938" s="108"/>
      <c r="X938" s="108"/>
      <c r="Y938" s="108"/>
      <c r="Z938" s="108"/>
    </row>
    <row r="939" spans="1:26" ht="15.75" customHeight="1">
      <c r="A939" s="108"/>
      <c r="B939" s="108"/>
      <c r="C939" s="108"/>
      <c r="D939" s="108"/>
      <c r="E939" s="108"/>
      <c r="F939" s="108"/>
      <c r="G939" s="108"/>
      <c r="H939" s="108"/>
      <c r="I939" s="108"/>
      <c r="J939" s="108"/>
      <c r="K939" s="108"/>
      <c r="L939" s="108"/>
      <c r="M939" s="108"/>
      <c r="N939" s="108"/>
      <c r="O939" s="167"/>
      <c r="P939" s="167"/>
      <c r="Q939" s="108"/>
      <c r="R939" s="108"/>
      <c r="S939" s="108"/>
      <c r="T939" s="108"/>
      <c r="U939" s="108"/>
      <c r="V939" s="108"/>
      <c r="W939" s="108"/>
      <c r="X939" s="108"/>
      <c r="Y939" s="108"/>
      <c r="Z939" s="108"/>
    </row>
    <row r="940" spans="1:26" ht="15.75" customHeight="1">
      <c r="A940" s="108"/>
      <c r="B940" s="108"/>
      <c r="C940" s="108"/>
      <c r="D940" s="108"/>
      <c r="E940" s="108"/>
      <c r="F940" s="108"/>
      <c r="G940" s="108"/>
      <c r="H940" s="108"/>
      <c r="I940" s="108"/>
      <c r="J940" s="108"/>
      <c r="K940" s="108"/>
      <c r="L940" s="108"/>
      <c r="M940" s="108"/>
      <c r="N940" s="108"/>
      <c r="O940" s="167"/>
      <c r="P940" s="167"/>
      <c r="Q940" s="108"/>
      <c r="R940" s="108"/>
      <c r="S940" s="108"/>
      <c r="T940" s="108"/>
      <c r="U940" s="108"/>
      <c r="V940" s="108"/>
      <c r="W940" s="108"/>
      <c r="X940" s="108"/>
      <c r="Y940" s="108"/>
      <c r="Z940" s="108"/>
    </row>
    <row r="941" spans="1:26" ht="15.75" customHeight="1">
      <c r="A941" s="108"/>
      <c r="B941" s="108"/>
      <c r="C941" s="108"/>
      <c r="D941" s="108"/>
      <c r="E941" s="108"/>
      <c r="F941" s="108"/>
      <c r="G941" s="108"/>
      <c r="H941" s="108"/>
      <c r="I941" s="108"/>
      <c r="J941" s="108"/>
      <c r="K941" s="108"/>
      <c r="L941" s="108"/>
      <c r="M941" s="108"/>
      <c r="N941" s="108"/>
      <c r="O941" s="167"/>
      <c r="P941" s="167"/>
      <c r="Q941" s="108"/>
      <c r="R941" s="108"/>
      <c r="S941" s="108"/>
      <c r="T941" s="108"/>
      <c r="U941" s="108"/>
      <c r="V941" s="108"/>
      <c r="W941" s="108"/>
      <c r="X941" s="108"/>
      <c r="Y941" s="108"/>
      <c r="Z941" s="108"/>
    </row>
    <row r="942" spans="1:26" ht="15.75" customHeight="1">
      <c r="A942" s="108"/>
      <c r="B942" s="108"/>
      <c r="C942" s="108"/>
      <c r="D942" s="108"/>
      <c r="E942" s="108"/>
      <c r="F942" s="108"/>
      <c r="G942" s="108"/>
      <c r="H942" s="108"/>
      <c r="I942" s="108"/>
      <c r="J942" s="108"/>
      <c r="K942" s="108"/>
      <c r="L942" s="108"/>
      <c r="M942" s="108"/>
      <c r="N942" s="108"/>
      <c r="O942" s="167"/>
      <c r="P942" s="167"/>
      <c r="Q942" s="108"/>
      <c r="R942" s="108"/>
      <c r="S942" s="108"/>
      <c r="T942" s="108"/>
      <c r="U942" s="108"/>
      <c r="V942" s="108"/>
      <c r="W942" s="108"/>
      <c r="X942" s="108"/>
      <c r="Y942" s="108"/>
      <c r="Z942" s="108"/>
    </row>
    <row r="943" spans="1:26" ht="15.75" customHeight="1">
      <c r="A943" s="108"/>
      <c r="B943" s="108"/>
      <c r="C943" s="108"/>
      <c r="D943" s="108"/>
      <c r="E943" s="108"/>
      <c r="F943" s="108"/>
      <c r="G943" s="108"/>
      <c r="H943" s="108"/>
      <c r="I943" s="108"/>
      <c r="J943" s="108"/>
      <c r="K943" s="108"/>
      <c r="L943" s="108"/>
      <c r="M943" s="108"/>
      <c r="N943" s="108"/>
      <c r="O943" s="167"/>
      <c r="P943" s="167"/>
      <c r="Q943" s="108"/>
      <c r="R943" s="108"/>
      <c r="S943" s="108"/>
      <c r="T943" s="108"/>
      <c r="U943" s="108"/>
      <c r="V943" s="108"/>
      <c r="W943" s="108"/>
      <c r="X943" s="108"/>
      <c r="Y943" s="108"/>
      <c r="Z943" s="108"/>
    </row>
    <row r="944" spans="1:26" ht="15.75" customHeight="1">
      <c r="A944" s="108"/>
      <c r="B944" s="108"/>
      <c r="C944" s="108"/>
      <c r="D944" s="108"/>
      <c r="E944" s="108"/>
      <c r="F944" s="108"/>
      <c r="G944" s="108"/>
      <c r="H944" s="108"/>
      <c r="I944" s="108"/>
      <c r="J944" s="108"/>
      <c r="K944" s="108"/>
      <c r="L944" s="108"/>
      <c r="M944" s="108"/>
      <c r="N944" s="108"/>
      <c r="O944" s="167"/>
      <c r="P944" s="167"/>
      <c r="Q944" s="108"/>
      <c r="R944" s="108"/>
      <c r="S944" s="108"/>
      <c r="T944" s="108"/>
      <c r="U944" s="108"/>
      <c r="V944" s="108"/>
      <c r="W944" s="108"/>
      <c r="X944" s="108"/>
      <c r="Y944" s="108"/>
      <c r="Z944" s="108"/>
    </row>
    <row r="945" spans="1:26" ht="15.75" customHeight="1">
      <c r="A945" s="108"/>
      <c r="B945" s="108"/>
      <c r="C945" s="108"/>
      <c r="D945" s="108"/>
      <c r="E945" s="108"/>
      <c r="F945" s="108"/>
      <c r="G945" s="108"/>
      <c r="H945" s="108"/>
      <c r="I945" s="108"/>
      <c r="J945" s="108"/>
      <c r="K945" s="108"/>
      <c r="L945" s="108"/>
      <c r="M945" s="108"/>
      <c r="N945" s="108"/>
      <c r="O945" s="167"/>
      <c r="P945" s="167"/>
      <c r="Q945" s="108"/>
      <c r="R945" s="108"/>
      <c r="S945" s="108"/>
      <c r="T945" s="108"/>
      <c r="U945" s="108"/>
      <c r="V945" s="108"/>
      <c r="W945" s="108"/>
      <c r="X945" s="108"/>
      <c r="Y945" s="108"/>
      <c r="Z945" s="108"/>
    </row>
    <row r="946" spans="1:26" ht="15.75" customHeight="1">
      <c r="A946" s="108"/>
      <c r="B946" s="108"/>
      <c r="C946" s="108"/>
      <c r="D946" s="108"/>
      <c r="E946" s="108"/>
      <c r="F946" s="108"/>
      <c r="G946" s="108"/>
      <c r="H946" s="108"/>
      <c r="I946" s="108"/>
      <c r="J946" s="108"/>
      <c r="K946" s="108"/>
      <c r="L946" s="108"/>
      <c r="M946" s="108"/>
      <c r="N946" s="108"/>
      <c r="O946" s="167"/>
      <c r="P946" s="167"/>
      <c r="Q946" s="108"/>
      <c r="R946" s="108"/>
      <c r="S946" s="108"/>
      <c r="T946" s="108"/>
      <c r="U946" s="108"/>
      <c r="V946" s="108"/>
      <c r="W946" s="108"/>
      <c r="X946" s="108"/>
      <c r="Y946" s="108"/>
      <c r="Z946" s="108"/>
    </row>
    <row r="947" spans="1:26" ht="15.75" customHeight="1">
      <c r="A947" s="108"/>
      <c r="B947" s="108"/>
      <c r="C947" s="108"/>
      <c r="D947" s="108"/>
      <c r="E947" s="108"/>
      <c r="F947" s="108"/>
      <c r="G947" s="108"/>
      <c r="H947" s="108"/>
      <c r="I947" s="108"/>
      <c r="J947" s="108"/>
      <c r="K947" s="108"/>
      <c r="L947" s="108"/>
      <c r="M947" s="108"/>
      <c r="N947" s="108"/>
      <c r="O947" s="167"/>
      <c r="P947" s="167"/>
      <c r="Q947" s="108"/>
      <c r="R947" s="108"/>
      <c r="S947" s="108"/>
      <c r="T947" s="108"/>
      <c r="U947" s="108"/>
      <c r="V947" s="108"/>
      <c r="W947" s="108"/>
      <c r="X947" s="108"/>
      <c r="Y947" s="108"/>
      <c r="Z947" s="108"/>
    </row>
    <row r="948" spans="1:26" ht="15.75" customHeight="1">
      <c r="A948" s="108"/>
      <c r="B948" s="108"/>
      <c r="C948" s="108"/>
      <c r="D948" s="108"/>
      <c r="E948" s="108"/>
      <c r="F948" s="108"/>
      <c r="G948" s="108"/>
      <c r="H948" s="108"/>
      <c r="I948" s="108"/>
      <c r="J948" s="108"/>
      <c r="K948" s="108"/>
      <c r="L948" s="108"/>
      <c r="M948" s="108"/>
      <c r="N948" s="108"/>
      <c r="O948" s="167"/>
      <c r="P948" s="167"/>
      <c r="Q948" s="108"/>
      <c r="R948" s="108"/>
      <c r="S948" s="108"/>
      <c r="T948" s="108"/>
      <c r="U948" s="108"/>
      <c r="V948" s="108"/>
      <c r="W948" s="108"/>
      <c r="X948" s="108"/>
      <c r="Y948" s="108"/>
      <c r="Z948" s="108"/>
    </row>
    <row r="949" spans="1:26" ht="15.75" customHeight="1">
      <c r="A949" s="108"/>
      <c r="B949" s="108"/>
      <c r="C949" s="108"/>
      <c r="D949" s="108"/>
      <c r="E949" s="108"/>
      <c r="F949" s="108"/>
      <c r="G949" s="108"/>
      <c r="H949" s="108"/>
      <c r="I949" s="108"/>
      <c r="J949" s="108"/>
      <c r="K949" s="108"/>
      <c r="L949" s="108"/>
      <c r="M949" s="108"/>
      <c r="N949" s="108"/>
      <c r="O949" s="167"/>
      <c r="P949" s="167"/>
      <c r="Q949" s="108"/>
      <c r="R949" s="108"/>
      <c r="S949" s="108"/>
      <c r="T949" s="108"/>
      <c r="U949" s="108"/>
      <c r="V949" s="108"/>
      <c r="W949" s="108"/>
      <c r="X949" s="108"/>
      <c r="Y949" s="108"/>
      <c r="Z949" s="108"/>
    </row>
    <row r="950" spans="1:26" ht="15.75" customHeight="1">
      <c r="A950" s="108"/>
      <c r="B950" s="108"/>
      <c r="C950" s="108"/>
      <c r="D950" s="108"/>
      <c r="E950" s="108"/>
      <c r="F950" s="108"/>
      <c r="G950" s="108"/>
      <c r="H950" s="108"/>
      <c r="I950" s="108"/>
      <c r="J950" s="108"/>
      <c r="K950" s="108"/>
      <c r="L950" s="108"/>
      <c r="M950" s="108"/>
      <c r="N950" s="108"/>
      <c r="O950" s="167"/>
      <c r="P950" s="167"/>
      <c r="Q950" s="108"/>
      <c r="R950" s="108"/>
      <c r="S950" s="108"/>
      <c r="T950" s="108"/>
      <c r="U950" s="108"/>
      <c r="V950" s="108"/>
      <c r="W950" s="108"/>
      <c r="X950" s="108"/>
      <c r="Y950" s="108"/>
      <c r="Z950" s="108"/>
    </row>
    <row r="951" spans="1:26" ht="15.75" customHeight="1">
      <c r="A951" s="108"/>
      <c r="B951" s="108"/>
      <c r="C951" s="108"/>
      <c r="D951" s="108"/>
      <c r="E951" s="108"/>
      <c r="F951" s="108"/>
      <c r="G951" s="108"/>
      <c r="H951" s="108"/>
      <c r="I951" s="108"/>
      <c r="J951" s="108"/>
      <c r="K951" s="108"/>
      <c r="L951" s="108"/>
      <c r="M951" s="108"/>
      <c r="N951" s="108"/>
      <c r="O951" s="167"/>
      <c r="P951" s="167"/>
      <c r="Q951" s="108"/>
      <c r="R951" s="108"/>
      <c r="S951" s="108"/>
      <c r="T951" s="108"/>
      <c r="U951" s="108"/>
      <c r="V951" s="108"/>
      <c r="W951" s="108"/>
      <c r="X951" s="108"/>
      <c r="Y951" s="108"/>
      <c r="Z951" s="108"/>
    </row>
    <row r="952" spans="1:26" ht="15.75" customHeight="1">
      <c r="A952" s="108"/>
      <c r="B952" s="108"/>
      <c r="C952" s="108"/>
      <c r="D952" s="108"/>
      <c r="E952" s="108"/>
      <c r="F952" s="108"/>
      <c r="G952" s="108"/>
      <c r="H952" s="108"/>
      <c r="I952" s="108"/>
      <c r="J952" s="108"/>
      <c r="K952" s="108"/>
      <c r="L952" s="108"/>
      <c r="M952" s="108"/>
      <c r="N952" s="108"/>
      <c r="O952" s="167"/>
      <c r="P952" s="167"/>
      <c r="Q952" s="108"/>
      <c r="R952" s="108"/>
      <c r="S952" s="108"/>
      <c r="T952" s="108"/>
      <c r="U952" s="108"/>
      <c r="V952" s="108"/>
      <c r="W952" s="108"/>
      <c r="X952" s="108"/>
      <c r="Y952" s="108"/>
      <c r="Z952" s="108"/>
    </row>
    <row r="953" spans="1:26" ht="15.75" customHeight="1">
      <c r="A953" s="108"/>
      <c r="B953" s="108"/>
      <c r="C953" s="108"/>
      <c r="D953" s="108"/>
      <c r="E953" s="108"/>
      <c r="F953" s="108"/>
      <c r="G953" s="108"/>
      <c r="H953" s="108"/>
      <c r="I953" s="108"/>
      <c r="J953" s="108"/>
      <c r="K953" s="108"/>
      <c r="L953" s="108"/>
      <c r="M953" s="108"/>
      <c r="N953" s="108"/>
      <c r="O953" s="167"/>
      <c r="P953" s="167"/>
      <c r="Q953" s="108"/>
      <c r="R953" s="108"/>
      <c r="S953" s="108"/>
      <c r="T953" s="108"/>
      <c r="U953" s="108"/>
      <c r="V953" s="108"/>
      <c r="W953" s="108"/>
      <c r="X953" s="108"/>
      <c r="Y953" s="108"/>
      <c r="Z953" s="108"/>
    </row>
    <row r="954" spans="1:26" ht="15.75" customHeight="1">
      <c r="A954" s="108"/>
      <c r="B954" s="108"/>
      <c r="C954" s="108"/>
      <c r="D954" s="108"/>
      <c r="E954" s="108"/>
      <c r="F954" s="108"/>
      <c r="G954" s="108"/>
      <c r="H954" s="108"/>
      <c r="I954" s="108"/>
      <c r="J954" s="108"/>
      <c r="K954" s="108"/>
      <c r="L954" s="108"/>
      <c r="M954" s="108"/>
      <c r="N954" s="108"/>
      <c r="O954" s="167"/>
      <c r="P954" s="167"/>
      <c r="Q954" s="108"/>
      <c r="R954" s="108"/>
      <c r="S954" s="108"/>
      <c r="T954" s="108"/>
      <c r="U954" s="108"/>
      <c r="V954" s="108"/>
      <c r="W954" s="108"/>
      <c r="X954" s="108"/>
      <c r="Y954" s="108"/>
      <c r="Z954" s="108"/>
    </row>
    <row r="955" spans="1:26" ht="15.75" customHeight="1">
      <c r="A955" s="108"/>
      <c r="B955" s="108"/>
      <c r="C955" s="108"/>
      <c r="D955" s="108"/>
      <c r="E955" s="108"/>
      <c r="F955" s="108"/>
      <c r="G955" s="108"/>
      <c r="H955" s="108"/>
      <c r="I955" s="108"/>
      <c r="J955" s="108"/>
      <c r="K955" s="108"/>
      <c r="L955" s="108"/>
      <c r="M955" s="108"/>
      <c r="N955" s="108"/>
      <c r="O955" s="167"/>
      <c r="P955" s="167"/>
      <c r="Q955" s="108"/>
      <c r="R955" s="108"/>
      <c r="S955" s="108"/>
      <c r="T955" s="108"/>
      <c r="U955" s="108"/>
      <c r="V955" s="108"/>
      <c r="W955" s="108"/>
      <c r="X955" s="108"/>
      <c r="Y955" s="108"/>
      <c r="Z955" s="108"/>
    </row>
    <row r="956" spans="1:26" ht="15.75" customHeight="1">
      <c r="A956" s="108"/>
      <c r="B956" s="108"/>
      <c r="C956" s="108"/>
      <c r="D956" s="108"/>
      <c r="E956" s="108"/>
      <c r="F956" s="108"/>
      <c r="G956" s="108"/>
      <c r="H956" s="108"/>
      <c r="I956" s="108"/>
      <c r="J956" s="108"/>
      <c r="K956" s="108"/>
      <c r="L956" s="108"/>
      <c r="M956" s="108"/>
      <c r="N956" s="108"/>
      <c r="O956" s="167"/>
      <c r="P956" s="167"/>
      <c r="Q956" s="108"/>
      <c r="R956" s="108"/>
      <c r="S956" s="108"/>
      <c r="T956" s="108"/>
      <c r="U956" s="108"/>
      <c r="V956" s="108"/>
      <c r="W956" s="108"/>
      <c r="X956" s="108"/>
      <c r="Y956" s="108"/>
      <c r="Z956" s="108"/>
    </row>
    <row r="957" spans="1:26" ht="15.75" customHeight="1">
      <c r="A957" s="108"/>
      <c r="B957" s="108"/>
      <c r="C957" s="108"/>
      <c r="D957" s="108"/>
      <c r="E957" s="108"/>
      <c r="F957" s="108"/>
      <c r="G957" s="108"/>
      <c r="H957" s="108"/>
      <c r="I957" s="108"/>
      <c r="J957" s="108"/>
      <c r="K957" s="108"/>
      <c r="L957" s="108"/>
      <c r="M957" s="108"/>
      <c r="N957" s="108"/>
      <c r="O957" s="167"/>
      <c r="P957" s="167"/>
      <c r="Q957" s="108"/>
      <c r="R957" s="108"/>
      <c r="S957" s="108"/>
      <c r="T957" s="108"/>
      <c r="U957" s="108"/>
      <c r="V957" s="108"/>
      <c r="W957" s="108"/>
      <c r="X957" s="108"/>
      <c r="Y957" s="108"/>
      <c r="Z957" s="108"/>
    </row>
    <row r="958" spans="1:26" ht="15.75" customHeight="1">
      <c r="A958" s="108"/>
      <c r="B958" s="108"/>
      <c r="C958" s="108"/>
      <c r="D958" s="108"/>
      <c r="E958" s="108"/>
      <c r="F958" s="108"/>
      <c r="G958" s="108"/>
      <c r="H958" s="108"/>
      <c r="I958" s="108"/>
      <c r="J958" s="108"/>
      <c r="K958" s="108"/>
      <c r="L958" s="108"/>
      <c r="M958" s="108"/>
      <c r="N958" s="108"/>
      <c r="O958" s="167"/>
      <c r="P958" s="167"/>
      <c r="Q958" s="108"/>
      <c r="R958" s="108"/>
      <c r="S958" s="108"/>
      <c r="T958" s="108"/>
      <c r="U958" s="108"/>
      <c r="V958" s="108"/>
      <c r="W958" s="108"/>
      <c r="X958" s="108"/>
      <c r="Y958" s="108"/>
      <c r="Z958" s="108"/>
    </row>
    <row r="959" spans="1:26" ht="15.75" customHeight="1">
      <c r="A959" s="108"/>
      <c r="B959" s="108"/>
      <c r="C959" s="108"/>
      <c r="D959" s="108"/>
      <c r="E959" s="108"/>
      <c r="F959" s="108"/>
      <c r="G959" s="108"/>
      <c r="H959" s="108"/>
      <c r="I959" s="108"/>
      <c r="J959" s="108"/>
      <c r="K959" s="108"/>
      <c r="L959" s="108"/>
      <c r="M959" s="108"/>
      <c r="N959" s="108"/>
      <c r="O959" s="167"/>
      <c r="P959" s="167"/>
      <c r="Q959" s="108"/>
      <c r="R959" s="108"/>
      <c r="S959" s="108"/>
      <c r="T959" s="108"/>
      <c r="U959" s="108"/>
      <c r="V959" s="108"/>
      <c r="W959" s="108"/>
      <c r="X959" s="108"/>
      <c r="Y959" s="108"/>
      <c r="Z959" s="108"/>
    </row>
    <row r="960" spans="1:26" ht="15.75" customHeight="1">
      <c r="A960" s="108"/>
      <c r="B960" s="108"/>
      <c r="C960" s="108"/>
      <c r="D960" s="108"/>
      <c r="E960" s="108"/>
      <c r="F960" s="108"/>
      <c r="G960" s="108"/>
      <c r="H960" s="108"/>
      <c r="I960" s="108"/>
      <c r="J960" s="108"/>
      <c r="K960" s="108"/>
      <c r="L960" s="108"/>
      <c r="M960" s="108"/>
      <c r="N960" s="108"/>
      <c r="O960" s="167"/>
      <c r="P960" s="167"/>
      <c r="Q960" s="108"/>
      <c r="R960" s="108"/>
      <c r="S960" s="108"/>
      <c r="T960" s="108"/>
      <c r="U960" s="108"/>
      <c r="V960" s="108"/>
      <c r="W960" s="108"/>
      <c r="X960" s="108"/>
      <c r="Y960" s="108"/>
      <c r="Z960" s="108"/>
    </row>
    <row r="961" spans="1:26" ht="15.75" customHeight="1">
      <c r="A961" s="108"/>
      <c r="B961" s="108"/>
      <c r="C961" s="108"/>
      <c r="D961" s="108"/>
      <c r="E961" s="108"/>
      <c r="F961" s="108"/>
      <c r="G961" s="108"/>
      <c r="H961" s="108"/>
      <c r="I961" s="108"/>
      <c r="J961" s="108"/>
      <c r="K961" s="108"/>
      <c r="L961" s="108"/>
      <c r="M961" s="108"/>
      <c r="N961" s="108"/>
      <c r="O961" s="167"/>
      <c r="P961" s="167"/>
      <c r="Q961" s="108"/>
      <c r="R961" s="108"/>
      <c r="S961" s="108"/>
      <c r="T961" s="108"/>
      <c r="U961" s="108"/>
      <c r="V961" s="108"/>
      <c r="W961" s="108"/>
      <c r="X961" s="108"/>
      <c r="Y961" s="108"/>
      <c r="Z961" s="108"/>
    </row>
    <row r="962" spans="1:26" ht="15.75" customHeight="1">
      <c r="A962" s="108"/>
      <c r="B962" s="108"/>
      <c r="C962" s="108"/>
      <c r="D962" s="108"/>
      <c r="E962" s="108"/>
      <c r="F962" s="108"/>
      <c r="G962" s="108"/>
      <c r="H962" s="108"/>
      <c r="I962" s="108"/>
      <c r="J962" s="108"/>
      <c r="K962" s="108"/>
      <c r="L962" s="108"/>
      <c r="M962" s="108"/>
      <c r="N962" s="108"/>
      <c r="O962" s="167"/>
      <c r="P962" s="167"/>
      <c r="Q962" s="108"/>
      <c r="R962" s="108"/>
      <c r="S962" s="108"/>
      <c r="T962" s="108"/>
      <c r="U962" s="108"/>
      <c r="V962" s="108"/>
      <c r="W962" s="108"/>
      <c r="X962" s="108"/>
      <c r="Y962" s="108"/>
      <c r="Z962" s="108"/>
    </row>
    <row r="963" spans="1:26" ht="15.75" customHeight="1">
      <c r="A963" s="108"/>
      <c r="B963" s="108"/>
      <c r="C963" s="108"/>
      <c r="D963" s="108"/>
      <c r="E963" s="108"/>
      <c r="F963" s="108"/>
      <c r="G963" s="108"/>
      <c r="H963" s="108"/>
      <c r="I963" s="108"/>
      <c r="J963" s="108"/>
      <c r="K963" s="108"/>
      <c r="L963" s="108"/>
      <c r="M963" s="108"/>
      <c r="N963" s="108"/>
      <c r="O963" s="167"/>
      <c r="P963" s="167"/>
      <c r="Q963" s="108"/>
      <c r="R963" s="108"/>
      <c r="S963" s="108"/>
      <c r="T963" s="108"/>
      <c r="U963" s="108"/>
      <c r="V963" s="108"/>
      <c r="W963" s="108"/>
      <c r="X963" s="108"/>
      <c r="Y963" s="108"/>
      <c r="Z963" s="108"/>
    </row>
    <row r="964" spans="1:26" ht="15.75" customHeight="1">
      <c r="A964" s="108"/>
      <c r="B964" s="108"/>
      <c r="C964" s="108"/>
      <c r="D964" s="108"/>
      <c r="E964" s="108"/>
      <c r="F964" s="108"/>
      <c r="G964" s="108"/>
      <c r="H964" s="108"/>
      <c r="I964" s="108"/>
      <c r="J964" s="108"/>
      <c r="K964" s="108"/>
      <c r="L964" s="108"/>
      <c r="M964" s="108"/>
      <c r="N964" s="108"/>
      <c r="O964" s="167"/>
      <c r="P964" s="167"/>
      <c r="Q964" s="108"/>
      <c r="R964" s="108"/>
      <c r="S964" s="108"/>
      <c r="T964" s="108"/>
      <c r="U964" s="108"/>
      <c r="V964" s="108"/>
      <c r="W964" s="108"/>
      <c r="X964" s="108"/>
      <c r="Y964" s="108"/>
      <c r="Z964" s="108"/>
    </row>
    <row r="965" spans="1:26" ht="15.75" customHeight="1">
      <c r="A965" s="108"/>
      <c r="B965" s="108"/>
      <c r="C965" s="108"/>
      <c r="D965" s="108"/>
      <c r="E965" s="108"/>
      <c r="F965" s="108"/>
      <c r="G965" s="108"/>
      <c r="H965" s="108"/>
      <c r="I965" s="108"/>
      <c r="J965" s="108"/>
      <c r="K965" s="108"/>
      <c r="L965" s="108"/>
      <c r="M965" s="108"/>
      <c r="N965" s="108"/>
      <c r="O965" s="167"/>
      <c r="P965" s="167"/>
      <c r="Q965" s="108"/>
      <c r="R965" s="108"/>
      <c r="S965" s="108"/>
      <c r="T965" s="108"/>
      <c r="U965" s="108"/>
      <c r="V965" s="108"/>
      <c r="W965" s="108"/>
      <c r="X965" s="108"/>
      <c r="Y965" s="108"/>
      <c r="Z965" s="108"/>
    </row>
    <row r="966" spans="1:26" ht="15.75" customHeight="1">
      <c r="A966" s="108"/>
      <c r="B966" s="108"/>
      <c r="C966" s="108"/>
      <c r="D966" s="108"/>
      <c r="E966" s="108"/>
      <c r="F966" s="108"/>
      <c r="G966" s="108"/>
      <c r="H966" s="108"/>
      <c r="I966" s="108"/>
      <c r="J966" s="108"/>
      <c r="K966" s="108"/>
      <c r="L966" s="108"/>
      <c r="M966" s="108"/>
      <c r="N966" s="108"/>
      <c r="O966" s="167"/>
      <c r="P966" s="167"/>
      <c r="Q966" s="108"/>
      <c r="R966" s="108"/>
      <c r="S966" s="108"/>
      <c r="T966" s="108"/>
      <c r="U966" s="108"/>
      <c r="V966" s="108"/>
      <c r="W966" s="108"/>
      <c r="X966" s="108"/>
      <c r="Y966" s="108"/>
      <c r="Z966" s="108"/>
    </row>
    <row r="967" spans="1:26" ht="15.75" customHeight="1">
      <c r="A967" s="108"/>
      <c r="B967" s="108"/>
      <c r="C967" s="108"/>
      <c r="D967" s="108"/>
      <c r="E967" s="108"/>
      <c r="F967" s="108"/>
      <c r="G967" s="108"/>
      <c r="H967" s="108"/>
      <c r="I967" s="108"/>
      <c r="J967" s="108"/>
      <c r="K967" s="108"/>
      <c r="L967" s="108"/>
      <c r="M967" s="108"/>
      <c r="N967" s="108"/>
      <c r="O967" s="167"/>
      <c r="P967" s="167"/>
      <c r="Q967" s="108"/>
      <c r="R967" s="108"/>
      <c r="S967" s="108"/>
      <c r="T967" s="108"/>
      <c r="U967" s="108"/>
      <c r="V967" s="108"/>
      <c r="W967" s="108"/>
      <c r="X967" s="108"/>
      <c r="Y967" s="108"/>
      <c r="Z967" s="108"/>
    </row>
    <row r="968" spans="1:26" ht="15.75" customHeight="1">
      <c r="A968" s="108"/>
      <c r="B968" s="108"/>
      <c r="C968" s="108"/>
      <c r="D968" s="108"/>
      <c r="E968" s="108"/>
      <c r="F968" s="108"/>
      <c r="G968" s="108"/>
      <c r="H968" s="108"/>
      <c r="I968" s="108"/>
      <c r="J968" s="108"/>
      <c r="K968" s="108"/>
      <c r="L968" s="108"/>
      <c r="M968" s="108"/>
      <c r="N968" s="108"/>
      <c r="O968" s="167"/>
      <c r="P968" s="167"/>
      <c r="Q968" s="108"/>
      <c r="R968" s="108"/>
      <c r="S968" s="108"/>
      <c r="T968" s="108"/>
      <c r="U968" s="108"/>
      <c r="V968" s="108"/>
      <c r="W968" s="108"/>
      <c r="X968" s="108"/>
      <c r="Y968" s="108"/>
      <c r="Z968" s="108"/>
    </row>
    <row r="969" spans="1:26" ht="15.75" customHeight="1">
      <c r="A969" s="108"/>
      <c r="B969" s="108"/>
      <c r="C969" s="108"/>
      <c r="D969" s="108"/>
      <c r="E969" s="108"/>
      <c r="F969" s="108"/>
      <c r="G969" s="108"/>
      <c r="H969" s="108"/>
      <c r="I969" s="108"/>
      <c r="J969" s="108"/>
      <c r="K969" s="108"/>
      <c r="L969" s="108"/>
      <c r="M969" s="108"/>
      <c r="N969" s="108"/>
      <c r="O969" s="167"/>
      <c r="P969" s="167"/>
      <c r="Q969" s="108"/>
      <c r="R969" s="108"/>
      <c r="S969" s="108"/>
      <c r="T969" s="108"/>
      <c r="U969" s="108"/>
      <c r="V969" s="108"/>
      <c r="W969" s="108"/>
      <c r="X969" s="108"/>
      <c r="Y969" s="108"/>
      <c r="Z969" s="108"/>
    </row>
    <row r="970" spans="1:26" ht="15.75" customHeight="1">
      <c r="A970" s="108"/>
      <c r="B970" s="108"/>
      <c r="C970" s="108"/>
      <c r="D970" s="108"/>
      <c r="E970" s="108"/>
      <c r="F970" s="108"/>
      <c r="G970" s="108"/>
      <c r="H970" s="108"/>
      <c r="I970" s="108"/>
      <c r="J970" s="108"/>
      <c r="K970" s="108"/>
      <c r="L970" s="108"/>
      <c r="M970" s="108"/>
      <c r="N970" s="108"/>
      <c r="O970" s="167"/>
      <c r="P970" s="167"/>
      <c r="Q970" s="108"/>
      <c r="R970" s="108"/>
      <c r="S970" s="108"/>
      <c r="T970" s="108"/>
      <c r="U970" s="108"/>
      <c r="V970" s="108"/>
      <c r="W970" s="108"/>
      <c r="X970" s="108"/>
      <c r="Y970" s="108"/>
      <c r="Z970" s="108"/>
    </row>
    <row r="971" spans="1:26" ht="15.75" customHeight="1">
      <c r="A971" s="108"/>
      <c r="B971" s="108"/>
      <c r="C971" s="108"/>
      <c r="D971" s="108"/>
      <c r="E971" s="108"/>
      <c r="F971" s="108"/>
      <c r="G971" s="108"/>
      <c r="H971" s="108"/>
      <c r="I971" s="108"/>
      <c r="J971" s="108"/>
      <c r="K971" s="108"/>
      <c r="L971" s="108"/>
      <c r="M971" s="108"/>
      <c r="N971" s="108"/>
      <c r="O971" s="167"/>
      <c r="P971" s="167"/>
      <c r="Q971" s="108"/>
      <c r="R971" s="108"/>
      <c r="S971" s="108"/>
      <c r="T971" s="108"/>
      <c r="U971" s="108"/>
      <c r="V971" s="108"/>
      <c r="W971" s="108"/>
      <c r="X971" s="108"/>
      <c r="Y971" s="108"/>
      <c r="Z971" s="108"/>
    </row>
    <row r="972" spans="1:26" ht="15.75" customHeight="1">
      <c r="A972" s="108"/>
      <c r="B972" s="108"/>
      <c r="C972" s="108"/>
      <c r="D972" s="108"/>
      <c r="E972" s="108"/>
      <c r="F972" s="108"/>
      <c r="G972" s="108"/>
      <c r="H972" s="108"/>
      <c r="I972" s="108"/>
      <c r="J972" s="108"/>
      <c r="K972" s="108"/>
      <c r="L972" s="108"/>
      <c r="M972" s="108"/>
      <c r="N972" s="108"/>
      <c r="O972" s="167"/>
      <c r="P972" s="167"/>
      <c r="Q972" s="108"/>
      <c r="R972" s="108"/>
      <c r="S972" s="108"/>
      <c r="T972" s="108"/>
      <c r="U972" s="108"/>
      <c r="V972" s="108"/>
      <c r="W972" s="108"/>
      <c r="X972" s="108"/>
      <c r="Y972" s="108"/>
      <c r="Z972" s="108"/>
    </row>
    <row r="973" spans="1:26" ht="15.75" customHeight="1">
      <c r="A973" s="108"/>
      <c r="B973" s="108"/>
      <c r="C973" s="108"/>
      <c r="D973" s="108"/>
      <c r="E973" s="108"/>
      <c r="F973" s="108"/>
      <c r="G973" s="108"/>
      <c r="H973" s="108"/>
      <c r="I973" s="108"/>
      <c r="J973" s="108"/>
      <c r="K973" s="108"/>
      <c r="L973" s="108"/>
      <c r="M973" s="108"/>
      <c r="N973" s="108"/>
      <c r="O973" s="167"/>
      <c r="P973" s="167"/>
      <c r="Q973" s="108"/>
      <c r="R973" s="108"/>
      <c r="S973" s="108"/>
      <c r="T973" s="108"/>
      <c r="U973" s="108"/>
      <c r="V973" s="108"/>
      <c r="W973" s="108"/>
      <c r="X973" s="108"/>
      <c r="Y973" s="108"/>
      <c r="Z973" s="108"/>
    </row>
    <row r="974" spans="1:26" ht="15.75" customHeight="1">
      <c r="A974" s="108"/>
      <c r="B974" s="108"/>
      <c r="C974" s="108"/>
      <c r="D974" s="108"/>
      <c r="E974" s="108"/>
      <c r="F974" s="108"/>
      <c r="G974" s="108"/>
      <c r="H974" s="108"/>
      <c r="I974" s="108"/>
      <c r="J974" s="108"/>
      <c r="K974" s="108"/>
      <c r="L974" s="108"/>
      <c r="M974" s="108"/>
      <c r="N974" s="108"/>
      <c r="O974" s="167"/>
      <c r="P974" s="167"/>
      <c r="Q974" s="108"/>
      <c r="R974" s="108"/>
      <c r="S974" s="108"/>
      <c r="T974" s="108"/>
      <c r="U974" s="108"/>
      <c r="V974" s="108"/>
      <c r="W974" s="108"/>
      <c r="X974" s="108"/>
      <c r="Y974" s="108"/>
      <c r="Z974" s="108"/>
    </row>
    <row r="975" spans="1:26" ht="15.75" customHeight="1">
      <c r="A975" s="108"/>
      <c r="B975" s="108"/>
      <c r="C975" s="108"/>
      <c r="D975" s="108"/>
      <c r="E975" s="108"/>
      <c r="F975" s="108"/>
      <c r="G975" s="108"/>
      <c r="H975" s="108"/>
      <c r="I975" s="108"/>
      <c r="J975" s="108"/>
      <c r="K975" s="108"/>
      <c r="L975" s="108"/>
      <c r="M975" s="108"/>
      <c r="N975" s="108"/>
      <c r="O975" s="167"/>
      <c r="P975" s="167"/>
      <c r="Q975" s="108"/>
      <c r="R975" s="108"/>
      <c r="S975" s="108"/>
      <c r="T975" s="108"/>
      <c r="U975" s="108"/>
      <c r="V975" s="108"/>
      <c r="W975" s="108"/>
      <c r="X975" s="108"/>
      <c r="Y975" s="108"/>
      <c r="Z975" s="108"/>
    </row>
    <row r="976" spans="1:26" ht="15.75" customHeight="1">
      <c r="A976" s="108"/>
      <c r="B976" s="108"/>
      <c r="C976" s="108"/>
      <c r="D976" s="108"/>
      <c r="E976" s="108"/>
      <c r="F976" s="108"/>
      <c r="G976" s="108"/>
      <c r="H976" s="108"/>
      <c r="I976" s="108"/>
      <c r="J976" s="108"/>
      <c r="K976" s="108"/>
      <c r="L976" s="108"/>
      <c r="M976" s="108"/>
      <c r="N976" s="108"/>
      <c r="O976" s="167"/>
      <c r="P976" s="167"/>
      <c r="Q976" s="108"/>
      <c r="R976" s="108"/>
      <c r="S976" s="108"/>
      <c r="T976" s="108"/>
      <c r="U976" s="108"/>
      <c r="V976" s="108"/>
      <c r="W976" s="108"/>
      <c r="X976" s="108"/>
      <c r="Y976" s="108"/>
      <c r="Z976" s="108"/>
    </row>
    <row r="977" spans="1:26" ht="15.75" customHeight="1">
      <c r="A977" s="108"/>
      <c r="B977" s="108"/>
      <c r="C977" s="108"/>
      <c r="D977" s="108"/>
      <c r="E977" s="108"/>
      <c r="F977" s="108"/>
      <c r="G977" s="108"/>
      <c r="H977" s="108"/>
      <c r="I977" s="108"/>
      <c r="J977" s="108"/>
      <c r="K977" s="108"/>
      <c r="L977" s="108"/>
      <c r="M977" s="108"/>
      <c r="N977" s="108"/>
      <c r="O977" s="167"/>
      <c r="P977" s="167"/>
      <c r="Q977" s="108"/>
      <c r="R977" s="108"/>
      <c r="S977" s="108"/>
      <c r="T977" s="108"/>
      <c r="U977" s="108"/>
      <c r="V977" s="108"/>
      <c r="W977" s="108"/>
      <c r="X977" s="108"/>
      <c r="Y977" s="108"/>
      <c r="Z977" s="108"/>
    </row>
    <row r="978" spans="1:26" ht="15.75" customHeight="1">
      <c r="A978" s="108"/>
      <c r="B978" s="108"/>
      <c r="C978" s="108"/>
      <c r="D978" s="108"/>
      <c r="E978" s="108"/>
      <c r="F978" s="108"/>
      <c r="G978" s="108"/>
      <c r="H978" s="108"/>
      <c r="I978" s="108"/>
      <c r="J978" s="108"/>
      <c r="K978" s="108"/>
      <c r="L978" s="108"/>
      <c r="M978" s="108"/>
      <c r="N978" s="108"/>
      <c r="O978" s="167"/>
      <c r="P978" s="167"/>
      <c r="Q978" s="108"/>
      <c r="R978" s="108"/>
      <c r="S978" s="108"/>
      <c r="T978" s="108"/>
      <c r="U978" s="108"/>
      <c r="V978" s="108"/>
      <c r="W978" s="108"/>
      <c r="X978" s="108"/>
      <c r="Y978" s="108"/>
      <c r="Z978" s="108"/>
    </row>
    <row r="979" spans="1:26" ht="15.75" customHeight="1">
      <c r="A979" s="108"/>
      <c r="B979" s="108"/>
      <c r="C979" s="108"/>
      <c r="D979" s="108"/>
      <c r="E979" s="108"/>
      <c r="F979" s="108"/>
      <c r="G979" s="108"/>
      <c r="H979" s="108"/>
      <c r="I979" s="108"/>
      <c r="J979" s="108"/>
      <c r="K979" s="108"/>
      <c r="L979" s="108"/>
      <c r="M979" s="108"/>
      <c r="N979" s="108"/>
      <c r="O979" s="167"/>
      <c r="P979" s="167"/>
      <c r="Q979" s="108"/>
      <c r="R979" s="108"/>
      <c r="S979" s="108"/>
      <c r="T979" s="108"/>
      <c r="U979" s="108"/>
      <c r="V979" s="108"/>
      <c r="W979" s="108"/>
      <c r="X979" s="108"/>
      <c r="Y979" s="108"/>
      <c r="Z979" s="108"/>
    </row>
    <row r="980" spans="1:26" ht="15.75" customHeight="1">
      <c r="A980" s="108"/>
      <c r="B980" s="108"/>
      <c r="C980" s="108"/>
      <c r="D980" s="108"/>
      <c r="E980" s="108"/>
      <c r="F980" s="108"/>
      <c r="G980" s="108"/>
      <c r="H980" s="108"/>
      <c r="I980" s="108"/>
      <c r="J980" s="108"/>
      <c r="K980" s="108"/>
      <c r="L980" s="108"/>
      <c r="M980" s="108"/>
      <c r="N980" s="108"/>
      <c r="O980" s="167"/>
      <c r="P980" s="167"/>
      <c r="Q980" s="108"/>
      <c r="R980" s="108"/>
      <c r="S980" s="108"/>
      <c r="T980" s="108"/>
      <c r="U980" s="108"/>
      <c r="V980" s="108"/>
      <c r="W980" s="108"/>
      <c r="X980" s="108"/>
      <c r="Y980" s="108"/>
      <c r="Z980" s="108"/>
    </row>
    <row r="981" spans="1:26" ht="15.75" customHeight="1">
      <c r="A981" s="108"/>
      <c r="B981" s="108"/>
      <c r="C981" s="108"/>
      <c r="D981" s="108"/>
      <c r="E981" s="108"/>
      <c r="F981" s="108"/>
      <c r="G981" s="108"/>
      <c r="H981" s="108"/>
      <c r="I981" s="108"/>
      <c r="J981" s="108"/>
      <c r="K981" s="108"/>
      <c r="L981" s="108"/>
      <c r="M981" s="108"/>
      <c r="N981" s="108"/>
      <c r="O981" s="167"/>
      <c r="P981" s="167"/>
      <c r="Q981" s="108"/>
      <c r="R981" s="108"/>
      <c r="S981" s="108"/>
      <c r="T981" s="108"/>
      <c r="U981" s="108"/>
      <c r="V981" s="108"/>
      <c r="W981" s="108"/>
      <c r="X981" s="108"/>
      <c r="Y981" s="108"/>
      <c r="Z981" s="108"/>
    </row>
    <row r="982" spans="1:26" ht="15.75" customHeight="1">
      <c r="A982" s="108"/>
      <c r="B982" s="108"/>
      <c r="C982" s="108"/>
      <c r="D982" s="108"/>
      <c r="E982" s="108"/>
      <c r="F982" s="108"/>
      <c r="G982" s="108"/>
      <c r="H982" s="108"/>
      <c r="I982" s="108"/>
      <c r="J982" s="108"/>
      <c r="K982" s="108"/>
      <c r="L982" s="108"/>
      <c r="M982" s="108"/>
      <c r="N982" s="108"/>
      <c r="O982" s="167"/>
      <c r="P982" s="167"/>
      <c r="Q982" s="108"/>
      <c r="R982" s="108"/>
      <c r="S982" s="108"/>
      <c r="T982" s="108"/>
      <c r="U982" s="108"/>
      <c r="V982" s="108"/>
      <c r="W982" s="108"/>
      <c r="X982" s="108"/>
      <c r="Y982" s="108"/>
      <c r="Z982" s="108"/>
    </row>
    <row r="983" spans="1:26" ht="15.75" customHeight="1">
      <c r="A983" s="108"/>
      <c r="B983" s="108"/>
      <c r="C983" s="108"/>
      <c r="D983" s="108"/>
      <c r="E983" s="108"/>
      <c r="F983" s="108"/>
      <c r="G983" s="108"/>
      <c r="H983" s="108"/>
      <c r="I983" s="108"/>
      <c r="J983" s="108"/>
      <c r="K983" s="108"/>
      <c r="L983" s="108"/>
      <c r="M983" s="108"/>
      <c r="N983" s="108"/>
      <c r="O983" s="167"/>
      <c r="P983" s="167"/>
      <c r="Q983" s="108"/>
      <c r="R983" s="108"/>
      <c r="S983" s="108"/>
      <c r="T983" s="108"/>
      <c r="U983" s="108"/>
      <c r="V983" s="108"/>
      <c r="W983" s="108"/>
      <c r="X983" s="108"/>
      <c r="Y983" s="108"/>
      <c r="Z983" s="108"/>
    </row>
    <row r="984" spans="1:26" ht="15.75" customHeight="1">
      <c r="A984" s="108"/>
      <c r="B984" s="108"/>
      <c r="C984" s="108"/>
      <c r="D984" s="108"/>
      <c r="E984" s="108"/>
      <c r="F984" s="108"/>
      <c r="G984" s="108"/>
      <c r="H984" s="108"/>
      <c r="I984" s="108"/>
      <c r="J984" s="108"/>
      <c r="K984" s="108"/>
      <c r="L984" s="108"/>
      <c r="M984" s="108"/>
      <c r="N984" s="108"/>
      <c r="O984" s="167"/>
      <c r="P984" s="167"/>
      <c r="Q984" s="108"/>
      <c r="R984" s="108"/>
      <c r="S984" s="108"/>
      <c r="T984" s="108"/>
      <c r="U984" s="108"/>
      <c r="V984" s="108"/>
      <c r="W984" s="108"/>
      <c r="X984" s="108"/>
      <c r="Y984" s="108"/>
      <c r="Z984" s="108"/>
    </row>
    <row r="985" spans="1:26" ht="15.75" customHeight="1">
      <c r="A985" s="108"/>
      <c r="B985" s="108"/>
      <c r="C985" s="108"/>
      <c r="D985" s="108"/>
      <c r="E985" s="108"/>
      <c r="F985" s="108"/>
      <c r="G985" s="108"/>
      <c r="H985" s="108"/>
      <c r="I985" s="108"/>
      <c r="J985" s="108"/>
      <c r="K985" s="108"/>
      <c r="L985" s="108"/>
      <c r="M985" s="108"/>
      <c r="N985" s="108"/>
      <c r="O985" s="167"/>
      <c r="P985" s="167"/>
      <c r="Q985" s="108"/>
      <c r="R985" s="108"/>
      <c r="S985" s="108"/>
      <c r="T985" s="108"/>
      <c r="U985" s="108"/>
      <c r="V985" s="108"/>
      <c r="W985" s="108"/>
      <c r="X985" s="108"/>
      <c r="Y985" s="108"/>
      <c r="Z985" s="108"/>
    </row>
    <row r="986" spans="1:26" ht="15.75" customHeight="1">
      <c r="A986" s="108"/>
      <c r="B986" s="108"/>
      <c r="C986" s="108"/>
      <c r="D986" s="108"/>
      <c r="E986" s="108"/>
      <c r="F986" s="108"/>
      <c r="G986" s="108"/>
      <c r="H986" s="108"/>
      <c r="I986" s="108"/>
      <c r="J986" s="108"/>
      <c r="K986" s="108"/>
      <c r="L986" s="108"/>
      <c r="M986" s="108"/>
      <c r="N986" s="108"/>
      <c r="O986" s="167"/>
      <c r="P986" s="167"/>
      <c r="Q986" s="108"/>
      <c r="R986" s="108"/>
      <c r="S986" s="108"/>
      <c r="T986" s="108"/>
      <c r="U986" s="108"/>
      <c r="V986" s="108"/>
      <c r="W986" s="108"/>
      <c r="X986" s="108"/>
      <c r="Y986" s="108"/>
      <c r="Z986" s="108"/>
    </row>
    <row r="987" spans="1:26" ht="15.75" customHeight="1">
      <c r="A987" s="108"/>
      <c r="B987" s="108"/>
      <c r="C987" s="108"/>
      <c r="D987" s="108"/>
      <c r="E987" s="108"/>
      <c r="F987" s="108"/>
      <c r="G987" s="108"/>
      <c r="H987" s="108"/>
      <c r="I987" s="108"/>
      <c r="J987" s="108"/>
      <c r="K987" s="108"/>
      <c r="L987" s="108"/>
      <c r="M987" s="108"/>
      <c r="N987" s="108"/>
      <c r="O987" s="167"/>
      <c r="P987" s="167"/>
      <c r="Q987" s="108"/>
      <c r="R987" s="108"/>
      <c r="S987" s="108"/>
      <c r="T987" s="108"/>
      <c r="U987" s="108"/>
      <c r="V987" s="108"/>
      <c r="W987" s="108"/>
      <c r="X987" s="108"/>
      <c r="Y987" s="108"/>
      <c r="Z987" s="108"/>
    </row>
    <row r="988" spans="1:26" ht="15.75" customHeight="1">
      <c r="A988" s="108"/>
      <c r="B988" s="108"/>
      <c r="C988" s="108"/>
      <c r="D988" s="108"/>
      <c r="E988" s="108"/>
      <c r="F988" s="108"/>
      <c r="G988" s="108"/>
      <c r="H988" s="108"/>
      <c r="I988" s="108"/>
      <c r="J988" s="108"/>
      <c r="K988" s="108"/>
      <c r="L988" s="108"/>
      <c r="M988" s="108"/>
      <c r="N988" s="108"/>
      <c r="O988" s="167"/>
      <c r="P988" s="167"/>
      <c r="Q988" s="108"/>
      <c r="R988" s="108"/>
      <c r="S988" s="108"/>
      <c r="T988" s="108"/>
      <c r="U988" s="108"/>
      <c r="V988" s="108"/>
      <c r="W988" s="108"/>
      <c r="X988" s="108"/>
      <c r="Y988" s="108"/>
      <c r="Z988" s="108"/>
    </row>
    <row r="989" spans="1:26" ht="15.75" customHeight="1">
      <c r="A989" s="108"/>
      <c r="B989" s="108"/>
      <c r="C989" s="108"/>
      <c r="D989" s="108"/>
      <c r="E989" s="108"/>
      <c r="F989" s="108"/>
      <c r="G989" s="108"/>
      <c r="H989" s="108"/>
      <c r="I989" s="108"/>
      <c r="J989" s="108"/>
      <c r="K989" s="108"/>
      <c r="L989" s="108"/>
      <c r="M989" s="108"/>
      <c r="N989" s="108"/>
      <c r="O989" s="167"/>
      <c r="P989" s="167"/>
      <c r="Q989" s="108"/>
      <c r="R989" s="108"/>
      <c r="S989" s="108"/>
      <c r="T989" s="108"/>
      <c r="U989" s="108"/>
      <c r="V989" s="108"/>
      <c r="W989" s="108"/>
      <c r="X989" s="108"/>
      <c r="Y989" s="108"/>
      <c r="Z989" s="108"/>
    </row>
    <row r="990" spans="1:26" ht="15.75" customHeight="1">
      <c r="A990" s="108"/>
      <c r="B990" s="108"/>
      <c r="C990" s="108"/>
      <c r="D990" s="108"/>
      <c r="E990" s="108"/>
      <c r="F990" s="108"/>
      <c r="G990" s="108"/>
      <c r="H990" s="108"/>
      <c r="I990" s="108"/>
      <c r="J990" s="108"/>
      <c r="K990" s="108"/>
      <c r="L990" s="108"/>
      <c r="M990" s="108"/>
      <c r="N990" s="108"/>
      <c r="O990" s="167"/>
      <c r="P990" s="167"/>
      <c r="Q990" s="108"/>
      <c r="R990" s="108"/>
      <c r="S990" s="108"/>
      <c r="T990" s="108"/>
      <c r="U990" s="108"/>
      <c r="V990" s="108"/>
      <c r="W990" s="108"/>
      <c r="X990" s="108"/>
      <c r="Y990" s="108"/>
      <c r="Z990" s="108"/>
    </row>
    <row r="991" spans="1:26" ht="15.75" customHeight="1">
      <c r="A991" s="108"/>
      <c r="B991" s="108"/>
      <c r="C991" s="108"/>
      <c r="D991" s="108"/>
      <c r="E991" s="108"/>
      <c r="F991" s="108"/>
      <c r="G991" s="108"/>
      <c r="H991" s="108"/>
      <c r="I991" s="108"/>
      <c r="J991" s="108"/>
      <c r="K991" s="108"/>
      <c r="L991" s="108"/>
      <c r="M991" s="108"/>
      <c r="N991" s="108"/>
      <c r="O991" s="167"/>
      <c r="P991" s="167"/>
      <c r="Q991" s="108"/>
      <c r="R991" s="108"/>
      <c r="S991" s="108"/>
      <c r="T991" s="108"/>
      <c r="U991" s="108"/>
      <c r="V991" s="108"/>
      <c r="W991" s="108"/>
      <c r="X991" s="108"/>
      <c r="Y991" s="108"/>
      <c r="Z991" s="108"/>
    </row>
    <row r="992" spans="1:26" ht="15.75" customHeight="1">
      <c r="A992" s="108"/>
      <c r="B992" s="108"/>
      <c r="C992" s="108"/>
      <c r="D992" s="108"/>
      <c r="E992" s="108"/>
      <c r="F992" s="108"/>
      <c r="G992" s="108"/>
      <c r="H992" s="108"/>
      <c r="I992" s="108"/>
      <c r="J992" s="108"/>
      <c r="K992" s="108"/>
      <c r="L992" s="108"/>
      <c r="M992" s="108"/>
      <c r="N992" s="108"/>
      <c r="O992" s="167"/>
      <c r="P992" s="167"/>
      <c r="Q992" s="108"/>
      <c r="R992" s="108"/>
      <c r="S992" s="108"/>
      <c r="T992" s="108"/>
      <c r="U992" s="108"/>
      <c r="V992" s="108"/>
      <c r="W992" s="108"/>
      <c r="X992" s="108"/>
      <c r="Y992" s="108"/>
      <c r="Z992" s="108"/>
    </row>
    <row r="993" spans="1:26" ht="15.75" customHeight="1">
      <c r="A993" s="108"/>
      <c r="B993" s="108"/>
      <c r="C993" s="108"/>
      <c r="D993" s="108"/>
      <c r="E993" s="108"/>
      <c r="F993" s="108"/>
      <c r="G993" s="108"/>
      <c r="H993" s="108"/>
      <c r="I993" s="108"/>
      <c r="J993" s="108"/>
      <c r="K993" s="108"/>
      <c r="L993" s="108"/>
      <c r="M993" s="108"/>
      <c r="N993" s="108"/>
      <c r="O993" s="167"/>
      <c r="P993" s="167"/>
      <c r="Q993" s="108"/>
      <c r="R993" s="108"/>
      <c r="S993" s="108"/>
      <c r="T993" s="108"/>
      <c r="U993" s="108"/>
      <c r="V993" s="108"/>
      <c r="W993" s="108"/>
      <c r="X993" s="108"/>
      <c r="Y993" s="108"/>
      <c r="Z993" s="108"/>
    </row>
    <row r="994" spans="1:26" ht="15.75" customHeight="1">
      <c r="A994" s="108"/>
      <c r="B994" s="108"/>
      <c r="C994" s="108"/>
      <c r="D994" s="108"/>
      <c r="E994" s="108"/>
      <c r="F994" s="108"/>
      <c r="G994" s="108"/>
      <c r="H994" s="108"/>
      <c r="I994" s="108"/>
      <c r="J994" s="108"/>
      <c r="K994" s="108"/>
      <c r="L994" s="108"/>
      <c r="M994" s="108"/>
      <c r="N994" s="108"/>
      <c r="O994" s="167"/>
      <c r="P994" s="167"/>
      <c r="Q994" s="108"/>
      <c r="R994" s="108"/>
      <c r="S994" s="108"/>
      <c r="T994" s="108"/>
      <c r="U994" s="108"/>
      <c r="V994" s="108"/>
      <c r="W994" s="108"/>
      <c r="X994" s="108"/>
      <c r="Y994" s="108"/>
      <c r="Z994" s="108"/>
    </row>
    <row r="995" spans="1:26" ht="15.75" customHeight="1">
      <c r="A995" s="108"/>
      <c r="B995" s="108"/>
      <c r="C995" s="108"/>
      <c r="D995" s="108"/>
      <c r="E995" s="108"/>
      <c r="F995" s="108"/>
      <c r="G995" s="108"/>
      <c r="H995" s="108"/>
      <c r="I995" s="108"/>
      <c r="J995" s="108"/>
      <c r="K995" s="108"/>
      <c r="L995" s="108"/>
      <c r="M995" s="108"/>
      <c r="N995" s="108"/>
      <c r="O995" s="167"/>
      <c r="P995" s="167"/>
      <c r="Q995" s="108"/>
      <c r="R995" s="108"/>
      <c r="S995" s="108"/>
      <c r="T995" s="108"/>
      <c r="U995" s="108"/>
      <c r="V995" s="108"/>
      <c r="W995" s="108"/>
      <c r="X995" s="108"/>
      <c r="Y995" s="108"/>
      <c r="Z995" s="108"/>
    </row>
    <row r="996" spans="1:26" ht="15.75" customHeight="1">
      <c r="A996" s="108"/>
      <c r="B996" s="108"/>
      <c r="C996" s="108"/>
      <c r="D996" s="108"/>
      <c r="E996" s="108"/>
      <c r="F996" s="108"/>
      <c r="G996" s="108"/>
      <c r="H996" s="108"/>
      <c r="I996" s="108"/>
      <c r="J996" s="108"/>
      <c r="K996" s="108"/>
      <c r="L996" s="108"/>
      <c r="M996" s="108"/>
      <c r="N996" s="108"/>
      <c r="O996" s="167"/>
      <c r="P996" s="167"/>
      <c r="Q996" s="108"/>
      <c r="R996" s="108"/>
      <c r="S996" s="108"/>
      <c r="T996" s="108"/>
      <c r="U996" s="108"/>
      <c r="V996" s="108"/>
      <c r="W996" s="108"/>
      <c r="X996" s="108"/>
      <c r="Y996" s="108"/>
      <c r="Z996" s="108"/>
    </row>
    <row r="997" spans="1:26" ht="15.75" customHeight="1">
      <c r="A997" s="108"/>
      <c r="B997" s="108"/>
      <c r="C997" s="108"/>
      <c r="D997" s="108"/>
      <c r="E997" s="108"/>
      <c r="F997" s="108"/>
      <c r="G997" s="108"/>
      <c r="H997" s="108"/>
      <c r="I997" s="108"/>
      <c r="J997" s="108"/>
      <c r="K997" s="108"/>
      <c r="L997" s="108"/>
      <c r="M997" s="108"/>
      <c r="N997" s="108"/>
      <c r="O997" s="167"/>
      <c r="P997" s="167"/>
      <c r="Q997" s="108"/>
      <c r="R997" s="108"/>
      <c r="S997" s="108"/>
      <c r="T997" s="108"/>
      <c r="U997" s="108"/>
      <c r="V997" s="108"/>
      <c r="W997" s="108"/>
      <c r="X997" s="108"/>
      <c r="Y997" s="108"/>
      <c r="Z997" s="108"/>
    </row>
    <row r="998" spans="1:26" ht="15.75" customHeight="1">
      <c r="A998" s="108"/>
      <c r="B998" s="108"/>
      <c r="C998" s="108"/>
      <c r="D998" s="108"/>
      <c r="E998" s="108"/>
      <c r="F998" s="108"/>
      <c r="G998" s="108"/>
      <c r="H998" s="108"/>
      <c r="I998" s="108"/>
      <c r="J998" s="108"/>
      <c r="K998" s="108"/>
      <c r="L998" s="108"/>
      <c r="M998" s="108"/>
      <c r="N998" s="108"/>
      <c r="O998" s="167"/>
      <c r="P998" s="167"/>
      <c r="Q998" s="108"/>
      <c r="R998" s="108"/>
      <c r="S998" s="108"/>
      <c r="T998" s="108"/>
      <c r="U998" s="108"/>
      <c r="V998" s="108"/>
      <c r="W998" s="108"/>
      <c r="X998" s="108"/>
      <c r="Y998" s="108"/>
      <c r="Z998" s="108"/>
    </row>
    <row r="999" spans="1:26" ht="15.75" customHeight="1">
      <c r="A999" s="108"/>
      <c r="B999" s="108"/>
      <c r="C999" s="108"/>
      <c r="D999" s="108"/>
      <c r="E999" s="108"/>
      <c r="F999" s="108"/>
      <c r="G999" s="108"/>
      <c r="H999" s="108"/>
      <c r="I999" s="108"/>
      <c r="J999" s="108"/>
      <c r="K999" s="108"/>
      <c r="L999" s="108"/>
      <c r="M999" s="108"/>
      <c r="N999" s="108"/>
      <c r="O999" s="167"/>
      <c r="P999" s="167"/>
      <c r="Q999" s="108"/>
      <c r="R999" s="108"/>
      <c r="S999" s="108"/>
      <c r="T999" s="108"/>
      <c r="U999" s="108"/>
      <c r="V999" s="108"/>
      <c r="W999" s="108"/>
      <c r="X999" s="108"/>
      <c r="Y999" s="108"/>
      <c r="Z999" s="108"/>
    </row>
    <row r="1000" spans="1:26" ht="15.75" customHeight="1">
      <c r="A1000" s="108"/>
      <c r="B1000" s="108"/>
      <c r="C1000" s="108"/>
      <c r="D1000" s="108"/>
      <c r="E1000" s="108"/>
      <c r="F1000" s="108"/>
      <c r="G1000" s="108"/>
      <c r="H1000" s="108"/>
      <c r="I1000" s="108"/>
      <c r="J1000" s="108"/>
      <c r="K1000" s="108"/>
      <c r="L1000" s="108"/>
      <c r="M1000" s="108"/>
      <c r="N1000" s="108"/>
      <c r="O1000" s="167"/>
      <c r="P1000" s="167"/>
      <c r="Q1000" s="108"/>
      <c r="R1000" s="108"/>
      <c r="S1000" s="108"/>
      <c r="T1000" s="108"/>
      <c r="U1000" s="108"/>
      <c r="V1000" s="108"/>
      <c r="W1000" s="108"/>
      <c r="X1000" s="108"/>
      <c r="Y1000" s="108"/>
      <c r="Z1000" s="108"/>
    </row>
    <row r="1001" spans="1:26" ht="15.75" customHeight="1">
      <c r="A1001" s="108"/>
      <c r="B1001" s="108"/>
      <c r="C1001" s="108"/>
      <c r="D1001" s="108"/>
      <c r="E1001" s="108"/>
      <c r="F1001" s="108"/>
      <c r="G1001" s="108"/>
      <c r="H1001" s="108"/>
      <c r="I1001" s="108"/>
      <c r="J1001" s="108"/>
      <c r="K1001" s="108"/>
      <c r="L1001" s="108"/>
      <c r="M1001" s="108"/>
      <c r="N1001" s="108"/>
      <c r="O1001" s="167"/>
      <c r="P1001" s="167"/>
      <c r="Q1001" s="108"/>
      <c r="R1001" s="108"/>
      <c r="S1001" s="108"/>
      <c r="T1001" s="108"/>
      <c r="U1001" s="108"/>
      <c r="V1001" s="108"/>
      <c r="W1001" s="108"/>
      <c r="X1001" s="108"/>
      <c r="Y1001" s="108"/>
      <c r="Z1001" s="108"/>
    </row>
    <row r="1002" spans="1:26" ht="15.75" customHeight="1">
      <c r="A1002" s="108"/>
      <c r="B1002" s="108"/>
      <c r="C1002" s="108"/>
      <c r="D1002" s="108"/>
      <c r="E1002" s="108"/>
      <c r="F1002" s="108"/>
      <c r="G1002" s="108"/>
      <c r="H1002" s="108"/>
      <c r="I1002" s="108"/>
      <c r="J1002" s="108"/>
      <c r="K1002" s="108"/>
      <c r="L1002" s="108"/>
      <c r="M1002" s="108"/>
      <c r="N1002" s="108"/>
      <c r="O1002" s="167"/>
      <c r="P1002" s="167"/>
      <c r="Q1002" s="108"/>
      <c r="R1002" s="108"/>
      <c r="S1002" s="108"/>
      <c r="T1002" s="108"/>
      <c r="U1002" s="108"/>
      <c r="V1002" s="108"/>
      <c r="W1002" s="108"/>
      <c r="X1002" s="108"/>
      <c r="Y1002" s="108"/>
      <c r="Z1002" s="108"/>
    </row>
    <row r="1003" spans="1:26" ht="15.75" customHeight="1">
      <c r="A1003" s="108"/>
      <c r="B1003" s="108"/>
      <c r="C1003" s="108"/>
      <c r="D1003" s="108"/>
      <c r="E1003" s="108"/>
      <c r="F1003" s="108"/>
      <c r="G1003" s="108"/>
      <c r="H1003" s="108"/>
      <c r="I1003" s="108"/>
      <c r="J1003" s="108"/>
      <c r="K1003" s="108"/>
      <c r="L1003" s="108"/>
      <c r="M1003" s="108"/>
      <c r="N1003" s="108"/>
      <c r="O1003" s="167"/>
      <c r="P1003" s="167"/>
      <c r="Q1003" s="108"/>
      <c r="R1003" s="108"/>
      <c r="S1003" s="108"/>
      <c r="T1003" s="108"/>
      <c r="U1003" s="108"/>
      <c r="V1003" s="108"/>
      <c r="W1003" s="108"/>
      <c r="X1003" s="108"/>
      <c r="Y1003" s="108"/>
      <c r="Z1003" s="108"/>
    </row>
    <row r="1004" spans="1:26" ht="15.75" customHeight="1">
      <c r="A1004" s="108"/>
      <c r="B1004" s="108"/>
      <c r="C1004" s="108"/>
      <c r="D1004" s="108"/>
      <c r="E1004" s="108"/>
      <c r="F1004" s="108"/>
      <c r="G1004" s="108"/>
      <c r="H1004" s="108"/>
      <c r="I1004" s="108"/>
      <c r="J1004" s="108"/>
      <c r="K1004" s="108"/>
      <c r="L1004" s="108"/>
      <c r="M1004" s="108"/>
      <c r="N1004" s="108"/>
      <c r="O1004" s="167"/>
      <c r="P1004" s="167"/>
      <c r="Q1004" s="108"/>
      <c r="R1004" s="108"/>
      <c r="S1004" s="108"/>
      <c r="T1004" s="108"/>
      <c r="U1004" s="108"/>
      <c r="V1004" s="108"/>
      <c r="W1004" s="108"/>
      <c r="X1004" s="108"/>
      <c r="Y1004" s="108"/>
      <c r="Z1004" s="108"/>
    </row>
    <row r="1005" spans="1:26" ht="15.75" customHeight="1">
      <c r="A1005" s="108"/>
      <c r="B1005" s="108"/>
      <c r="C1005" s="108"/>
      <c r="D1005" s="108"/>
      <c r="E1005" s="108"/>
      <c r="F1005" s="108"/>
      <c r="G1005" s="108"/>
      <c r="H1005" s="108"/>
      <c r="I1005" s="108"/>
      <c r="J1005" s="108"/>
      <c r="K1005" s="108"/>
      <c r="L1005" s="108"/>
      <c r="M1005" s="108"/>
      <c r="N1005" s="108"/>
      <c r="O1005" s="167"/>
      <c r="P1005" s="167"/>
      <c r="Q1005" s="108"/>
      <c r="R1005" s="108"/>
      <c r="S1005" s="108"/>
      <c r="T1005" s="108"/>
      <c r="U1005" s="108"/>
      <c r="V1005" s="108"/>
      <c r="W1005" s="108"/>
      <c r="X1005" s="108"/>
      <c r="Y1005" s="108"/>
      <c r="Z1005" s="108"/>
    </row>
    <row r="1006" spans="1:26" ht="15.75" customHeight="1">
      <c r="A1006" s="108"/>
      <c r="B1006" s="108"/>
      <c r="C1006" s="108"/>
      <c r="D1006" s="108"/>
      <c r="E1006" s="108"/>
      <c r="F1006" s="108"/>
      <c r="G1006" s="108"/>
      <c r="H1006" s="108"/>
      <c r="I1006" s="108"/>
      <c r="J1006" s="108"/>
      <c r="K1006" s="108"/>
      <c r="L1006" s="108"/>
      <c r="M1006" s="108"/>
      <c r="N1006" s="108"/>
      <c r="O1006" s="167"/>
      <c r="P1006" s="167"/>
      <c r="Q1006" s="108"/>
      <c r="R1006" s="108"/>
      <c r="S1006" s="108"/>
      <c r="T1006" s="108"/>
      <c r="U1006" s="108"/>
      <c r="V1006" s="108"/>
      <c r="W1006" s="108"/>
      <c r="X1006" s="108"/>
      <c r="Y1006" s="108"/>
      <c r="Z1006" s="108"/>
    </row>
    <row r="1007" spans="1:26" ht="15.75" customHeight="1">
      <c r="A1007" s="108"/>
      <c r="B1007" s="108"/>
      <c r="C1007" s="108"/>
      <c r="D1007" s="108"/>
      <c r="E1007" s="108"/>
      <c r="F1007" s="108"/>
      <c r="G1007" s="108"/>
      <c r="H1007" s="108"/>
      <c r="I1007" s="108"/>
      <c r="J1007" s="108"/>
      <c r="K1007" s="108"/>
      <c r="L1007" s="108"/>
      <c r="M1007" s="108"/>
      <c r="N1007" s="108"/>
      <c r="O1007" s="167"/>
      <c r="P1007" s="167"/>
      <c r="Q1007" s="108"/>
      <c r="R1007" s="108"/>
      <c r="S1007" s="108"/>
      <c r="T1007" s="108"/>
      <c r="U1007" s="108"/>
      <c r="V1007" s="108"/>
      <c r="W1007" s="108"/>
      <c r="X1007" s="108"/>
      <c r="Y1007" s="108"/>
      <c r="Z1007" s="108"/>
    </row>
    <row r="1008" spans="1:26" ht="15.75" customHeight="1">
      <c r="A1008" s="108"/>
      <c r="B1008" s="108"/>
      <c r="C1008" s="108"/>
      <c r="D1008" s="108"/>
      <c r="E1008" s="108"/>
      <c r="F1008" s="108"/>
      <c r="G1008" s="108"/>
      <c r="H1008" s="108"/>
      <c r="I1008" s="108"/>
      <c r="J1008" s="108"/>
      <c r="K1008" s="108"/>
      <c r="L1008" s="108"/>
      <c r="M1008" s="108"/>
      <c r="N1008" s="108"/>
      <c r="O1008" s="167"/>
      <c r="P1008" s="167"/>
      <c r="Q1008" s="108"/>
      <c r="R1008" s="108"/>
      <c r="S1008" s="108"/>
      <c r="T1008" s="108"/>
      <c r="U1008" s="108"/>
      <c r="V1008" s="108"/>
      <c r="W1008" s="108"/>
      <c r="X1008" s="108"/>
      <c r="Y1008" s="108"/>
      <c r="Z1008" s="108"/>
    </row>
    <row r="1009" spans="1:26" ht="15.75" customHeight="1">
      <c r="A1009" s="108"/>
      <c r="B1009" s="108"/>
      <c r="C1009" s="108"/>
      <c r="D1009" s="108"/>
      <c r="E1009" s="108"/>
      <c r="F1009" s="108"/>
      <c r="G1009" s="108"/>
      <c r="H1009" s="108"/>
      <c r="I1009" s="108"/>
      <c r="J1009" s="108"/>
      <c r="K1009" s="108"/>
      <c r="L1009" s="108"/>
      <c r="M1009" s="108"/>
      <c r="N1009" s="108"/>
      <c r="O1009" s="167"/>
      <c r="P1009" s="167"/>
      <c r="Q1009" s="108"/>
      <c r="R1009" s="108"/>
      <c r="S1009" s="108"/>
      <c r="T1009" s="108"/>
      <c r="U1009" s="108"/>
      <c r="V1009" s="108"/>
      <c r="W1009" s="108"/>
      <c r="X1009" s="108"/>
      <c r="Y1009" s="108"/>
      <c r="Z1009" s="108"/>
    </row>
    <row r="1010" spans="1:26" ht="15.75" customHeight="1">
      <c r="A1010" s="108"/>
      <c r="B1010" s="108"/>
      <c r="C1010" s="108"/>
      <c r="D1010" s="108"/>
      <c r="E1010" s="108"/>
      <c r="F1010" s="108"/>
      <c r="G1010" s="108"/>
      <c r="H1010" s="108"/>
      <c r="I1010" s="108"/>
      <c r="J1010" s="108"/>
      <c r="K1010" s="108"/>
      <c r="L1010" s="108"/>
      <c r="M1010" s="108"/>
      <c r="N1010" s="108"/>
      <c r="O1010" s="167"/>
      <c r="P1010" s="167"/>
      <c r="Q1010" s="108"/>
      <c r="R1010" s="108"/>
      <c r="S1010" s="108"/>
      <c r="T1010" s="108"/>
      <c r="U1010" s="108"/>
      <c r="V1010" s="108"/>
      <c r="W1010" s="108"/>
      <c r="X1010" s="108"/>
      <c r="Y1010" s="108"/>
      <c r="Z1010" s="108"/>
    </row>
    <row r="1011" spans="1:26" ht="15.75" customHeight="1">
      <c r="A1011" s="108"/>
      <c r="B1011" s="108"/>
      <c r="C1011" s="108"/>
      <c r="D1011" s="108"/>
      <c r="E1011" s="108"/>
      <c r="F1011" s="108"/>
      <c r="G1011" s="108"/>
      <c r="H1011" s="108"/>
      <c r="I1011" s="108"/>
      <c r="J1011" s="108"/>
      <c r="K1011" s="108"/>
      <c r="L1011" s="108"/>
      <c r="M1011" s="108"/>
      <c r="N1011" s="108"/>
      <c r="O1011" s="167"/>
      <c r="P1011" s="167"/>
      <c r="Q1011" s="108"/>
      <c r="R1011" s="108"/>
      <c r="S1011" s="108"/>
      <c r="T1011" s="108"/>
      <c r="U1011" s="108"/>
      <c r="V1011" s="108"/>
      <c r="W1011" s="108"/>
      <c r="X1011" s="108"/>
      <c r="Y1011" s="108"/>
      <c r="Z1011" s="108"/>
    </row>
    <row r="1012" spans="1:26" ht="15.75" customHeight="1">
      <c r="A1012" s="108"/>
      <c r="B1012" s="108"/>
      <c r="C1012" s="108"/>
      <c r="D1012" s="108"/>
      <c r="E1012" s="108"/>
      <c r="F1012" s="108"/>
      <c r="G1012" s="108"/>
      <c r="H1012" s="108"/>
      <c r="I1012" s="108"/>
      <c r="J1012" s="108"/>
      <c r="K1012" s="108"/>
      <c r="L1012" s="108"/>
      <c r="M1012" s="108"/>
      <c r="N1012" s="108"/>
      <c r="O1012" s="167"/>
      <c r="P1012" s="167"/>
      <c r="Q1012" s="108"/>
      <c r="R1012" s="108"/>
      <c r="S1012" s="108"/>
      <c r="T1012" s="108"/>
      <c r="U1012" s="108"/>
      <c r="V1012" s="108"/>
      <c r="W1012" s="108"/>
      <c r="X1012" s="108"/>
      <c r="Y1012" s="108"/>
      <c r="Z1012" s="108"/>
    </row>
    <row r="1013" spans="1:26" ht="15.75" customHeight="1">
      <c r="A1013" s="108"/>
      <c r="B1013" s="108"/>
      <c r="C1013" s="108"/>
      <c r="D1013" s="108"/>
      <c r="E1013" s="108"/>
      <c r="F1013" s="108"/>
      <c r="G1013" s="108"/>
      <c r="H1013" s="108"/>
      <c r="I1013" s="108"/>
      <c r="J1013" s="108"/>
      <c r="K1013" s="108"/>
      <c r="L1013" s="108"/>
      <c r="M1013" s="108"/>
      <c r="N1013" s="108"/>
      <c r="O1013" s="167"/>
      <c r="P1013" s="167"/>
      <c r="Q1013" s="108"/>
      <c r="R1013" s="108"/>
      <c r="S1013" s="108"/>
      <c r="T1013" s="108"/>
      <c r="U1013" s="108"/>
      <c r="V1013" s="108"/>
      <c r="W1013" s="108"/>
      <c r="X1013" s="108"/>
      <c r="Y1013" s="108"/>
      <c r="Z1013" s="108"/>
    </row>
    <row r="1014" spans="1:26" ht="15.75" customHeight="1">
      <c r="A1014" s="108"/>
      <c r="B1014" s="108"/>
      <c r="C1014" s="108"/>
      <c r="D1014" s="108"/>
      <c r="E1014" s="108"/>
      <c r="F1014" s="108"/>
      <c r="G1014" s="108"/>
      <c r="H1014" s="108"/>
      <c r="I1014" s="108"/>
      <c r="J1014" s="108"/>
      <c r="K1014" s="108"/>
      <c r="L1014" s="108"/>
      <c r="M1014" s="108"/>
      <c r="N1014" s="108"/>
      <c r="O1014" s="167"/>
      <c r="P1014" s="167"/>
      <c r="Q1014" s="108"/>
      <c r="R1014" s="108"/>
      <c r="S1014" s="108"/>
      <c r="T1014" s="108"/>
      <c r="U1014" s="108"/>
      <c r="V1014" s="108"/>
      <c r="W1014" s="108"/>
      <c r="X1014" s="108"/>
      <c r="Y1014" s="108"/>
      <c r="Z1014" s="108"/>
    </row>
    <row r="1015" spans="1:26" ht="15.75" customHeight="1">
      <c r="A1015" s="108"/>
      <c r="B1015" s="108"/>
      <c r="C1015" s="108"/>
      <c r="D1015" s="108"/>
      <c r="E1015" s="108"/>
      <c r="F1015" s="108"/>
      <c r="G1015" s="108"/>
      <c r="H1015" s="108"/>
      <c r="I1015" s="108"/>
      <c r="J1015" s="108"/>
      <c r="K1015" s="108"/>
      <c r="L1015" s="108"/>
      <c r="M1015" s="108"/>
      <c r="N1015" s="108"/>
      <c r="O1015" s="167"/>
      <c r="P1015" s="167"/>
      <c r="Q1015" s="108"/>
      <c r="R1015" s="108"/>
      <c r="S1015" s="108"/>
      <c r="T1015" s="108"/>
      <c r="U1015" s="108"/>
      <c r="V1015" s="108"/>
      <c r="W1015" s="108"/>
      <c r="X1015" s="108"/>
      <c r="Y1015" s="108"/>
      <c r="Z1015" s="108"/>
    </row>
    <row r="1016" spans="1:26" ht="15.75" customHeight="1">
      <c r="A1016" s="108"/>
      <c r="B1016" s="108"/>
      <c r="C1016" s="108"/>
      <c r="D1016" s="108"/>
      <c r="E1016" s="108"/>
      <c r="F1016" s="108"/>
      <c r="G1016" s="108"/>
      <c r="H1016" s="108"/>
      <c r="I1016" s="108"/>
      <c r="J1016" s="108"/>
      <c r="K1016" s="108"/>
      <c r="L1016" s="108"/>
      <c r="M1016" s="108"/>
      <c r="N1016" s="108"/>
      <c r="O1016" s="167"/>
      <c r="P1016" s="167"/>
      <c r="Q1016" s="108"/>
      <c r="R1016" s="108"/>
      <c r="S1016" s="108"/>
      <c r="T1016" s="108"/>
      <c r="U1016" s="108"/>
      <c r="V1016" s="108"/>
      <c r="W1016" s="108"/>
      <c r="X1016" s="108"/>
      <c r="Y1016" s="108"/>
      <c r="Z1016" s="108"/>
    </row>
    <row r="1017" spans="1:26" ht="15.75" customHeight="1">
      <c r="A1017" s="108"/>
      <c r="B1017" s="108"/>
      <c r="C1017" s="108"/>
      <c r="D1017" s="108"/>
      <c r="E1017" s="108"/>
      <c r="F1017" s="108"/>
      <c r="G1017" s="108"/>
      <c r="H1017" s="108"/>
      <c r="I1017" s="108"/>
      <c r="J1017" s="108"/>
      <c r="K1017" s="108"/>
      <c r="L1017" s="108"/>
      <c r="M1017" s="108"/>
      <c r="N1017" s="108"/>
      <c r="O1017" s="167"/>
      <c r="P1017" s="167"/>
      <c r="Q1017" s="108"/>
      <c r="R1017" s="108"/>
      <c r="S1017" s="108"/>
      <c r="T1017" s="108"/>
      <c r="U1017" s="108"/>
      <c r="V1017" s="108"/>
      <c r="W1017" s="108"/>
      <c r="X1017" s="108"/>
      <c r="Y1017" s="108"/>
      <c r="Z1017" s="108"/>
    </row>
    <row r="1018" spans="1:26" ht="15.75" customHeight="1">
      <c r="A1018" s="108"/>
      <c r="B1018" s="108"/>
      <c r="C1018" s="108"/>
      <c r="D1018" s="108"/>
      <c r="E1018" s="108"/>
      <c r="F1018" s="108"/>
      <c r="G1018" s="108"/>
      <c r="H1018" s="108"/>
      <c r="I1018" s="108"/>
      <c r="J1018" s="108"/>
      <c r="K1018" s="108"/>
      <c r="L1018" s="108"/>
      <c r="M1018" s="108"/>
      <c r="N1018" s="108"/>
      <c r="O1018" s="167"/>
      <c r="P1018" s="167"/>
      <c r="Q1018" s="108"/>
      <c r="R1018" s="108"/>
      <c r="S1018" s="108"/>
      <c r="T1018" s="108"/>
      <c r="U1018" s="108"/>
      <c r="V1018" s="108"/>
      <c r="W1018" s="108"/>
      <c r="X1018" s="108"/>
      <c r="Y1018" s="108"/>
      <c r="Z1018" s="108"/>
    </row>
    <row r="1019" spans="1:26" ht="15.75" customHeight="1">
      <c r="A1019" s="108"/>
      <c r="B1019" s="108"/>
      <c r="C1019" s="108"/>
      <c r="D1019" s="108"/>
      <c r="E1019" s="108"/>
      <c r="F1019" s="108"/>
      <c r="G1019" s="108"/>
      <c r="H1019" s="108"/>
      <c r="I1019" s="108"/>
      <c r="J1019" s="108"/>
      <c r="K1019" s="108"/>
      <c r="L1019" s="108"/>
      <c r="M1019" s="108"/>
      <c r="N1019" s="108"/>
      <c r="O1019" s="167"/>
      <c r="P1019" s="167"/>
      <c r="Q1019" s="108"/>
      <c r="R1019" s="108"/>
      <c r="S1019" s="108"/>
      <c r="T1019" s="108"/>
      <c r="U1019" s="108"/>
      <c r="V1019" s="108"/>
      <c r="W1019" s="108"/>
      <c r="X1019" s="108"/>
      <c r="Y1019" s="108"/>
      <c r="Z1019" s="108"/>
    </row>
    <row r="1020" spans="1:26" ht="15.75" customHeight="1">
      <c r="A1020" s="108"/>
      <c r="B1020" s="108"/>
      <c r="C1020" s="108"/>
      <c r="D1020" s="108"/>
      <c r="E1020" s="108"/>
      <c r="F1020" s="108"/>
      <c r="G1020" s="108"/>
      <c r="H1020" s="108"/>
      <c r="I1020" s="108"/>
      <c r="J1020" s="108"/>
      <c r="K1020" s="108"/>
      <c r="L1020" s="108"/>
      <c r="M1020" s="108"/>
      <c r="N1020" s="108"/>
      <c r="O1020" s="167"/>
      <c r="P1020" s="167"/>
      <c r="Q1020" s="108"/>
      <c r="R1020" s="108"/>
      <c r="S1020" s="108"/>
      <c r="T1020" s="108"/>
      <c r="U1020" s="108"/>
      <c r="V1020" s="108"/>
      <c r="W1020" s="108"/>
      <c r="X1020" s="108"/>
      <c r="Y1020" s="108"/>
      <c r="Z1020" s="108"/>
    </row>
    <row r="1021" spans="1:26" ht="15.75" customHeight="1">
      <c r="A1021" s="108"/>
      <c r="B1021" s="108"/>
      <c r="C1021" s="108"/>
      <c r="D1021" s="108"/>
      <c r="E1021" s="108"/>
      <c r="F1021" s="108"/>
      <c r="G1021" s="108"/>
      <c r="H1021" s="108"/>
      <c r="I1021" s="108"/>
      <c r="J1021" s="108"/>
      <c r="K1021" s="108"/>
      <c r="L1021" s="108"/>
      <c r="M1021" s="108"/>
      <c r="N1021" s="108"/>
      <c r="O1021" s="167"/>
      <c r="P1021" s="167"/>
      <c r="Q1021" s="108"/>
      <c r="R1021" s="108"/>
      <c r="S1021" s="108"/>
      <c r="T1021" s="108"/>
      <c r="U1021" s="108"/>
      <c r="V1021" s="108"/>
      <c r="W1021" s="108"/>
      <c r="X1021" s="108"/>
      <c r="Y1021" s="108"/>
      <c r="Z1021" s="108"/>
    </row>
    <row r="1022" spans="1:26" ht="15.75" customHeight="1">
      <c r="A1022" s="108"/>
      <c r="B1022" s="108"/>
      <c r="C1022" s="108"/>
      <c r="D1022" s="108"/>
      <c r="E1022" s="108"/>
      <c r="F1022" s="108"/>
      <c r="G1022" s="108"/>
      <c r="H1022" s="108"/>
      <c r="I1022" s="108"/>
      <c r="J1022" s="108"/>
      <c r="K1022" s="108"/>
      <c r="L1022" s="108"/>
      <c r="M1022" s="108"/>
      <c r="N1022" s="108"/>
      <c r="O1022" s="167"/>
      <c r="P1022" s="167"/>
      <c r="Q1022" s="108"/>
      <c r="R1022" s="108"/>
      <c r="S1022" s="108"/>
      <c r="T1022" s="108"/>
      <c r="U1022" s="108"/>
      <c r="V1022" s="108"/>
      <c r="W1022" s="108"/>
      <c r="X1022" s="108"/>
      <c r="Y1022" s="108"/>
      <c r="Z1022" s="108"/>
    </row>
    <row r="1023" spans="1:26" ht="15.75" customHeight="1">
      <c r="A1023" s="108"/>
      <c r="B1023" s="108"/>
      <c r="C1023" s="108"/>
      <c r="D1023" s="108"/>
      <c r="E1023" s="108"/>
      <c r="F1023" s="108"/>
      <c r="G1023" s="108"/>
      <c r="H1023" s="108"/>
      <c r="I1023" s="108"/>
      <c r="J1023" s="108"/>
      <c r="K1023" s="108"/>
      <c r="L1023" s="108"/>
      <c r="M1023" s="108"/>
      <c r="N1023" s="108"/>
      <c r="O1023" s="167"/>
      <c r="P1023" s="167"/>
      <c r="Q1023" s="108"/>
      <c r="R1023" s="108"/>
      <c r="S1023" s="108"/>
      <c r="T1023" s="108"/>
      <c r="U1023" s="108"/>
      <c r="V1023" s="108"/>
      <c r="W1023" s="108"/>
      <c r="X1023" s="108"/>
      <c r="Y1023" s="108"/>
      <c r="Z1023" s="108"/>
    </row>
    <row r="1024" spans="1:26" ht="15.75" customHeight="1">
      <c r="A1024" s="108"/>
      <c r="B1024" s="108"/>
      <c r="C1024" s="108"/>
      <c r="D1024" s="108"/>
      <c r="E1024" s="108"/>
      <c r="F1024" s="108"/>
      <c r="G1024" s="108"/>
      <c r="H1024" s="108"/>
      <c r="I1024" s="108"/>
      <c r="J1024" s="108"/>
      <c r="K1024" s="108"/>
      <c r="L1024" s="108"/>
      <c r="M1024" s="108"/>
      <c r="N1024" s="108"/>
      <c r="O1024" s="167"/>
      <c r="P1024" s="167"/>
      <c r="Q1024" s="108"/>
      <c r="R1024" s="108"/>
      <c r="S1024" s="108"/>
      <c r="T1024" s="108"/>
      <c r="U1024" s="108"/>
      <c r="V1024" s="108"/>
      <c r="W1024" s="108"/>
      <c r="X1024" s="108"/>
      <c r="Y1024" s="108"/>
      <c r="Z1024" s="108"/>
    </row>
    <row r="1025" spans="1:26" ht="15.75" customHeight="1">
      <c r="A1025" s="108"/>
      <c r="B1025" s="108"/>
      <c r="C1025" s="108"/>
      <c r="D1025" s="108"/>
      <c r="E1025" s="108"/>
      <c r="F1025" s="108"/>
      <c r="G1025" s="108"/>
      <c r="H1025" s="108"/>
      <c r="I1025" s="108"/>
      <c r="J1025" s="108"/>
      <c r="K1025" s="108"/>
      <c r="L1025" s="108"/>
      <c r="M1025" s="108"/>
      <c r="N1025" s="108"/>
      <c r="O1025" s="167"/>
      <c r="P1025" s="167"/>
      <c r="Q1025" s="108"/>
      <c r="R1025" s="108"/>
      <c r="S1025" s="108"/>
      <c r="T1025" s="108"/>
      <c r="U1025" s="108"/>
      <c r="V1025" s="108"/>
      <c r="W1025" s="108"/>
      <c r="X1025" s="108"/>
      <c r="Y1025" s="108"/>
      <c r="Z1025" s="108"/>
    </row>
    <row r="1026" spans="1:26" ht="15.75" customHeight="1">
      <c r="A1026" s="108"/>
      <c r="B1026" s="108"/>
      <c r="C1026" s="108"/>
      <c r="D1026" s="108"/>
      <c r="E1026" s="108"/>
      <c r="F1026" s="108"/>
      <c r="G1026" s="108"/>
      <c r="H1026" s="108"/>
      <c r="I1026" s="108"/>
      <c r="J1026" s="108"/>
      <c r="K1026" s="108"/>
      <c r="L1026" s="108"/>
      <c r="M1026" s="108"/>
      <c r="N1026" s="108"/>
      <c r="O1026" s="167"/>
      <c r="P1026" s="167"/>
      <c r="Q1026" s="108"/>
      <c r="R1026" s="108"/>
      <c r="S1026" s="108"/>
      <c r="T1026" s="108"/>
      <c r="U1026" s="108"/>
      <c r="V1026" s="108"/>
      <c r="W1026" s="108"/>
      <c r="X1026" s="108"/>
      <c r="Y1026" s="108"/>
      <c r="Z1026" s="108"/>
    </row>
    <row r="1027" spans="1:26" ht="15.75" customHeight="1">
      <c r="A1027" s="108"/>
      <c r="B1027" s="108"/>
      <c r="C1027" s="108"/>
      <c r="D1027" s="108"/>
      <c r="E1027" s="108"/>
      <c r="F1027" s="108"/>
      <c r="G1027" s="108"/>
      <c r="H1027" s="108"/>
      <c r="I1027" s="108"/>
      <c r="J1027" s="108"/>
      <c r="K1027" s="108"/>
      <c r="L1027" s="108"/>
      <c r="M1027" s="108"/>
      <c r="N1027" s="108"/>
      <c r="O1027" s="167"/>
      <c r="P1027" s="167"/>
      <c r="Q1027" s="108"/>
      <c r="R1027" s="108"/>
      <c r="S1027" s="108"/>
      <c r="T1027" s="108"/>
      <c r="U1027" s="108"/>
      <c r="V1027" s="108"/>
      <c r="W1027" s="108"/>
      <c r="X1027" s="108"/>
      <c r="Y1027" s="108"/>
      <c r="Z1027" s="108"/>
    </row>
    <row r="1028" spans="1:26" ht="15.75" customHeight="1">
      <c r="A1028" s="108"/>
      <c r="B1028" s="108"/>
      <c r="C1028" s="108"/>
      <c r="D1028" s="108"/>
      <c r="E1028" s="108"/>
      <c r="F1028" s="108"/>
      <c r="G1028" s="108"/>
      <c r="H1028" s="108"/>
      <c r="I1028" s="108"/>
      <c r="J1028" s="108"/>
      <c r="K1028" s="108"/>
      <c r="L1028" s="108"/>
      <c r="M1028" s="108"/>
      <c r="N1028" s="108"/>
      <c r="O1028" s="167"/>
      <c r="P1028" s="167"/>
      <c r="Q1028" s="108"/>
      <c r="R1028" s="108"/>
      <c r="S1028" s="108"/>
      <c r="T1028" s="108"/>
      <c r="U1028" s="108"/>
      <c r="V1028" s="108"/>
      <c r="W1028" s="108"/>
      <c r="X1028" s="108"/>
      <c r="Y1028" s="108"/>
      <c r="Z1028" s="108"/>
    </row>
    <row r="1029" spans="1:26" ht="15.75" customHeight="1">
      <c r="A1029" s="108"/>
      <c r="B1029" s="108"/>
      <c r="C1029" s="108"/>
      <c r="D1029" s="108"/>
      <c r="E1029" s="108"/>
      <c r="F1029" s="108"/>
      <c r="G1029" s="108"/>
      <c r="H1029" s="108"/>
      <c r="I1029" s="108"/>
      <c r="J1029" s="108"/>
      <c r="K1029" s="108"/>
      <c r="L1029" s="108"/>
      <c r="M1029" s="108"/>
      <c r="N1029" s="108"/>
      <c r="O1029" s="167"/>
      <c r="P1029" s="167"/>
      <c r="Q1029" s="108"/>
      <c r="R1029" s="108"/>
      <c r="S1029" s="108"/>
      <c r="T1029" s="108"/>
      <c r="U1029" s="108"/>
      <c r="V1029" s="108"/>
      <c r="W1029" s="108"/>
      <c r="X1029" s="108"/>
      <c r="Y1029" s="108"/>
      <c r="Z1029" s="108"/>
    </row>
    <row r="1030" spans="1:26" ht="15.75" customHeight="1">
      <c r="A1030" s="108"/>
      <c r="B1030" s="108"/>
      <c r="C1030" s="108"/>
      <c r="D1030" s="108"/>
      <c r="E1030" s="108"/>
      <c r="F1030" s="108"/>
      <c r="G1030" s="108"/>
      <c r="H1030" s="108"/>
      <c r="I1030" s="108"/>
      <c r="J1030" s="108"/>
      <c r="K1030" s="108"/>
      <c r="L1030" s="108"/>
      <c r="M1030" s="108"/>
      <c r="N1030" s="108"/>
      <c r="O1030" s="167"/>
      <c r="P1030" s="167"/>
      <c r="Q1030" s="108"/>
      <c r="R1030" s="108"/>
      <c r="S1030" s="108"/>
      <c r="T1030" s="108"/>
      <c r="U1030" s="108"/>
      <c r="V1030" s="108"/>
      <c r="W1030" s="108"/>
      <c r="X1030" s="108"/>
      <c r="Y1030" s="108"/>
      <c r="Z1030" s="108"/>
    </row>
    <row r="1031" spans="1:26" ht="15.75" customHeight="1">
      <c r="A1031" s="108"/>
      <c r="B1031" s="108"/>
      <c r="C1031" s="108"/>
      <c r="D1031" s="108"/>
      <c r="E1031" s="108"/>
      <c r="F1031" s="108"/>
      <c r="G1031" s="108"/>
      <c r="H1031" s="108"/>
      <c r="I1031" s="108"/>
      <c r="J1031" s="108"/>
      <c r="K1031" s="108"/>
      <c r="L1031" s="108"/>
      <c r="M1031" s="108"/>
      <c r="N1031" s="108"/>
      <c r="O1031" s="167"/>
      <c r="P1031" s="167"/>
      <c r="Q1031" s="108"/>
      <c r="R1031" s="108"/>
      <c r="S1031" s="108"/>
      <c r="T1031" s="108"/>
      <c r="U1031" s="108"/>
      <c r="V1031" s="108"/>
      <c r="W1031" s="108"/>
      <c r="X1031" s="108"/>
      <c r="Y1031" s="108"/>
      <c r="Z1031" s="108"/>
    </row>
    <row r="1032" spans="1:26" ht="15.75" customHeight="1">
      <c r="A1032" s="108"/>
      <c r="B1032" s="108"/>
      <c r="C1032" s="108"/>
      <c r="D1032" s="108"/>
      <c r="E1032" s="108"/>
      <c r="F1032" s="108"/>
      <c r="G1032" s="108"/>
      <c r="H1032" s="108"/>
      <c r="I1032" s="108"/>
      <c r="J1032" s="108"/>
      <c r="K1032" s="108"/>
      <c r="L1032" s="108"/>
      <c r="M1032" s="108"/>
      <c r="N1032" s="108"/>
      <c r="O1032" s="167"/>
      <c r="P1032" s="167"/>
      <c r="Q1032" s="108"/>
      <c r="R1032" s="108"/>
      <c r="S1032" s="108"/>
      <c r="T1032" s="108"/>
      <c r="U1032" s="108"/>
      <c r="V1032" s="108"/>
      <c r="W1032" s="108"/>
      <c r="X1032" s="108"/>
      <c r="Y1032" s="108"/>
      <c r="Z1032" s="108"/>
    </row>
    <row r="1033" spans="1:26" ht="15.75" customHeight="1">
      <c r="A1033" s="108"/>
      <c r="B1033" s="108"/>
      <c r="C1033" s="108"/>
      <c r="D1033" s="108"/>
      <c r="E1033" s="108"/>
      <c r="F1033" s="108"/>
      <c r="G1033" s="108"/>
      <c r="H1033" s="108"/>
      <c r="I1033" s="108"/>
      <c r="J1033" s="108"/>
      <c r="K1033" s="108"/>
      <c r="L1033" s="108"/>
      <c r="M1033" s="108"/>
      <c r="N1033" s="108"/>
      <c r="O1033" s="167"/>
      <c r="P1033" s="167"/>
      <c r="Q1033" s="108"/>
      <c r="R1033" s="108"/>
      <c r="S1033" s="108"/>
      <c r="T1033" s="108"/>
      <c r="U1033" s="108"/>
      <c r="V1033" s="108"/>
      <c r="W1033" s="108"/>
      <c r="X1033" s="108"/>
      <c r="Y1033" s="108"/>
      <c r="Z1033" s="108"/>
    </row>
    <row r="1034" spans="1:26" ht="15.75" customHeight="1">
      <c r="A1034" s="108"/>
      <c r="B1034" s="108"/>
      <c r="C1034" s="108"/>
      <c r="D1034" s="108"/>
      <c r="E1034" s="108"/>
      <c r="F1034" s="108"/>
      <c r="G1034" s="108"/>
      <c r="H1034" s="108"/>
      <c r="I1034" s="108"/>
      <c r="J1034" s="108"/>
      <c r="K1034" s="108"/>
      <c r="L1034" s="108"/>
      <c r="M1034" s="108"/>
      <c r="N1034" s="108"/>
      <c r="O1034" s="167"/>
      <c r="P1034" s="167"/>
      <c r="Q1034" s="108"/>
      <c r="R1034" s="108"/>
      <c r="S1034" s="108"/>
      <c r="T1034" s="108"/>
      <c r="U1034" s="108"/>
      <c r="V1034" s="108"/>
      <c r="W1034" s="108"/>
      <c r="X1034" s="108"/>
      <c r="Y1034" s="108"/>
      <c r="Z1034" s="108"/>
    </row>
    <row r="1035" spans="1:26" ht="15.75" customHeight="1">
      <c r="A1035" s="108"/>
      <c r="B1035" s="108"/>
      <c r="C1035" s="108"/>
      <c r="D1035" s="108"/>
      <c r="E1035" s="108"/>
      <c r="F1035" s="108"/>
      <c r="G1035" s="108"/>
      <c r="H1035" s="108"/>
      <c r="I1035" s="108"/>
      <c r="J1035" s="108"/>
      <c r="K1035" s="108"/>
      <c r="L1035" s="108"/>
      <c r="M1035" s="108"/>
      <c r="N1035" s="108"/>
      <c r="O1035" s="167"/>
      <c r="P1035" s="167"/>
      <c r="Q1035" s="108"/>
      <c r="R1035" s="108"/>
      <c r="S1035" s="108"/>
      <c r="T1035" s="108"/>
      <c r="U1035" s="108"/>
      <c r="V1035" s="108"/>
      <c r="W1035" s="108"/>
      <c r="X1035" s="108"/>
      <c r="Y1035" s="108"/>
      <c r="Z1035" s="108"/>
    </row>
    <row r="1036" spans="1:26" ht="15.75" customHeight="1">
      <c r="A1036" s="108"/>
      <c r="B1036" s="108"/>
      <c r="C1036" s="108"/>
      <c r="D1036" s="108"/>
      <c r="E1036" s="108"/>
      <c r="F1036" s="108"/>
      <c r="G1036" s="108"/>
      <c r="H1036" s="108"/>
      <c r="I1036" s="108"/>
      <c r="J1036" s="108"/>
      <c r="K1036" s="108"/>
      <c r="L1036" s="108"/>
      <c r="M1036" s="108"/>
      <c r="N1036" s="108"/>
      <c r="O1036" s="167"/>
      <c r="P1036" s="167"/>
      <c r="Q1036" s="108"/>
      <c r="R1036" s="108"/>
      <c r="S1036" s="108"/>
      <c r="T1036" s="108"/>
      <c r="U1036" s="108"/>
      <c r="V1036" s="108"/>
      <c r="W1036" s="108"/>
      <c r="X1036" s="108"/>
      <c r="Y1036" s="108"/>
      <c r="Z1036" s="108"/>
    </row>
    <row r="1037" spans="1:26" ht="15.75" customHeight="1">
      <c r="A1037" s="108"/>
      <c r="B1037" s="108"/>
      <c r="C1037" s="108"/>
      <c r="D1037" s="108"/>
      <c r="E1037" s="108"/>
      <c r="F1037" s="108"/>
      <c r="G1037" s="108"/>
      <c r="H1037" s="108"/>
      <c r="I1037" s="108"/>
      <c r="J1037" s="108"/>
      <c r="K1037" s="108"/>
      <c r="L1037" s="108"/>
      <c r="M1037" s="108"/>
      <c r="N1037" s="108"/>
      <c r="O1037" s="167"/>
      <c r="P1037" s="167"/>
      <c r="Q1037" s="108"/>
      <c r="R1037" s="108"/>
      <c r="S1037" s="108"/>
      <c r="T1037" s="108"/>
      <c r="U1037" s="108"/>
      <c r="V1037" s="108"/>
      <c r="W1037" s="108"/>
      <c r="X1037" s="108"/>
      <c r="Y1037" s="108"/>
      <c r="Z1037" s="108"/>
    </row>
    <row r="1038" spans="1:26" ht="15.75" customHeight="1">
      <c r="A1038" s="108"/>
      <c r="B1038" s="108"/>
      <c r="C1038" s="108"/>
      <c r="D1038" s="108"/>
      <c r="E1038" s="108"/>
      <c r="F1038" s="108"/>
      <c r="G1038" s="108"/>
      <c r="H1038" s="108"/>
      <c r="I1038" s="108"/>
      <c r="J1038" s="108"/>
      <c r="K1038" s="108"/>
      <c r="L1038" s="108"/>
      <c r="M1038" s="108"/>
      <c r="N1038" s="108"/>
      <c r="O1038" s="167"/>
      <c r="P1038" s="167"/>
      <c r="Q1038" s="108"/>
      <c r="R1038" s="108"/>
      <c r="S1038" s="108"/>
      <c r="T1038" s="108"/>
      <c r="U1038" s="108"/>
      <c r="V1038" s="108"/>
      <c r="W1038" s="108"/>
      <c r="X1038" s="108"/>
      <c r="Y1038" s="108"/>
      <c r="Z1038" s="108"/>
    </row>
    <row r="1039" spans="1:26" ht="15.75" customHeight="1">
      <c r="A1039" s="108"/>
      <c r="B1039" s="108"/>
      <c r="C1039" s="108"/>
      <c r="D1039" s="108"/>
      <c r="E1039" s="108"/>
      <c r="F1039" s="108"/>
      <c r="G1039" s="108"/>
      <c r="H1039" s="108"/>
      <c r="I1039" s="108"/>
      <c r="J1039" s="108"/>
      <c r="K1039" s="108"/>
      <c r="L1039" s="108"/>
      <c r="M1039" s="108"/>
      <c r="N1039" s="108"/>
      <c r="O1039" s="167"/>
      <c r="P1039" s="167"/>
      <c r="Q1039" s="108"/>
      <c r="R1039" s="108"/>
      <c r="S1039" s="108"/>
      <c r="T1039" s="108"/>
      <c r="U1039" s="108"/>
      <c r="V1039" s="108"/>
      <c r="W1039" s="108"/>
      <c r="X1039" s="108"/>
      <c r="Y1039" s="108"/>
      <c r="Z1039" s="108"/>
    </row>
    <row r="1040" spans="1:26" ht="15.75" customHeight="1">
      <c r="A1040" s="108"/>
      <c r="B1040" s="108"/>
      <c r="C1040" s="108"/>
      <c r="D1040" s="108"/>
      <c r="E1040" s="108"/>
      <c r="F1040" s="108"/>
      <c r="G1040" s="108"/>
      <c r="H1040" s="108"/>
      <c r="I1040" s="108"/>
      <c r="J1040" s="108"/>
      <c r="K1040" s="108"/>
      <c r="L1040" s="108"/>
      <c r="M1040" s="108"/>
      <c r="N1040" s="108"/>
      <c r="O1040" s="167"/>
      <c r="P1040" s="167"/>
      <c r="Q1040" s="108"/>
      <c r="R1040" s="108"/>
      <c r="S1040" s="108"/>
      <c r="T1040" s="108"/>
      <c r="U1040" s="108"/>
      <c r="V1040" s="108"/>
      <c r="W1040" s="108"/>
      <c r="X1040" s="108"/>
      <c r="Y1040" s="108"/>
      <c r="Z1040" s="108"/>
    </row>
    <row r="1041" spans="1:26" ht="15.75" customHeight="1">
      <c r="A1041" s="108"/>
      <c r="B1041" s="108"/>
      <c r="C1041" s="108"/>
      <c r="D1041" s="108"/>
      <c r="E1041" s="108"/>
      <c r="F1041" s="108"/>
      <c r="G1041" s="108"/>
      <c r="H1041" s="108"/>
      <c r="I1041" s="108"/>
      <c r="J1041" s="108"/>
      <c r="K1041" s="108"/>
      <c r="L1041" s="108"/>
      <c r="M1041" s="108"/>
      <c r="N1041" s="108"/>
      <c r="O1041" s="167"/>
      <c r="P1041" s="167"/>
      <c r="Q1041" s="108"/>
      <c r="R1041" s="108"/>
      <c r="S1041" s="108"/>
      <c r="T1041" s="108"/>
      <c r="U1041" s="108"/>
      <c r="V1041" s="108"/>
      <c r="W1041" s="108"/>
      <c r="X1041" s="108"/>
      <c r="Y1041" s="108"/>
      <c r="Z1041" s="108"/>
    </row>
    <row r="1042" spans="1:26" ht="15.75" customHeight="1">
      <c r="A1042" s="108"/>
      <c r="B1042" s="108"/>
      <c r="C1042" s="108"/>
      <c r="D1042" s="108"/>
      <c r="E1042" s="108"/>
      <c r="F1042" s="108"/>
      <c r="G1042" s="108"/>
      <c r="H1042" s="108"/>
      <c r="I1042" s="108"/>
      <c r="J1042" s="108"/>
      <c r="K1042" s="108"/>
      <c r="L1042" s="108"/>
      <c r="M1042" s="108"/>
      <c r="N1042" s="108"/>
      <c r="O1042" s="167"/>
      <c r="P1042" s="167"/>
      <c r="Q1042" s="108"/>
      <c r="R1042" s="108"/>
      <c r="S1042" s="108"/>
      <c r="T1042" s="108"/>
      <c r="U1042" s="108"/>
      <c r="V1042" s="108"/>
      <c r="W1042" s="108"/>
      <c r="X1042" s="108"/>
      <c r="Y1042" s="108"/>
      <c r="Z1042" s="108"/>
    </row>
    <row r="1043" spans="1:26" ht="15.75" customHeight="1">
      <c r="A1043" s="108"/>
      <c r="B1043" s="108"/>
      <c r="C1043" s="108"/>
      <c r="D1043" s="108"/>
      <c r="E1043" s="108"/>
      <c r="F1043" s="108"/>
      <c r="G1043" s="108"/>
      <c r="H1043" s="108"/>
      <c r="I1043" s="108"/>
      <c r="J1043" s="108"/>
      <c r="K1043" s="108"/>
      <c r="L1043" s="108"/>
      <c r="M1043" s="108"/>
      <c r="O1043" s="167"/>
      <c r="P1043" s="167"/>
      <c r="Q1043" s="108"/>
      <c r="R1043" s="108"/>
      <c r="S1043" s="108"/>
      <c r="T1043" s="108"/>
      <c r="U1043" s="108"/>
      <c r="V1043" s="108"/>
      <c r="W1043" s="108"/>
      <c r="X1043" s="108"/>
      <c r="Y1043" s="108"/>
      <c r="Z1043" s="108"/>
    </row>
  </sheetData>
  <mergeCells count="116">
    <mergeCell ref="A1:M1"/>
    <mergeCell ref="A2:M2"/>
    <mergeCell ref="G5:J5"/>
    <mergeCell ref="G6:J6"/>
    <mergeCell ref="G7:J7"/>
    <mergeCell ref="G8:M8"/>
    <mergeCell ref="G9:J9"/>
    <mergeCell ref="G12:J12"/>
    <mergeCell ref="G13:J13"/>
    <mergeCell ref="G14:J14"/>
    <mergeCell ref="G15:M15"/>
    <mergeCell ref="G16:J16"/>
    <mergeCell ref="A18:M18"/>
    <mergeCell ref="B20:G20"/>
    <mergeCell ref="B21:G21"/>
    <mergeCell ref="B22:G22"/>
    <mergeCell ref="C23:G23"/>
    <mergeCell ref="D24:G24"/>
    <mergeCell ref="D25:G25"/>
    <mergeCell ref="E26:G26"/>
    <mergeCell ref="E27:G27"/>
    <mergeCell ref="E28:G28"/>
    <mergeCell ref="E29:G29"/>
    <mergeCell ref="E30:G30"/>
    <mergeCell ref="E31:G31"/>
    <mergeCell ref="E32:G32"/>
    <mergeCell ref="E33:G33"/>
    <mergeCell ref="E34:G34"/>
    <mergeCell ref="E35:G35"/>
    <mergeCell ref="E36:G36"/>
    <mergeCell ref="E37:G37"/>
    <mergeCell ref="E38:G38"/>
    <mergeCell ref="E39:G39"/>
    <mergeCell ref="E40:G40"/>
    <mergeCell ref="E41:G41"/>
    <mergeCell ref="E42:G42"/>
    <mergeCell ref="E43:G43"/>
    <mergeCell ref="E44:G44"/>
    <mergeCell ref="E45:G45"/>
    <mergeCell ref="E46:G46"/>
    <mergeCell ref="E47:G47"/>
    <mergeCell ref="E48:G48"/>
    <mergeCell ref="E49:G49"/>
    <mergeCell ref="E50:G50"/>
    <mergeCell ref="E51:G51"/>
    <mergeCell ref="C52:G52"/>
    <mergeCell ref="D53:G53"/>
    <mergeCell ref="E54:G54"/>
    <mergeCell ref="E55:G55"/>
    <mergeCell ref="D56:G56"/>
    <mergeCell ref="E57:G57"/>
    <mergeCell ref="E58:G58"/>
    <mergeCell ref="C59:G59"/>
    <mergeCell ref="D60:G60"/>
    <mergeCell ref="E61:G61"/>
    <mergeCell ref="E62:G62"/>
    <mergeCell ref="E63:G63"/>
    <mergeCell ref="D64:G64"/>
    <mergeCell ref="E65:G65"/>
    <mergeCell ref="E66:G66"/>
    <mergeCell ref="E67:G67"/>
    <mergeCell ref="E68:G68"/>
    <mergeCell ref="E69:G69"/>
    <mergeCell ref="C70:G70"/>
    <mergeCell ref="C71:G71"/>
    <mergeCell ref="C72:G72"/>
    <mergeCell ref="D73:G73"/>
    <mergeCell ref="E74:G74"/>
    <mergeCell ref="E75:G75"/>
    <mergeCell ref="E76:G76"/>
    <mergeCell ref="E77:G77"/>
    <mergeCell ref="D78:G78"/>
    <mergeCell ref="E79:G79"/>
    <mergeCell ref="E81:G81"/>
    <mergeCell ref="E82:G82"/>
    <mergeCell ref="E83:G83"/>
    <mergeCell ref="E84:G84"/>
    <mergeCell ref="E85:G85"/>
    <mergeCell ref="E86:G86"/>
    <mergeCell ref="E87:G87"/>
    <mergeCell ref="E88:G88"/>
    <mergeCell ref="E89:G89"/>
    <mergeCell ref="E90:G90"/>
    <mergeCell ref="E91:G91"/>
    <mergeCell ref="E92:G92"/>
    <mergeCell ref="E93:G93"/>
    <mergeCell ref="E94:G94"/>
    <mergeCell ref="E95:G95"/>
    <mergeCell ref="E96:G96"/>
    <mergeCell ref="E97:G97"/>
    <mergeCell ref="E98:G98"/>
    <mergeCell ref="E99:G99"/>
    <mergeCell ref="E100:G100"/>
    <mergeCell ref="E101:G101"/>
    <mergeCell ref="C102:G102"/>
    <mergeCell ref="D103:G103"/>
    <mergeCell ref="E104:G104"/>
    <mergeCell ref="E105:G105"/>
    <mergeCell ref="E106:G106"/>
    <mergeCell ref="C119:G119"/>
    <mergeCell ref="D120:G120"/>
    <mergeCell ref="C121:G121"/>
    <mergeCell ref="D122:G122"/>
    <mergeCell ref="D123:G123"/>
    <mergeCell ref="D124:G124"/>
    <mergeCell ref="D125:G125"/>
    <mergeCell ref="A126:J126"/>
    <mergeCell ref="D107:G107"/>
    <mergeCell ref="E108:G108"/>
    <mergeCell ref="E109:G109"/>
    <mergeCell ref="E110:G110"/>
    <mergeCell ref="C111:G111"/>
    <mergeCell ref="D112:G112"/>
    <mergeCell ref="D113:G113"/>
    <mergeCell ref="D114:G114"/>
    <mergeCell ref="C115:G115"/>
  </mergeCells>
  <hyperlinks>
    <hyperlink ref="N26" r:id="rId1" tooltip="https://bit.ly/3ofbzFf"/>
    <hyperlink ref="N27" r:id="rId2" tooltip="https://bit.ly/3B3ZzxO"/>
    <hyperlink ref="N28" r:id="rId3" tooltip="https://bit.ly/3OolWRx"/>
    <hyperlink ref="N29" r:id="rId4" tooltip="https://bit.ly/3B5v1eZ"/>
    <hyperlink ref="N30" r:id="rId5" tooltip="https://bit.ly/3cuGCKi"/>
    <hyperlink ref="N31" r:id="rId6" tooltip="https://bit.ly/3RNWDeE"/>
    <hyperlink ref="N32" r:id="rId7" tooltip="https://bit.ly/3PohJih"/>
    <hyperlink ref="N33" r:id="rId8" tooltip="https://bit.ly/3OmfoTx"/>
    <hyperlink ref="N34" r:id="rId9" tooltip="https://bit.ly/3yQNtFA"/>
    <hyperlink ref="N35" r:id="rId10" tooltip="https://bit.ly/3v3e6WQ"/>
    <hyperlink ref="N36" r:id="rId11" tooltip="https://bit.ly/3zkD3zq"/>
    <hyperlink ref="N37" r:id="rId12" tooltip="https://bit.ly/3ohz2p0"/>
    <hyperlink ref="N38" r:id="rId13" tooltip="https://bit.ly/3On4JYP"/>
    <hyperlink ref="N39" r:id="rId14" tooltip="https://bit.ly/3ojsruk"/>
    <hyperlink ref="N40" r:id="rId15" tooltip="https://bit.ly/3v3Z1US"/>
    <hyperlink ref="N41" r:id="rId16" tooltip="https://bit.ly/3IVVVrz"/>
    <hyperlink ref="N42" r:id="rId17" tooltip="https://bit.ly/3v3lWQm"/>
    <hyperlink ref="N43" r:id="rId18" tooltip="https://bit.ly/3B6n3lT"/>
    <hyperlink ref="N44" r:id="rId19" tooltip="https://bit.ly/3IQHFR7"/>
    <hyperlink ref="N45" r:id="rId20" tooltip="https://bit.ly/3ziBimq"/>
    <hyperlink ref="N46" r:id="rId21" tooltip="https://bit.ly/3Pnpq89"/>
    <hyperlink ref="N47" r:id="rId22" tooltip="https://bit.ly/3RTfSDx"/>
    <hyperlink ref="N48" r:id="rId23" tooltip="https://bit.ly/3Pqk7EW"/>
    <hyperlink ref="N49" r:id="rId24" tooltip="https://bit.ly/3ogBPin"/>
    <hyperlink ref="N50" r:id="rId25" tooltip="https://bit.ly/3ogIzwP"/>
    <hyperlink ref="N51" r:id="rId26" tooltip="https://bit.ly/3v4gcpm"/>
    <hyperlink ref="N68" r:id="rId27" tooltip="https://bit.ly/3Ooj1bx"/>
    <hyperlink ref="N69" r:id="rId28" tooltip="https://bit.ly/3ogAnMW"/>
    <hyperlink ref="N76" r:id="rId29" tooltip="https://bit.ly/3RS4AiQ"/>
    <hyperlink ref="N77" r:id="rId30" tooltip="https://bit.ly/3PFK57g"/>
    <hyperlink ref="N81" r:id="rId31" tooltip="https://bit.ly/3PqhkLZ"/>
    <hyperlink ref="N82" r:id="rId32" tooltip="https://bit.ly/3PmFdUF"/>
    <hyperlink ref="N83" r:id="rId33" tooltip="https://bit.ly/3yOvO16"/>
    <hyperlink ref="N84" r:id="rId34" tooltip="https://bit.ly/3ITRzBq"/>
    <hyperlink ref="N85" r:id="rId35" tooltip="https://bit.ly/3RReOA4"/>
    <hyperlink ref="N86" r:id="rId36" tooltip="https://bit.ly/3B7ut8y"/>
    <hyperlink ref="N87" r:id="rId37" tooltip="https://bit.ly/3IWogxW"/>
    <hyperlink ref="N88" r:id="rId38" tooltip="https://bit.ly/3v3bM24"/>
    <hyperlink ref="N89" r:id="rId39" tooltip="https://bit.ly/3yY7yK2"/>
    <hyperlink ref="N90" r:id="rId40" tooltip="https://bit.ly/3v3ZExI"/>
    <hyperlink ref="N91" r:id="rId41" tooltip="https://bit.ly/3znmdji"/>
    <hyperlink ref="N92" r:id="rId42" tooltip="https://bit.ly/3B516DP"/>
    <hyperlink ref="N93" r:id="rId43" tooltip="https://bit.ly/3aXGQJx"/>
    <hyperlink ref="N94" r:id="rId44" tooltip="https://bit.ly/3cjr7ow"/>
    <hyperlink ref="N95" r:id="rId45" tooltip="https://bit.ly/3cuBHJk"/>
    <hyperlink ref="N97" r:id="rId46" tooltip="https://bit.ly/3v2tToA"/>
    <hyperlink ref="N98" r:id="rId47" tooltip="https://bit.ly/3cxFG8h"/>
    <hyperlink ref="N99" r:id="rId48" tooltip="https://bit.ly/3PLrpmL"/>
    <hyperlink ref="N100" r:id="rId49" tooltip="https://bit.ly/3IWUlpK"/>
    <hyperlink ref="N101" r:id="rId50" tooltip="https://bit.ly/3OpdEcj"/>
    <hyperlink ref="N123" r:id="rId51" tooltip="https://bit.ly/3yU0CxC"/>
    <hyperlink ref="N124" r:id="rId52" tooltip="https://bit.ly/3zkq3tx"/>
    <hyperlink ref="N125" r:id="rId53" tooltip="https://bit.ly/3B9Kx9M"/>
  </hyperlinks>
  <pageMargins left="0.55118110236220497" right="0.55118110236220497" top="0.70866141732283505" bottom="0.55118110236220497" header="0" footer="0"/>
  <pageSetup paperSize="9" scale="68" orientation="portrait"/>
  <headerFooter>
    <oddFooter>&amp;C&amp;P</oddFooter>
  </headerFooter>
</worksheet>
</file>

<file path=xl/worksheets/sheet8.xml><?xml version="1.0" encoding="utf-8"?>
<worksheet xmlns="http://schemas.openxmlformats.org/spreadsheetml/2006/main" xmlns:r="http://schemas.openxmlformats.org/officeDocument/2006/relationships">
  <sheetPr>
    <tabColor rgb="FFFF0000"/>
  </sheetPr>
  <dimension ref="A1:N1000"/>
  <sheetViews>
    <sheetView topLeftCell="A53" workbookViewId="0">
      <selection activeCell="N33" sqref="N33"/>
    </sheetView>
  </sheetViews>
  <sheetFormatPr defaultColWidth="12.625" defaultRowHeight="15" customHeight="1"/>
  <cols>
    <col min="1" max="2" width="7.625" customWidth="1"/>
    <col min="3" max="3" width="6.25" customWidth="1"/>
    <col min="4" max="4" width="6.875" customWidth="1"/>
    <col min="5" max="26" width="7.625" customWidth="1"/>
  </cols>
  <sheetData>
    <row r="1" spans="1:14">
      <c r="A1" s="1" t="s">
        <v>1629</v>
      </c>
    </row>
    <row r="2" spans="1:14">
      <c r="A2" s="2"/>
    </row>
    <row r="3" spans="1:14">
      <c r="A3" s="2"/>
    </row>
    <row r="4" spans="1:14">
      <c r="A4" s="2"/>
    </row>
    <row r="5" spans="1:14" ht="14.25">
      <c r="A5" s="1068" t="s">
        <v>1630</v>
      </c>
      <c r="B5" s="693"/>
      <c r="C5" s="693"/>
      <c r="D5" s="693"/>
      <c r="E5" s="693"/>
      <c r="F5" s="693"/>
      <c r="G5" s="693"/>
      <c r="H5" s="693"/>
      <c r="I5" s="693"/>
      <c r="J5" s="693"/>
      <c r="K5" s="693"/>
      <c r="L5" s="693"/>
      <c r="M5" s="693"/>
      <c r="N5" s="693"/>
    </row>
    <row r="6" spans="1:14" ht="14.25">
      <c r="A6" s="1068" t="s">
        <v>1631</v>
      </c>
      <c r="B6" s="693"/>
      <c r="C6" s="693"/>
      <c r="D6" s="693"/>
      <c r="E6" s="693"/>
      <c r="F6" s="693"/>
      <c r="G6" s="693"/>
      <c r="H6" s="693"/>
      <c r="I6" s="693"/>
      <c r="J6" s="693"/>
      <c r="K6" s="693"/>
      <c r="L6" s="693"/>
      <c r="M6" s="693"/>
      <c r="N6" s="693"/>
    </row>
    <row r="7" spans="1:14" ht="14.25">
      <c r="A7" s="3"/>
      <c r="B7" s="3"/>
      <c r="C7" s="3"/>
      <c r="D7" s="3"/>
      <c r="E7" s="3"/>
      <c r="F7" s="3"/>
      <c r="G7" s="3"/>
      <c r="H7" s="3"/>
      <c r="I7" s="3"/>
      <c r="J7" s="3"/>
      <c r="K7" s="3"/>
      <c r="L7" s="3"/>
      <c r="M7" s="3"/>
      <c r="N7" s="3"/>
    </row>
    <row r="8" spans="1:14" ht="15.75">
      <c r="A8" s="1069" t="s">
        <v>1632</v>
      </c>
      <c r="B8" s="693"/>
      <c r="C8" s="693"/>
      <c r="D8" s="4" t="s">
        <v>1633</v>
      </c>
      <c r="E8" s="4"/>
      <c r="F8" s="4"/>
      <c r="G8" s="4"/>
      <c r="H8" s="5"/>
      <c r="I8" s="39"/>
      <c r="J8" s="39"/>
      <c r="K8" s="39"/>
      <c r="L8" s="39"/>
      <c r="M8" s="39"/>
      <c r="N8" s="39"/>
    </row>
    <row r="9" spans="1:14" ht="15.75">
      <c r="A9" s="1069" t="s">
        <v>1634</v>
      </c>
      <c r="B9" s="693"/>
      <c r="C9" s="693"/>
      <c r="D9" s="6" t="s">
        <v>1635</v>
      </c>
      <c r="E9" s="4"/>
      <c r="F9" s="4"/>
      <c r="G9" s="4"/>
      <c r="H9" s="5"/>
      <c r="I9" s="39"/>
      <c r="J9" s="39"/>
      <c r="K9" s="39"/>
      <c r="L9" s="39"/>
      <c r="M9" s="39"/>
      <c r="N9" s="39"/>
    </row>
    <row r="10" spans="1:14">
      <c r="A10" s="7"/>
      <c r="B10" s="8"/>
      <c r="C10" s="8"/>
    </row>
    <row r="11" spans="1:14" ht="14.25">
      <c r="A11" s="1071" t="s">
        <v>178</v>
      </c>
      <c r="B11" s="1070" t="s">
        <v>1636</v>
      </c>
      <c r="C11" s="742"/>
      <c r="D11" s="742"/>
      <c r="E11" s="742"/>
      <c r="F11" s="742"/>
      <c r="G11" s="742"/>
      <c r="H11" s="742"/>
      <c r="I11" s="742"/>
      <c r="J11" s="742"/>
      <c r="K11" s="742"/>
      <c r="L11" s="742"/>
      <c r="M11" s="742"/>
      <c r="N11" s="715"/>
    </row>
    <row r="12" spans="1:14" ht="14.25">
      <c r="A12" s="695"/>
      <c r="B12" s="10">
        <v>1</v>
      </c>
      <c r="C12" s="1060" t="s">
        <v>1637</v>
      </c>
      <c r="D12" s="717"/>
      <c r="E12" s="717"/>
      <c r="F12" s="717"/>
      <c r="G12" s="717"/>
      <c r="H12" s="718"/>
      <c r="I12" s="1072" t="str">
        <f>PAK!E6</f>
        <v>Dr. Ferra Yanuar, M.Si</v>
      </c>
      <c r="J12" s="717"/>
      <c r="K12" s="717"/>
      <c r="L12" s="717"/>
      <c r="M12" s="717"/>
      <c r="N12" s="718"/>
    </row>
    <row r="13" spans="1:14" ht="14.25">
      <c r="A13" s="695"/>
      <c r="B13" s="10">
        <v>2</v>
      </c>
      <c r="C13" s="1060" t="s">
        <v>1638</v>
      </c>
      <c r="D13" s="717"/>
      <c r="E13" s="717"/>
      <c r="F13" s="717"/>
      <c r="G13" s="717"/>
      <c r="H13" s="718"/>
      <c r="I13" s="1066" t="str">
        <f>PAK!E7</f>
        <v>197505301999032002/0030057505</v>
      </c>
      <c r="J13" s="717"/>
      <c r="K13" s="717"/>
      <c r="L13" s="717"/>
      <c r="M13" s="717"/>
      <c r="N13" s="718"/>
    </row>
    <row r="14" spans="1:14" ht="14.25">
      <c r="A14" s="695"/>
      <c r="B14" s="10">
        <v>3</v>
      </c>
      <c r="C14" s="1060" t="s">
        <v>74</v>
      </c>
      <c r="D14" s="717"/>
      <c r="E14" s="717"/>
      <c r="F14" s="717"/>
      <c r="G14" s="717"/>
      <c r="H14" s="718"/>
      <c r="I14" s="1066" t="str">
        <f>PAK!E9</f>
        <v>Padang, 30 Mei 1975</v>
      </c>
      <c r="J14" s="717"/>
      <c r="K14" s="717"/>
      <c r="L14" s="717"/>
      <c r="M14" s="717"/>
      <c r="N14" s="718"/>
    </row>
    <row r="15" spans="1:14" ht="14.25">
      <c r="A15" s="695"/>
      <c r="B15" s="10">
        <v>4</v>
      </c>
      <c r="C15" s="1060" t="s">
        <v>1639</v>
      </c>
      <c r="D15" s="717"/>
      <c r="E15" s="717"/>
      <c r="F15" s="717"/>
      <c r="G15" s="717"/>
      <c r="H15" s="718"/>
      <c r="I15" s="1066" t="str">
        <f>PAK!E13</f>
        <v>Pembina (Gol. IV a) / 1 April 2017</v>
      </c>
      <c r="J15" s="717"/>
      <c r="K15" s="717"/>
      <c r="L15" s="717"/>
      <c r="M15" s="717"/>
      <c r="N15" s="718"/>
    </row>
    <row r="16" spans="1:14" ht="14.25">
      <c r="A16" s="695"/>
      <c r="B16" s="10">
        <v>5</v>
      </c>
      <c r="C16" s="1060" t="s">
        <v>1640</v>
      </c>
      <c r="D16" s="717"/>
      <c r="E16" s="717"/>
      <c r="F16" s="717"/>
      <c r="G16" s="717"/>
      <c r="H16" s="718"/>
      <c r="I16" s="1066" t="str">
        <f>PAK!E12</f>
        <v>Lektor Kepala / 1 Januari 2015</v>
      </c>
      <c r="J16" s="717"/>
      <c r="K16" s="717"/>
      <c r="L16" s="717"/>
      <c r="M16" s="717"/>
      <c r="N16" s="718"/>
    </row>
    <row r="17" spans="1:14" ht="14.25">
      <c r="A17" s="695"/>
      <c r="B17" s="10">
        <v>6</v>
      </c>
      <c r="C17" s="1060" t="s">
        <v>1632</v>
      </c>
      <c r="D17" s="717"/>
      <c r="E17" s="717"/>
      <c r="F17" s="717"/>
      <c r="G17" s="717"/>
      <c r="H17" s="718"/>
      <c r="I17" s="1066" t="s">
        <v>1641</v>
      </c>
      <c r="J17" s="717"/>
      <c r="K17" s="717"/>
      <c r="L17" s="717"/>
      <c r="M17" s="717"/>
      <c r="N17" s="718"/>
    </row>
    <row r="18" spans="1:14" ht="14.25">
      <c r="A18" s="695"/>
      <c r="B18" s="10">
        <v>7</v>
      </c>
      <c r="C18" s="1060" t="s">
        <v>1642</v>
      </c>
      <c r="D18" s="717"/>
      <c r="E18" s="717"/>
      <c r="F18" s="717"/>
      <c r="G18" s="717"/>
      <c r="H18" s="718"/>
      <c r="I18" s="1066" t="s">
        <v>1643</v>
      </c>
      <c r="J18" s="717"/>
      <c r="K18" s="717"/>
      <c r="L18" s="717"/>
      <c r="M18" s="717"/>
      <c r="N18" s="718"/>
    </row>
    <row r="19" spans="1:14" ht="14.25">
      <c r="A19" s="695"/>
      <c r="B19" s="13">
        <v>8</v>
      </c>
      <c r="C19" s="1060" t="s">
        <v>1644</v>
      </c>
      <c r="D19" s="717"/>
      <c r="E19" s="717"/>
      <c r="F19" s="717"/>
      <c r="G19" s="717"/>
      <c r="H19" s="718"/>
      <c r="I19" s="1067" t="s">
        <v>1645</v>
      </c>
      <c r="J19" s="717"/>
      <c r="K19" s="717"/>
      <c r="L19" s="717"/>
      <c r="M19" s="717"/>
      <c r="N19" s="718"/>
    </row>
    <row r="20" spans="1:14" ht="14.25">
      <c r="A20" s="9"/>
      <c r="B20" s="13">
        <v>9</v>
      </c>
      <c r="C20" s="1060" t="s">
        <v>1646</v>
      </c>
      <c r="D20" s="717"/>
      <c r="E20" s="717"/>
      <c r="F20" s="717"/>
      <c r="G20" s="717"/>
      <c r="H20" s="718"/>
      <c r="I20" s="1060" t="s">
        <v>1647</v>
      </c>
      <c r="J20" s="717"/>
      <c r="K20" s="717"/>
      <c r="L20" s="717"/>
      <c r="M20" s="717"/>
      <c r="N20" s="718"/>
    </row>
    <row r="21" spans="1:14" ht="15.75" customHeight="1">
      <c r="A21" s="1065" t="s">
        <v>187</v>
      </c>
      <c r="B21" s="1043" t="s">
        <v>1648</v>
      </c>
      <c r="C21" s="1047" t="s">
        <v>1649</v>
      </c>
      <c r="D21" s="717"/>
      <c r="E21" s="717"/>
      <c r="F21" s="717"/>
      <c r="G21" s="717"/>
      <c r="H21" s="717"/>
      <c r="I21" s="717"/>
      <c r="J21" s="717"/>
      <c r="K21" s="717"/>
      <c r="L21" s="717"/>
      <c r="M21" s="717"/>
      <c r="N21" s="718"/>
    </row>
    <row r="22" spans="1:14" ht="15.75" customHeight="1">
      <c r="A22" s="695"/>
      <c r="B22" s="695"/>
      <c r="C22" s="1048" t="s">
        <v>1650</v>
      </c>
      <c r="D22" s="718"/>
      <c r="E22" s="1048" t="s">
        <v>100</v>
      </c>
      <c r="F22" s="718"/>
      <c r="G22" s="1048" t="s">
        <v>1651</v>
      </c>
      <c r="H22" s="718"/>
      <c r="I22" s="1048" t="s">
        <v>1652</v>
      </c>
      <c r="J22" s="718"/>
      <c r="K22" s="1048" t="s">
        <v>1653</v>
      </c>
      <c r="L22" s="718"/>
      <c r="M22" s="1048" t="s">
        <v>57</v>
      </c>
      <c r="N22" s="718"/>
    </row>
    <row r="23" spans="1:14" ht="15.75" customHeight="1">
      <c r="A23" s="695"/>
      <c r="B23" s="696"/>
      <c r="C23" s="14" t="s">
        <v>87</v>
      </c>
      <c r="D23" s="15" t="s">
        <v>90</v>
      </c>
      <c r="E23" s="14" t="s">
        <v>87</v>
      </c>
      <c r="F23" s="15" t="s">
        <v>90</v>
      </c>
      <c r="G23" s="14" t="s">
        <v>87</v>
      </c>
      <c r="H23" s="15" t="s">
        <v>90</v>
      </c>
      <c r="I23" s="14" t="s">
        <v>87</v>
      </c>
      <c r="J23" s="15" t="s">
        <v>90</v>
      </c>
      <c r="K23" s="14" t="s">
        <v>87</v>
      </c>
      <c r="L23" s="15" t="s">
        <v>90</v>
      </c>
      <c r="M23" s="14" t="s">
        <v>87</v>
      </c>
      <c r="N23" s="15" t="s">
        <v>90</v>
      </c>
    </row>
    <row r="24" spans="1:14" ht="15.75" customHeight="1">
      <c r="A24" s="695"/>
      <c r="B24" s="16" t="s">
        <v>180</v>
      </c>
      <c r="C24" s="17">
        <f>PAK!F20</f>
        <v>200</v>
      </c>
      <c r="D24" s="18">
        <f>PAK!G20</f>
        <v>0</v>
      </c>
      <c r="E24" s="17">
        <f>DUPAK!H43</f>
        <v>80</v>
      </c>
      <c r="F24" s="18">
        <f>DUPAK!I44</f>
        <v>132.13999999999999</v>
      </c>
      <c r="G24" s="17">
        <f>DUPAK!H107</f>
        <v>80</v>
      </c>
      <c r="H24" s="18">
        <f>DUPAK!I108</f>
        <v>439.32</v>
      </c>
      <c r="I24" s="17">
        <f>PAK!F24</f>
        <v>20</v>
      </c>
      <c r="J24" s="18">
        <f>DUPAK!I152</f>
        <v>0</v>
      </c>
      <c r="K24" s="17">
        <f>PAK!F27</f>
        <v>20</v>
      </c>
      <c r="L24" s="18">
        <f>DUPAK!I180</f>
        <v>26</v>
      </c>
      <c r="M24" s="17"/>
      <c r="N24" s="17"/>
    </row>
    <row r="25" spans="1:14" ht="15.75" customHeight="1">
      <c r="A25" s="695"/>
      <c r="B25" s="16" t="s">
        <v>184</v>
      </c>
      <c r="C25" s="17"/>
      <c r="D25" s="18">
        <f>DUPAK!I42</f>
        <v>0</v>
      </c>
      <c r="E25" s="17"/>
      <c r="F25" s="18">
        <f>DUPAK!I46</f>
        <v>8</v>
      </c>
      <c r="G25" s="17"/>
      <c r="H25" s="18">
        <f>DUPAK!I140</f>
        <v>0</v>
      </c>
      <c r="I25" s="17"/>
      <c r="J25" s="18">
        <f>DUPAK!I154</f>
        <v>0</v>
      </c>
      <c r="K25" s="17"/>
      <c r="L25" s="18">
        <f>DUPAK!I183</f>
        <v>0</v>
      </c>
      <c r="M25" s="17"/>
      <c r="N25" s="17"/>
    </row>
    <row r="26" spans="1:14" ht="15.75" customHeight="1">
      <c r="A26" s="695"/>
      <c r="B26" s="16" t="s">
        <v>193</v>
      </c>
      <c r="C26" s="17"/>
      <c r="D26" s="17"/>
      <c r="E26" s="17"/>
      <c r="F26" s="18">
        <f>DUPAK!I48</f>
        <v>0</v>
      </c>
      <c r="G26" s="17"/>
      <c r="H26" s="18">
        <f>DUPAK!I142</f>
        <v>0</v>
      </c>
      <c r="I26" s="17"/>
      <c r="J26" s="40">
        <f>DUPAK!I161</f>
        <v>25</v>
      </c>
      <c r="K26" s="17"/>
      <c r="L26" s="18">
        <f>DUPAK!I190</f>
        <v>0</v>
      </c>
      <c r="M26" s="17"/>
      <c r="N26" s="17"/>
    </row>
    <row r="27" spans="1:14" ht="15.75" customHeight="1">
      <c r="A27" s="695"/>
      <c r="B27" s="16" t="s">
        <v>196</v>
      </c>
      <c r="C27" s="17"/>
      <c r="D27" s="17"/>
      <c r="E27" s="17"/>
      <c r="F27" s="18">
        <f>DUPAK!I56</f>
        <v>70.5</v>
      </c>
      <c r="G27" s="17"/>
      <c r="H27" s="18">
        <f>DUPAK!I144</f>
        <v>0</v>
      </c>
      <c r="I27" s="17"/>
      <c r="J27" s="18">
        <f>DUPAK!I172</f>
        <v>0</v>
      </c>
      <c r="K27" s="17"/>
      <c r="L27" s="18">
        <f>DUPAK!I199</f>
        <v>0</v>
      </c>
      <c r="M27" s="17"/>
      <c r="N27" s="17"/>
    </row>
    <row r="28" spans="1:14" ht="15.75" customHeight="1">
      <c r="A28" s="695"/>
      <c r="B28" s="16" t="s">
        <v>204</v>
      </c>
      <c r="C28" s="17"/>
      <c r="D28" s="17"/>
      <c r="E28" s="17"/>
      <c r="F28" s="18">
        <f>DUPAK!I67</f>
        <v>68</v>
      </c>
      <c r="G28" s="17"/>
      <c r="H28" s="18">
        <f>DUPAK!I147</f>
        <v>0</v>
      </c>
      <c r="I28" s="17"/>
      <c r="J28" s="18">
        <f>DUPAK!I176</f>
        <v>0</v>
      </c>
      <c r="K28" s="17"/>
      <c r="L28" s="18">
        <f>DUPAK!I206</f>
        <v>0</v>
      </c>
      <c r="M28" s="17"/>
      <c r="N28" s="17"/>
    </row>
    <row r="29" spans="1:14" ht="15.75" customHeight="1">
      <c r="A29" s="695"/>
      <c r="B29" s="16" t="s">
        <v>208</v>
      </c>
      <c r="C29" s="17"/>
      <c r="D29" s="17"/>
      <c r="E29" s="17"/>
      <c r="F29" s="18">
        <f>DUPAK!I70</f>
        <v>18</v>
      </c>
      <c r="G29" s="17"/>
      <c r="H29" s="17"/>
      <c r="I29" s="17"/>
      <c r="J29" s="17"/>
      <c r="K29" s="17"/>
      <c r="L29" s="18">
        <f>DUPAK!I209</f>
        <v>23</v>
      </c>
      <c r="M29" s="17"/>
      <c r="N29" s="17"/>
    </row>
    <row r="30" spans="1:14" ht="15.75" customHeight="1">
      <c r="A30" s="695"/>
      <c r="B30" s="16" t="s">
        <v>211</v>
      </c>
      <c r="C30" s="17"/>
      <c r="D30" s="17"/>
      <c r="E30" s="17"/>
      <c r="F30" s="18">
        <f>DUPAK!I72</f>
        <v>0</v>
      </c>
      <c r="G30" s="17"/>
      <c r="H30" s="17"/>
      <c r="I30" s="17"/>
      <c r="J30" s="17"/>
      <c r="K30" s="17"/>
      <c r="L30" s="18">
        <f>DUPAK!I216</f>
        <v>0</v>
      </c>
      <c r="M30" s="17"/>
      <c r="N30" s="17"/>
    </row>
    <row r="31" spans="1:14" ht="15.75" customHeight="1">
      <c r="A31" s="695"/>
      <c r="B31" s="16" t="s">
        <v>214</v>
      </c>
      <c r="C31" s="17"/>
      <c r="D31" s="17"/>
      <c r="E31" s="17"/>
      <c r="F31" s="18">
        <f>[1]DUPAK!I74</f>
        <v>0</v>
      </c>
      <c r="G31" s="17"/>
      <c r="H31" s="17"/>
      <c r="I31" s="17"/>
      <c r="J31" s="17"/>
      <c r="K31" s="17"/>
      <c r="L31" s="18">
        <f>DUPAK!I225</f>
        <v>0</v>
      </c>
      <c r="M31" s="17"/>
      <c r="N31" s="17"/>
    </row>
    <row r="32" spans="1:14" ht="15.75" customHeight="1">
      <c r="A32" s="695"/>
      <c r="B32" s="16" t="s">
        <v>178</v>
      </c>
      <c r="C32" s="17"/>
      <c r="D32" s="19"/>
      <c r="E32" s="17"/>
      <c r="F32" s="18">
        <f>DUPAK!I74</f>
        <v>0</v>
      </c>
      <c r="G32" s="17"/>
      <c r="H32" s="17"/>
      <c r="I32" s="17"/>
      <c r="J32" s="17"/>
      <c r="K32" s="17"/>
      <c r="L32" s="18">
        <f>DUPAK!I229</f>
        <v>0</v>
      </c>
      <c r="M32" s="17"/>
      <c r="N32" s="17"/>
    </row>
    <row r="33" spans="1:14" ht="15.75" customHeight="1">
      <c r="A33" s="695"/>
      <c r="B33" s="16" t="s">
        <v>220</v>
      </c>
      <c r="C33" s="17"/>
      <c r="D33" s="17"/>
      <c r="E33" s="17"/>
      <c r="F33" s="18">
        <f>DUPAK!I79</f>
        <v>30</v>
      </c>
      <c r="G33" s="17"/>
      <c r="H33" s="17"/>
      <c r="I33" s="17"/>
      <c r="J33" s="17"/>
      <c r="K33" s="17"/>
      <c r="L33" s="18">
        <f>DUPAK!I233</f>
        <v>0</v>
      </c>
      <c r="M33" s="17"/>
      <c r="N33" s="17"/>
    </row>
    <row r="34" spans="1:14" ht="15.75" customHeight="1">
      <c r="A34" s="695"/>
      <c r="B34" s="16" t="s">
        <v>230</v>
      </c>
      <c r="C34" s="17"/>
      <c r="D34" s="17"/>
      <c r="E34" s="17"/>
      <c r="F34" s="18">
        <f>DUPAK!I88</f>
        <v>0</v>
      </c>
      <c r="G34" s="17"/>
      <c r="H34" s="17"/>
      <c r="I34" s="17"/>
      <c r="J34" s="17"/>
      <c r="K34" s="17"/>
      <c r="L34" s="17"/>
      <c r="M34" s="17"/>
      <c r="N34" s="17"/>
    </row>
    <row r="35" spans="1:14" ht="15.75" customHeight="1">
      <c r="A35" s="695"/>
      <c r="B35" s="16" t="s">
        <v>234</v>
      </c>
      <c r="C35" s="17"/>
      <c r="D35" s="17"/>
      <c r="E35" s="17"/>
      <c r="F35" s="18">
        <f>[1]DUPAK!I88</f>
        <v>0</v>
      </c>
      <c r="G35" s="17"/>
      <c r="H35" s="17"/>
      <c r="I35" s="17"/>
      <c r="J35" s="17"/>
      <c r="K35" s="17"/>
      <c r="L35" s="17"/>
      <c r="M35" s="17"/>
      <c r="N35" s="17"/>
    </row>
    <row r="36" spans="1:14" ht="15.75" customHeight="1">
      <c r="A36" s="696"/>
      <c r="B36" s="16" t="s">
        <v>238</v>
      </c>
      <c r="C36" s="17"/>
      <c r="D36" s="17"/>
      <c r="E36" s="17"/>
      <c r="F36" s="18">
        <f>DUPAK!I99</f>
        <v>0</v>
      </c>
      <c r="G36" s="17"/>
      <c r="H36" s="17"/>
      <c r="I36" s="17"/>
      <c r="J36" s="17"/>
      <c r="K36" s="17"/>
      <c r="L36" s="17"/>
      <c r="M36" s="17"/>
      <c r="N36" s="17"/>
    </row>
    <row r="37" spans="1:14" ht="15.75" customHeight="1">
      <c r="A37" s="1041" t="s">
        <v>1654</v>
      </c>
      <c r="B37" s="713"/>
      <c r="C37" s="20"/>
      <c r="D37" s="20">
        <f>SUM(D24:D25)</f>
        <v>0</v>
      </c>
      <c r="E37" s="20"/>
      <c r="F37" s="20">
        <f>SUM(F24:F36)</f>
        <v>326.64</v>
      </c>
      <c r="G37" s="20"/>
      <c r="H37" s="20">
        <f>SUM(H24:H28)</f>
        <v>439.32</v>
      </c>
      <c r="I37" s="20"/>
      <c r="J37" s="20">
        <f>SUM(J24:J28)</f>
        <v>25</v>
      </c>
      <c r="K37" s="20"/>
      <c r="L37" s="20">
        <f>SUM(L24:L36)</f>
        <v>49</v>
      </c>
      <c r="M37" s="41"/>
      <c r="N37" s="20">
        <f>SUM(D37:M37)</f>
        <v>839.96</v>
      </c>
    </row>
    <row r="38" spans="1:14" ht="15.75" customHeight="1">
      <c r="A38" s="714"/>
      <c r="B38" s="715"/>
      <c r="C38" s="21">
        <f>C24</f>
        <v>200</v>
      </c>
      <c r="D38" s="22"/>
      <c r="E38" s="21">
        <f>E24</f>
        <v>80</v>
      </c>
      <c r="F38" s="22"/>
      <c r="G38" s="21">
        <f>G24</f>
        <v>80</v>
      </c>
      <c r="H38" s="23"/>
      <c r="I38" s="21">
        <f>I24</f>
        <v>20</v>
      </c>
      <c r="J38" s="23"/>
      <c r="K38" s="21">
        <f>K24</f>
        <v>20</v>
      </c>
      <c r="L38" s="23"/>
      <c r="M38" s="23">
        <f>C38+E38+G38+I38+K38</f>
        <v>400</v>
      </c>
      <c r="N38" s="23"/>
    </row>
    <row r="39" spans="1:14" ht="27" customHeight="1">
      <c r="A39" s="1061" t="s">
        <v>1655</v>
      </c>
      <c r="B39" s="718"/>
      <c r="C39" s="1062" t="s">
        <v>1656</v>
      </c>
      <c r="D39" s="717"/>
      <c r="E39" s="717"/>
      <c r="F39" s="718"/>
      <c r="G39" s="23"/>
      <c r="H39" s="24"/>
      <c r="I39" s="23"/>
      <c r="J39" s="23"/>
      <c r="K39" s="23"/>
      <c r="L39" s="23"/>
      <c r="M39" s="23"/>
      <c r="N39" s="25">
        <f>H39</f>
        <v>0</v>
      </c>
    </row>
    <row r="40" spans="1:14" ht="15.75" customHeight="1">
      <c r="A40" s="1061" t="s">
        <v>1657</v>
      </c>
      <c r="B40" s="718"/>
      <c r="C40" s="25"/>
      <c r="D40" s="25">
        <f>D37</f>
        <v>0</v>
      </c>
      <c r="E40" s="25"/>
      <c r="F40" s="25">
        <f>F37</f>
        <v>326.64</v>
      </c>
      <c r="G40" s="25"/>
      <c r="H40" s="25">
        <f>+H37+H39</f>
        <v>439.32</v>
      </c>
      <c r="I40" s="25"/>
      <c r="J40" s="25">
        <f>J37</f>
        <v>25</v>
      </c>
      <c r="K40" s="25"/>
      <c r="L40" s="25">
        <f>L37</f>
        <v>49</v>
      </c>
      <c r="M40" s="20"/>
      <c r="N40" s="20">
        <f>SUM(E40:M40)</f>
        <v>839.96</v>
      </c>
    </row>
    <row r="41" spans="1:14" ht="15.75" customHeight="1">
      <c r="A41" s="1041" t="s">
        <v>1658</v>
      </c>
      <c r="B41" s="713"/>
      <c r="C41" s="26"/>
      <c r="D41" s="27"/>
      <c r="E41" s="20"/>
      <c r="F41" s="27">
        <f>+N41*35%</f>
        <v>52.5</v>
      </c>
      <c r="G41" s="20"/>
      <c r="H41" s="27">
        <f>+N41*45%</f>
        <v>67.5</v>
      </c>
      <c r="I41" s="20"/>
      <c r="J41" s="27">
        <f>+N41*10%</f>
        <v>15</v>
      </c>
      <c r="K41" s="20"/>
      <c r="L41" s="27">
        <f>+N41*10%</f>
        <v>15</v>
      </c>
      <c r="M41" s="1043">
        <f>M38+N41</f>
        <v>550</v>
      </c>
      <c r="N41" s="1064">
        <v>150</v>
      </c>
    </row>
    <row r="42" spans="1:14" ht="15.75" customHeight="1">
      <c r="A42" s="714"/>
      <c r="B42" s="715"/>
      <c r="C42" s="23"/>
      <c r="D42" s="28"/>
      <c r="E42" s="23"/>
      <c r="F42" s="29" t="s">
        <v>1659</v>
      </c>
      <c r="G42" s="23"/>
      <c r="H42" s="28" t="s">
        <v>1660</v>
      </c>
      <c r="I42" s="23"/>
      <c r="J42" s="28" t="s">
        <v>1661</v>
      </c>
      <c r="K42" s="23"/>
      <c r="L42" s="28" t="s">
        <v>1661</v>
      </c>
      <c r="M42" s="696"/>
      <c r="N42" s="715"/>
    </row>
    <row r="43" spans="1:14" ht="15.75" customHeight="1">
      <c r="A43" s="1063"/>
      <c r="B43" s="717"/>
      <c r="C43" s="717"/>
      <c r="D43" s="717"/>
      <c r="E43" s="717"/>
      <c r="F43" s="717"/>
      <c r="G43" s="717"/>
      <c r="H43" s="717"/>
      <c r="I43" s="717"/>
      <c r="J43" s="717"/>
      <c r="K43" s="717"/>
      <c r="L43" s="717"/>
      <c r="M43" s="717"/>
      <c r="N43" s="717"/>
    </row>
    <row r="44" spans="1:14" ht="15" customHeight="1">
      <c r="A44" s="1043" t="s">
        <v>2</v>
      </c>
      <c r="B44" s="1042" t="s">
        <v>1662</v>
      </c>
      <c r="C44" s="707"/>
      <c r="D44" s="707"/>
      <c r="E44" s="707"/>
      <c r="F44" s="707"/>
      <c r="G44" s="713"/>
      <c r="H44" s="1043" t="s">
        <v>1663</v>
      </c>
      <c r="I44" s="14" t="s">
        <v>2</v>
      </c>
      <c r="J44" s="1047" t="s">
        <v>1664</v>
      </c>
      <c r="K44" s="717"/>
      <c r="L44" s="718"/>
      <c r="M44" s="1047" t="s">
        <v>1665</v>
      </c>
      <c r="N44" s="718"/>
    </row>
    <row r="45" spans="1:14" ht="15.75" customHeight="1">
      <c r="A45" s="696"/>
      <c r="B45" s="714"/>
      <c r="C45" s="742"/>
      <c r="D45" s="742"/>
      <c r="E45" s="742"/>
      <c r="F45" s="742"/>
      <c r="G45" s="715"/>
      <c r="H45" s="696"/>
      <c r="I45" s="42" t="s">
        <v>153</v>
      </c>
      <c r="J45" s="1057"/>
      <c r="K45" s="693"/>
      <c r="L45" s="745"/>
      <c r="M45" s="1046" t="s">
        <v>1666</v>
      </c>
      <c r="N45" s="745"/>
    </row>
    <row r="46" spans="1:14" ht="15.75" customHeight="1">
      <c r="A46" s="1044" t="s">
        <v>1667</v>
      </c>
      <c r="B46" s="1040" t="s">
        <v>1668</v>
      </c>
      <c r="C46" s="707"/>
      <c r="D46" s="707"/>
      <c r="E46" s="707"/>
      <c r="F46" s="707"/>
      <c r="G46" s="713"/>
      <c r="H46" s="30"/>
      <c r="I46" s="43"/>
      <c r="J46" s="1049"/>
      <c r="K46" s="693"/>
      <c r="L46" s="745"/>
      <c r="M46" s="1053"/>
      <c r="N46" s="745"/>
    </row>
    <row r="47" spans="1:14" ht="15" customHeight="1">
      <c r="A47" s="696"/>
      <c r="B47" s="1058" t="s">
        <v>1669</v>
      </c>
      <c r="C47" s="742"/>
      <c r="D47" s="742"/>
      <c r="E47" s="742"/>
      <c r="F47" s="742"/>
      <c r="G47" s="715"/>
      <c r="H47" s="32"/>
      <c r="I47" s="43" t="s">
        <v>155</v>
      </c>
      <c r="J47" s="1057"/>
      <c r="K47" s="693"/>
      <c r="L47" s="745"/>
      <c r="M47" s="1046" t="s">
        <v>1666</v>
      </c>
      <c r="N47" s="745"/>
    </row>
    <row r="48" spans="1:14" ht="15.75" customHeight="1">
      <c r="A48" s="1044" t="s">
        <v>155</v>
      </c>
      <c r="B48" s="1040" t="s">
        <v>1668</v>
      </c>
      <c r="C48" s="707"/>
      <c r="D48" s="707"/>
      <c r="E48" s="707"/>
      <c r="F48" s="707"/>
      <c r="G48" s="713"/>
      <c r="H48" s="30"/>
      <c r="I48" s="43"/>
      <c r="J48" s="1049"/>
      <c r="K48" s="693"/>
      <c r="L48" s="745"/>
      <c r="M48" s="1059"/>
      <c r="N48" s="745"/>
    </row>
    <row r="49" spans="1:14" ht="15" customHeight="1">
      <c r="A49" s="695"/>
      <c r="B49" s="1045" t="s">
        <v>1670</v>
      </c>
      <c r="C49" s="693"/>
      <c r="D49" s="693"/>
      <c r="E49" s="693"/>
      <c r="F49" s="693"/>
      <c r="G49" s="745"/>
      <c r="H49" s="34"/>
      <c r="I49" s="43" t="s">
        <v>157</v>
      </c>
      <c r="J49" s="1057"/>
      <c r="K49" s="693"/>
      <c r="L49" s="745"/>
      <c r="M49" s="1046" t="s">
        <v>1666</v>
      </c>
      <c r="N49" s="745"/>
    </row>
    <row r="50" spans="1:14" ht="15.75" customHeight="1">
      <c r="A50" s="695"/>
      <c r="B50" s="33"/>
      <c r="C50" s="35"/>
      <c r="D50" s="35"/>
      <c r="E50" s="35"/>
      <c r="F50" s="35"/>
      <c r="G50" s="36"/>
      <c r="H50" s="34"/>
      <c r="I50" s="43"/>
      <c r="J50" s="1049"/>
      <c r="K50" s="693"/>
      <c r="L50" s="745"/>
      <c r="M50" s="1049"/>
      <c r="N50" s="745"/>
    </row>
    <row r="51" spans="1:14" ht="15" customHeight="1">
      <c r="A51" s="695"/>
      <c r="B51" s="33"/>
      <c r="C51" s="35"/>
      <c r="D51" s="35"/>
      <c r="E51" s="35"/>
      <c r="F51" s="35"/>
      <c r="G51" s="36"/>
      <c r="H51" s="34"/>
      <c r="I51" s="43" t="s">
        <v>159</v>
      </c>
      <c r="J51" s="1049"/>
      <c r="K51" s="693"/>
      <c r="L51" s="745"/>
      <c r="M51" s="1046" t="s">
        <v>1666</v>
      </c>
      <c r="N51" s="745"/>
    </row>
    <row r="52" spans="1:14" ht="15.75" customHeight="1">
      <c r="A52" s="695"/>
      <c r="B52" s="33"/>
      <c r="C52" s="35"/>
      <c r="D52" s="35"/>
      <c r="E52" s="35"/>
      <c r="F52" s="35"/>
      <c r="G52" s="36"/>
      <c r="H52" s="34"/>
      <c r="I52" s="44"/>
      <c r="J52" s="1055"/>
      <c r="K52" s="693"/>
      <c r="L52" s="745"/>
      <c r="M52" s="1056"/>
      <c r="N52" s="745"/>
    </row>
    <row r="53" spans="1:14" ht="15" customHeight="1">
      <c r="A53" s="695"/>
      <c r="B53" s="33"/>
      <c r="C53" s="35"/>
      <c r="D53" s="35"/>
      <c r="E53" s="35"/>
      <c r="F53" s="35"/>
      <c r="G53" s="36"/>
      <c r="H53" s="34"/>
      <c r="I53" s="43" t="s">
        <v>161</v>
      </c>
      <c r="J53" s="1049"/>
      <c r="K53" s="693"/>
      <c r="L53" s="745"/>
      <c r="M53" s="1046" t="s">
        <v>1666</v>
      </c>
      <c r="N53" s="745"/>
    </row>
    <row r="54" spans="1:14" ht="15.75" customHeight="1">
      <c r="A54" s="695"/>
      <c r="B54" s="33"/>
      <c r="C54" s="35"/>
      <c r="D54" s="35"/>
      <c r="E54" s="35"/>
      <c r="F54" s="35"/>
      <c r="G54" s="36"/>
      <c r="H54" s="34"/>
      <c r="I54" s="43"/>
      <c r="J54" s="1049"/>
      <c r="K54" s="693"/>
      <c r="L54" s="745"/>
      <c r="M54" s="1053"/>
      <c r="N54" s="745"/>
    </row>
    <row r="55" spans="1:14" ht="15" customHeight="1">
      <c r="A55" s="695"/>
      <c r="B55" s="33"/>
      <c r="C55" s="35"/>
      <c r="D55" s="35"/>
      <c r="E55" s="35"/>
      <c r="F55" s="35"/>
      <c r="G55" s="36"/>
      <c r="H55" s="34"/>
      <c r="I55" s="43" t="s">
        <v>163</v>
      </c>
      <c r="J55" s="1049"/>
      <c r="K55" s="693"/>
      <c r="L55" s="745"/>
      <c r="M55" s="1046" t="s">
        <v>1666</v>
      </c>
      <c r="N55" s="745"/>
    </row>
    <row r="56" spans="1:14" ht="15" customHeight="1">
      <c r="A56" s="695"/>
      <c r="B56" s="33"/>
      <c r="C56" s="35"/>
      <c r="D56" s="35"/>
      <c r="E56" s="35"/>
      <c r="F56" s="35"/>
      <c r="G56" s="36"/>
      <c r="H56" s="34"/>
      <c r="I56" s="45"/>
      <c r="J56" s="1054"/>
      <c r="K56" s="742"/>
      <c r="L56" s="715"/>
      <c r="M56" s="1054"/>
      <c r="N56" s="715"/>
    </row>
    <row r="57" spans="1:14" ht="15.75" customHeight="1">
      <c r="A57" s="695"/>
      <c r="B57" s="33"/>
      <c r="C57" s="35"/>
      <c r="D57" s="35"/>
      <c r="E57" s="35"/>
      <c r="F57" s="35"/>
      <c r="G57" s="36"/>
      <c r="H57" s="34"/>
      <c r="I57" s="1050" t="s">
        <v>1671</v>
      </c>
      <c r="J57" s="693"/>
      <c r="K57" s="693"/>
      <c r="L57" s="693"/>
      <c r="M57" s="693"/>
      <c r="N57" s="693"/>
    </row>
    <row r="58" spans="1:14" ht="15" customHeight="1">
      <c r="A58" s="1044" t="s">
        <v>157</v>
      </c>
      <c r="B58" s="1040" t="s">
        <v>1672</v>
      </c>
      <c r="C58" s="707"/>
      <c r="D58" s="707"/>
      <c r="E58" s="707"/>
      <c r="F58" s="707"/>
      <c r="G58" s="713"/>
      <c r="H58" s="30"/>
      <c r="I58" s="1050" t="s">
        <v>1673</v>
      </c>
      <c r="J58" s="693"/>
      <c r="K58" s="693"/>
      <c r="L58" s="693"/>
      <c r="M58" s="693"/>
      <c r="N58" s="693"/>
    </row>
    <row r="59" spans="1:14" ht="15" customHeight="1">
      <c r="A59" s="695"/>
      <c r="B59" s="746"/>
      <c r="C59" s="693"/>
      <c r="D59" s="693"/>
      <c r="E59" s="693"/>
      <c r="F59" s="693"/>
      <c r="G59" s="745"/>
      <c r="H59" s="34"/>
      <c r="I59" s="1050" t="s">
        <v>367</v>
      </c>
      <c r="J59" s="693"/>
      <c r="K59" s="693"/>
      <c r="L59" s="693"/>
      <c r="M59" s="693"/>
      <c r="N59" s="693"/>
    </row>
    <row r="60" spans="1:14" ht="15" customHeight="1">
      <c r="A60" s="695"/>
      <c r="B60" s="33"/>
      <c r="C60" s="35"/>
      <c r="D60" s="35"/>
      <c r="E60" s="35"/>
      <c r="F60" s="35"/>
      <c r="G60" s="36"/>
      <c r="H60" s="34"/>
      <c r="I60" s="1050"/>
      <c r="J60" s="693"/>
      <c r="K60" s="693"/>
      <c r="L60" s="693"/>
      <c r="M60" s="693"/>
      <c r="N60" s="693"/>
    </row>
    <row r="61" spans="1:14" ht="15.75" customHeight="1">
      <c r="A61" s="695"/>
      <c r="B61" s="33"/>
      <c r="C61" s="35"/>
      <c r="D61" s="35"/>
      <c r="E61" s="35"/>
      <c r="F61" s="35"/>
      <c r="G61" s="36"/>
      <c r="H61" s="34"/>
      <c r="I61" s="1050"/>
      <c r="J61" s="693"/>
      <c r="K61" s="693"/>
      <c r="L61" s="693"/>
      <c r="M61" s="693"/>
      <c r="N61" s="693"/>
    </row>
    <row r="62" spans="1:14" ht="15.75" customHeight="1">
      <c r="A62" s="695"/>
      <c r="B62" s="33"/>
      <c r="C62" s="35"/>
      <c r="D62" s="35"/>
      <c r="E62" s="35"/>
      <c r="F62" s="35"/>
      <c r="G62" s="36"/>
      <c r="H62" s="34"/>
      <c r="I62" s="1049"/>
      <c r="J62" s="693"/>
      <c r="K62" s="46"/>
      <c r="L62" s="47"/>
      <c r="M62" s="47"/>
      <c r="N62" s="47"/>
    </row>
    <row r="63" spans="1:14" ht="15.75" customHeight="1">
      <c r="A63" s="695"/>
      <c r="B63" s="33"/>
      <c r="C63" s="35"/>
      <c r="D63" s="35"/>
      <c r="E63" s="35"/>
      <c r="F63" s="35"/>
      <c r="G63" s="36"/>
      <c r="H63" s="34"/>
      <c r="I63" s="1050" t="s">
        <v>1674</v>
      </c>
      <c r="J63" s="693"/>
      <c r="K63" s="693"/>
      <c r="L63" s="693"/>
      <c r="M63" s="693"/>
      <c r="N63" s="693"/>
    </row>
    <row r="64" spans="1:14" ht="15" customHeight="1">
      <c r="A64" s="696"/>
      <c r="B64" s="31"/>
      <c r="C64" s="37"/>
      <c r="D64" s="37"/>
      <c r="E64" s="37"/>
      <c r="F64" s="37"/>
      <c r="G64" s="38"/>
      <c r="H64" s="32"/>
      <c r="I64" s="1051" t="s">
        <v>1675</v>
      </c>
      <c r="J64" s="693"/>
      <c r="K64" s="693"/>
      <c r="L64" s="693"/>
      <c r="M64" s="693"/>
      <c r="N64" s="693"/>
    </row>
    <row r="65" spans="1:14" ht="15.75" customHeight="1">
      <c r="A65" s="48"/>
      <c r="B65" s="1052"/>
      <c r="C65" s="707"/>
      <c r="D65" s="707"/>
      <c r="E65" s="707"/>
      <c r="F65" s="707"/>
      <c r="G65" s="707"/>
      <c r="H65" s="48"/>
      <c r="I65" s="1051"/>
      <c r="J65" s="693"/>
      <c r="K65" s="693"/>
      <c r="L65" s="693"/>
      <c r="M65" s="693"/>
      <c r="N65" s="693"/>
    </row>
    <row r="66" spans="1:14" ht="15.75" customHeight="1">
      <c r="A66" s="49" t="s">
        <v>1676</v>
      </c>
      <c r="B66" s="50"/>
      <c r="C66" s="50"/>
      <c r="D66" s="50"/>
      <c r="E66" s="50"/>
      <c r="F66" s="50"/>
      <c r="G66" s="50"/>
      <c r="H66" s="50"/>
      <c r="I66" s="50"/>
      <c r="J66" s="50"/>
      <c r="K66" s="50"/>
      <c r="L66" s="50"/>
      <c r="M66" s="50"/>
      <c r="N66" s="50"/>
    </row>
    <row r="67" spans="1:14" ht="15.75" customHeight="1">
      <c r="A67" s="51"/>
      <c r="B67" s="52" t="s">
        <v>1677</v>
      </c>
      <c r="C67" s="53"/>
      <c r="D67" s="53"/>
      <c r="E67" s="53"/>
      <c r="F67" s="53"/>
      <c r="G67" s="53"/>
      <c r="H67" s="53"/>
      <c r="I67" s="53"/>
      <c r="J67" s="53"/>
      <c r="K67" s="53"/>
      <c r="L67" s="53"/>
      <c r="M67" s="53"/>
      <c r="N67" s="53"/>
    </row>
    <row r="68" spans="1:14" ht="15.75" customHeight="1">
      <c r="A68" s="54"/>
      <c r="B68" s="52" t="s">
        <v>1678</v>
      </c>
      <c r="C68" s="53"/>
      <c r="D68" s="53"/>
      <c r="E68" s="53"/>
      <c r="F68" s="53"/>
      <c r="G68" s="53"/>
      <c r="H68" s="53"/>
      <c r="I68" s="53"/>
      <c r="J68" s="53"/>
      <c r="K68" s="53"/>
      <c r="L68" s="53"/>
      <c r="M68" s="53"/>
      <c r="N68" s="53"/>
    </row>
    <row r="69" spans="1:14" ht="15.75" customHeight="1"/>
    <row r="70" spans="1:14" ht="15.75" customHeight="1"/>
    <row r="71" spans="1:14" ht="15.75" customHeight="1"/>
    <row r="72" spans="1:14" ht="15.75" customHeight="1"/>
    <row r="73" spans="1:14" ht="15.75" customHeight="1"/>
    <row r="74" spans="1:14" ht="15.75" customHeight="1"/>
    <row r="75" spans="1:14" ht="15.75" customHeight="1"/>
    <row r="76" spans="1:14" ht="15.75" customHeight="1"/>
    <row r="77" spans="1:14" ht="15.75" customHeight="1"/>
    <row r="78" spans="1:14" ht="15.75" customHeight="1"/>
    <row r="79" spans="1:14" ht="15.75" customHeight="1"/>
    <row r="80" spans="1: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8">
    <mergeCell ref="A5:N5"/>
    <mergeCell ref="A6:N6"/>
    <mergeCell ref="A8:C8"/>
    <mergeCell ref="A9:C9"/>
    <mergeCell ref="B11:N11"/>
    <mergeCell ref="A11:A19"/>
    <mergeCell ref="C12:H12"/>
    <mergeCell ref="I12:N12"/>
    <mergeCell ref="C13:H13"/>
    <mergeCell ref="I13:N13"/>
    <mergeCell ref="C14:H14"/>
    <mergeCell ref="I14:N14"/>
    <mergeCell ref="C15:H15"/>
    <mergeCell ref="I15:N15"/>
    <mergeCell ref="C16:H16"/>
    <mergeCell ref="I16:N16"/>
    <mergeCell ref="C17:H17"/>
    <mergeCell ref="I17:N17"/>
    <mergeCell ref="C18:H18"/>
    <mergeCell ref="I18:N18"/>
    <mergeCell ref="C19:H19"/>
    <mergeCell ref="I19:N19"/>
    <mergeCell ref="C20:H20"/>
    <mergeCell ref="I20:N20"/>
    <mergeCell ref="J46:L46"/>
    <mergeCell ref="M46:N46"/>
    <mergeCell ref="A39:B39"/>
    <mergeCell ref="C39:F39"/>
    <mergeCell ref="A40:B40"/>
    <mergeCell ref="A43:N43"/>
    <mergeCell ref="J44:L44"/>
    <mergeCell ref="M44:N44"/>
    <mergeCell ref="M41:M42"/>
    <mergeCell ref="N41:N42"/>
    <mergeCell ref="A37:B38"/>
    <mergeCell ref="A21:A36"/>
    <mergeCell ref="A44:A45"/>
    <mergeCell ref="J45:L45"/>
    <mergeCell ref="J49:L49"/>
    <mergeCell ref="M49:N49"/>
    <mergeCell ref="J50:L50"/>
    <mergeCell ref="M50:N50"/>
    <mergeCell ref="B47:G47"/>
    <mergeCell ref="J47:L47"/>
    <mergeCell ref="M47:N47"/>
    <mergeCell ref="B48:G48"/>
    <mergeCell ref="J48:L48"/>
    <mergeCell ref="M48:N48"/>
    <mergeCell ref="J51:L51"/>
    <mergeCell ref="M51:N51"/>
    <mergeCell ref="J52:L52"/>
    <mergeCell ref="M52:N52"/>
    <mergeCell ref="J53:L53"/>
    <mergeCell ref="M53:N53"/>
    <mergeCell ref="J54:L54"/>
    <mergeCell ref="M54:N54"/>
    <mergeCell ref="J55:L55"/>
    <mergeCell ref="M55:N55"/>
    <mergeCell ref="J56:L56"/>
    <mergeCell ref="M56:N56"/>
    <mergeCell ref="I57:N57"/>
    <mergeCell ref="I58:N58"/>
    <mergeCell ref="I59:N59"/>
    <mergeCell ref="I60:N60"/>
    <mergeCell ref="I61:N61"/>
    <mergeCell ref="I62:J62"/>
    <mergeCell ref="I63:N63"/>
    <mergeCell ref="I64:N64"/>
    <mergeCell ref="B65:G65"/>
    <mergeCell ref="I65:N65"/>
    <mergeCell ref="M45:N45"/>
    <mergeCell ref="C21:N21"/>
    <mergeCell ref="C22:D22"/>
    <mergeCell ref="E22:F22"/>
    <mergeCell ref="G22:H22"/>
    <mergeCell ref="I22:J22"/>
    <mergeCell ref="K22:L22"/>
    <mergeCell ref="M22:N22"/>
    <mergeCell ref="B58:G59"/>
    <mergeCell ref="A41:B42"/>
    <mergeCell ref="B44:G45"/>
    <mergeCell ref="B21:B23"/>
    <mergeCell ref="H44:H45"/>
    <mergeCell ref="A46:A47"/>
    <mergeCell ref="A48:A57"/>
    <mergeCell ref="A58:A64"/>
    <mergeCell ref="B49:G49"/>
    <mergeCell ref="B46:G46"/>
  </mergeCells>
  <pageMargins left="0.7" right="0.7" top="0.75" bottom="0.75" header="0" footer="0"/>
  <pageSetup paperSize="9" scale="70" orientation="portrait"/>
  <legacyDrawing r:id="rId1"/>
  <oleObjects>
    <oleObject progId="Word.Picture.8" shapeId="1025" r:id="rId2"/>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PERSYARATAN ADMINISTRASI 2020</vt:lpstr>
      <vt:lpstr>PAK</vt:lpstr>
      <vt:lpstr>DUPAK</vt:lpstr>
      <vt:lpstr>PENDIDIKAN</vt:lpstr>
      <vt:lpstr>PENELITIAN</vt:lpstr>
      <vt:lpstr>PENGABDIAN</vt:lpstr>
      <vt:lpstr>PENUNJANG</vt:lpstr>
      <vt:lpstr>Resume PENILAIAN TPJA UNAND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ina</dc:creator>
  <cp:lastModifiedBy>user</cp:lastModifiedBy>
  <cp:lastPrinted>2022-08-12T09:20:39Z</cp:lastPrinted>
  <dcterms:created xsi:type="dcterms:W3CDTF">2013-02-21T03:23:00Z</dcterms:created>
  <dcterms:modified xsi:type="dcterms:W3CDTF">2022-08-30T09:33:54Z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8CC255AF41A64FDDB8E571263259B3C3</vt:lpwstr>
  </property>
  <property fmtid="{D5CDD505-2E9C-101B-9397-08002B2CF9AE}" pid="3" name="KSOProductBuildVer">
    <vt:lpwstr>1033-11.2.0.11191</vt:lpwstr>
  </property>
</Properties>
</file>