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D:\TPJA\"/>
    </mc:Choice>
  </mc:AlternateContent>
  <xr:revisionPtr revIDLastSave="0" documentId="8_{1C5B50D8-59AA-4E2C-94F4-8B923D157B77}" xr6:coauthVersionLast="47" xr6:coauthVersionMax="47" xr10:uidLastSave="{00000000-0000-0000-0000-000000000000}"/>
  <bookViews>
    <workbookView xWindow="-120" yWindow="-120" windowWidth="20730" windowHeight="11040" firstSheet="1" activeTab="6" xr2:uid="{00000000-000D-0000-FFFF-FFFF00000000}"/>
  </bookViews>
  <sheets>
    <sheet name="PERSYARATAN ADMINISTRASI 2020" sheetId="1" r:id="rId1"/>
    <sheet name="PAK" sheetId="2" r:id="rId2"/>
    <sheet name="DUPAK" sheetId="3" r:id="rId3"/>
    <sheet name="PENDIDIKAN" sheetId="4" r:id="rId4"/>
    <sheet name="PENELITIAN" sheetId="5" r:id="rId5"/>
    <sheet name="PENGABDIAN" sheetId="6" r:id="rId6"/>
    <sheet name="PENUNJANG" sheetId="7" r:id="rId7"/>
    <sheet name="Resume PENILAIAN TPJA UNAND " sheetId="8" r:id="rId8"/>
  </sheets>
  <externalReferences>
    <externalReference r:id="rId9"/>
  </externalReferenc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51" i="6" l="1"/>
  <c r="L41" i="8"/>
  <c r="J41" i="8"/>
  <c r="H41" i="8"/>
  <c r="F41" i="8"/>
  <c r="N39" i="8"/>
  <c r="I38" i="8"/>
  <c r="G38" i="8"/>
  <c r="E38" i="8"/>
  <c r="D37" i="8"/>
  <c r="D40" i="8" s="1"/>
  <c r="F35" i="8"/>
  <c r="F31" i="8"/>
  <c r="L30" i="8"/>
  <c r="L27" i="8"/>
  <c r="H26" i="8"/>
  <c r="H25" i="8"/>
  <c r="K24" i="8"/>
  <c r="K38" i="8" s="1"/>
  <c r="D24" i="8"/>
  <c r="C24" i="8"/>
  <c r="C38" i="8" s="1"/>
  <c r="I17" i="8"/>
  <c r="I16" i="8"/>
  <c r="I15" i="8"/>
  <c r="I14" i="8"/>
  <c r="I13" i="8"/>
  <c r="I12" i="8"/>
  <c r="O154"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2" i="7" s="1"/>
  <c r="L100" i="7" s="1"/>
  <c r="L103" i="7"/>
  <c r="L99" i="7"/>
  <c r="L98" i="7"/>
  <c r="L97" i="7"/>
  <c r="L96" i="7"/>
  <c r="L95" i="7"/>
  <c r="L93" i="7" s="1"/>
  <c r="L90" i="7" s="1"/>
  <c r="I209" i="3" s="1"/>
  <c r="L29" i="8" s="1"/>
  <c r="L94" i="7"/>
  <c r="L84" i="7"/>
  <c r="L82" i="7" s="1"/>
  <c r="L79" i="7" s="1"/>
  <c r="L74" i="7" s="1"/>
  <c r="I190" i="3" s="1"/>
  <c r="L26" i="8" s="1"/>
  <c r="L83" i="7"/>
  <c r="L70" i="7"/>
  <c r="L69" i="7"/>
  <c r="L67" i="7"/>
  <c r="L66" i="7"/>
  <c r="I183" i="3" s="1"/>
  <c r="L25" i="8" s="1"/>
  <c r="L64" i="7"/>
  <c r="L63" i="7"/>
  <c r="L62" i="7"/>
  <c r="L61" i="7"/>
  <c r="L60" i="7"/>
  <c r="L59" i="7"/>
  <c r="L58" i="7"/>
  <c r="L57" i="7"/>
  <c r="L56" i="7"/>
  <c r="L55" i="7"/>
  <c r="L54" i="7"/>
  <c r="L53" i="7"/>
  <c r="L52" i="7"/>
  <c r="L51" i="7"/>
  <c r="L50" i="7"/>
  <c r="L49" i="7"/>
  <c r="L48" i="7"/>
  <c r="L47" i="7"/>
  <c r="L46" i="7"/>
  <c r="L45" i="7"/>
  <c r="L44" i="7"/>
  <c r="L43" i="7"/>
  <c r="L42" i="7"/>
  <c r="L41" i="7"/>
  <c r="L40" i="7"/>
  <c r="L39" i="7"/>
  <c r="L38" i="7"/>
  <c r="L36" i="7"/>
  <c r="L35" i="7"/>
  <c r="L34" i="7"/>
  <c r="L33" i="7"/>
  <c r="L32" i="7"/>
  <c r="L31" i="7"/>
  <c r="L30" i="7"/>
  <c r="L29" i="7"/>
  <c r="L28" i="7"/>
  <c r="L27" i="7"/>
  <c r="L26" i="7"/>
  <c r="L25" i="7"/>
  <c r="L24" i="7"/>
  <c r="L23" i="7" s="1"/>
  <c r="G16" i="7"/>
  <c r="G15" i="7"/>
  <c r="G12" i="7"/>
  <c r="G9" i="7"/>
  <c r="G8" i="7"/>
  <c r="G7" i="7"/>
  <c r="G6" i="7"/>
  <c r="G5" i="7"/>
  <c r="J78" i="6"/>
  <c r="J77" i="6"/>
  <c r="O72" i="6"/>
  <c r="L58" i="6"/>
  <c r="L57" i="6"/>
  <c r="L56" i="6"/>
  <c r="L50" i="6"/>
  <c r="L49" i="6"/>
  <c r="L48" i="6"/>
  <c r="L47" i="6"/>
  <c r="L46" i="6"/>
  <c r="L45" i="6"/>
  <c r="L44" i="6"/>
  <c r="L43" i="6"/>
  <c r="L42" i="6"/>
  <c r="L41" i="6"/>
  <c r="L40" i="6"/>
  <c r="L39" i="6"/>
  <c r="L38" i="6"/>
  <c r="L37" i="6"/>
  <c r="L36" i="6"/>
  <c r="L35" i="6"/>
  <c r="L34" i="6"/>
  <c r="L33" i="6"/>
  <c r="L32" i="6"/>
  <c r="L28" i="6" s="1"/>
  <c r="L27" i="6" s="1"/>
  <c r="G16" i="6"/>
  <c r="G9" i="6" s="1"/>
  <c r="G12" i="6"/>
  <c r="G8" i="6"/>
  <c r="G7" i="6"/>
  <c r="G6" i="6"/>
  <c r="G5" i="6"/>
  <c r="O695" i="5"/>
  <c r="N690" i="5"/>
  <c r="H28" i="8" s="1"/>
  <c r="N683" i="5"/>
  <c r="H27" i="8" s="1"/>
  <c r="N674" i="5"/>
  <c r="N673" i="5" s="1"/>
  <c r="N669" i="5"/>
  <c r="N666" i="5"/>
  <c r="N663" i="5"/>
  <c r="N654" i="5"/>
  <c r="N645" i="5"/>
  <c r="N644" i="5"/>
  <c r="N629" i="5"/>
  <c r="N615" i="5"/>
  <c r="N602" i="5"/>
  <c r="N589" i="5"/>
  <c r="N576" i="5"/>
  <c r="N563" i="5"/>
  <c r="N549" i="5"/>
  <c r="N535" i="5"/>
  <c r="N521" i="5"/>
  <c r="N507" i="5"/>
  <c r="N494" i="5"/>
  <c r="N480" i="5"/>
  <c r="N466" i="5"/>
  <c r="N437" i="5" s="1"/>
  <c r="N436" i="5" s="1"/>
  <c r="N435" i="5" s="1"/>
  <c r="N452" i="5"/>
  <c r="N438" i="5"/>
  <c r="N420" i="5"/>
  <c r="N405" i="5"/>
  <c r="N404" i="5"/>
  <c r="N387" i="5"/>
  <c r="N371" i="5"/>
  <c r="N355" i="5"/>
  <c r="N339" i="5"/>
  <c r="N323" i="5"/>
  <c r="N307" i="5"/>
  <c r="N291" i="5"/>
  <c r="N275" i="5"/>
  <c r="N259" i="5"/>
  <c r="N243" i="5"/>
  <c r="N227" i="5"/>
  <c r="N211" i="5"/>
  <c r="N178" i="5" s="1"/>
  <c r="N195" i="5"/>
  <c r="N179" i="5"/>
  <c r="N159" i="5"/>
  <c r="N158" i="5" s="1"/>
  <c r="I119" i="3" s="1"/>
  <c r="N138" i="5"/>
  <c r="N117" i="5"/>
  <c r="N97" i="5"/>
  <c r="N96" i="5" s="1"/>
  <c r="N95" i="5" s="1"/>
  <c r="I116" i="3" s="1"/>
  <c r="N86" i="5"/>
  <c r="N77" i="5"/>
  <c r="N76" i="5" s="1"/>
  <c r="N67" i="5"/>
  <c r="N58" i="5"/>
  <c r="N57" i="5"/>
  <c r="N49" i="5"/>
  <c r="N42" i="5"/>
  <c r="N41" i="5"/>
  <c r="N34" i="5"/>
  <c r="N27" i="5"/>
  <c r="N26" i="5"/>
  <c r="N25" i="5"/>
  <c r="I16" i="5"/>
  <c r="I9" i="5" s="1"/>
  <c r="I15" i="5"/>
  <c r="I14" i="5"/>
  <c r="I13" i="5"/>
  <c r="I12" i="5"/>
  <c r="I8" i="5"/>
  <c r="I7" i="5"/>
  <c r="I6" i="5"/>
  <c r="I5" i="5"/>
  <c r="I362" i="4"/>
  <c r="I361" i="4"/>
  <c r="N356" i="4"/>
  <c r="K354" i="4"/>
  <c r="K346" i="4" s="1"/>
  <c r="I99" i="3" s="1"/>
  <c r="F36" i="8" s="1"/>
  <c r="K353" i="4"/>
  <c r="K342" i="4"/>
  <c r="I90" i="3" s="1"/>
  <c r="K339" i="4"/>
  <c r="I88" i="3" s="1"/>
  <c r="F34" i="8" s="1"/>
  <c r="K321" i="4"/>
  <c r="K320" i="4"/>
  <c r="K319" i="4"/>
  <c r="K318" i="4"/>
  <c r="K317" i="4"/>
  <c r="K316" i="4"/>
  <c r="K315" i="4"/>
  <c r="K314" i="4"/>
  <c r="K313" i="4"/>
  <c r="K312" i="4"/>
  <c r="K311" i="4"/>
  <c r="K310" i="4"/>
  <c r="K309" i="4"/>
  <c r="K308" i="4"/>
  <c r="K322" i="4" s="1"/>
  <c r="K306" i="4" s="1"/>
  <c r="I70" i="3" s="1"/>
  <c r="F29" i="8" s="1"/>
  <c r="I305" i="4"/>
  <c r="K304" i="4"/>
  <c r="K303" i="4"/>
  <c r="K302" i="4"/>
  <c r="K301" i="4"/>
  <c r="K300" i="4"/>
  <c r="K299" i="4"/>
  <c r="K298" i="4"/>
  <c r="K297" i="4"/>
  <c r="K305" i="4" s="1"/>
  <c r="I295" i="4"/>
  <c r="K294" i="4"/>
  <c r="K293" i="4"/>
  <c r="K292" i="4"/>
  <c r="K291" i="4"/>
  <c r="K295" i="4" s="1"/>
  <c r="K287" i="4" s="1"/>
  <c r="I69" i="3" s="1"/>
  <c r="K290" i="4"/>
  <c r="K289" i="4"/>
  <c r="I286" i="4"/>
  <c r="K285" i="4"/>
  <c r="K284" i="4"/>
  <c r="K283" i="4"/>
  <c r="K286" i="4" s="1"/>
  <c r="K282" i="4"/>
  <c r="I280" i="4"/>
  <c r="K279" i="4"/>
  <c r="K280" i="4" s="1"/>
  <c r="K271" i="4"/>
  <c r="I64" i="3" s="1"/>
  <c r="I268" i="4"/>
  <c r="K267" i="4"/>
  <c r="K266" i="4"/>
  <c r="K265" i="4"/>
  <c r="K264" i="4"/>
  <c r="K263" i="4"/>
  <c r="K262" i="4"/>
  <c r="K261" i="4"/>
  <c r="K260" i="4"/>
  <c r="K268" i="4" s="1"/>
  <c r="I60" i="3" s="1"/>
  <c r="I258" i="4"/>
  <c r="K257" i="4"/>
  <c r="K256" i="4"/>
  <c r="K255" i="4"/>
  <c r="K258" i="4" s="1"/>
  <c r="K245" i="4"/>
  <c r="I48" i="3" s="1"/>
  <c r="F26" i="8" s="1"/>
  <c r="K244" i="4"/>
  <c r="K242" i="4"/>
  <c r="K239" i="4"/>
  <c r="K237" i="4"/>
  <c r="K235" i="4"/>
  <c r="K234" i="4"/>
  <c r="K231" i="4"/>
  <c r="K227" i="4"/>
  <c r="K223" i="4"/>
  <c r="K221" i="4"/>
  <c r="K217" i="4"/>
  <c r="K213" i="4"/>
  <c r="K211" i="4"/>
  <c r="K209" i="4"/>
  <c r="K207" i="4"/>
  <c r="K201" i="4"/>
  <c r="K199" i="4"/>
  <c r="K180" i="4" s="1"/>
  <c r="K179" i="4" s="1"/>
  <c r="I46" i="3" s="1"/>
  <c r="F25" i="8" s="1"/>
  <c r="K193" i="4"/>
  <c r="K182" i="4"/>
  <c r="I178" i="4"/>
  <c r="K177" i="4"/>
  <c r="K176" i="4"/>
  <c r="K175" i="4"/>
  <c r="K174" i="4"/>
  <c r="K173" i="4"/>
  <c r="K172" i="4"/>
  <c r="K178" i="4" s="1"/>
  <c r="I170" i="4"/>
  <c r="K169" i="4"/>
  <c r="K168" i="4"/>
  <c r="K167" i="4"/>
  <c r="K166" i="4"/>
  <c r="K170" i="4" s="1"/>
  <c r="I164" i="4"/>
  <c r="K163" i="4"/>
  <c r="K162" i="4"/>
  <c r="K161" i="4"/>
  <c r="K160" i="4"/>
  <c r="K159" i="4"/>
  <c r="K158" i="4"/>
  <c r="K157" i="4"/>
  <c r="K164" i="4" s="1"/>
  <c r="I155" i="4"/>
  <c r="K154" i="4"/>
  <c r="K153" i="4"/>
  <c r="K152" i="4"/>
  <c r="K155" i="4" s="1"/>
  <c r="K151" i="4"/>
  <c r="K150" i="4"/>
  <c r="I148" i="4"/>
  <c r="K147" i="4"/>
  <c r="K146" i="4"/>
  <c r="K145" i="4"/>
  <c r="K144" i="4"/>
  <c r="K148" i="4" s="1"/>
  <c r="K143" i="4"/>
  <c r="I141" i="4"/>
  <c r="K140" i="4"/>
  <c r="K139" i="4"/>
  <c r="K138" i="4"/>
  <c r="K137" i="4"/>
  <c r="K136" i="4"/>
  <c r="K135" i="4"/>
  <c r="K134" i="4"/>
  <c r="K141" i="4" s="1"/>
  <c r="I132" i="4"/>
  <c r="K131" i="4"/>
  <c r="K130" i="4"/>
  <c r="K129" i="4"/>
  <c r="K128" i="4"/>
  <c r="K132" i="4" s="1"/>
  <c r="K127" i="4"/>
  <c r="K126" i="4"/>
  <c r="I124" i="4"/>
  <c r="K123" i="4"/>
  <c r="K122" i="4"/>
  <c r="K121" i="4"/>
  <c r="K120" i="4"/>
  <c r="K124" i="4" s="1"/>
  <c r="K119" i="4"/>
  <c r="I117" i="4"/>
  <c r="K116" i="4"/>
  <c r="K115" i="4"/>
  <c r="K114" i="4"/>
  <c r="K113" i="4"/>
  <c r="K112" i="4"/>
  <c r="K111" i="4"/>
  <c r="K110" i="4"/>
  <c r="K117" i="4" s="1"/>
  <c r="I108" i="4"/>
  <c r="K107" i="4"/>
  <c r="K106" i="4"/>
  <c r="K105" i="4"/>
  <c r="K104" i="4"/>
  <c r="K108" i="4" s="1"/>
  <c r="K103" i="4"/>
  <c r="K102" i="4"/>
  <c r="I100" i="4"/>
  <c r="K99" i="4"/>
  <c r="K98" i="4"/>
  <c r="K97" i="4"/>
  <c r="K96" i="4"/>
  <c r="K100" i="4" s="1"/>
  <c r="K95" i="4"/>
  <c r="K94" i="4"/>
  <c r="I92" i="4"/>
  <c r="K91" i="4"/>
  <c r="K90" i="4"/>
  <c r="K89" i="4"/>
  <c r="K88" i="4"/>
  <c r="K87" i="4"/>
  <c r="K86" i="4"/>
  <c r="K85" i="4"/>
  <c r="K92" i="4" s="1"/>
  <c r="I83" i="4"/>
  <c r="K82" i="4"/>
  <c r="K81" i="4"/>
  <c r="K80" i="4"/>
  <c r="K83" i="4" s="1"/>
  <c r="K79" i="4"/>
  <c r="K78" i="4"/>
  <c r="K77" i="4"/>
  <c r="I75" i="4"/>
  <c r="K74" i="4"/>
  <c r="K73" i="4"/>
  <c r="K72" i="4"/>
  <c r="K75" i="4" s="1"/>
  <c r="K71" i="4"/>
  <c r="K70" i="4"/>
  <c r="K69" i="4"/>
  <c r="I67" i="4"/>
  <c r="K66" i="4"/>
  <c r="K65" i="4"/>
  <c r="K64" i="4"/>
  <c r="K67" i="4" s="1"/>
  <c r="K63" i="4"/>
  <c r="K62" i="4"/>
  <c r="K61" i="4"/>
  <c r="I59" i="4"/>
  <c r="K58" i="4"/>
  <c r="K57" i="4"/>
  <c r="K56" i="4"/>
  <c r="K59" i="4" s="1"/>
  <c r="K55" i="4"/>
  <c r="I53" i="4"/>
  <c r="K52" i="4"/>
  <c r="K51" i="4"/>
  <c r="K50" i="4"/>
  <c r="K49" i="4"/>
  <c r="K48" i="4"/>
  <c r="K53" i="4" s="1"/>
  <c r="I46" i="4"/>
  <c r="K45" i="4"/>
  <c r="K44" i="4"/>
  <c r="K43" i="4"/>
  <c r="K46" i="4" s="1"/>
  <c r="K42" i="4"/>
  <c r="I40" i="4"/>
  <c r="K39" i="4"/>
  <c r="K38" i="4"/>
  <c r="K37" i="4"/>
  <c r="K36" i="4"/>
  <c r="K40" i="4" s="1"/>
  <c r="I34" i="4"/>
  <c r="K33" i="4"/>
  <c r="K32" i="4"/>
  <c r="K31" i="4"/>
  <c r="K30" i="4"/>
  <c r="K34" i="4" s="1"/>
  <c r="K25" i="4"/>
  <c r="K24" i="4"/>
  <c r="K23" i="4"/>
  <c r="K22" i="4"/>
  <c r="F16" i="4"/>
  <c r="F15" i="4"/>
  <c r="G15" i="6" s="1"/>
  <c r="F14" i="4"/>
  <c r="G14" i="7" s="1"/>
  <c r="F13" i="4"/>
  <c r="G13" i="6" s="1"/>
  <c r="F12" i="4"/>
  <c r="F9" i="4"/>
  <c r="J160" i="7" s="1"/>
  <c r="I253" i="3"/>
  <c r="J84" i="6" s="1"/>
  <c r="I252" i="3"/>
  <c r="J706" i="5" s="1"/>
  <c r="D236" i="3"/>
  <c r="I235" i="3"/>
  <c r="C235" i="3"/>
  <c r="I233" i="3"/>
  <c r="L33" i="8" s="1"/>
  <c r="I229" i="3"/>
  <c r="L32" i="8" s="1"/>
  <c r="I225" i="3"/>
  <c r="L31" i="8" s="1"/>
  <c r="I216" i="3"/>
  <c r="I206" i="3"/>
  <c r="L28" i="8" s="1"/>
  <c r="I199" i="3"/>
  <c r="H179" i="3"/>
  <c r="H237" i="3" s="1"/>
  <c r="I176" i="3"/>
  <c r="J28" i="8" s="1"/>
  <c r="I172" i="3"/>
  <c r="J27" i="8" s="1"/>
  <c r="I154" i="3"/>
  <c r="J25" i="8" s="1"/>
  <c r="I152" i="3"/>
  <c r="H151" i="3"/>
  <c r="H178" i="3" s="1"/>
  <c r="I147" i="3"/>
  <c r="I144" i="3"/>
  <c r="I142" i="3"/>
  <c r="I140" i="3"/>
  <c r="H107" i="3"/>
  <c r="I91" i="3"/>
  <c r="I79" i="3"/>
  <c r="F33" i="8" s="1"/>
  <c r="I77" i="3"/>
  <c r="I74" i="3"/>
  <c r="F32" i="8" s="1"/>
  <c r="I72" i="3"/>
  <c r="F30" i="8" s="1"/>
  <c r="H43" i="3"/>
  <c r="J40" i="3"/>
  <c r="H40" i="3"/>
  <c r="I39" i="3"/>
  <c r="J39" i="3" s="1"/>
  <c r="J37" i="3"/>
  <c r="I37" i="3"/>
  <c r="H37" i="3"/>
  <c r="H30" i="3"/>
  <c r="H29" i="3"/>
  <c r="H28" i="3"/>
  <c r="H27" i="3"/>
  <c r="H26" i="3"/>
  <c r="H25" i="3"/>
  <c r="H24" i="3"/>
  <c r="H23" i="3"/>
  <c r="H22" i="3"/>
  <c r="H21" i="3"/>
  <c r="H19" i="3"/>
  <c r="C42" i="2"/>
  <c r="F28" i="2"/>
  <c r="F25" i="2"/>
  <c r="F29" i="2" s="1"/>
  <c r="H20" i="2"/>
  <c r="E45" i="1"/>
  <c r="E36" i="1"/>
  <c r="I161" i="3" l="1"/>
  <c r="J26" i="8" s="1"/>
  <c r="L22" i="6"/>
  <c r="K253" i="4"/>
  <c r="I57" i="3" s="1"/>
  <c r="I59" i="3"/>
  <c r="I180" i="3"/>
  <c r="L22" i="7"/>
  <c r="G27" i="2" s="1"/>
  <c r="L154" i="7"/>
  <c r="M38" i="8"/>
  <c r="M41" i="8" s="1"/>
  <c r="I117" i="3"/>
  <c r="K28" i="4"/>
  <c r="K277" i="4"/>
  <c r="N56" i="5"/>
  <c r="N24" i="5" s="1"/>
  <c r="K272" i="4"/>
  <c r="K269" i="4" s="1"/>
  <c r="I62" i="3" s="1"/>
  <c r="I367" i="4"/>
  <c r="J707" i="5" s="1"/>
  <c r="G14" i="6"/>
  <c r="J83" i="6"/>
  <c r="G13" i="7"/>
  <c r="J24" i="8"/>
  <c r="I366" i="4"/>
  <c r="N23" i="5" l="1"/>
  <c r="I109" i="3"/>
  <c r="K252" i="4"/>
  <c r="I56" i="3" s="1"/>
  <c r="F27" i="8" s="1"/>
  <c r="H27" i="2"/>
  <c r="H28" i="2" s="1"/>
  <c r="G28" i="2"/>
  <c r="I68" i="3"/>
  <c r="K276" i="4"/>
  <c r="I67" i="3" s="1"/>
  <c r="F28" i="8" s="1"/>
  <c r="I179" i="3"/>
  <c r="L24" i="8"/>
  <c r="L37" i="8" s="1"/>
  <c r="L40" i="8" s="1"/>
  <c r="I151" i="3"/>
  <c r="J37" i="8"/>
  <c r="J40" i="8" s="1"/>
  <c r="K27" i="4"/>
  <c r="I44" i="3"/>
  <c r="G24" i="2"/>
  <c r="H24" i="2" s="1"/>
  <c r="L72" i="6"/>
  <c r="J151" i="3" l="1"/>
  <c r="J44" i="3"/>
  <c r="F24" i="8"/>
  <c r="F37" i="8" s="1"/>
  <c r="N22" i="5"/>
  <c r="I108" i="3"/>
  <c r="H24" i="8" s="1"/>
  <c r="H37" i="8" s="1"/>
  <c r="H40" i="8" s="1"/>
  <c r="G22" i="2"/>
  <c r="K356" i="4"/>
  <c r="J179" i="3"/>
  <c r="J237" i="3" s="1"/>
  <c r="I237" i="3"/>
  <c r="I43" i="3" l="1"/>
  <c r="J43" i="3" s="1"/>
  <c r="H22" i="2"/>
  <c r="G25" i="2"/>
  <c r="G29" i="2" s="1"/>
  <c r="N695" i="5"/>
  <c r="G23" i="2"/>
  <c r="F40" i="8"/>
  <c r="N40" i="8" s="1"/>
  <c r="N37" i="8"/>
  <c r="I107" i="3" l="1"/>
  <c r="H23" i="2"/>
  <c r="H25" i="2"/>
  <c r="H29" i="2" s="1"/>
  <c r="J107" i="3" l="1"/>
  <c r="J178" i="3" s="1"/>
  <c r="I178" i="3"/>
</calcChain>
</file>

<file path=xl/sharedStrings.xml><?xml version="1.0" encoding="utf-8"?>
<sst xmlns="http://schemas.openxmlformats.org/spreadsheetml/2006/main" count="5185" uniqueCount="1852">
  <si>
    <t>PERSYARATAN ADMINSITRASI (FORMAT PDF UKURAN FILE MAKSIMAL 2 MB)</t>
  </si>
  <si>
    <t>A. Persyaratan Umum</t>
  </si>
  <si>
    <t>No.</t>
  </si>
  <si>
    <t>Jenis Dokumen</t>
  </si>
  <si>
    <t>URL Dokumen</t>
  </si>
  <si>
    <t>Petunjuk Pengisian</t>
  </si>
  <si>
    <t>SCAN Ijazah Terakhir, Sertifikat Akreditasi Prodi (Khusus S3 lulusan Dalam Negeri), dan Penyetaraan Ijazah (untuk lulusan Luar Negeri)</t>
  </si>
  <si>
    <t>https://drive.google.com/file/d/16ZnlcrrqaPryUB3oLfmzo_1y2jM8I_GE/view?usp=sharing</t>
  </si>
  <si>
    <t>Dokumen disusun sesuai urutan dalam bentuk 1 (satu) file dengan format PDF dan  URL Dokumen direct link ke https://drive.google.com/</t>
  </si>
  <si>
    <t>SCAN Surat Keputusan Pemberian Tugas Belajar/Izin Belajar (Bila Mengusulkan Ijazah Baru)</t>
  </si>
  <si>
    <t>Dokumen dalam bentuk 1 (satu) file dengan format PDF dan URL Dokumen direct link ke https://drive.google.com/</t>
  </si>
  <si>
    <t>SCAN Surat Keputusan Pengaktifan Kembali (Bila Tugas Belajar)</t>
  </si>
  <si>
    <t>PDF Ringkasan (dilengkapi dengan cover, lembar pengesahan, daftar isi) Disertasi/Thesis (sesuai pendidikan terakhir)</t>
  </si>
  <si>
    <t>https://drive.google.com/file/d/1U0DApxVXLOX2FDlG4vJ0XhhTxbmhSvbe/view?usp=sharing</t>
  </si>
  <si>
    <t>SCAN Penetapan Angka Kredit Terakhir</t>
  </si>
  <si>
    <t>https://drive.google.com/file/d/1-jxcMOu6Uz4p7Wst2fuj91jthi_i5Dkl/view?usp=sharing</t>
  </si>
  <si>
    <t>SCAN SK Jabatan Terakhir</t>
  </si>
  <si>
    <t>https://drive.google.com/file/d/1_XhmuqqDwyqywlmuAaYRdHlaV5cExwnU/view?usp=sharing</t>
  </si>
  <si>
    <t>SCAN SK Pangkat Terakhir</t>
  </si>
  <si>
    <t>https://drive.google.com/file/d/1XG1In-20k9sa9qnFaj0YgSnbGpnnI0ID/view?usp=sharing</t>
  </si>
  <si>
    <t xml:space="preserve"> SCAN PPKP (DP3) 2 Tahun Terakhir</t>
  </si>
  <si>
    <t>https://drive.google.com/file/d/1JVXonROwfiOn_rK1nQbxc5ZXuyzD2PZN/view?usp=sharing</t>
  </si>
  <si>
    <t>SCAN Persetujuan/Pertimbangan Senat Fakultas</t>
  </si>
  <si>
    <t>SCAN Daftar Hadir Anggota Senat Fakultas</t>
  </si>
  <si>
    <t>SCAN Surat Pernyataan Pengesahan Hasil Validasi Karya Ilmiah dari Dekan</t>
  </si>
  <si>
    <t>SCAN Surat Pernyataan Keabsahan Karya Ilmiah</t>
  </si>
  <si>
    <t>https://drive.google.com/file/d/1uuiKyPjzewy3xtgpL8L3oNLml0Q8L-14/view?usp=sharing</t>
  </si>
  <si>
    <t>Dokumen dalam bentuk 1 (satu) file dengan format PDF yang telah ditandatangan diatas materai Rp. 6.000,- dan URL Dokumen direct link ke https://drive.google.com/</t>
  </si>
  <si>
    <t>SCAN Sertifikat Pendidik (Serdos)</t>
  </si>
  <si>
    <t>https://drive.google.com/file/d/1DGd-E8gra79QfDev5PCjVl4_KKHqBjcV/view?usp=sharing</t>
  </si>
  <si>
    <t>SCAN SK Pengangkatan Pertama dalam Jabatan Asisten Ahli</t>
  </si>
  <si>
    <t>B. Persyaratan Khusus</t>
  </si>
  <si>
    <t>Deskripsi</t>
  </si>
  <si>
    <t>Kuantitas/ Angka Kredit</t>
  </si>
  <si>
    <t>Usulan Kenaikan Jabatan Akademik ke Profesor</t>
  </si>
  <si>
    <t>Deskripsi berisi informasi/penjelasan secara kuantitas atau keterangan tambahan dari masing-masing kegiatan yang diajukan.</t>
  </si>
  <si>
    <t>a.</t>
  </si>
  <si>
    <t>Bukti pernah mendapatkan hibah penelitian kompetitif/penugasan tingkat daerah/nasional/kementerian/internasional/korporasi, atau kompetitif internal Perguruan Tinggi (sebagai ketua); atau</t>
  </si>
  <si>
    <t>Dokumen disusun sesuai urutan tahun kegiatan dalam bentuk 1 (satu) file dengan format PDF dan  URL Dokumen direct link ke https://drive.google.com/</t>
  </si>
  <si>
    <t>b.</t>
  </si>
  <si>
    <t>Bukti pernah membimbing/membantu membimbing program doktor; atau</t>
  </si>
  <si>
    <t>c.</t>
  </si>
  <si>
    <t xml:space="preserve">Bukti pernah menguji sekurang-kurangnya 3 (tiga) mahasiswa program doktor (baik di perguruan tinggi sendiri maupun perguruan tinggi lain); atau  </t>
  </si>
  <si>
    <t>d.</t>
  </si>
  <si>
    <t>Bukti sebagai reviewer sekurang-kurangnya pada 2 (dua) jurnal internasional bereputasi yang berbeda.</t>
  </si>
  <si>
    <t>Usulan Kenaikan Jabatan Akademik ke Lektor Kepala dengan masa kerja kurang 8 (delapan) tahun sejak pengangkatan pertama dalam jabatan Asisten Ahli</t>
  </si>
  <si>
    <r>
      <rPr>
        <sz val="11"/>
        <rFont val="Bookman Old Style"/>
      </rPr>
      <t xml:space="preserve">Melampirkan bukti  proses  pembimbingan  </t>
    </r>
    <r>
      <rPr>
        <b/>
        <sz val="11"/>
        <rFont val="Bookman Old Style"/>
      </rPr>
      <t xml:space="preserve">paling  sedikit  setara  40  (empat  puluh)  </t>
    </r>
    <r>
      <rPr>
        <sz val="11"/>
        <rFont val="Bookman Old Style"/>
      </rPr>
      <t>angka kredit  yang  berasal dari :</t>
    </r>
  </si>
  <si>
    <t>Membimbing Skripsi/Tugas Akhir</t>
  </si>
  <si>
    <t>Dokumen disusun sesuai urutan tanggal kegiatan dalam bentuk 1 (satu) file dengan format PDF dan  URL Dokumen direct link ke https://drive.google.com/</t>
  </si>
  <si>
    <t>Membimbing Tesis/Disertasi</t>
  </si>
  <si>
    <t>Membimbing KKN</t>
  </si>
  <si>
    <t>Membimbing PKL</t>
  </si>
  <si>
    <t>e.</t>
  </si>
  <si>
    <t>Membimbing KKL</t>
  </si>
  <si>
    <t>f.</t>
  </si>
  <si>
    <t>Membimbing Kegiatan Mahasiswa</t>
  </si>
  <si>
    <t>Jumlah</t>
  </si>
  <si>
    <t>Usulan Kenaikan Jabatan Akademik dari Lektor Kepala ke Profesor dengan masa kerja 10 (sepuluh) sampai 20 (dua puluh) tahun</t>
  </si>
  <si>
    <r>
      <rPr>
        <sz val="11"/>
        <rFont val="Bookman Old Style"/>
      </rPr>
      <t xml:space="preserve">Melampirkan  bukti  proses  pembimbingan  </t>
    </r>
    <r>
      <rPr>
        <b/>
        <sz val="11"/>
        <rFont val="Bookman Old Style"/>
      </rPr>
      <t xml:space="preserve">paling  sedikit  setara  80 (delapan puluh) </t>
    </r>
    <r>
      <rPr>
        <sz val="11"/>
        <rFont val="Bookman Old Style"/>
      </rPr>
      <t>angka kredit yang berasal dari:</t>
    </r>
  </si>
  <si>
    <t>PENETAPAN ANGKA KREDIT</t>
  </si>
  <si>
    <t xml:space="preserve">Masa Penilaian : </t>
  </si>
  <si>
    <t>Januari 2007 s/d April 2022</t>
  </si>
  <si>
    <t>I.</t>
  </si>
  <si>
    <t>KETERANGAN PERORANGAN</t>
  </si>
  <si>
    <t>Nama</t>
  </si>
  <si>
    <t>Dr. Mohammad Ali Shafii, M.Si</t>
  </si>
  <si>
    <t>NIP/NIDN/NIDK</t>
  </si>
  <si>
    <t>19700612 199702 1002 / 0012067007</t>
  </si>
  <si>
    <t>Nomor Seri Kartu Pegawai</t>
  </si>
  <si>
    <t>L.007567</t>
  </si>
  <si>
    <t>Tempat dan Tanggal Lahir</t>
  </si>
  <si>
    <t>Jepara, 12 Juni 1970</t>
  </si>
  <si>
    <t>Jenis Kelamin</t>
  </si>
  <si>
    <t>Laki-laki</t>
  </si>
  <si>
    <t>Pendidikan Terakhir</t>
  </si>
  <si>
    <t>Doktor (S3) Tahun 2011</t>
  </si>
  <si>
    <t>Jabatan Fungsional/TMT</t>
  </si>
  <si>
    <t>Lektor / 1 September 2007</t>
  </si>
  <si>
    <t>Pangkat dan Golongan Ruang/TMT</t>
  </si>
  <si>
    <t>Penata (Gol. III/c) / 1 Oktober 2011</t>
  </si>
  <si>
    <t>Masa Kerja Golongan</t>
  </si>
  <si>
    <t>Lama</t>
  </si>
  <si>
    <t>10 tahun 7 bulan</t>
  </si>
  <si>
    <t>Baru</t>
  </si>
  <si>
    <t xml:space="preserve">24 tahun </t>
  </si>
  <si>
    <t>Unit Kerja</t>
  </si>
  <si>
    <t>Fakultas Matematika dan Ilmu Pengetahuan Alam Universitas Andalas</t>
  </si>
  <si>
    <t xml:space="preserve">II. </t>
  </si>
  <si>
    <t>LAMA</t>
  </si>
  <si>
    <t>BARU</t>
  </si>
  <si>
    <t>JUMLAH</t>
  </si>
  <si>
    <t>UNSUR UTAMA</t>
  </si>
  <si>
    <t>A.</t>
  </si>
  <si>
    <t>Pendidikan</t>
  </si>
  <si>
    <t>Pendidikan Sekolah</t>
  </si>
  <si>
    <t>B.</t>
  </si>
  <si>
    <t>Pelaksanaan pendidikan</t>
  </si>
  <si>
    <t>C.</t>
  </si>
  <si>
    <t>Pelaksanaan penelitian</t>
  </si>
  <si>
    <t>D.</t>
  </si>
  <si>
    <t>Pelaksanaan pengabdian kepada masyarakat</t>
  </si>
  <si>
    <t>Jumlah Unsur Utama</t>
  </si>
  <si>
    <t>UNSUR PENUNJANG</t>
  </si>
  <si>
    <t>Penunjang tugas Dosen</t>
  </si>
  <si>
    <t>Jumlah Unsur Penunjang</t>
  </si>
  <si>
    <t>JUMLAH UNSUR UTAMA DAN UNSUR PENUNJANG</t>
  </si>
  <si>
    <t>III</t>
  </si>
  <si>
    <t>DAPAT/ TIDAK  DAPAT  DIPERTIMBANGKAN UNTUK DIANGKAT/DINAIKAN DALAM 
JABATAN AKADEMIK .........................../ PANGKAT ............................................... DALAM MATA KULIAH .........................., TMT ......................</t>
  </si>
  <si>
    <t>Ditetapkan di : Padang</t>
  </si>
  <si>
    <t xml:space="preserve">pada tanggal : </t>
  </si>
  <si>
    <t>Rektor Universitas Andalas</t>
  </si>
  <si>
    <t>Prof. Dr. Yuliandri, SH. MH.</t>
  </si>
  <si>
    <t>NIP. 196207181988111001</t>
  </si>
  <si>
    <t xml:space="preserve">Kepada </t>
  </si>
  <si>
    <t>:</t>
  </si>
  <si>
    <t xml:space="preserve">NIP. </t>
  </si>
  <si>
    <t>19700612 199702 1002</t>
  </si>
  <si>
    <t xml:space="preserve">Alamat </t>
  </si>
  <si>
    <t>Kampus Universitas Andalas Limau Manis Padang</t>
  </si>
  <si>
    <t>Tembusan disampaikan dengan hormat kepada :</t>
  </si>
  <si>
    <t>1. Pimpinan Unit Kerja Dosen yang bersangkutan</t>
  </si>
  <si>
    <t>2. Kepala Badan Kepegawaian Negara</t>
  </si>
  <si>
    <t>3. Sekretaris Tim Penilai yang bersangkutan</t>
  </si>
  <si>
    <t>4. Pertinggal pada pejabat yang menetapkan angka kredit tersebut</t>
  </si>
  <si>
    <t>SALINAN</t>
  </si>
  <si>
    <t>LAMPIRAN III</t>
  </si>
  <si>
    <t xml:space="preserve">PERATURAN BERSAMA </t>
  </si>
  <si>
    <t>MENTERI PENDIDIKAN DAN KEBUDAYAAN DAN</t>
  </si>
  <si>
    <t>KEPALA BADAN KEPEGAWAIAN NEGARA</t>
  </si>
  <si>
    <t xml:space="preserve">NOMOR : 4/VIII/PB/2014        </t>
  </si>
  <si>
    <t xml:space="preserve">NOMOR : 24 TAHUN 2014 </t>
  </si>
  <si>
    <t>TENTANG</t>
  </si>
  <si>
    <t xml:space="preserve">KETENTUAN PELAKSANAAN PERATURAN MENTERI PENDAYAGUNAAN APARATUR NEGARA DAN REFORMASI BIROKRASI  NOMOR 17 TAHUN 2013  TENTANG JABATAN FUNGSIONAL DOSEN DAN ANGKA KREDITNYA, SEBAGAIMANA TELAH DIUBAH DENGAN PERATURAN MENTERI PENDAYAGUNAAN APARATUR NEGARA DAN REFORMASI BIROKRASI  REPUBLIK INDONESIA NOMOR 46 TAHUN 2013   </t>
  </si>
  <si>
    <t>CONTOH</t>
  </si>
  <si>
    <t>DAFTAR USUL PENETAPAN ANGKA KREDIT</t>
  </si>
  <si>
    <t>JABATAN AKADEMIK DOSEN</t>
  </si>
  <si>
    <t xml:space="preserve">Nomor :              </t>
  </si>
  <si>
    <t>INSTANSI : UNIVERSITAS ANDALAS</t>
  </si>
  <si>
    <t xml:space="preserve">MASA PENILAIAN :   </t>
  </si>
  <si>
    <t>NO</t>
  </si>
  <si>
    <t>1.</t>
  </si>
  <si>
    <t xml:space="preserve"> Nama</t>
  </si>
  <si>
    <t>2.</t>
  </si>
  <si>
    <t xml:space="preserve"> NIP/NIDN/NIDK</t>
  </si>
  <si>
    <t>3.</t>
  </si>
  <si>
    <t xml:space="preserve"> Nomor Seri Kartu Pegawai</t>
  </si>
  <si>
    <t>4.</t>
  </si>
  <si>
    <t xml:space="preserve"> Tempat dan Tanggal Lahir</t>
  </si>
  <si>
    <t>5.</t>
  </si>
  <si>
    <t xml:space="preserve"> Jenis Kelamin</t>
  </si>
  <si>
    <t>6.</t>
  </si>
  <si>
    <t xml:space="preserve"> Pendidikan yang diperhitungkan angka kreditnya</t>
  </si>
  <si>
    <t>7.</t>
  </si>
  <si>
    <t xml:space="preserve"> Jabatan Akademik Dosen/TMT</t>
  </si>
  <si>
    <t>8.</t>
  </si>
  <si>
    <t xml:space="preserve"> Masa kerja golongan lama</t>
  </si>
  <si>
    <t>9.</t>
  </si>
  <si>
    <t xml:space="preserve"> Masa kerja golongan baru</t>
  </si>
  <si>
    <t>10.</t>
  </si>
  <si>
    <t xml:space="preserve"> Unit Kerja </t>
  </si>
  <si>
    <t>UNSUR YANG DINILAI</t>
  </si>
  <si>
    <t>UNSUR, SUB UNSUR DAN BUTIR KEGIATAN</t>
  </si>
  <si>
    <t>ANGKA KREDIT MENURUT</t>
  </si>
  <si>
    <t>INSTANSI PENGUSUL</t>
  </si>
  <si>
    <t>TIM PENILAI</t>
  </si>
  <si>
    <t>I</t>
  </si>
  <si>
    <t>PENDIDIKAN</t>
  </si>
  <si>
    <t>A</t>
  </si>
  <si>
    <t>Pendidikan formal</t>
  </si>
  <si>
    <t>Doktor (S3)</t>
  </si>
  <si>
    <t>Magister (S2)</t>
  </si>
  <si>
    <t>B</t>
  </si>
  <si>
    <t>Pendidikan dan pelatihan Prajabatan</t>
  </si>
  <si>
    <t>Pendidikan dan pelatihan Prajabatan golongan III</t>
  </si>
  <si>
    <t>II</t>
  </si>
  <si>
    <t>PELAKSANAAN PENDIDIKAN</t>
  </si>
  <si>
    <t>Melaksanakan perkulihan/ tutorial dan membimbing, menguji serta menyelenggarakan pendidikan di laboratorium, praktek keguruan bengkel/ studio/kebun percobaan/teknologi pengajaran dan praktek lapangan</t>
  </si>
  <si>
    <t>Melaksanakan perkulihan/tutorial dan membimbing, menguji serta menyelenggarakan pendidikan di Laboratorium, Praktik Keguruan Bengkel/Studio/ Kebun pada Fakultas/Sekolah Tinggi/Akademi/ Politeknik sendiri, pada fakultas lain dalam lingkungan Universitas/Institut sendiri, maupun di luar perguruan tinggi sendiri secara melembaga paling banyak 12 sks per semester</t>
  </si>
  <si>
    <t>Membimbing seminar</t>
  </si>
  <si>
    <t>Membimbing mahasiswa seminar</t>
  </si>
  <si>
    <t>C</t>
  </si>
  <si>
    <t xml:space="preserve">Membing kuliah kerja nyata, pratek kerja nyata, praktek kerja lapangan </t>
  </si>
  <si>
    <t xml:space="preserve">Membimbing mahasiswa kuliah kerja nyata, pratek kerja nyata, praktek kerja lapangan </t>
  </si>
  <si>
    <t>D</t>
  </si>
  <si>
    <t>Membimbing dan ikut membimbing dalam menghasilkan disertasi, thesis, skripsi dan laporan akhir studi</t>
  </si>
  <si>
    <t xml:space="preserve">Pembimbing utama </t>
  </si>
  <si>
    <t>Disertasi</t>
  </si>
  <si>
    <t>Thesis</t>
  </si>
  <si>
    <t>Skripsi</t>
  </si>
  <si>
    <t>Laporan akhir</t>
  </si>
  <si>
    <t>Pembimbing pendamping/pembantu</t>
  </si>
  <si>
    <t>E</t>
  </si>
  <si>
    <t>Bertugas sebagai penguji pada ujian akhir</t>
  </si>
  <si>
    <t>Ketua penguji</t>
  </si>
  <si>
    <t>Anggota penguji</t>
  </si>
  <si>
    <t>F</t>
  </si>
  <si>
    <t>Membina kegiatan mahasiswa</t>
  </si>
  <si>
    <t>Melakukan pembinaan kegiatan mahasiswa di bidang Akademik dan kemahasiswaan</t>
  </si>
  <si>
    <t>G</t>
  </si>
  <si>
    <t>Mengembangkan program kuliah</t>
  </si>
  <si>
    <t>Melakukan kegiatan pengembangan program kuliah</t>
  </si>
  <si>
    <t>H</t>
  </si>
  <si>
    <t>Mengembangkan bahan pengajaran</t>
  </si>
  <si>
    <t>Buku ajar</t>
  </si>
  <si>
    <t xml:space="preserve">Diktat, modul, petunjuk praktikum, model, alat bantu, audio visual, naskah tutorial </t>
  </si>
  <si>
    <t>Menyampaikan orasi ilmiah</t>
  </si>
  <si>
    <t xml:space="preserve">Melakukan kegiatan orasi ilmiah pada perguruan tinggi tiap tahun </t>
  </si>
  <si>
    <t>J</t>
  </si>
  <si>
    <t>Menduduki jabatan pimpinan perguruan tinggi</t>
  </si>
  <si>
    <t>Rektor</t>
  </si>
  <si>
    <t>Pembantu rektor/dekan/direktur program pasca sarjana</t>
  </si>
  <si>
    <t>Ketua sekolah tinggi/pembantu dekan/asisten direktur program pasca sarjana/direktur politeknik</t>
  </si>
  <si>
    <t xml:space="preserve">Pembantu ketua sekolah tinggi/pembantu direktur politeknik </t>
  </si>
  <si>
    <t>Direktur akademi</t>
  </si>
  <si>
    <t>Pembantu direktur akademi/ketua jurusan/bagian pada Universitas/institut/sekolah tinggi</t>
  </si>
  <si>
    <t>Ketua jurusan pada politeknik/akademi/sekretaris jurusan/bagian pada universitas/institut/sekolah tinggi</t>
  </si>
  <si>
    <t>Sekretaris jurusan pada politeknik/akademik dan kepala laboratorium universitas/institut/sekolah tinggi/politeknik/akademi</t>
  </si>
  <si>
    <t>K</t>
  </si>
  <si>
    <t>Membimbing Akademik Dosen yang lebih rendah jabatannya</t>
  </si>
  <si>
    <t>Pembimbing pencangkokan</t>
  </si>
  <si>
    <t>Reguler</t>
  </si>
  <si>
    <t>L</t>
  </si>
  <si>
    <t>Melaksanakan kegiatan Detasering dan pencangkokan Akademik Dosen</t>
  </si>
  <si>
    <t>Detasering</t>
  </si>
  <si>
    <t>Pencangkokan</t>
  </si>
  <si>
    <t>M</t>
  </si>
  <si>
    <t>Melakukan kegiatan pengembangan diri untuk meningkatkan kompetensi</t>
  </si>
  <si>
    <t>Lamanya lebih dari 960 jam</t>
  </si>
  <si>
    <t>Lamanya 641-960 jam</t>
  </si>
  <si>
    <t>Lamanya 481-640 jam</t>
  </si>
  <si>
    <t>Lamanya 161-480 jam</t>
  </si>
  <si>
    <t>Lamanya 81-160 jam</t>
  </si>
  <si>
    <t>Lamanya 31-80 jam</t>
  </si>
  <si>
    <t>Lamanya 10-30 jam</t>
  </si>
  <si>
    <t>PELAKSANAAN PENELITIAN</t>
  </si>
  <si>
    <t>Menghasilkan karya ilmiah sesuai dengan bidang ilmunya:</t>
  </si>
  <si>
    <t>Hasil penelitian atau pemikiran yang dipublikasikan</t>
  </si>
  <si>
    <t>a)</t>
  </si>
  <si>
    <t>Hasil penelitian atau hasil pemikiran yang dipublikasikan dalam bentuk buku</t>
  </si>
  <si>
    <t>1)</t>
  </si>
  <si>
    <t>Buku Referensi</t>
  </si>
  <si>
    <t>2)</t>
  </si>
  <si>
    <t>Monograf</t>
  </si>
  <si>
    <t>b)</t>
  </si>
  <si>
    <t>Hasil penelitian atau hasil pemikiran dalam buku yang dipublikasikan dan berisi berbagai tulisan dari berbagai penulis (book chapter):</t>
  </si>
  <si>
    <t>Internasional</t>
  </si>
  <si>
    <t>Nasional</t>
  </si>
  <si>
    <t>c)</t>
  </si>
  <si>
    <t>Hasil penelitian atau hasil pemikiran yang dipublikasikan:</t>
  </si>
  <si>
    <t>Jurnal internasional bereputasi (terindek pada database internasional bereputasi dan berfaktor dampak)</t>
  </si>
  <si>
    <t>Jurnal internasional terindek pada database internasional bereputasi</t>
  </si>
  <si>
    <t>3)</t>
  </si>
  <si>
    <t>Jurnal internasional terindeks pada database internasional di luar kategori 2)</t>
  </si>
  <si>
    <t>4)</t>
  </si>
  <si>
    <t>Jurnal Nasional Terakreditasi</t>
  </si>
  <si>
    <t>5)</t>
  </si>
  <si>
    <t xml:space="preserve">a. Jurnal Nasional berbahasa 
    Indonesia terindek pada DOAJ
</t>
  </si>
  <si>
    <t xml:space="preserve">b. Jurnal Nasional berbahasa 
    Inggris atau bahasa resmi PBB
    terindek pada DOAJ
</t>
  </si>
  <si>
    <t>6)</t>
  </si>
  <si>
    <t xml:space="preserve">Jurnal Nasional </t>
  </si>
  <si>
    <t>7)</t>
  </si>
  <si>
    <t>Jurnal ilmiah yang ditulis dalam 
Bahasa Resmi PBB namun tidak 
memenuhi syarat-syarat sebagai 
jurnal ilmiah internasional</t>
  </si>
  <si>
    <t>Hasil penelitian atau hasil pemikiran yang didesiminasikan :</t>
  </si>
  <si>
    <t>Dipresentasikan secara oral dan dimuat dalam prosiding yang dipublikasikan (ber ISSN/ISBN):</t>
  </si>
  <si>
    <t>Disajikan dalam bentuk poster dan dimuat dalam prosiding yang dipublikasikan:</t>
  </si>
  <si>
    <t>Disajikan dalam seminar/simposium/ lokakarya, tetapi tidak dimuat dalam prosiding yang dipublikasikan:</t>
  </si>
  <si>
    <t>d)</t>
  </si>
  <si>
    <t>Hasil penelitian/pemikiran yang tidak disajikan dalam seminar/simposium/ lokakarya, tetapi dimuat dalam prosiding:</t>
  </si>
  <si>
    <t>e)</t>
  </si>
  <si>
    <t>Hasil penelitian/pemikiran yang disajikan dalam koran/majalah populer/umum</t>
  </si>
  <si>
    <t>Hasil penelitian atau pemikiran atau kerjasama industri yang tidak dipublikasikan (tersimpan dalam perpustakaan)</t>
  </si>
  <si>
    <t>Menerjemahkan/menyadur buku ilmiah yang diterbitkan (ber ISBN)</t>
  </si>
  <si>
    <t>Diterbitkan dan diedarkan secara nasional.</t>
  </si>
  <si>
    <t>Mengedit/menyunting karya ilmiah dalam bentuk buku yang diterbitkan (ber ISBN)</t>
  </si>
  <si>
    <t>Membuat rancangan dan karya teknologi/ seni yang dipatenkan secara nasional atau internasional</t>
  </si>
  <si>
    <t>Internasional (paling sedikit diakui oleh 4 Negara)</t>
  </si>
  <si>
    <t>Membuat rancangan dan karya teknologi yang tidak dipatenkan; rancangan dan karya seni monumental/seni pertunjukan; karya sastra:</t>
  </si>
  <si>
    <t>Tingkat internasional</t>
  </si>
  <si>
    <t>Tingkat nasional</t>
  </si>
  <si>
    <t>Tingkat lokal</t>
  </si>
  <si>
    <t>IV</t>
  </si>
  <si>
    <t>PELAKSANAAN PENGABDIAN KEPADA MASYARAKAT</t>
  </si>
  <si>
    <t>Menduduki jabatan pimpinan</t>
  </si>
  <si>
    <t>Menduduki jabatan pimpinan pada lembaga pemerintahan/pejabat negara yang harus dibebaskan dari jabatan organiknya</t>
  </si>
  <si>
    <t>Melaksankan pengembangan hasil pendidikan dan penelitian</t>
  </si>
  <si>
    <t>Melaksanakan pengembangan hasil pendidikan dan penelitian yang dapat dimanfaatkan oleh masyarakat</t>
  </si>
  <si>
    <t>Memberi latihan/penyuluhan/penataran/ceramah pada masyarakat</t>
  </si>
  <si>
    <t>Terjadwal/terprogram</t>
  </si>
  <si>
    <t>Dalam satu semester atau lebih</t>
  </si>
  <si>
    <t>b</t>
  </si>
  <si>
    <t>Kurang dari satu semester dan minimal satu bulan</t>
  </si>
  <si>
    <t>Insidental</t>
  </si>
  <si>
    <t>Memberi pelayanan kepada masyarakat atau kegiatan lain yang menunjang pelaksanaan tugas umum pemerintah dan pembangunan</t>
  </si>
  <si>
    <t>Berdasarkan bidang keahlian</t>
  </si>
  <si>
    <t>Berdasarkan penugasan lembaga perguruan tinggi</t>
  </si>
  <si>
    <t>Berdasarkan fungsi/jabatan</t>
  </si>
  <si>
    <t xml:space="preserve">Membuat/menulis karya pengabdian </t>
  </si>
  <si>
    <t>Membuat/menulis karya pengabdian pada masyarakat yang tidak dipublikasikan</t>
  </si>
  <si>
    <t xml:space="preserve">JUMLAH UNSUR UTAMA </t>
  </si>
  <si>
    <t>VI</t>
  </si>
  <si>
    <t>PENUNJANG TUGAS DOSEN</t>
  </si>
  <si>
    <t>Menjadi anggota dalam suatu Panitia/Badan pada perguruan tinggi</t>
  </si>
  <si>
    <t>Sebagai ketua/wakil ketua merangkap anggota</t>
  </si>
  <si>
    <t>Sebagai anggota</t>
  </si>
  <si>
    <t>Menjadi anggota panitia/badan pada lembaga pemerintah</t>
  </si>
  <si>
    <t>Panitia pusat</t>
  </si>
  <si>
    <t>Ketua/Wakil Ketua</t>
  </si>
  <si>
    <t>Anggota</t>
  </si>
  <si>
    <t>Panitia daerah</t>
  </si>
  <si>
    <t>Menjadi anggota organisasi profesi</t>
  </si>
  <si>
    <t>a</t>
  </si>
  <si>
    <t>Pengurus</t>
  </si>
  <si>
    <t>Anggota atas permintaan</t>
  </si>
  <si>
    <t>c</t>
  </si>
  <si>
    <t>Mewakili perguruan tinggi/lembaga pemerintah</t>
  </si>
  <si>
    <t>Mewakili perguruan tinggi/lembaga pemerintah duduk dalam panitia antar lembaga</t>
  </si>
  <si>
    <t>Menjadi anggota delegasi nasional ke pertemuan internasional</t>
  </si>
  <si>
    <t>Sebagai ketua delegasi</t>
  </si>
  <si>
    <t>Sebagai anggota delegasi</t>
  </si>
  <si>
    <t>Berperan serta aktif dalam pertemuan ilmiah</t>
  </si>
  <si>
    <t>Tingkat internasional/nasional/regional sebagai :</t>
  </si>
  <si>
    <t>Ketua</t>
  </si>
  <si>
    <t>Di lingkungan perguruan tinggi sebagai :</t>
  </si>
  <si>
    <t>Mendapat penghargaan/ tanda jasa</t>
  </si>
  <si>
    <t>Penghargaan/tanda jasa Satya Lancana Karya Satya</t>
  </si>
  <si>
    <t>30 (tiga puluh) tahun</t>
  </si>
  <si>
    <t>20 (dua puluh) tahun</t>
  </si>
  <si>
    <t>10 (sepuluh) tahun</t>
  </si>
  <si>
    <t>Memperoleh penghargaan lainnya</t>
  </si>
  <si>
    <t>Tingkat provinsi</t>
  </si>
  <si>
    <t>Menulis buku pelajaran SLTA ke bawah yang diterbitkan dan diedarkan secara nasional</t>
  </si>
  <si>
    <t>Buku SLTA atau setingkat</t>
  </si>
  <si>
    <t>Buku SLTP atau setingkat</t>
  </si>
  <si>
    <t>Buku SD atau setingkat</t>
  </si>
  <si>
    <t>Mempunyai prestasi di bidang olahraga/humaniora</t>
  </si>
  <si>
    <t>Tingkat daerah/lokal</t>
  </si>
  <si>
    <t xml:space="preserve">Keanggotaan dalam tim penilaian </t>
  </si>
  <si>
    <t>Menjadi anggota tim penilaian  jabatan Akademik Dosen</t>
  </si>
  <si>
    <t>JUMLAH UNSUR PENUNJANG</t>
  </si>
  <si>
    <t>LAMPIRAN PENDUKUNG DUPAK :</t>
  </si>
  <si>
    <t>Surat pernyataan telah melaksanakan kegiatan pendidikan</t>
  </si>
  <si>
    <t>Surat pernyataan telah melakukan kegiatan pengajaran</t>
  </si>
  <si>
    <t>Surat pernyataan telah melakukan kegiatan pengabdian kepada masyarakat</t>
  </si>
  <si>
    <t xml:space="preserve">Surat pernyataan melakukan kegiatan penunjang </t>
  </si>
  <si>
    <t>Padang, 01 Juni 2022</t>
  </si>
  <si>
    <t>Ketua Jurusan Fisika</t>
  </si>
  <si>
    <t>Fakultas Matematika dan Ilmu Pengetahuan Alam</t>
  </si>
  <si>
    <t>Universitas Andalas</t>
  </si>
  <si>
    <t>Catatan Pejabat Pengusul :</t>
  </si>
  <si>
    <t>……</t>
  </si>
  <si>
    <t>dan seterusnya</t>
  </si>
  <si>
    <t>Dekan Fakultas Matematika dan Ilmu Pengetahuan Alam</t>
  </si>
  <si>
    <t>Prof. Dr. Syukri Arief, M.Eng</t>
  </si>
  <si>
    <t>196609181991031005</t>
  </si>
  <si>
    <t>V</t>
  </si>
  <si>
    <t>Catatan Anggota Tim Penilai :</t>
  </si>
  <si>
    <t>…………………….,…………………………</t>
  </si>
  <si>
    <t>( Nama Penilai  I  )</t>
  </si>
  <si>
    <t>NIP.</t>
  </si>
  <si>
    <t>(Nama Penilai  II )</t>
  </si>
  <si>
    <t>Catatan  Ketua Tim Penilai :</t>
  </si>
  <si>
    <t xml:space="preserve">Ketua  Tim Penilai, </t>
  </si>
  <si>
    <t xml:space="preserve"> ( N a m a  )</t>
  </si>
  <si>
    <t>NIP .</t>
  </si>
  <si>
    <t xml:space="preserve">SURAT PERNYATAAN </t>
  </si>
  <si>
    <t>MELAKSANAKAN PENDIDIKAN</t>
  </si>
  <si>
    <t xml:space="preserve">Yang bertanda tangan di bawah ini   </t>
  </si>
  <si>
    <t xml:space="preserve">Nama                               </t>
  </si>
  <si>
    <t>Dr. Afdhal Muttaqin H.S. M.Si</t>
  </si>
  <si>
    <t xml:space="preserve">NIP                                                    </t>
  </si>
  <si>
    <t>197704292005011002</t>
  </si>
  <si>
    <t>Pangkat/Golongan Ruang</t>
  </si>
  <si>
    <t>Penata Tingkat I (Gol. III/d)</t>
  </si>
  <si>
    <t>Jabatan</t>
  </si>
  <si>
    <t xml:space="preserve">Menyatakan bahwa  </t>
  </si>
  <si>
    <t>`</t>
  </si>
  <si>
    <t>NIP</t>
  </si>
  <si>
    <t>Jabatan Fungsional</t>
  </si>
  <si>
    <t>Telah melaksanakan pendidikan sebagai berikut :</t>
  </si>
  <si>
    <t>Uraian Kegiatan</t>
  </si>
  <si>
    <t>Tanggal</t>
  </si>
  <si>
    <t>Satuan Hasil</t>
  </si>
  <si>
    <t>Jumlah
Volume
Kegiatan</t>
  </si>
  <si>
    <t>Angka Kredit</t>
  </si>
  <si>
    <t>Jumlah
Angka
Kredit</t>
  </si>
  <si>
    <t>Keterangan/ Bukti Fisik</t>
  </si>
  <si>
    <t>URL Dokumen/Bukti Fisik</t>
  </si>
  <si>
    <t>Nilai TPJA Unand</t>
  </si>
  <si>
    <t>9</t>
  </si>
  <si>
    <t>KEGIATAN PENDIDIKAN</t>
  </si>
  <si>
    <t>Ijazah</t>
  </si>
  <si>
    <t>TMT Tugas Belajar : SK Rektor No. 1058a/VIII/H/Unand-2006
TMT Aktif Kembali : SK Rektor No. 241/IV/D/UNAND-2012
Nomor Ijazah : 302001/I1.A/P.P/X/IJZ/3/2011</t>
  </si>
  <si>
    <t>https://drive.google.com/file/d/10MYKO286M9J5akaHFChPDtL-24dH4WIi/view?usp=sharing</t>
  </si>
  <si>
    <t>26 Januari 2002</t>
  </si>
  <si>
    <t>Nomor Ijazah : 0554/M.Si./02</t>
  </si>
  <si>
    <t>https://drive.google.com/file/d/1QAo-_TuyVkWoQMbQ40or7fcz_XIJCaLr/view?usp=sharing</t>
  </si>
  <si>
    <t>Melaksanakan perkulihan / tutorial dan membimbing, menguji serta menyelenggarakan pendidikan di laboratorium, praktek keguruan bengkel/ studio/kebun percobaan/teknologi pengajaran dan praktek lapangan.</t>
  </si>
  <si>
    <t>1. Semester Genap 2011/2012</t>
  </si>
  <si>
    <t xml:space="preserve"> Mekanika Kuantum (S2 reguler, 3 sks, 2 dosen)</t>
  </si>
  <si>
    <t>13 Feb. 2012</t>
  </si>
  <si>
    <t>sks</t>
  </si>
  <si>
    <t>SK Direktur PPS Unand No. 153/H.16.S2/KP/2012</t>
  </si>
  <si>
    <t>https://drive.google.com/file/d/1pxy0d7fwpCKIDedN4MtK_dcQO_2XC8Hs/view?usp=sharing</t>
  </si>
  <si>
    <t>Mekanika Kuantum (S2 mandiri, 3 sks, 2 dosen)</t>
  </si>
  <si>
    <t>Fisika Dasar II (4 SKS, 1 Dosen)</t>
  </si>
  <si>
    <t>27 Agustus 2012</t>
  </si>
  <si>
    <t>SK Dekan No. 630/XIII/D/FMIPA-2012</t>
  </si>
  <si>
    <t>d</t>
  </si>
  <si>
    <t>Fisika Kuantum (kelas B, 4 sks, 2 dosen)</t>
  </si>
  <si>
    <t>Sub total per semester</t>
  </si>
  <si>
    <t>2. Semester Ganjil 2012/2013</t>
  </si>
  <si>
    <t>Fisika Dasar I (kelas A, 4 sks, 2 dosen)</t>
  </si>
  <si>
    <t>4 Januari 2013</t>
  </si>
  <si>
    <t xml:space="preserve"> sks</t>
  </si>
  <si>
    <t>SK Dekan No. 178/XIII/D/FMIPA-2013</t>
  </si>
  <si>
    <t>https://drive.google.com/file/d/1ceHDKzR-SNoiF6i3mM63McOfjo84OAq0/view?usp=sharing</t>
  </si>
  <si>
    <t>Elektromagnet II (kelas A, 3 sks, 2 dosen)</t>
  </si>
  <si>
    <t>Elektrodinamika (kelas A, 3 sks, 1 dosen)</t>
  </si>
  <si>
    <t>KSF Komputasi I (kelas A, 3 sks, 1 dosen)</t>
  </si>
  <si>
    <t>3. Semester Genap 2012/2013</t>
  </si>
  <si>
    <t>Mekanika Kuantum (S2, 3 sks, 2 dosen)</t>
  </si>
  <si>
    <t>7 Juli 2013</t>
  </si>
  <si>
    <t>SK Dekan No. 070/XIII/D/FMIPA-2013</t>
  </si>
  <si>
    <t>https://drive.google.com/file/d/12Al7UqJ0lKPGQAknWXvyfcwVraxBtztD/view?usp=sharing</t>
  </si>
  <si>
    <t>Fisika Dasar II (kelas A, 4 sks, 2 dosen)</t>
  </si>
  <si>
    <t>15 Juli 2013</t>
  </si>
  <si>
    <t>SK Dekan No. 346/XIII/D/FMIPA-2013</t>
  </si>
  <si>
    <t>Fisika Dasar II (kelas B, 4 sks, 2 dosen)</t>
  </si>
  <si>
    <t>4. Semester Ganjil 2013/2014</t>
  </si>
  <si>
    <t>Elektrodinamika (S2, 3 sks, 2 dosen)</t>
  </si>
  <si>
    <t>SK Dekan No. 569/XIII/D/FMIPA/2013</t>
  </si>
  <si>
    <t>https://drive.google.com/file/d/1j1GaSIO5_oWoloProaoGUEk7wanwck6H/view?usp=sharing</t>
  </si>
  <si>
    <t>SK Dekan No. 107/XIII/D/FMIPA-2014</t>
  </si>
  <si>
    <t>Fisika Dasar I (kelas B, 4 sks, 2 dosen)</t>
  </si>
  <si>
    <t>Elektromagnetik II (kelas A, 3 sks, 2 dosen)</t>
  </si>
  <si>
    <t>e</t>
  </si>
  <si>
    <t>Elektromagnetik II (kelas B, 3 sks, 2 dosen)</t>
  </si>
  <si>
    <t>5. Semester Genap 2013/2014</t>
  </si>
  <si>
    <t>SK Dekan No. 341/XIII/D/FMIPA/2014</t>
  </si>
  <si>
    <t>https://drive.google.com/file/d/17W9l7jfqV7_d5oUVwCPNNdfN2xX2jlvm/view?usp=sharing</t>
  </si>
  <si>
    <t>SK Dekan No. 316/XIII/D/FMIPA-2014</t>
  </si>
  <si>
    <t>Fisika Reaktor (kelas A, 3 sks, 2 dosen)</t>
  </si>
  <si>
    <t>6. Semester Ganjil 2014/2015</t>
  </si>
  <si>
    <t>Fisika Dasar I (kelas C, 3 sks, 2 dosen)</t>
  </si>
  <si>
    <t>SK Dekan No. 78/XIII/D/FMIPA-2015</t>
  </si>
  <si>
    <t>https://drive.google.com/file/d/1Bfu44fIsm501l2QzbznY56AdKSLAJ49r/view?usp=sharing</t>
  </si>
  <si>
    <t>Praktikum Fisika Dasar I (kelas C, 1 sks, 2 dosen)</t>
  </si>
  <si>
    <t>Fisika Kuantum (kelas A, 4 sks, 2 dosen)</t>
  </si>
  <si>
    <t>Biofisika (kelas A, 2 sks, 1 dosen)</t>
  </si>
  <si>
    <t>f</t>
  </si>
  <si>
    <t>SK Dekan No. 568/XIII/D/FMIPA-2014</t>
  </si>
  <si>
    <t>7. Semester Genap 2014/2015</t>
  </si>
  <si>
    <t>SK Dekan No. 325/XIII/D/FMIPA-2015</t>
  </si>
  <si>
    <t>https://drive.google.com/file/d/1sBnalKjcMC6My_LCg0CILrKFqRMUXX37/view?usp=sharing</t>
  </si>
  <si>
    <t>SK Dekan No. 466/XIII/D/FMIPA-2015</t>
  </si>
  <si>
    <t>Elektromagnet I (kelas A, 3 sks, 2 dosen)</t>
  </si>
  <si>
    <t>Elektromagnet I (kelas C, 3 sks, 2 dosen)</t>
  </si>
  <si>
    <t>Teori Transport Neutron ( 2 sks, 2 dosen)</t>
  </si>
  <si>
    <t>Komputasi Nuklir ( 3 sks, 2 dosen)</t>
  </si>
  <si>
    <t>8. Semester Ganjil 2015/2016</t>
  </si>
  <si>
    <t>SK Dekan No. 161/XIII/D/FMIPA-2016</t>
  </si>
  <si>
    <t>https://drive.google.com/file/d/1zhxaXLrTHqbg0IlDiWXuKqJsv_HVgTcb/view?usp=sharing</t>
  </si>
  <si>
    <t>Fisika Reaktor (kelas A, 2 sks, 1 dosen)</t>
  </si>
  <si>
    <t>9. Semester Genap 2015/2016</t>
  </si>
  <si>
    <t>SK Dekan No. 216/XIII/D/FMIPA-2016</t>
  </si>
  <si>
    <t xml:space="preserve">https://drive.google.com/file/d/1zhxaXLrTHqbg0IlDiWXuKqJsv_HVgTcb/view?usp=sharing </t>
  </si>
  <si>
    <t>Fisika Dasar II (kelas C, 3 sks, 2 dosen)</t>
  </si>
  <si>
    <t>SK Dekan No. 345/XIII/D/FMIPA-2016</t>
  </si>
  <si>
    <t>Praktikum Fisika Dasar II (kelas C, 1 sks, 2 dosen)</t>
  </si>
  <si>
    <t>Elektromagnet I (kelas B, 3 sks, 2 dosen)</t>
  </si>
  <si>
    <t>&amp;</t>
  </si>
  <si>
    <t>https://drive.google.com/file/d/1TT5P5eH0V3FTL4Tdk84NoE_UBp4IncD0/view?usp=sharing</t>
  </si>
  <si>
    <t>g</t>
  </si>
  <si>
    <t>10. Semester Ganjil 2016/2017</t>
  </si>
  <si>
    <t>Fisika Dasar I (Kimia kelas D, 3 sks, 2 dosen)</t>
  </si>
  <si>
    <t>SK Dekan No. 76/XIII/D/FMIPA-2017</t>
  </si>
  <si>
    <t>https://drive.google.com/file/d/1aMv8CrqF8A2B5g4hjJ2g_NIRIY3xP7JT/view?usp=sharing</t>
  </si>
  <si>
    <t>Fisika Kuantum (kelas C, 4 sks, 2 dosen)</t>
  </si>
  <si>
    <t>Elektrodinamika (S2, 2 sks, 1 dosen)</t>
  </si>
  <si>
    <t>SK Dekan No. 71/XIII/D/FMIPA-2016</t>
  </si>
  <si>
    <t>11. Semester Genap 2016/2017</t>
  </si>
  <si>
    <t>SK Dekan No. 300/XIII/D/FMIPA-2017</t>
  </si>
  <si>
    <t>https://drive.google.com/file/d/1TO4k6ri0h3SSfIGf1odOrs9CO5b0NJjX/view?usp=sharing</t>
  </si>
  <si>
    <t>SK Dekan No. 333/XIII/D/FMIPA-2017</t>
  </si>
  <si>
    <t>Bahan Bakar Nuklir ( 2 sks, 2 dosen)</t>
  </si>
  <si>
    <t>12. Semester Ganjil 2017/2018</t>
  </si>
  <si>
    <t>Fisika Dasar I (Kimia kelas C, 3 sks, 2 dosen)</t>
  </si>
  <si>
    <t>SK Dekan No. 158/XIII/D/FMIPA-2018</t>
  </si>
  <si>
    <t>https://drive.google.com/file/d/1qMHmQQFR6xFGUih_t-6HUuXhe1rwYd1g/view?usp=sharing</t>
  </si>
  <si>
    <t>Fisika Dasar I (Kimia kelas D, 1 sks, 2 dosen)</t>
  </si>
  <si>
    <t>Fisika Reaktor (kelas A, 3 sks, 1 dosen)</t>
  </si>
  <si>
    <t>Elektrodinamika (S2. kelas A, 3 sks, 1 dosen)</t>
  </si>
  <si>
    <t>13. Semester Genap 2017/2018</t>
  </si>
  <si>
    <t>SK Dekan No. 225/XIII/D/FMIPA-2018</t>
  </si>
  <si>
    <t>https://drive.google.com/file/d/1YB5iZ7vIEcIIGhqKMG4iTtzcwO0vA2HG/view?usp=sharing</t>
  </si>
  <si>
    <t>14. Semester Ganjil 2018/2019</t>
  </si>
  <si>
    <t>SK Dekan No. 548/XIII/D/FMIPA-2018</t>
  </si>
  <si>
    <t>https://drive.google.com/file/d/1JUlucj232QWQIT9xEocSHx7uLLp_9Rjp/view?usp=sharing</t>
  </si>
  <si>
    <t>Prakt. Fisika Dasar I (Kimia kelas C, 1 sks, 2 dosen)</t>
  </si>
  <si>
    <t>Fisika Matematik I (kelas C, 4 sks, 1 dosen)</t>
  </si>
  <si>
    <t>Fisika Matematik I (kelas B, 4 sks, 1 dosen)</t>
  </si>
  <si>
    <t>15. Semester Genap 2018/2019</t>
  </si>
  <si>
    <t>Elektromagnet I (Kelas B)</t>
  </si>
  <si>
    <t>2 Juli 2019</t>
  </si>
  <si>
    <t>SK Dekan No. 201/XIII/D/FMIPA-2019</t>
  </si>
  <si>
    <t>https://drive.google.com/file/d/16sYojUTtby3QPvAGCvtmIFxevFnG0EHP/view?usp=sharing</t>
  </si>
  <si>
    <t>Elektromagnet I (Kelas C)</t>
  </si>
  <si>
    <t>Teori Transport Neutron (Kelas A)</t>
  </si>
  <si>
    <t>Komputasi Nuklir (Kelas A)</t>
  </si>
  <si>
    <t>Mekanika Kuantum (S2, Kelas A)</t>
  </si>
  <si>
    <t>Komputasi Nuklir Lanjut (S2, Kelas A)</t>
  </si>
  <si>
    <t>Termal Hidrolik &amp; Keselamatan Reaktor (S2, Kelas A)</t>
  </si>
  <si>
    <t>16. Semester Ganjil 2019/2020</t>
  </si>
  <si>
    <t>fisika matematika I (kelas A)</t>
  </si>
  <si>
    <t>20 Desember 2019</t>
  </si>
  <si>
    <t>SK Dekan No. 473/XIII/D/FMIPA-2019</t>
  </si>
  <si>
    <t>https://drive.google.com/file/d/1bnRfzswkBe2kBDLoXuLCphho4orIu-vE/view?usp=sharing</t>
  </si>
  <si>
    <t>Fisika Kuantum (kelas B)</t>
  </si>
  <si>
    <t>Fisika Kuantum (kelas C)</t>
  </si>
  <si>
    <t>Pengantar Fisika Reaktor</t>
  </si>
  <si>
    <t>Elektrodinamika (S2)</t>
  </si>
  <si>
    <t>17. Semester Genap 2019/2020</t>
  </si>
  <si>
    <t>Fisika Dasar II (kelas A)</t>
  </si>
  <si>
    <t>22 Juni 2020</t>
  </si>
  <si>
    <t>SK Dekan No. 106/UN16.03.D/KPT/2020</t>
  </si>
  <si>
    <t>https://drive.google.com/file/d/1mzrivBxLQ7IMTv-wO0Xh8JvM9aC4807_/view?usp=sharing</t>
  </si>
  <si>
    <t>Praktikum Fisika Dasar II (kelas A)</t>
  </si>
  <si>
    <t>Elektromagnet I (kelas C)</t>
  </si>
  <si>
    <t>Komputasi Nuklir (kelas A)</t>
  </si>
  <si>
    <t>Teori Transport Neutron (kelas A)</t>
  </si>
  <si>
    <t>18. Semester Ganjil 2020/2021</t>
  </si>
  <si>
    <t>Elektromagnet II (kelas C)</t>
  </si>
  <si>
    <t>30 Desember 2020</t>
  </si>
  <si>
    <t>SK Dekan No. 304/UN16.03.D/XIII/KPT/2020</t>
  </si>
  <si>
    <t>https://drive.google.com/file/d/1-QzJVuS9Vlj-bqexGrSI_3fj3gMx5dry/view?usp=sharing</t>
  </si>
  <si>
    <t>Fisika Dasar I (kelas A)</t>
  </si>
  <si>
    <t>Fisika Matematika III (kelas A)</t>
  </si>
  <si>
    <t>Pengantar Fisika Reaktor (kelas A)</t>
  </si>
  <si>
    <t>Praktikum Fisika Dasar I (kelas A)</t>
  </si>
  <si>
    <t>Elektrodinamika (S2 Kelas A)</t>
  </si>
  <si>
    <t>19. Semester Genap 2020/2021</t>
  </si>
  <si>
    <t>Fisika Dasar II (kelas B)</t>
  </si>
  <si>
    <t>30 Juni 2021</t>
  </si>
  <si>
    <t>SK Dekan No. 137/UN16.03.D/XIII/KPT/2021</t>
  </si>
  <si>
    <t>https://drive.google.com/file/d/1uec_kzazTfkpO36FIs-aYjh2foPBR1I2/view?usp=sharing</t>
  </si>
  <si>
    <t>Praktikum Fisika Dasar II (kelas B)</t>
  </si>
  <si>
    <t>Mekanika Kuantum (S2 kelas A)</t>
  </si>
  <si>
    <t>20. Semester Ganjil 2021/2022</t>
  </si>
  <si>
    <t>Fisika Neutron (kelas A)</t>
  </si>
  <si>
    <t>31 Desember 2021</t>
  </si>
  <si>
    <t>SK Dekan No. 324/UN16.03.D/XIII/KPT/2021</t>
  </si>
  <si>
    <t>https://drive.google.com/file/d/1iYKvxuvd2esXQUySBr0hs89R5TaQl0Na/view?usp=sharing</t>
  </si>
  <si>
    <t>Elektromagnet II (kelas A)</t>
  </si>
  <si>
    <t>Fisika Dasar I (kelas B)</t>
  </si>
  <si>
    <t>Praktikum Fisika Dasar I (kelas B)</t>
  </si>
  <si>
    <t>Elektrodinamika (S2 kelas A)</t>
  </si>
  <si>
    <t>32 Desember 2021</t>
  </si>
  <si>
    <t xml:space="preserve">                            Membimbing seminar (maksimum 1 kum per semester)                                                                                                                                                                                                                                                                                                                                                                                                                                                                                                                                                                                                                                                                                                         </t>
  </si>
  <si>
    <t>B.1 Seminar Proposal/Tugas Akhir I</t>
  </si>
  <si>
    <t>1. Membimbing Seminar Semester Genap 2012/2013</t>
  </si>
  <si>
    <t>Allan Asrar</t>
  </si>
  <si>
    <t>Tiap Semester</t>
  </si>
  <si>
    <t>Berita Acara Seminar Proposal, No: 04/UN16.03.1/PS.2/2013</t>
  </si>
  <si>
    <t>https://drive.google.com/file/d/1BbNDFahyd-GYBYI-xIxSe7eTC2W_A4hl/view?usp=sharing</t>
  </si>
  <si>
    <t>Frans Madah Basoaro Wau</t>
  </si>
  <si>
    <t>Berita Acara Seminar Proposal, No: 05/UN16.03.1/PS.2/2013</t>
  </si>
  <si>
    <t>https://drive.google.com/file/d/1TBW7nl_5nIBpATpEu0w7X3iGHNtRFbGG/view?usp=sharing</t>
  </si>
  <si>
    <t>Nevi Haryani</t>
  </si>
  <si>
    <t>Berita Acara Seminar Proposal, No: 08/UN16.3.4/BA-SP/2013</t>
  </si>
  <si>
    <t>https://drive.google.com/file/d/12hpMRMkXbXxL3q8WuCJ-Kk-aVlTF8pit/view?usp=sharing</t>
  </si>
  <si>
    <t>Arizola Septi Vandria</t>
  </si>
  <si>
    <t>Berita Acara Seminar Proposal, No: 12/UN16.3.4/BA-SP/2013</t>
  </si>
  <si>
    <t>https://drive.google.com/file/d/1rDm-vKXzIRqJ4r5QOuYPZBzkkaHJZ140/view?usp=sharing</t>
  </si>
  <si>
    <t>Mutiah Hidayat</t>
  </si>
  <si>
    <t>Berita Acara Seminar Proposal, No: 16/UN16.3.4/BA-SP/2013</t>
  </si>
  <si>
    <t>https://drive.google.com/file/d/1B4e8OzvFzsyyz1d04nSI1WWKq1hh2Pl6/view?usp=sharing</t>
  </si>
  <si>
    <t>Dina Cinantya N</t>
  </si>
  <si>
    <t>Berita Acara Seminar Proposal, No: 19/UN16.3.4/BA-SP/2013</t>
  </si>
  <si>
    <t>https://drive.google.com/file/d/15USbaR_7Qmj43Udf2SDsBxZxpbPfraE6/view?usp=sharing</t>
  </si>
  <si>
    <t>Nurul Aini</t>
  </si>
  <si>
    <t>Berita Acara Seminar Proposal, No: 16/UN16.03.1/PS.2/2013</t>
  </si>
  <si>
    <t>https://drive.google.com/file/d/1zeQRRrKKw63FdnFWJDW-rdTx4QnWJvJz/view?usp=sharing</t>
  </si>
  <si>
    <t>Rahma Maidianti</t>
  </si>
  <si>
    <t>Berita Acara Seminar Proposal, No: 15/UN16.03.1/PS.2/2013</t>
  </si>
  <si>
    <t>https://drive.google.com/file/d/18uhJ7Uxh44Ahn6M39hcl2ODBoGRIbXMU/view?usp=sharing</t>
  </si>
  <si>
    <t>Reni Martha</t>
  </si>
  <si>
    <t>Berita Acara Seminar Proposal, No: 18/UN16.03.1/PS.2/2013</t>
  </si>
  <si>
    <t>https://drive.google.com/file/d/1Y1zffeDyXXVen5k-D9elac2uQYmlR1_u/view?usp=sharing</t>
  </si>
  <si>
    <t>Sonya Rahayu</t>
  </si>
  <si>
    <t>Berita Acara Seminar Proposal, No: 25/UN.16.3.4/BA-SP/2013</t>
  </si>
  <si>
    <t>https://drive.google.com/file/d/14ZxRW48pi8vy4FlhHGX4zxuQ584YrJOL/view?usp=sharing</t>
  </si>
  <si>
    <t>2. Membimbing Seminar Semester Genap 2013/2014</t>
  </si>
  <si>
    <t>Milda Utari</t>
  </si>
  <si>
    <t>Berita Acara Seminar Proposal, No: 14/UN16.13.4/BA-SP/2014</t>
  </si>
  <si>
    <t>https://drive.google.com/file/d/1oy6NEFBjdKoohBYwCVQmWBK_nb6WNudv/view?usp=sharing</t>
  </si>
  <si>
    <t>Lusi Fitrian Sani</t>
  </si>
  <si>
    <t>Berita Acara Seminar Proposal, No: 24/UN16.3.4/BA-SP/2014</t>
  </si>
  <si>
    <t>https://drive.google.com/file/d/1C7T_-xHBgSrmyuxjOjdiaE2eLUhSD84b/view?usp=sharing</t>
  </si>
  <si>
    <t>Suci Miza Marta Ulfia</t>
  </si>
  <si>
    <t>Berita Acara Seminar Proposal, No: 16/UN16.3.4/BA-SP/2014</t>
  </si>
  <si>
    <t>https://drive.google.com/file/d/1NL6p0FbHaK83kmKqhP_MUFx_Ia1i6Ke_/view?usp=sharing</t>
  </si>
  <si>
    <t>Suryawati Arifin</t>
  </si>
  <si>
    <t>Berita Acara Seminar Proposal, No: 28/UN16.3.4/BA-SP/2014</t>
  </si>
  <si>
    <t>https://drive.google.com/file/d/10L2NZqq-4TlZvRhg-akgGyChkBM4VKgb/view?usp=sharing</t>
  </si>
  <si>
    <t>Berita Acara Seminar Proposal, No: 14/UN16.03.1/PS-SH/2014</t>
  </si>
  <si>
    <t>https://drive.google.com/file/d/1y5IICT6KVeIXcOxhEik1y_KxFJbQdUJB/view?usp=sharing</t>
  </si>
  <si>
    <t>3. Menguji Tugas Akhir I  Semester Genap 2014/2015</t>
  </si>
  <si>
    <t>Cici Rahmadya Guskha</t>
  </si>
  <si>
    <t>04 Juni 2015</t>
  </si>
  <si>
    <t>Berita Acara Ujian Tugas Akhir l, No: 29/UN16.03.5.4/BA-SP/2015</t>
  </si>
  <si>
    <t>https://drive.google.com/file/d/15tCga5FoScdfZa5VdixiWx0mTKv71TTP/view?usp=sharing</t>
  </si>
  <si>
    <t>4. Menguji Tugas Akhir I  Semester Ganjil 2015/2016</t>
  </si>
  <si>
    <t xml:space="preserve">Mutya Handayani </t>
  </si>
  <si>
    <t>Berita Acara Ujian Tugas Akhir l, No: 45/UN16.03.5.4/BA-SP/2015</t>
  </si>
  <si>
    <t>https://drive.google.com/file/d/1xfN7fLnCqaHu819ufSkDONgi7A9TcPf5/view?usp=sharing</t>
  </si>
  <si>
    <t xml:space="preserve">Merli Azizah </t>
  </si>
  <si>
    <t>Berita Acara Ujian Tugas Akhir l, No: 51/UN16.03.5.4/BA-SP/2015</t>
  </si>
  <si>
    <t>https://drive.google.com/file/d/1WjVgITALFvtwLzslFSs4nkEQQN7W7o0l/view?usp=sharing</t>
  </si>
  <si>
    <t>Wahyuni Putri ganjil 15/16</t>
  </si>
  <si>
    <t>Berita Acara Ujian Tugas Akhir l, No: 52/UN16.03.5.4/BA-SP/2015</t>
  </si>
  <si>
    <t>https://drive.google.com/file/d/12eJygXyZPBPmD3AoiPz2Oyb72AELs8T8/view?usp=sharing</t>
  </si>
  <si>
    <t>Boy Angga Harsandy</t>
  </si>
  <si>
    <t>Berita Acara Ujian Tugas Akhir l, No: 53/UN16.03.5.4/BA-SP/2015</t>
  </si>
  <si>
    <t>https://drive.google.com/file/d/10xGGpGmS1gArH4bLQ-IGfHg0F1QVNI_j/view?usp=sharing</t>
  </si>
  <si>
    <t xml:space="preserve">Jakaria Usman </t>
  </si>
  <si>
    <t>Berita Acara Ujian Tugas Akhir l, No: 56/UN16.03.5.4/BA-SP/2015</t>
  </si>
  <si>
    <t>https://drive.google.com/file/d/10DFC-vGW6Wiu0-mfXaqx2Yi9yms3DDWb/view?usp=sharing</t>
  </si>
  <si>
    <t>5. Menguji Tugas Akhir I  Semester Genap 2015/2016</t>
  </si>
  <si>
    <t xml:space="preserve">Ulfa Azmi genap </t>
  </si>
  <si>
    <t>Berita Acara Ujian Tugas Akhir l, No: 19/UN16.03.5.4/BA-TA I/2016</t>
  </si>
  <si>
    <t>https://drive.google.com/file/d/1b6XPwC5u5xUdV-7FNYD9GxfnyEug6Fs7/view?usp=sharing</t>
  </si>
  <si>
    <t>6. Menguji Tugas Akhir I Semester Ganjil 2016/2017</t>
  </si>
  <si>
    <t xml:space="preserve">Widia Indriani </t>
  </si>
  <si>
    <t>Berita Acara Ujian Tugas Akhir l, No: 39/UN16.03.5.4/BA-TA I/2016</t>
  </si>
  <si>
    <t>https://drive.google.com/file/d/1y9Jw-ZC3-u5zIvfY7tfAhV-OydnYzpc7/view?usp=sharing</t>
  </si>
  <si>
    <t>7. Menguji Tugas Akhir I  Semester Genap 2016/2017</t>
  </si>
  <si>
    <t xml:space="preserve">Rika Susanti </t>
  </si>
  <si>
    <t>Berita Acara Ujian Tugas Akhir l, No: 12/UN16.03.5.4/BA-TA I/2017</t>
  </si>
  <si>
    <t>https://drive.google.com/file/d/1wWisYEh096RjW4HPo_v6KyyTUM8wOS6a/view?usp=sharing</t>
  </si>
  <si>
    <t>8. Menguji Tugas Akhir I Semester Ganjil 2017/2018</t>
  </si>
  <si>
    <t xml:space="preserve">Elsa Yolanda Putri </t>
  </si>
  <si>
    <t>Berita Acara Ujian Tugas Akhir l, No: 39/UN16.03.5.4/BA-TA I/2017</t>
  </si>
  <si>
    <t>https://drive.google.com/file/d/1hYkPJKCJVe2uyFQ3ZblLP99YYAyVm4Cl/view?usp=sharing</t>
  </si>
  <si>
    <t xml:space="preserve">Revina Septi </t>
  </si>
  <si>
    <t>Berita Acara Ujian Tugas Akhir l, No: 44/UN16.03.5.4/BA-TA I/2017</t>
  </si>
  <si>
    <t>https://drive.google.com/file/d/1qaJpt6bJ8yFsJmtdoTBwMflh-a_IVeNA/view?usp=sharing</t>
  </si>
  <si>
    <t xml:space="preserve">Mulya Prasetya </t>
  </si>
  <si>
    <t>Berita Acara Ujian Tugas Akhir l, No: 45/UN16.03.5.4/BA-TA I/2017</t>
  </si>
  <si>
    <t>https://drive.google.com/file/d/1P425PBdiDU4DuC1l6rqKk23v3wkwSQ4W/view?usp=sharing</t>
  </si>
  <si>
    <t>9. Menguji Tugas Akhir I Semester Ganjil 2018/2019</t>
  </si>
  <si>
    <t xml:space="preserve">Harmayeni </t>
  </si>
  <si>
    <t>Berita Acara Ujian Tugas Akhir l, No: 63/UN16.03.5.4/BA-TA I/2018</t>
  </si>
  <si>
    <t>https://drive.google.com/file/d/1A1VtUStJB72-qIc2ftlTt17s1FlfnFA9/view?usp=sharing</t>
  </si>
  <si>
    <t>Amuslimiati</t>
  </si>
  <si>
    <t>Berita Acara Ujian Tugas Akhir l, No: 65/UN16.03.5.4/BA-TA I/2018</t>
  </si>
  <si>
    <t>https://drive.google.com/file/d/1Zj2NzpyZa8oW56chO_2z8kgj5nZNNQ3-/view?usp=sharing</t>
  </si>
  <si>
    <t>Amel Oktavia</t>
  </si>
  <si>
    <t>Berita Acara Ujian Tugas Akhir l, No: 67/UN16.03.5.4/BA-TA I/2018</t>
  </si>
  <si>
    <t>https://drive.google.com/file/d/1DUkxBrqpibpMCIeR3q9qSKQZi-B_UQjW/view?usp=sharing</t>
  </si>
  <si>
    <t>10. Menguji Tugas Akhir I Semester Genap 2019/2020</t>
  </si>
  <si>
    <t>Puti Berkah Azurah</t>
  </si>
  <si>
    <t>03 Juni 2020</t>
  </si>
  <si>
    <t>Berita Acara Ujian Tugas Akhir l, No: 32/UN16.03.3.4/PK.03.05/2020</t>
  </si>
  <si>
    <t>https://drive.google.com/file/d/1Av4nuNerpi8HxTbett1iMSVZfLkHpjVy/view?usp=sharing</t>
  </si>
  <si>
    <t>11. Menguji Tugas Akhir I Semester Ganjil 2020/2021</t>
  </si>
  <si>
    <t xml:space="preserve">Vivi Wijaya </t>
  </si>
  <si>
    <t>05 Agustus 2020</t>
  </si>
  <si>
    <t>Berita Acara Ujian Tugas Akhir l, No: 39/UN16.03.3.4/PK.03.05/2020</t>
  </si>
  <si>
    <t>https://drive.google.com/file/d/1pSjhAk5Oc9V2FqnAVhh2WW-RkLpkr6BL/view?usp=sharing</t>
  </si>
  <si>
    <t xml:space="preserve">Ridha Putri Yanti </t>
  </si>
  <si>
    <t>24 Agustus 2020</t>
  </si>
  <si>
    <t>Berita Acara Ujian Tugas Akhir l, No: 44/UN16.03.3.4/PK.03.05/2020</t>
  </si>
  <si>
    <t>https://drive.google.com/file/d/1gLSp19th3tomoJ5_ktneuQr-WRp5nyx_/view?usp=sharing</t>
  </si>
  <si>
    <t xml:space="preserve">Aulia Anggini </t>
  </si>
  <si>
    <t>07 Desember 2020</t>
  </si>
  <si>
    <t>Berita Acara Ujian Tugas Akhir l, No: 60/UN16.03.3.4/PK.03.05/2020</t>
  </si>
  <si>
    <t>https://drive.google.com/file/d/11o11bNxoqmDv2brtRaTS5RIUcCPWgvv-/view?usp=sharing</t>
  </si>
  <si>
    <t>12. Menguji Tugas Akhir I Semester Genap 2020/2021</t>
  </si>
  <si>
    <t>Mutiatul Husni</t>
  </si>
  <si>
    <t>16 Maret 2021</t>
  </si>
  <si>
    <t>Berita Acara Ujian Tugas Akhir l, No: 11/UN16.03.3.4/PK.03.05/2021</t>
  </si>
  <si>
    <t>https://drive.google.com/file/d/1xVXWQJYuGw_Yv1jbwh4kciayg03exJy8/view?usp=sharing</t>
  </si>
  <si>
    <t>Indria Wulandari</t>
  </si>
  <si>
    <t>17 Maret 2021</t>
  </si>
  <si>
    <t>Berita Acara Ujian Tugas Akhir l, No: 12/UN16.03.3.4/PK.03.05/2021</t>
  </si>
  <si>
    <t>https://drive.google.com/file/d/1qTz9VZN5txucLS8W1FPZmddUIjtywnLF/view?usp=sharing</t>
  </si>
  <si>
    <t xml:space="preserve">Reforma Lopa </t>
  </si>
  <si>
    <t>Berita Acara Ujian Tugas Akhir l, No: 23/UN16.03.3.4/PK.03.05/2021</t>
  </si>
  <si>
    <t>https://drive.google.com/file/d/1a4Yw0cY6c-8SVMHD3BiGAEoNjDarz1LL/view?usp=sharing</t>
  </si>
  <si>
    <t>13. Menguji Tugas Akhir I Semester Ganjil 2021/2022</t>
  </si>
  <si>
    <t xml:space="preserve">Putri Nabila </t>
  </si>
  <si>
    <t>12 Agustus 2021</t>
  </si>
  <si>
    <t>Berita Acara Ujian Tugas Akhir l, No: 45/UN16.03.3.4/PK.03.05/2021</t>
  </si>
  <si>
    <t>https://drive.google.com/file/d/1WK3vVe3h-xVkmYQoQHAwJxri9n50LnkS/view?usp=sharing</t>
  </si>
  <si>
    <t xml:space="preserve">Nando Saputra </t>
  </si>
  <si>
    <t>21 Desember 2021</t>
  </si>
  <si>
    <t>Berita Acara Ujian Tugas Akhir l, No: 62/UN16.03.3.4/PK.03.05/2021</t>
  </si>
  <si>
    <t>https://drive.google.com/file/d/1ksQwZPI3_pPvQAY2XoxiAC8k_jjzPTlP/view?usp=sharing</t>
  </si>
  <si>
    <t>14. Menguji Tugas Akhir I Semester Genap 2021/2022</t>
  </si>
  <si>
    <t>Hadi Razaqiyanto</t>
  </si>
  <si>
    <t>28 Maret 2022</t>
  </si>
  <si>
    <t>Berita Acara Ujian Tugas Akhir l, No: 15/UN16.03.3.4/PK.03.05/2022</t>
  </si>
  <si>
    <t>https://drive.google.com/file/d/18yWxoE8vPkp5yeKhGaQfA2SQObvMe-KZ/view?usp=sharing</t>
  </si>
  <si>
    <t xml:space="preserve">B.2 Menguji Ujian Tesis I </t>
  </si>
  <si>
    <t>1. Menguji Tesis I Semester Ganjil 2020/2021</t>
  </si>
  <si>
    <t>Bunga Aprilia</t>
  </si>
  <si>
    <t>15 Desember 2020</t>
  </si>
  <si>
    <t>Berita Acara Ujian Tesis I, No: 08/UN16.03.3.4/PK.03.05/2020</t>
  </si>
  <si>
    <t>https://drive.google.com/file/d/1EvjeqRstkDGmjNNt6T6GzgOXtOQD8xHi/view?usp=sharing</t>
  </si>
  <si>
    <t>2. Menguji Tesis I Semester Genap 2020/2021</t>
  </si>
  <si>
    <t>Fadilla Monica</t>
  </si>
  <si>
    <t>22 Februari 2021</t>
  </si>
  <si>
    <t>Berita Acara Ujian Tesis I, No: 03/UN16.03.3.4/PK.03.05/2021</t>
  </si>
  <si>
    <t>https://drive.google.com/file/d/1IdWfJQRsfzHoabqQ94AZnRMOJsbtv1Ve/view?usp=sharing</t>
  </si>
  <si>
    <t>Iswandi</t>
  </si>
  <si>
    <t>29 Juli 2021</t>
  </si>
  <si>
    <t>Berita Acara Ujian Tesis, No: 12/UN16.03.3.4/PK.03.05/2021</t>
  </si>
  <si>
    <t>https://drive.google.com/file/d/1DHYxCHlY6IlfyPmwV_Bfw8to_-ulM-5y/view?usp=sharing</t>
  </si>
  <si>
    <t>3. Menguji Tesis I Semester Ganjil 2021/2022</t>
  </si>
  <si>
    <t>16 Desember 2021</t>
  </si>
  <si>
    <t>Berita Acara Ujian Tesis, No: 14/UN16.03.3.4/PK.03.05/2021</t>
  </si>
  <si>
    <t>https://drive.google.com/file/d/1-373CKILtcFh9AqlIlMDLCCpA_8BBM6k/view?usp=sharing</t>
  </si>
  <si>
    <t>4. Menguji Tesis I Semester Genap2021/2022</t>
  </si>
  <si>
    <t>Ramadani Safitri</t>
  </si>
  <si>
    <t>Berita Acara Ujian Tesis, No: 03/UN16.03.3.4/PK.03.05/2022</t>
  </si>
  <si>
    <t>https://drive.google.com/file/d/1NOGA4OqG2Hj3HEBx1MjlbxqzrvUSMW6c/view?usp=sharing</t>
  </si>
  <si>
    <t xml:space="preserve">Membimbing kuliah kerja nyata, pratek kerja nyata, praktek kerja lapangan </t>
  </si>
  <si>
    <t>1. Membimbing mahasiswa kuliah kerja nyata, pratek kerja nyata, praktek kerja lapangan tahun  2017 (angkatan 2013 dan 2014 )</t>
  </si>
  <si>
    <t>-</t>
  </si>
  <si>
    <t>http:// …</t>
  </si>
  <si>
    <t>2. Membimbing mahasiswa kuliah kerja nyata, pratek kerja nyata, praktek kerja lapangan tahun  2018 (angkatan 2015 )</t>
  </si>
  <si>
    <t>Membimbing dan ikut membimbing dalam menghasilkan disertasi, thesis, skripsi dan laporan akhir studi (maksimum 32 kum per semester)</t>
  </si>
  <si>
    <t>D.1 Pembimbing Utama</t>
  </si>
  <si>
    <t>1. Thesis</t>
  </si>
  <si>
    <t>Pembimbing 1</t>
  </si>
  <si>
    <t>Lembar pengesahan Skripsi dan Halaman Persetujuan</t>
  </si>
  <si>
    <t>https://drive.google.com/file/d/1P6r4A0fT_qSmmGeuN8U-KdHqkaICL_Jg/view?usp=sharing</t>
  </si>
  <si>
    <t>02 Mei 2014</t>
  </si>
  <si>
    <t>https://drive.google.com/file/d/1u8h2oanMEBzAvWfFzadTKdfJCUc2dB_x/view?usp=sharing</t>
  </si>
  <si>
    <t>https://drive.google.com/file/d/1-2T0jsr5oxkjA-Fuo1HcCnSUZxOWJ1a2/view?usp=sharinghttp:// …</t>
  </si>
  <si>
    <t>Sub total pembimbing utama Thesis</t>
  </si>
  <si>
    <t>2. Skripsi</t>
  </si>
  <si>
    <t>Jakaria Usman</t>
  </si>
  <si>
    <t>https://drive.google.com/file/d/1Zo6A6yTMYzg7Y1A3O2B1xV4Hdr-wtJLs/view?usp=sharing</t>
  </si>
  <si>
    <t>Elsa Yolanda Putri</t>
  </si>
  <si>
    <t>https://drive.google.com/file/d/1FTJ-omZJeVvl4xTdPwAzkTsNYFLq3i5W/view?usp=sharing</t>
  </si>
  <si>
    <t>Revina Septi</t>
  </si>
  <si>
    <t>https://drive.google.com/file/d/1wGFpuMAlmi4Eo7g3ySYOll2ErSK3YW66/view?usp=sharing</t>
  </si>
  <si>
    <t>Lidia Munita</t>
  </si>
  <si>
    <t>https://drive.google.com/file/d/1-raHkLkxVlTEuiFKOHqoNpoS9DOEC_5N/view?usp=sharing</t>
  </si>
  <si>
    <t>Mulya Prasetya</t>
  </si>
  <si>
    <t>https://drive.google.com/file/d/1-Arsjb1u4MPL7FoU-uJo1hbkmkOe3WD8/view?usp=sharing</t>
  </si>
  <si>
    <t>30 Agustus 2021</t>
  </si>
  <si>
    <t>https://drive.google.com/file/d/1md4y3vHMP8bmbEXu81Z3p0lPT3lwRFvh/view?usp=sharing</t>
  </si>
  <si>
    <t>https://drive.google.com/file/d/1DqB2deJHohGPer5COh51ce3W9V18V7SW/view?usp=sharing</t>
  </si>
  <si>
    <t>https://drive.google.com/file/d/1D7c5UdZ9QBwSA2WYRGc6ndhLqI9bFsgi/view?usp=sharing</t>
  </si>
  <si>
    <t>Sub total pembimbing utama Skripsi</t>
  </si>
  <si>
    <t xml:space="preserve">D.2 Pembimbing Pendamping/Pembantu </t>
  </si>
  <si>
    <t>Herizon Primadona</t>
  </si>
  <si>
    <t>Pembimbing 2</t>
  </si>
  <si>
    <t>Lembar pengesahan Thesis dan Halaman Persetujuan</t>
  </si>
  <si>
    <t>https://drive.google.com/file/d/1KuDxj03C7tENLqlpXRJqa6BO2tFl7Ngo/view?usp=sharing</t>
  </si>
  <si>
    <t>Sub total pembimbing Pendamping Thesis</t>
  </si>
  <si>
    <t>Sub total pembimbing Pendamping Skripsi</t>
  </si>
  <si>
    <t>Bertugas sebagai penguji pada ujian akhir (Tugas Akhir II)</t>
  </si>
  <si>
    <t xml:space="preserve">Ketua Penguji </t>
  </si>
  <si>
    <t>31 Januari 2022</t>
  </si>
  <si>
    <t>Berita Acara Ujian Tesis II, No.01/UN16.03.3.4/PK.03.05 /2022</t>
  </si>
  <si>
    <t>https://drive.google.com/file/d/1Cnq2SnELflrescAo9NzbOe2h19xZac1g/view?usp=sharing</t>
  </si>
  <si>
    <t>Sub total Ketua Penguji Thesis</t>
  </si>
  <si>
    <t>Monaliza</t>
  </si>
  <si>
    <t>Berita Acara Ujian Tugas Akhir II, No.38/UN16.03.5.4/ BA-TA/2015</t>
  </si>
  <si>
    <t>https://drive.google.com/file/d/1qL6_bttSU8Nk9eZOuJB7kKKIafkNDZP4/view?usp=sharing</t>
  </si>
  <si>
    <t>04 Januari 2021</t>
  </si>
  <si>
    <t>Berita Acara Ujian Tugas Akhir II, No.01/UN16.03.3.4/PK.03.05 /2021</t>
  </si>
  <si>
    <t>https://drive.google.com/file/d/1ApNAsjmTuSEwRhy4GBQ5EzZOo5fW3QZ7/view?usp=sharing</t>
  </si>
  <si>
    <t>19 Mei 2021</t>
  </si>
  <si>
    <t>Berita Acara Ujian Tugas Akhir II, No.26/UN16.03.3.4/PK.03.05 /2021</t>
  </si>
  <si>
    <t>https://drive.google.com/file/d/1OXY3yK-yfCXx4-mbp3LzD4yDsOvMcpgV/view?usp=sharing</t>
  </si>
  <si>
    <t>Dilla Oktafiani</t>
  </si>
  <si>
    <t>19 Oktober 2021</t>
  </si>
  <si>
    <t>Berita Acara Ujian Tugas Akhir II, No.64/UN16.03.3.4/PK.03.05 /2021</t>
  </si>
  <si>
    <t>https://drive.google.com/file/d/1fp1zPt3F5bUncildhIxi1r4Y_bk5mpqI/view?usp=sharing</t>
  </si>
  <si>
    <t>Sub total Ketua Penguji Skripsi</t>
  </si>
  <si>
    <t>Anggota Penguji</t>
  </si>
  <si>
    <t>Nurry Putri Tissos</t>
  </si>
  <si>
    <t>Berita Acara Seminar Proposal, No: 02/UN16.03 /PPs-S2/SP/2016</t>
  </si>
  <si>
    <t>https://drive.google.com/file/d/1eMj7-CVXs4EFi_n8nub7OrKc1xFIyPBV/view?usp=sharing</t>
  </si>
  <si>
    <t>Febrielviyanti</t>
  </si>
  <si>
    <t>Berita Acara Seminar Proposal, No: 01/UN16.03 /PPs-S2/ Tesis /2018</t>
  </si>
  <si>
    <t>https://drive.google.com/file/d/1273mTG3il76wiY2Om50rVnHXV6sV6M5L/view?usp=sharing</t>
  </si>
  <si>
    <t>Helmi Yusnaini</t>
  </si>
  <si>
    <t>Berita Acara Seminar Proposal, No: 01/UN16.03.3.4 /PK.03.05/2021</t>
  </si>
  <si>
    <t>https://drive.google.com/file/d/1w-ftRXM35R4jymchk9irFjYUypriIYMw/view?usp=sharing</t>
  </si>
  <si>
    <t>01 Juli 2021</t>
  </si>
  <si>
    <t>Berita Acara Seminar Proposal, No: 03/UN16.03.3.4 /PK.03.05/2021</t>
  </si>
  <si>
    <t>https://drive.google.com/file/d/1vAX97Vw_lBDjLklL9SPs_A6CtMU5RqIN/view?usp=sharing</t>
  </si>
  <si>
    <t>Berita Acara Seminar Proposal, No: 07/UN16.03.3.4 /PK.03.05/2021</t>
  </si>
  <si>
    <t>https://drive.google.com/file/d/1x4Q0Rfpn8RJUJe5peaMlPuomLgxmyJpL/view?usp=sharing</t>
  </si>
  <si>
    <t>07 Februari 2022</t>
  </si>
  <si>
    <t>Berita Acara Seminar Proposal, No: 06/UN16.03.3.4 /PK.03.05/2022</t>
  </si>
  <si>
    <t>https://drive.google.com/file/d/1v_nKhRGOCKlrYyLviqm6G5S5k1b4eRIh/view?usp=sharing</t>
  </si>
  <si>
    <t>Sub total Anggota Penguji Thesis</t>
  </si>
  <si>
    <t xml:space="preserve"> Elsa Yolanda Putri</t>
  </si>
  <si>
    <t>Berita Acara Ujian Tugas Akhir II, No.29/UN16.03.5.4/ BA-TA II/2018</t>
  </si>
  <si>
    <t>https://drive.google.com/file/d/1IWmkMz_8E3rZ9-NiSt2LBtsCjbiHAkP4/view?usp=sharing</t>
  </si>
  <si>
    <t>Berita Acara Ujian Tugas Akhir II, No.31/UN16.03.5.4/ BA-TA II/2018</t>
  </si>
  <si>
    <t>https://drive.google.com/file/d/1mBwlx4C6ooOT3PgQ7W1d7Glx1YQxKQtI/view?usp=sharing</t>
  </si>
  <si>
    <t>Berita Acara Ujian Tugas Akhir II, No.34/UN16.03.5.4/ BA-TA II/2018</t>
  </si>
  <si>
    <t>https://drive.google.com/file/d/19NNVglOcP8huQzz9aynI-4gztS_aR6Dw/view?usp=sharing</t>
  </si>
  <si>
    <t>Berita Acara Ujian Tugas Akhir II, No.55/UN16.03.5.4/ BA-TA II/2018</t>
  </si>
  <si>
    <t>https://drive.google.com/file/d/1hQ8ov61K7wg8rIhyOmjLvwEcqUz7olxZ/view?usp=sharing</t>
  </si>
  <si>
    <t>Bagus Sidik Waskito Hadi</t>
  </si>
  <si>
    <t>Berita Acara Ujian Tugas Akhir II, No.74/UN16.03.5.4/ BA-TA II/2018</t>
  </si>
  <si>
    <t>https://drive.google.com/file/d/10YvrBTW1wZ4S1YIZpVVJMMXg9XVV5yko/view?usp=sharing</t>
  </si>
  <si>
    <t>Berita Acara Ujian Tugas Akhir II, No.52/UN16.03.3.4/PK.03.05/2020</t>
  </si>
  <si>
    <t>https://drive.google.com/file/d/1hcBbWFz6z2pVTV5QQ21L8-1vr1VuWAhd/view?usp=sharing</t>
  </si>
  <si>
    <t>20 Januari 2021</t>
  </si>
  <si>
    <t>Berita Acara Ujian Tugas Akhir II, No.11/UN16.03.3.4/PK.03.05/2021</t>
  </si>
  <si>
    <t>https://drive.google.com/file/d/1P0myVEwqTorngWYXodd2t2hiHD1gZwJq/view?usp=sharing</t>
  </si>
  <si>
    <t>27 Januari 2022</t>
  </si>
  <si>
    <t>Berita Acara Ujian Tugas Akhir II, No.07/UN16.03.3.4/PK.03.05/2022</t>
  </si>
  <si>
    <t>https://drive.google.com/file/d/1d-fygRbx8FwPNIXXTK4dIvcp99e5LRjb/view?usp=sharing</t>
  </si>
  <si>
    <t>Sub total Anggota Penguji Skripsi</t>
  </si>
  <si>
    <t>Penasehat Akademik</t>
  </si>
  <si>
    <t>Pembimbing Akademik Mahasiswa, Sem Ganjil 2013/2014</t>
  </si>
  <si>
    <t>12 Agustus 2013</t>
  </si>
  <si>
    <t>Kegiatan</t>
  </si>
  <si>
    <t>SK.Dekan FMIPA No.517/XIII/D/FMIPA-2013</t>
  </si>
  <si>
    <t>https://drive.google.com/file/d/1WspTdq-83O8m4CuclX4F-G2HAffGvZ_A/view?usp=sharing</t>
  </si>
  <si>
    <t>Pembimbing Akademik Mahasiswa, Sem Genap 2013/2014</t>
  </si>
  <si>
    <t>2 Januari 2014</t>
  </si>
  <si>
    <t>SK.Dekan FMIPA No.156/XIII/D/FMIPA-2014</t>
  </si>
  <si>
    <t>https://drive.google.com/file/d/1KlV7B-vAm4uoFd_QZT71pZGfOnFdAqfD/view?usp=sharing</t>
  </si>
  <si>
    <t>Pembimbing Akademik Mahasiswa, Sem Ganjil&amp;Genap 2014</t>
  </si>
  <si>
    <t>1 September 2014</t>
  </si>
  <si>
    <t>SK.Dekan FMIPA No.393/XIII/D/FMIPA-2014</t>
  </si>
  <si>
    <t>https://drive.google.com/file/d/1oE3aZcOkiaNxgABGbeUTuKCAieAFgbEx/view?usp=sharing</t>
  </si>
  <si>
    <t>Pembimbing Akademik Mahasiswa, Sem Ganjil&amp;Genap 2015</t>
  </si>
  <si>
    <t>1 September 2015</t>
  </si>
  <si>
    <t>SK.Dekan FMIPA No.463/XIII/D/FMIPA/2015</t>
  </si>
  <si>
    <t>https://drive.google.com/file/d/199gALcQqvRS7UiPKkxZG3_nc0ux3PeyD/view?usp=sharing</t>
  </si>
  <si>
    <t>Pembimbing Akademik Mahasiswa, Sem Ganjil&amp;Genap 2016</t>
  </si>
  <si>
    <t>4 Januari 2016</t>
  </si>
  <si>
    <t>SK.Dekan FMIPA No.179/XIII/D/FMIPA/2016</t>
  </si>
  <si>
    <t>https://drive.google.com/file/d/1ksaAJrdic-Glktcz2uapxqhFiVW4y9SG/view?usp=sharing</t>
  </si>
  <si>
    <t>Pembimbing Akademik Mahasiswa, Sem Ganjil&amp;Genap 2017</t>
  </si>
  <si>
    <t>3 Januari 2017</t>
  </si>
  <si>
    <t>SK.Dekan FMIPA No.146/XIII/D/FMIPA/2017</t>
  </si>
  <si>
    <t>https://drive.google.com/file/d/1qReAGg-Ew8j5Ep0dRDJdEmkOMm7okUvh/view?usp=sharing</t>
  </si>
  <si>
    <t>Pembimbing Akademik Mahasiswa, Sem Genap 2017/2018</t>
  </si>
  <si>
    <t>3 Januari 2018</t>
  </si>
  <si>
    <t>SK.Dekan FMIPA No.234/XIII/D/FMIPA/2018</t>
  </si>
  <si>
    <t>https://drive.google.com/file/d/1x8Uo-9BY2mhvB0-Nu96w4Ty8zH9yaKO1/view?usp=sharing</t>
  </si>
  <si>
    <t>Pembimbing Akademik Mahasiswa, Sem Ganjil 2018/2019</t>
  </si>
  <si>
    <t>1 Agustus 2018</t>
  </si>
  <si>
    <t>SK.Dekan FMIPA No.560/XIII/D/FMIPA/2018</t>
  </si>
  <si>
    <t>https://drive.google.com/file/d/1b991BWhFLzza9NLfE2pevjUH3S7WJg04/view?usp=sharing</t>
  </si>
  <si>
    <t>Pembimbing Akademik Mahasiswa, Sem Genap 2018/2019</t>
  </si>
  <si>
    <t>3 Januari 2019</t>
  </si>
  <si>
    <t>SK.Dekan FMIPA No.188/UN16.03.D/KPT/2019</t>
  </si>
  <si>
    <t>https://drive.google.com/file/d/1QKhIQPBws2OJ5ZBzMfPzRRv_sLgldLj_/view?usp=sharing</t>
  </si>
  <si>
    <t>Pembimbing Akademik Mahasiswa, Sem Ganjil 2019/2020</t>
  </si>
  <si>
    <t>1 Agustus 2019</t>
  </si>
  <si>
    <t>SK.Dekan FMIPA No.429/XIII/D/FMIPA/2019</t>
  </si>
  <si>
    <t>https://drive.google.com/file/d/17MLmopsrtVeUOGvLXE87BM-eg5ocM8lM/view?usp=sharing</t>
  </si>
  <si>
    <t>Pembimbing Akademik Mahasiswa, Sem Genap 2019/2020</t>
  </si>
  <si>
    <t>16 Januari 2020</t>
  </si>
  <si>
    <t>SK.Dekan FMIPA No.65/UN16.03.D/XIII/KPT/2020</t>
  </si>
  <si>
    <t>https://drive.google.com/file/d/1BXy749jIb2FxsONYE8Pu7LWcraj6T_9x/view?usp=sharing</t>
  </si>
  <si>
    <t>Pembimbing Akademik Mahasiswa, Sem Ganjil 2020/2021</t>
  </si>
  <si>
    <t>18 Agustus 2020</t>
  </si>
  <si>
    <t>SK.Dekan FMIPA No.276/UN16.03.D/XIII/KPT/2020</t>
  </si>
  <si>
    <t>https://drive.google.com/file/d/1C3MAcUBuoc0vYGSSCOBvDUyFpcx9_F7K/view?usp=sharing</t>
  </si>
  <si>
    <t>Pembimbing Akademik Mahasiswa, Sem Genap 2020/2021</t>
  </si>
  <si>
    <t>SK.Dekan FMIPA No.158/UN16.03.D/XIII/KPT/2021</t>
  </si>
  <si>
    <t>https://drive.google.com/file/d/1vYSdak2P9PeItASaBEWnAGnqEuoSk7rF/view?usp=sharing</t>
  </si>
  <si>
    <t>Pembimbing Akademik Mahasiswa, Sem Ganjil 2021/2022</t>
  </si>
  <si>
    <t>06 September 2021</t>
  </si>
  <si>
    <t>SK.Dekan FMIPA No.219/UN16.03.D/XIII/KPT/2021</t>
  </si>
  <si>
    <t>https://drive.google.com/file/d/1mFLCiiSvgP1SFJ_dsTKfSDXIsNhWJ4mJ/view?usp=sharing</t>
  </si>
  <si>
    <t>Ketua jurusan pada politeknik/akademi/ sekretaris jurusan/bagian pada universitas/ institut/sekolah tinggi</t>
  </si>
  <si>
    <t>1. Membimbing Mutya Vonnisa, M.Si dan Feriska Handayani Irka, M.Si pada mata kuliah Fisika Dasar II/ Kelas A dan B</t>
  </si>
  <si>
    <t>Tiap Kegiatan</t>
  </si>
  <si>
    <t>Surat Tugas Dekan FMIPA No. 104/UN16.03.D/PP/2013</t>
  </si>
  <si>
    <t>https://drive.google.com/file/d/1IZ7ldnhWvAM3lPPqgfGDeY0Sn6WmN9yL/view?usp=sharing</t>
  </si>
  <si>
    <t>1. Mengikuti Pelatihan Program Peningkatan Keterampilan Dasar Teknik Instruksional (PEKERTI) di Universitas Andalas (50 Jam)</t>
  </si>
  <si>
    <t>01-05 Oktober 2012</t>
  </si>
  <si>
    <t>Setiap Sertifikat</t>
  </si>
  <si>
    <t>Fotokopi Sertifikat</t>
  </si>
  <si>
    <t>https://drive.google.com/file/d/1wserz4aNJrUu271t5pmvy2hn1whPU3fM/view?usp=sharing</t>
  </si>
  <si>
    <t>2. Mengikuti Special Education Course on Nuclear Engineering for Installation, Opertion and Regulation Nuclear Power Plant (50 Jam)</t>
  </si>
  <si>
    <t>15-19 Oktober 2012</t>
  </si>
  <si>
    <t>https://drive.google.com/file/d/1tJ6SKqO5VlnbHn85M2zZ-jFVO1HTW_wY/view?usp=sharing</t>
  </si>
  <si>
    <t>JUMLAH TOTAL</t>
  </si>
  <si>
    <t>Demikian pernyataan ini dibuat untuk dapat dipergunakan sebagaimana mestinya.</t>
  </si>
  <si>
    <t>MELAKSANAKAN PENELITIAN</t>
  </si>
  <si>
    <t>Yang bertanda tangan di bawah ini    :</t>
  </si>
  <si>
    <t xml:space="preserve">                                                                        </t>
  </si>
  <si>
    <t>Menyatakan bahwa  :</t>
  </si>
  <si>
    <t>Telah melaksanakan penelitian sebagai berikut :</t>
  </si>
  <si>
    <t>Tanggal Terbit/ Publish</t>
  </si>
  <si>
    <t>Petunjuk Pengisian, Batas Kepatutan Pengusulan, dan Angka Kredit Paling Tinggi setiap Item Usulan Karya Ilmiah</t>
  </si>
  <si>
    <t>Menghasilkan karya ilmiah:</t>
  </si>
  <si>
    <t>Hasil penelitian atau hasil pemikiran yang dipublikasikan dalam bentuk buku:</t>
  </si>
  <si>
    <t>Maksimum 1 buku/ tahun</t>
  </si>
  <si>
    <t>Angka kredit paling tinggi 40</t>
  </si>
  <si>
    <t>Judul Buku</t>
  </si>
  <si>
    <t>Buku</t>
  </si>
  <si>
    <t>Harus diisi</t>
  </si>
  <si>
    <t>Penulis Buku</t>
  </si>
  <si>
    <t>ISBN</t>
  </si>
  <si>
    <t>Penerbit</t>
  </si>
  <si>
    <t>Jumlah Halaman</t>
  </si>
  <si>
    <t>Alamat menuju repository/server softcopy dari buku. Bagian yang harus ada : judul, kata pengantar, daftar isi dan minimal 50% isi buku (termasuk kesimpulan)</t>
  </si>
  <si>
    <t>URL Peer Review</t>
  </si>
  <si>
    <t>URL menuju dokumen peer review (direct link ke http://repo.unand.ac.id/) Format PDF, 1 File, Minimal 2 hasil peer review.</t>
  </si>
  <si>
    <t>Angka kredit paling tinggi 20</t>
  </si>
  <si>
    <r>
      <rPr>
        <b/>
        <sz val="11"/>
        <rFont val="Bookman Old Style"/>
      </rPr>
      <t>Hasil penelitian atau hasil pemikiran dalam buku yang dipublikasikan dan berisi berbagai tulisan dari berbagai penulis (</t>
    </r>
    <r>
      <rPr>
        <b/>
        <i/>
        <sz val="11"/>
        <rFont val="Bookman Old Style"/>
      </rPr>
      <t>book chapter</t>
    </r>
    <r>
      <rPr>
        <b/>
        <sz val="11"/>
        <rFont val="Bookman Old Style"/>
      </rPr>
      <t>):</t>
    </r>
  </si>
  <si>
    <t>Angka kredit paling tinggi 15</t>
  </si>
  <si>
    <t>Judul Bab (Chapter)</t>
  </si>
  <si>
    <t>Buku/ Bab/ Chapter</t>
  </si>
  <si>
    <t>Penulis</t>
  </si>
  <si>
    <t>Editor</t>
  </si>
  <si>
    <t>Angka kredit paling tinggi 10</t>
  </si>
  <si>
    <t>Alamat menuju http://repo.unand.ac.id atau URL e-book resmi, dokumen terdiri dari : scan judul buku, daftar isi, chapter atau bab yang ditulis (termasuk kesimpulan)</t>
  </si>
  <si>
    <t>URL menuju dokumen peer review (direct link ke http://repo.unand.ac.id/) Format PDF, 1 File, Minimal 2 hasil peer reviewer.</t>
  </si>
  <si>
    <t>Hasil penelitian atau hasil pemikiran yang dipublikasikan dalam bentuk jurnal ilmiah :</t>
  </si>
  <si>
    <t>Batas kepatutan/pengakuan banyaknya publikasi di setiap nomor terbitan paling banyak 2 (dua) artikel karya ilmiah</t>
  </si>
  <si>
    <t>Jurnal Internasional Bereputasi</t>
  </si>
  <si>
    <t>Angka kredit paling tinggi 40 (terindeks pada database internasional bereputasi dan berfaktor dampak)</t>
  </si>
  <si>
    <t>Judul Artikel</t>
  </si>
  <si>
    <t>Calculation of Collision Probability Matrix of Nuclear Fuel Cell as a Function of Neutron Energy Group Using Flat Flux Model</t>
  </si>
  <si>
    <t>Agustus 2021</t>
  </si>
  <si>
    <t>Artikel/ Jurnal</t>
  </si>
  <si>
    <t>Pertama</t>
  </si>
  <si>
    <t>Nama Jurnal</t>
  </si>
  <si>
    <t>INTERNATIONAL JOURNAL OF MECHANICS</t>
  </si>
  <si>
    <t>Volume Jurnal</t>
  </si>
  <si>
    <t>Nomor Jurnal</t>
  </si>
  <si>
    <t>Opsional/jika ada mohon diisi Issue/Nomor Jurnal</t>
  </si>
  <si>
    <t>Tahun Terbit</t>
  </si>
  <si>
    <t>25 Agustus 2021</t>
  </si>
  <si>
    <t>Halaman</t>
  </si>
  <si>
    <t>121-126</t>
  </si>
  <si>
    <t>ISSN</t>
  </si>
  <si>
    <t>1998-4448</t>
  </si>
  <si>
    <t>North Atlantic University Union / NAUN</t>
  </si>
  <si>
    <t>DOI</t>
  </si>
  <si>
    <t xml:space="preserve">10.46300/9104.2021.15.13
</t>
  </si>
  <si>
    <r>
      <rPr>
        <sz val="11"/>
        <rFont val="Bookman Old Style"/>
      </rPr>
      <t xml:space="preserve">Opsional/jika ada mohon diisi lengkap dengan format direct link seperti contoh: </t>
    </r>
    <r>
      <rPr>
        <b/>
        <sz val="11"/>
        <rFont val="Bookman Old Style"/>
      </rPr>
      <t>https://doi.org/</t>
    </r>
    <r>
      <rPr>
        <sz val="11"/>
        <rFont val="Bookman Old Style"/>
      </rPr>
      <t>10.25077/ajis.6.1.57-78.2017</t>
    </r>
  </si>
  <si>
    <t>Alamat Web Jurnal</t>
  </si>
  <si>
    <t xml:space="preserve">https://www.scopus.com/sourceid/19700166617 </t>
  </si>
  <si>
    <t>Mulai tahun 2012, alamat ini harus mengarah ke web jurnal resmi, bukan sekadar repository. Sebaiknya, alamat ini langsung menuju halaman artikel (abstrak), bukan hanya halaman depan (homepage).</t>
  </si>
  <si>
    <t>https://www.naun.org/main/NAUN/mechanics/2021/a262003-013(2021).pdf</t>
  </si>
  <si>
    <t>URL menuju dokumen/full artikel jurnal atau menuju direct link ke http://repo.unand.ac.id/ jika artikel ini (jika tidak open access) yang meliputi: sampul jurnal, informasi dewan redaksi/editor, daftar isi, dan artikel</t>
  </si>
  <si>
    <t xml:space="preserve">SJR (Opsional) : </t>
  </si>
  <si>
    <t>0,17 Q3</t>
  </si>
  <si>
    <t>Apabila Jurnal terindek Scimago, harus di isi nilai SJR sesuai tahun terbit artikel pada jurnal tersebut.</t>
  </si>
  <si>
    <t>Impact Factor (Opsional) :</t>
  </si>
  <si>
    <t>Apabila Jurnal terindek Thomson Reuters, harus di isi Nilai Impact Factor sesuai tahun terbit artikel pada jurnal tersebut.</t>
  </si>
  <si>
    <t>https://drive.google.com/file/d/1Q0VLSMEFyWvFlIqQMNTwDZ5AUVZyX7Lc/view?usp=sharing</t>
  </si>
  <si>
    <t>URL Dokumen Cek Similarity :</t>
  </si>
  <si>
    <t xml:space="preserve"> </t>
  </si>
  <si>
    <t>https://drive.google.com/file/d/1L7aCWa_QtJI0NscAur5tlZD7qsq0Gg-j/view?usp=sharing</t>
  </si>
  <si>
    <t>URL Index Jurnal</t>
  </si>
  <si>
    <t>https://www.scimagojr.com/journalsearch.php?q=19700166617&amp;tip=sid</t>
  </si>
  <si>
    <t>URL menuju dokumen hasil pengecekan similarity atau originality (direct link ke http://repo.unand.ac.id/), bukan hasil scan tetapi hasil uji dari aplikasi turnitin.</t>
  </si>
  <si>
    <t>URL Dokumen Bukti Korespondensi</t>
  </si>
  <si>
    <t>Contoh: https://www.scimagojr.com/journalsearch.php?q=28773&amp;tip=sid&amp;clean=0</t>
  </si>
  <si>
    <t>Apakah ini syarat khusus?</t>
  </si>
  <si>
    <t>Opsional/URL menuju dokumen bukti korespondensi karya ilmiah direct link ke http://repo.unand.ac.id/, apabila artikel diterbitkan pada jurnal/penerbit yang diragukan oleh Ditjen Dikti Kemendikbud</t>
  </si>
  <si>
    <t>Keterangan Tambahan</t>
  </si>
  <si>
    <t>Diisi "YA/TIDAK"</t>
  </si>
  <si>
    <t xml:space="preserve">Effect of void-fraction on characteristics of several thorium fuel cycles in BWR                                         </t>
  </si>
  <si>
    <t>November 2012</t>
  </si>
  <si>
    <t>Opsional/keterangan tambahan, misalnya apabila URL dokumen terproteksi/tidak open access berikan informasi password disini.</t>
  </si>
  <si>
    <t>Kedua</t>
  </si>
  <si>
    <t xml:space="preserve"> Energy Conversion and Management</t>
  </si>
  <si>
    <t>11-16</t>
  </si>
  <si>
    <t>0196-8904</t>
  </si>
  <si>
    <t>Elsevier</t>
  </si>
  <si>
    <t>https://doi.org/10.1016/j.enconman.2012.01.026</t>
  </si>
  <si>
    <r>
      <rPr>
        <sz val="11"/>
        <rFont val="Bookman Old Style"/>
      </rPr>
      <t xml:space="preserve">Opsional/jika ada mohon diisi lengkap dengan format direct link seperti contoh: </t>
    </r>
    <r>
      <rPr>
        <b/>
        <sz val="11"/>
        <rFont val="Bookman Old Style"/>
      </rPr>
      <t>https://doi.org/</t>
    </r>
    <r>
      <rPr>
        <sz val="11"/>
        <rFont val="Bookman Old Style"/>
      </rPr>
      <t>10.25077/ajis.6.1.57-78.2017</t>
    </r>
  </si>
  <si>
    <t>https://www.sciencedirect.com/science/article/pii/S0196890412000994</t>
  </si>
  <si>
    <t>https://drive.google.com/file/d/1yKeA8r_zGUaOArzrwYVnL8qIgxt8rKdC/view?usp=sharing</t>
  </si>
  <si>
    <t>1,67 Q1</t>
  </si>
  <si>
    <t xml:space="preserve">https://www.sciencedirect.com/journal/energy-conversion-and-management       </t>
  </si>
  <si>
    <t>https://drive.google.com/file/d/1Fwy-1LLn6uAqaxB0stnEHXJ9uA0Rup9b/view?usp=sharing</t>
  </si>
  <si>
    <t>https://drive.google.com/file/d/1Q7VDFdEId7uXH_oFk0xGdHFj77wi4B1D/view?usp=sharing</t>
  </si>
  <si>
    <t>https://www.scimagojr.com/journalsearch.php?q=29372&amp;tip=sid&amp;clean=0</t>
  </si>
  <si>
    <t>Neutronic analysis of sodium-cooled fast reactor design with different fuel types using modified CANDLE shuffling strategy in a radial direction</t>
  </si>
  <si>
    <t>22 Desember 2020</t>
  </si>
  <si>
    <t>International Journal of Energy Research</t>
  </si>
  <si>
    <t>1-12</t>
  </si>
  <si>
    <t>0363-907X</t>
  </si>
  <si>
    <t xml:space="preserve"> John Wiley &amp; Sons, Inc</t>
  </si>
  <si>
    <t>10.1002/er.6384</t>
  </si>
  <si>
    <r>
      <rPr>
        <sz val="11"/>
        <rFont val="Bookman Old Style"/>
      </rPr>
      <t xml:space="preserve">Opsional/jika ada mohon diisi lengkap dengan format direct link seperti contoh: </t>
    </r>
    <r>
      <rPr>
        <b/>
        <sz val="11"/>
        <rFont val="Bookman Old Style"/>
      </rPr>
      <t>https://doi.org/</t>
    </r>
    <r>
      <rPr>
        <sz val="11"/>
        <rFont val="Bookman Old Style"/>
      </rPr>
      <t>10.25077/ajis.6.1.57-78.2017</t>
    </r>
  </si>
  <si>
    <t>https://onlinelibrary.wiley.com/doi/10.1002/er.6384</t>
  </si>
  <si>
    <t>https://drive.google.com/file/d/15BTt3k7h_jSYqih95Sz2_XcBu0NWq_vd/view?usp=sharing</t>
  </si>
  <si>
    <t>0,81 Q1</t>
  </si>
  <si>
    <t>https://drive.google.com/file/d/1derH1X-gUIZVR1EuETpZe2yHEUAdMkIP/view?usp=sharing</t>
  </si>
  <si>
    <t>https://drive.google.com/file/d/1A4qmAdNfrwiZiPaRG69T279x74vDmSUx/view?usp=sharing</t>
  </si>
  <si>
    <t>https://www.scopus.com/sourceid/26676?origin=resultslist</t>
  </si>
  <si>
    <t>Jurnal Internasional</t>
  </si>
  <si>
    <t>1. Angka kredit paling tinggi 30 kalau terindeks pada basis data internasional bereputasi (Scopus).
2. Angka kredit paling tinggi 20 kalau terindeks pada basis data internasional di luar kategori No. 1 (Web of Science Clarivate Analystic Kelompok Emerging Sources Citation Index - ESCI).</t>
  </si>
  <si>
    <t xml:space="preserve">Nuclear Fuel Cell Calculation Using Collision Probability Method with Linear Non Flat Flux Approach </t>
  </si>
  <si>
    <t>April 2012</t>
  </si>
  <si>
    <t>World Journal of Nuclear Science and Technology</t>
  </si>
  <si>
    <t>49-53</t>
  </si>
  <si>
    <t>2161-6809</t>
  </si>
  <si>
    <t>Scientific Research</t>
  </si>
  <si>
    <t>http://dx.doi.org/10.4236/wjnst.2012.22008</t>
  </si>
  <si>
    <r>
      <rPr>
        <sz val="11"/>
        <rFont val="Bookman Old Style"/>
      </rPr>
      <t xml:space="preserve">Opsional/jika ada mohon diisi lengkap dengan format direct link seperti contoh: </t>
    </r>
    <r>
      <rPr>
        <b/>
        <sz val="11"/>
        <rFont val="Bookman Old Style"/>
      </rPr>
      <t>https://doi.org/</t>
    </r>
    <r>
      <rPr>
        <sz val="11"/>
        <rFont val="Bookman Old Style"/>
      </rPr>
      <t>10.25077/ajis.6.1.57-78.2017</t>
    </r>
  </si>
  <si>
    <t>https://www.scirp.org/journal/wjnst/</t>
  </si>
  <si>
    <t>https://www.scirp.org/pdf/WJNST20120200001_70302617.pdf</t>
  </si>
  <si>
    <t>https://drive.google.com/file/d/1C1bNqx8zZML9j8wVuhDBdQ6aRK4kpxOn/view?usp=sharing</t>
  </si>
  <si>
    <t>https://drive.google.com/file/d/1bvT0o9SZREz9BbCr1EHW14cn19CfXq-a/view?usp=sharing</t>
  </si>
  <si>
    <t>https://file.scirp.org/Html/h5/WJNST.html</t>
  </si>
  <si>
    <t xml:space="preserve">       </t>
  </si>
  <si>
    <t>Jurnal Nasional Terakreditasi/Peringkat 1 dan 2 (SINTA)</t>
  </si>
  <si>
    <t>Angka kredit paling tinggi  25</t>
  </si>
  <si>
    <t>Jurnal Nasional DOAJ/CABI/Copernicus/Peringkat 3 dan 4 (SINTA)</t>
  </si>
  <si>
    <t>Uji Kemurnian Bensin Se-Kota Padang dengan Menggunakan Spektroskopi Atom Merkuri</t>
  </si>
  <si>
    <t>Desember 2010</t>
  </si>
  <si>
    <t xml:space="preserve">Jurnal Sain dan Teknologi </t>
  </si>
  <si>
    <t>2010</t>
  </si>
  <si>
    <t>143-149</t>
  </si>
  <si>
    <t>2085-8019</t>
  </si>
  <si>
    <t>Fakultas Tarbiyah dan Ilmu Keguruan IAIN Batusangkar</t>
  </si>
  <si>
    <t>http://dx.doi.org/10.31958/js.v2i2.19</t>
  </si>
  <si>
    <r>
      <rPr>
        <sz val="11"/>
        <rFont val="Bookman Old Style"/>
      </rPr>
      <t xml:space="preserve">Opsional/jika ada mohon diisi lengkap dengan format direct link seperti contoh: </t>
    </r>
    <r>
      <rPr>
        <b/>
        <sz val="11"/>
        <rFont val="Bookman Old Style"/>
      </rPr>
      <t>https://doi.org/</t>
    </r>
    <r>
      <rPr>
        <sz val="11"/>
        <rFont val="Bookman Old Style"/>
      </rPr>
      <t>10.25077/ajis.6.1.57-78.2017</t>
    </r>
  </si>
  <si>
    <t>https://ojs.iainbatusangkar.ac.id/ojs/index.php/sainstek/article/view/19</t>
  </si>
  <si>
    <t>https://ojs.iainbatusangkar.ac.id/ojs/index.php/sainstek/article/view/19/20</t>
  </si>
  <si>
    <t>https://drive.google.com/file/d/1L68lveRIfVKHMGAPgancB2RDg6aEDydI/view?usp=sharing</t>
  </si>
  <si>
    <t>https://sinta.kemdikbud.go.id/journals/detail?id=6856</t>
  </si>
  <si>
    <t>Contoh: http://sinta.ristekbrin.go.id/journals/detail?id=6324</t>
  </si>
  <si>
    <t>ya</t>
  </si>
  <si>
    <t xml:space="preserve">    Sinta 4</t>
  </si>
  <si>
    <t xml:space="preserve">Analisis Laju Reaksi Neutron Dalam Sel Bahan Bakar Nuklir Pada Reaktor Cepat
</t>
  </si>
  <si>
    <t>September 2016</t>
  </si>
  <si>
    <t>kedua</t>
  </si>
  <si>
    <t>Jurnal Ilmu Fisika</t>
  </si>
  <si>
    <t>70-77</t>
  </si>
  <si>
    <t>1979-4657</t>
  </si>
  <si>
    <t>Jurusan Fisika MIPA Universitas Andalas</t>
  </si>
  <si>
    <t>https://doi.org/10.25077/jif.8.2.70-77.2016</t>
  </si>
  <si>
    <r>
      <rPr>
        <sz val="11"/>
        <rFont val="Bookman Old Style"/>
      </rPr>
      <t xml:space="preserve">Opsional/jika ada mohon diisi lengkap dengan format direct link seperti contoh: </t>
    </r>
    <r>
      <rPr>
        <b/>
        <sz val="11"/>
        <rFont val="Bookman Old Style"/>
      </rPr>
      <t>https://doi.org/</t>
    </r>
    <r>
      <rPr>
        <sz val="11"/>
        <rFont val="Bookman Old Style"/>
      </rPr>
      <t>10.25077/ajis.6.1.57-78.2017</t>
    </r>
  </si>
  <si>
    <t>http://jif.fmipa.unand.ac.id/index.php/jif/article/view/153/0</t>
  </si>
  <si>
    <t>http://jif.fmipa.unand.ac.id/index.php/jif/article/view/153/119</t>
  </si>
  <si>
    <t>https://drive.google.com/file/d/1XfoLSoyxkmV-uK8wsOaHZm9i3YRzGMro/view?usp=sharing</t>
  </si>
  <si>
    <t>https://sinta.kemdikbud.go.id/journals/detail?q=Analisis+Laju+Reaksi+Neutron+Dalam+Sel+Bahan+Bakar+Nuklir+Pada+Reaktor+Cepat&amp;search=1&amp;id=4020</t>
  </si>
  <si>
    <t>Sinta 3</t>
  </si>
  <si>
    <t>Long-Term Change in Characteristics of Cloud Vertical Structures Over Sumatra from Radiosonde Observations</t>
  </si>
  <si>
    <t>Maret 2021</t>
  </si>
  <si>
    <t xml:space="preserve">Kedua </t>
  </si>
  <si>
    <t>41-53</t>
  </si>
  <si>
    <t>https://doi.org/10.25077/jif.13.1.41-53.2021</t>
  </si>
  <si>
    <r>
      <rPr>
        <sz val="11"/>
        <rFont val="Bookman Old Style"/>
      </rPr>
      <t xml:space="preserve">Opsional/jika ada mohon diisi lengkap dengan format direct link seperti contoh: </t>
    </r>
    <r>
      <rPr>
        <b/>
        <sz val="11"/>
        <rFont val="Bookman Old Style"/>
      </rPr>
      <t>https://doi.org/</t>
    </r>
    <r>
      <rPr>
        <sz val="11"/>
        <rFont val="Bookman Old Style"/>
      </rPr>
      <t>10.25077/ajis.6.1.57-78.2017</t>
    </r>
  </si>
  <si>
    <t>http://jif.fmipa.unand.ac.id/index.php/jif/article/view/411</t>
  </si>
  <si>
    <t>http://jif.fmipa.unand.ac.id/index.php/jif/article/view/411/218</t>
  </si>
  <si>
    <t>https://drive.google.com/file/d/1M7QkmGyVup88oDXLe72LSak8RWGZTSnU/view?usp=sharing</t>
  </si>
  <si>
    <t>https://sinta.kemdikbud.go.id/journals/detail?q=Long-Term+Change+in+Characteristics+of+Cloud+Vertical+Structures+Over+Sumatra+from+Radiosonde+Observations&amp;search=1&amp;id=4020</t>
  </si>
  <si>
    <t>Analisis Densitas Nuklida Lead-Bismuth Cooled Fast Reactor (LFR) Bedasarkan Variasi Daya Keluaran</t>
  </si>
  <si>
    <t>Januari 2016</t>
  </si>
  <si>
    <t>Jurnal Fisika Unand</t>
  </si>
  <si>
    <t>1 Januari 2016</t>
  </si>
  <si>
    <t>7-13</t>
  </si>
  <si>
    <t>2302-8491</t>
  </si>
  <si>
    <t>https://doi.org/10.25077/jfu.5.1.7-13.2016</t>
  </si>
  <si>
    <r>
      <rPr>
        <sz val="11"/>
        <rFont val="Bookman Old Style"/>
      </rPr>
      <t xml:space="preserve">Opsional/jika ada mohon diisi lengkap dengan format direct link seperti contoh: </t>
    </r>
    <r>
      <rPr>
        <b/>
        <sz val="11"/>
        <rFont val="Bookman Old Style"/>
      </rPr>
      <t>https://doi.org/</t>
    </r>
    <r>
      <rPr>
        <sz val="11"/>
        <rFont val="Bookman Old Style"/>
      </rPr>
      <t>10.25077/ajis.6.1.57-78.2017</t>
    </r>
  </si>
  <si>
    <t>http://jfu.fmipa.unand.ac.id/index.php/jfu/article/view/180</t>
  </si>
  <si>
    <t>http://jfu.fmipa.unand.ac.id/index.php/jfu/article/viewFile/180/160</t>
  </si>
  <si>
    <t>https://drive.google.com/file/d/1tW-1y7u8CHaX9U5NmCzdb6t4Dj45BwgW/view?usp=sharing</t>
  </si>
  <si>
    <t>https://sinta.kemdikbud.go.id/journals/detail?q=Analisis+Densitas+Nuklida+Lead-Bismuth+Cooled+Fast+Reactor+%28LFR%29+Bedasarkan+Variasi+Daya+Keluaran&amp;search=1&amp;id=5697</t>
  </si>
  <si>
    <t>Sinta 4</t>
  </si>
  <si>
    <t xml:space="preserve">Perhitungan Matriks Pij dan Distribusi Fluks Neutron pada Sel Bahan Bakar Nuklir U-235 dan U-238 berbentuk slab menggunakan MOC
</t>
  </si>
  <si>
    <t>Januari 2017</t>
  </si>
  <si>
    <t>74-80</t>
  </si>
  <si>
    <t>https://doi.org/10.25077/jfu.6.1.74-80.2017</t>
  </si>
  <si>
    <r>
      <rPr>
        <sz val="11"/>
        <rFont val="Bookman Old Style"/>
      </rPr>
      <t xml:space="preserve">Opsional/jika ada mohon diisi lengkap dengan format direct link seperti contoh: </t>
    </r>
    <r>
      <rPr>
        <b/>
        <sz val="11"/>
        <rFont val="Bookman Old Style"/>
      </rPr>
      <t>https://doi.org/</t>
    </r>
    <r>
      <rPr>
        <sz val="11"/>
        <rFont val="Bookman Old Style"/>
      </rPr>
      <t>10.25077/ajis.6.1.57-78.2017</t>
    </r>
  </si>
  <si>
    <t>http://jfu.fmipa.unand.ac.id/index.php/jfu/article/view/288</t>
  </si>
  <si>
    <t>http://jfu.fmipa.unand.ac.id/index.php/jfu/article/download/288/250</t>
  </si>
  <si>
    <t>https://drive.google.com/file/d/1xVg0GoewGITAoj8Jo0Zv1-RBIC5f09CU/view?usp=sharing</t>
  </si>
  <si>
    <t>https://sinta.kemdikbud.go.id/journals/detail?q=Perhitungan+Matriks+Pij+dan+Distribusi+Fluks+Neutron+pada+Sel+Bahan+Bakar+Nuklir+U-235+dan+U-238+berbentuk+slab+menggunakan+MOC&amp;search=1&amp;id=5697</t>
  </si>
  <si>
    <t>f)</t>
  </si>
  <si>
    <t>Solution methods of neutron transport equation in nuclear reactors</t>
  </si>
  <si>
    <t>Juli 2013</t>
  </si>
  <si>
    <t>Jurnal Ilmu Dasar</t>
  </si>
  <si>
    <t>59-65</t>
  </si>
  <si>
    <t>2442-5613</t>
  </si>
  <si>
    <t xml:space="preserve">Fakultas MIPA Universitas Jember </t>
  </si>
  <si>
    <t>https://doi.org/10.19184/jid.v14i2.320</t>
  </si>
  <si>
    <r>
      <rPr>
        <sz val="11"/>
        <rFont val="Bookman Old Style"/>
      </rPr>
      <t xml:space="preserve">Opsional/jika ada mohon diisi lengkap dengan format direct link seperti contoh: </t>
    </r>
    <r>
      <rPr>
        <b/>
        <sz val="11"/>
        <rFont val="Bookman Old Style"/>
      </rPr>
      <t>https://doi.org/</t>
    </r>
    <r>
      <rPr>
        <sz val="11"/>
        <rFont val="Bookman Old Style"/>
      </rPr>
      <t>10.25077/ajis.6.1.57-78.2017</t>
    </r>
  </si>
  <si>
    <t>http://jurnal.unej.ac.id/index.php/JID/article/view/320</t>
  </si>
  <si>
    <t>https://jurnal.unej.ac.id/index.php/JID/article/view/320/447</t>
  </si>
  <si>
    <t>https://drive.google.com/file/d/1QURfZYC1vTf_rM1DXeNhtNAVYNpGmOd0/view?usp=sharing</t>
  </si>
  <si>
    <t>https://sinta.kemdikbud.go.id/journals/detail?q=Solution+methods+of+neutron+transport+equation+in+nuclear+reactors&amp;search=1&amp;id=3513</t>
  </si>
  <si>
    <t>g)</t>
  </si>
  <si>
    <t>Analisis Koefisien Difusi Neutron terhadap Jarak Ekstrapolasi dalam Persamaan Difusi Multigrup Satu Dimensi</t>
  </si>
  <si>
    <t>Oktober 2019</t>
  </si>
  <si>
    <t>2019</t>
  </si>
  <si>
    <t>362-367</t>
  </si>
  <si>
    <t>https://doi.org/10.25077/jfu.8.4.362-367.2019</t>
  </si>
  <si>
    <r>
      <rPr>
        <sz val="11"/>
        <rFont val="Bookman Old Style"/>
      </rPr>
      <t xml:space="preserve">Opsional/jika ada mohon diisi lengkap dengan format direct link seperti contoh: </t>
    </r>
    <r>
      <rPr>
        <b/>
        <sz val="11"/>
        <rFont val="Bookman Old Style"/>
      </rPr>
      <t>https://doi.org/</t>
    </r>
    <r>
      <rPr>
        <sz val="11"/>
        <rFont val="Bookman Old Style"/>
      </rPr>
      <t>10.25077/ajis.6.1.57-78.2017</t>
    </r>
  </si>
  <si>
    <t>http://jfu.fmipa.unand.ac.id/index.php/jfu/article/view/439</t>
  </si>
  <si>
    <t>http://jfu.fmipa.unand.ac.id/index.php/jfu/article/download/439/400</t>
  </si>
  <si>
    <t>https://drive.google.com/file/d/14VF7UUlvySE9xpAkFjWO-zoPm3EKYtZb/view?usp=sharing</t>
  </si>
  <si>
    <t>https://sinta.kemdikbud.go.id/journals/detail?q=Analisis+Koefisien+Difusi+Neutron+terhadap+Jarak+Ekstrapolasi+dalam+Persamaan+Difusi+Multigrup+Satu+Dimensi&amp;search=1&amp;id=5697</t>
  </si>
  <si>
    <t>i)</t>
  </si>
  <si>
    <t>Analisis Kekritisan Sodium-Cooled Fast Reactor (SFR) BerdasarkanVariasi Daya Keluaran</t>
  </si>
  <si>
    <t>Januari 2018</t>
  </si>
  <si>
    <t>2018</t>
  </si>
  <si>
    <t>45-49</t>
  </si>
  <si>
    <t>https://doi.org/10.25077/jfu.7.1.45-49.2018</t>
  </si>
  <si>
    <r>
      <rPr>
        <sz val="11"/>
        <rFont val="Bookman Old Style"/>
      </rPr>
      <t xml:space="preserve">Opsional/jika ada mohon diisi lengkap dengan format direct link seperti contoh: </t>
    </r>
    <r>
      <rPr>
        <b/>
        <sz val="11"/>
        <rFont val="Bookman Old Style"/>
      </rPr>
      <t>https://doi.org/</t>
    </r>
    <r>
      <rPr>
        <sz val="11"/>
        <rFont val="Bookman Old Style"/>
      </rPr>
      <t>10.25077/ajis.6.1.57-78.2017</t>
    </r>
  </si>
  <si>
    <t>http://jfu.fmipa.unand.ac.id/index.php/jfu/article/view/328</t>
  </si>
  <si>
    <t>http://jfu.fmipa.unand.ac.id/index.php/jfu/article/download/328/290</t>
  </si>
  <si>
    <t>https://sinta.kemdikbud.go.id/journals/detail?q=Analisis+Kekritisan+Sodium-Cooled+Fast+Reactor+%28SFR%29+Berdasarkan+Variasi+Daya+Keluaran&amp;search=1&amp;id=5697</t>
  </si>
  <si>
    <t>j)</t>
  </si>
  <si>
    <t>Distribusi Dosis Radiasi Foton Berdasarkan Variasi Kedalaman dan Luas Lapangan Penyinaran Pada Fantom Menggunakan PeawatLinacTipeClinacCx</t>
  </si>
  <si>
    <t>Januari 2022</t>
  </si>
  <si>
    <t>2022</t>
  </si>
  <si>
    <t>89-96</t>
  </si>
  <si>
    <t>https://doi.org/10.25077/jfu.11.1.89-96.2022</t>
  </si>
  <si>
    <r>
      <rPr>
        <sz val="11"/>
        <rFont val="Bookman Old Style"/>
      </rPr>
      <t xml:space="preserve">Opsional/jika ada mohon diisi lengkap dengan format direct link seperti contoh: </t>
    </r>
    <r>
      <rPr>
        <b/>
        <sz val="11"/>
        <rFont val="Bookman Old Style"/>
      </rPr>
      <t>https://doi.org/</t>
    </r>
    <r>
      <rPr>
        <sz val="11"/>
        <rFont val="Bookman Old Style"/>
      </rPr>
      <t>10.25077/ajis.6.1.57-78.2017</t>
    </r>
  </si>
  <si>
    <t>http://jfu.fmipa.unand.ac.id/index.php/jfu/article/view/787</t>
  </si>
  <si>
    <t>http://jfu.fmipa.unand.ac.id/index.php/jfu/article/download/787/627</t>
  </si>
  <si>
    <t>https://drive.google.com/file/d/1S9YkHPZVfKAPTT2eyigbk8egrXrq-eJM/view?usp=sharing</t>
  </si>
  <si>
    <t>https://sinta.kemdikbud.go.id/journals/detail?q=Distribusi+Dosis+Radiasi+Foton+Berdasarkan+Variasi+Kedalaman+dan+Luas+Lapangan+Penyinaran+Pada+Fantom+Menggunakan+Peawat+Linac+&amp;search=1&amp;id=5697</t>
  </si>
  <si>
    <t>k)</t>
  </si>
  <si>
    <t>Analisis Perbandingan Nilai Conformity Index dan Homogeneity Index pada Teknik 3D-CRT dan IMRT pada Kasus Kanker Payudara Berdasarkan Hasil TPS di RS UNAND</t>
  </si>
  <si>
    <t>Oktober 2021</t>
  </si>
  <si>
    <t>2021</t>
  </si>
  <si>
    <t>511-517</t>
  </si>
  <si>
    <t>https://doi.org/10.25077/jfu.10.4.511-517.2021</t>
  </si>
  <si>
    <r>
      <rPr>
        <sz val="11"/>
        <rFont val="Bookman Old Style"/>
      </rPr>
      <t xml:space="preserve">Opsional/jika ada mohon diisi lengkap dengan format direct link seperti contoh: </t>
    </r>
    <r>
      <rPr>
        <b/>
        <sz val="11"/>
        <rFont val="Bookman Old Style"/>
      </rPr>
      <t>https://doi.org/</t>
    </r>
    <r>
      <rPr>
        <sz val="11"/>
        <rFont val="Bookman Old Style"/>
      </rPr>
      <t>10.25077/ajis.6.1.57-78.2017</t>
    </r>
  </si>
  <si>
    <t>http://jfu.fmipa.unand.ac.id/index.php/jfu/article/view/747</t>
  </si>
  <si>
    <t>http://jfu.fmipa.unand.ac.id/index.php/jfu/article/download/747/593</t>
  </si>
  <si>
    <t>https://drive.google.com/file/d/1YoLNPVGeW8uTqW_8dwx30bt7rGumxHvj/view?usp=sharing</t>
  </si>
  <si>
    <t>https://sinta.kemdikbud.go.id/journals/detail?q=Analisis+Perbandingan+Nilai+Conformity+Index+dan+Homogeneity+Index+pada+Teknik+3D-CRT+dan+IMRT+pada+Kasus+Kanker+Payudara+Berdasarkan+Hasil+TPS+di+RS+UNAND&amp;search=1&amp;id=5697</t>
  </si>
  <si>
    <t>l)</t>
  </si>
  <si>
    <t>Analisis Distribusi Fluks Neutron pada Reaktor Berbentuk Slab Menggunakan Persamaan Difusi Multigrup Satu Dimensi dengan Metode Gauss-Seidel</t>
  </si>
  <si>
    <t>Juli 2020</t>
  </si>
  <si>
    <t>2020</t>
  </si>
  <si>
    <t>388-393</t>
  </si>
  <si>
    <t>https://doi.org/10.25077/jfu.9.3.388-393.2020</t>
  </si>
  <si>
    <r>
      <rPr>
        <sz val="11"/>
        <rFont val="Bookman Old Style"/>
      </rPr>
      <t xml:space="preserve">Opsional/jika ada mohon diisi lengkap dengan format direct link seperti contoh: </t>
    </r>
    <r>
      <rPr>
        <b/>
        <sz val="11"/>
        <rFont val="Bookman Old Style"/>
      </rPr>
      <t>https://doi.org/</t>
    </r>
    <r>
      <rPr>
        <sz val="11"/>
        <rFont val="Bookman Old Style"/>
      </rPr>
      <t>10.25077/ajis.6.1.57-78.2017</t>
    </r>
  </si>
  <si>
    <t>http://jfu.fmipa.unand.ac.id/index.php/jfu/article/view/530</t>
  </si>
  <si>
    <t>http://jfu.fmipa.unand.ac.id/index.php/jfu/article/download/530/484</t>
  </si>
  <si>
    <t>https://drive.google.com/file/d/1d7HT7KCXcJe-bW261GEdzxHSOFJTTPcw/view?usp=sharing</t>
  </si>
  <si>
    <t>https://sinta.kemdikbud.go.id/journals/detail?q=Analisis+Distribusi+Fluks+Neutron+pada+Reaktor+Berbentuk+Slab+Menggunakan+Persamaan+Difusi+Multigrup+Satu+Dimensi+dengan+Metode+Gauss-Seidel&amp;search=1&amp;id=5697</t>
  </si>
  <si>
    <t>m)</t>
  </si>
  <si>
    <t>Analisis Faktor Pelemahan Neutron dari Berbagai Jenis Bahan untuk Aplikasi Moderator/Reflektor dan Batang Kendali Pada ReaktorTermal</t>
  </si>
  <si>
    <t>Juli 2018</t>
  </si>
  <si>
    <t>208-214</t>
  </si>
  <si>
    <t>https://doi.org/10.25077/jfu.7.3.208-214.2018</t>
  </si>
  <si>
    <r>
      <rPr>
        <sz val="11"/>
        <rFont val="Bookman Old Style"/>
      </rPr>
      <t xml:space="preserve">Opsional/jika ada mohon diisi lengkap dengan format direct link seperti contoh: </t>
    </r>
    <r>
      <rPr>
        <b/>
        <sz val="11"/>
        <rFont val="Bookman Old Style"/>
      </rPr>
      <t>https://doi.org/</t>
    </r>
    <r>
      <rPr>
        <sz val="11"/>
        <rFont val="Bookman Old Style"/>
      </rPr>
      <t>10.25077/ajis.6.1.57-78.2017</t>
    </r>
  </si>
  <si>
    <t>http://jfu.fmipa.unand.ac.id/index.php/jfu/article/view/353</t>
  </si>
  <si>
    <t>http://jfu.fmipa.unand.ac.id/index.php/jfu/article/download/353/315</t>
  </si>
  <si>
    <t>https://drive.google.com/file/d/1IJj_YE-YL2xIUDRYvE-bppONnTNUFJ6a/view?usp=sharing</t>
  </si>
  <si>
    <t>https://sinta.kemdikbud.go.id/journals/detail?q=Analisis+Faktor+Pelemahan+Neutron+dari+Berbagai+Jenis+Bahan+untuk+Aplikasi+Moderator%2FReflektor+dan+Batang+Kendali+Pada+Reaktor+Termal&amp;search=1&amp;id=5697</t>
  </si>
  <si>
    <t>n)</t>
  </si>
  <si>
    <t>Perhitungan Penampang Lintang Mikroskopik Dalam Sel Bahan Bakar Nuklir</t>
  </si>
  <si>
    <t>Juni 2015</t>
  </si>
  <si>
    <t>Spektra: Jurnal Fisika dan Aplikasinya</t>
  </si>
  <si>
    <t>2015</t>
  </si>
  <si>
    <t>23-27</t>
  </si>
  <si>
    <t>2541-3392</t>
  </si>
  <si>
    <t>Universitas Negeri Jakarta</t>
  </si>
  <si>
    <r>
      <rPr>
        <sz val="11"/>
        <rFont val="Bookman Old Style"/>
      </rPr>
      <t xml:space="preserve">Opsional/jika ada mohon diisi lengkap dengan format direct link seperti contoh: </t>
    </r>
    <r>
      <rPr>
        <b/>
        <sz val="11"/>
        <rFont val="Bookman Old Style"/>
      </rPr>
      <t>https://doi.org/</t>
    </r>
    <r>
      <rPr>
        <sz val="11"/>
        <rFont val="Bookman Old Style"/>
      </rPr>
      <t>10.25077/ajis.6.1.57-78.2017</t>
    </r>
  </si>
  <si>
    <t>https://garuda.kemdikbud.go.id/documents/detail/738880</t>
  </si>
  <si>
    <t>http://download.garuda.kemdikbud.go.id/article.php?article=738880&amp;val=11650&amp;title=PERHITUNGAN%20PENAMPANG%20LINTANG%20MIKROSKOPIK%20DALAM%20SEL%20BAHAN%20BAKAR%20NUKLIR</t>
  </si>
  <si>
    <t>https://drive.google.com/file/d/1pzVXE8CES9EsfFyBrlcMt1otW20OQPBY/view?usp=sharing</t>
  </si>
  <si>
    <t>https://sinta.kemdikbud.go.id/journals/detail?q=PERHITUNGAN+PENAMPANG+LINTANG+MIKROSKOPIK+DALAM+SEL+BAHAN+BAKAR+NUKLIR&amp;search=1&amp;id=2429</t>
  </si>
  <si>
    <t>o)</t>
  </si>
  <si>
    <t>Pola Penampang Lintang Makroskopik Total dalam Sel Bahan Bakar Nuklir</t>
  </si>
  <si>
    <t>Maret 2014</t>
  </si>
  <si>
    <t>JURNAL ILMU FISIKA (JIF)</t>
  </si>
  <si>
    <t>2014-03-20</t>
  </si>
  <si>
    <t>25-30</t>
  </si>
  <si>
    <t>Jurusan Fisika FMIPA Universitas Andalas</t>
  </si>
  <si>
    <t>https://doi.org/10.25077/jif.6.1.25-30.2014</t>
  </si>
  <si>
    <r>
      <rPr>
        <sz val="11"/>
        <rFont val="Bookman Old Style"/>
      </rPr>
      <t xml:space="preserve">Opsional/jika ada mohon diisi lengkap dengan format direct link seperti contoh: </t>
    </r>
    <r>
      <rPr>
        <b/>
        <sz val="11"/>
        <rFont val="Bookman Old Style"/>
      </rPr>
      <t>https://doi.org/</t>
    </r>
    <r>
      <rPr>
        <sz val="11"/>
        <rFont val="Bookman Old Style"/>
      </rPr>
      <t>10.25077/ajis.6.1.57-78.2017</t>
    </r>
  </si>
  <si>
    <t>http://jif.fmipa.unand.ac.id/index.php/jif/article/view/93</t>
  </si>
  <si>
    <t>http://jif.fmipa.unand.ac.id/index.php/jif/article/view/93/81</t>
  </si>
  <si>
    <t>https://drive.google.com/file/d/1Ik77xfZAb80RvifqBnwHB8WZKKnwN78N/view?usp=sharing</t>
  </si>
  <si>
    <t>https://sinta.kemdikbud.go.id/journals/detail?q=Pola+Penampang+Lintang+Makroskopik+Total+dalam+Sel+Bahan+Bakar+Nuklir&amp;search=1&amp;id=4020</t>
  </si>
  <si>
    <t xml:space="preserve">    Sinta 3</t>
  </si>
  <si>
    <t>Jurnal Nasional Peringkat 5 dan 6 (SINTA)</t>
  </si>
  <si>
    <t xml:space="preserve">Angka kredit paling tinggi 15 </t>
  </si>
  <si>
    <t>Jurnal Nasional/Nasional di Luar Peringkat 1-6</t>
  </si>
  <si>
    <t>Angka kredit paling tinggi 10 dan Paling tinggi 25% dari angka kredit unsur penelitian yang diperlukan untuk pengusulan ke Lektor Kepala dan Profesor</t>
  </si>
  <si>
    <t xml:space="preserve">Fission Yield Calculation Method and its Effect in Nuclear Fuel Cell Homogenization Calculation </t>
  </si>
  <si>
    <t>Indonesian Journal of Physics</t>
  </si>
  <si>
    <t>33-36</t>
  </si>
  <si>
    <t>0854-6878</t>
  </si>
  <si>
    <t>Departemen Fisika ITB</t>
  </si>
  <si>
    <r>
      <rPr>
        <sz val="11"/>
        <rFont val="Bookman Old Style"/>
      </rPr>
      <t xml:space="preserve">Opsional/jika ada mohon diisi lengkap dengan format direct link seperti contoh: </t>
    </r>
    <r>
      <rPr>
        <b/>
        <sz val="11"/>
        <rFont val="Bookman Old Style"/>
      </rPr>
      <t>https://doi.org/</t>
    </r>
    <r>
      <rPr>
        <sz val="11"/>
        <rFont val="Bookman Old Style"/>
      </rPr>
      <t>10.25077/ajis.6.1.57-78.2017</t>
    </r>
  </si>
  <si>
    <t>http://ijphysics.com/index.php/ijp/issue/view/34</t>
  </si>
  <si>
    <t>https://drive.google.com/file/d/1xXPC7g9nCQqB3_wYM47C2nM2tLSIzSWH/view?usp=sharing</t>
  </si>
  <si>
    <t>https://drive.google.com/file/d/140ODUqjHl7d0fvBkPrbW0WD0UZPhpUW6/view?usp=sharing</t>
  </si>
  <si>
    <t>Comparative Study on U-233 and Plutonium Utilization in Molten Salt Reactor</t>
  </si>
  <si>
    <t>Juli 2010</t>
  </si>
  <si>
    <t>Ke-empat</t>
  </si>
  <si>
    <t>77-81</t>
  </si>
  <si>
    <r>
      <rPr>
        <sz val="11"/>
        <rFont val="Bookman Old Style"/>
      </rPr>
      <t xml:space="preserve">Opsional/jika ada mohon diisi lengkap dengan format direct link seperti contoh: </t>
    </r>
    <r>
      <rPr>
        <b/>
        <sz val="11"/>
        <rFont val="Bookman Old Style"/>
      </rPr>
      <t>https://doi.org/</t>
    </r>
    <r>
      <rPr>
        <sz val="11"/>
        <rFont val="Bookman Old Style"/>
      </rPr>
      <t>10.25077/ajis.6.1.57-78.2017</t>
    </r>
  </si>
  <si>
    <t>http://ijphysics.com/index.php/ijp/issue/view/39</t>
  </si>
  <si>
    <t>https://drive.google.com/file/d/1nXoVHZzOK0EQInA3Y5LENKzkapED2ZwZ/view?usp=sharing</t>
  </si>
  <si>
    <t>https://drive.google.com/file/d/1vsmC8OSQzEL4lLxkLvyBPePv_MeykE1W/view?usp=sharing</t>
  </si>
  <si>
    <t>Dipresentasikan secara oral dan dimuat dalam prosiding yang dipublikasikan (ber ISSN/ISBN) :</t>
  </si>
  <si>
    <t>1. Batas kepatutan/pengakuan banyaknya publikasi di setiap event/kegiatan desemilasi paling banyak 2 (dua) artikel karya ilmiah.
2. Jumlah angka kredit karya ilmiah butir: 2.a.4); 2.b.2); 2.c.2), dan 2.d.2); paling tinggi 25% dari angka kredit unsur penelitian yang diperlukan untuk pengusulan ke Lektor Kepala dan Profesor.</t>
  </si>
  <si>
    <t>Internasional terindeks pada Scimagojr dan Scopus</t>
  </si>
  <si>
    <t>Angka kredit paling tinggi  30</t>
  </si>
  <si>
    <t>Neutron Flux Interpolation with Finite Element Method in the Nuclear Fuel Cell Calculation using Collision Probability Method</t>
  </si>
  <si>
    <t>Oktober 2010</t>
  </si>
  <si>
    <t>Artikel/ Prosiding</t>
  </si>
  <si>
    <t>Nama Seminar/Konferensi/Simposium</t>
  </si>
  <si>
    <t>THE 4TH ASIAN PHYSICS SYMPOSIUM</t>
  </si>
  <si>
    <t xml:space="preserve">Penyelenggara Seminar/Konferensi/Simposium </t>
  </si>
  <si>
    <t xml:space="preserve"> Departemen Fisika ITB</t>
  </si>
  <si>
    <t>Tanggal/ Waktu Pelaksanaan</t>
  </si>
  <si>
    <t>12-13 Oktober 2010</t>
  </si>
  <si>
    <t xml:space="preserve">URL Web Prosiding </t>
  </si>
  <si>
    <t>https://aip.scitation.org/doi/10.1063/1.3537911</t>
  </si>
  <si>
    <t>Opsional/alamat menuju web prosiding (jika ada)</t>
  </si>
  <si>
    <t xml:space="preserve">ISBN/ISSN </t>
  </si>
  <si>
    <t>978-0-7354-0880-7</t>
  </si>
  <si>
    <t>https://drive.google.com/file/d/1PGovrJuT6k6NzWRqGBNLP-1oSB3lWT91/view?usp=sharing</t>
  </si>
  <si>
    <t>URL menuju direct link ke http://repo.unand.ac.id/  berisi dokumen meliputi : Sampul proceeding, informasi dewan redaksi/editor/steering committee dan panitia pelaksana, daftar isi, artikel dan sertifikat/pasport (jika tidak ada sertifikat)</t>
  </si>
  <si>
    <t>https://drive.google.com/file/d/1nZ4wT4DAl2kqzoAPwv5W97FZwl9j7q-0/view?usp=sharing</t>
  </si>
  <si>
    <t>URL Index Prosiding</t>
  </si>
  <si>
    <t>https://www.scimagojr.com/journalsearch.php?q=26916&amp;tip=sid&amp;clean=0</t>
  </si>
  <si>
    <t>Contoh: https://www.scimagojr.com/journalsearch.php?q=17700156736&amp;tip=sid&amp;clean=0</t>
  </si>
  <si>
    <t>URL Dokumen Cek Similarity atau Originality</t>
  </si>
  <si>
    <t>https://drive.google.com/file/d/1rz0CA1OQomZfg8arUz0ctconpOl4S7FB/view?usp=sharing</t>
  </si>
  <si>
    <t>Opsional/URL menuju dokumen bukti korespondensi karya ilmiah direct link ke https://drive.google.com/, apabila artikel diterbitkan pada prosiding/penerbit yang diragukan oleh Ditjen Dikti Kemendikbud</t>
  </si>
  <si>
    <t>AIP (American Institute of Physics) Conference Proceedings. Volume 1325</t>
  </si>
  <si>
    <t>Opsional/keterangan tambahan, misalnya apabila URL dokumen/arikel terproteksi/tidak open access berikan informasi password disini.</t>
  </si>
  <si>
    <t>https://drive.google.com/file/d/1oONTAAr5w7KD85rwH9lNmpaThEMp6fpY/view?usp=sharing</t>
  </si>
  <si>
    <t>Fast Transient And Spatially Non‐Homogenous Accident Analysis Of Two‐Dimensional Cylindrical Nuclear Reactor</t>
  </si>
  <si>
    <t>Kelima</t>
  </si>
  <si>
    <t>https://aip.scitation.org/doi/10.1063/1.3537908</t>
  </si>
  <si>
    <t>978-0-7354-0880-8</t>
  </si>
  <si>
    <t>https://drive.google.com/file/d/1WJn1vH5DMndv5_gMdtEJc52vyVZSCBrT/view?usp=sharing</t>
  </si>
  <si>
    <t>https://drive.google.com/file/d/1BkYf739v7gMEhdutmzZmlieVqfzjSRNl/view?usp=sharing</t>
  </si>
  <si>
    <t>https://drive.google.com/file/d/15iA_5d4LOaYaLQKrpfU9REq_KVu2HrbE/view?usp=sharing</t>
  </si>
  <si>
    <t>AIP Conf. Proc. 1325</t>
  </si>
  <si>
    <t>Theoretical analysis of integral neutron transport equation using collision probability method with quadratic flux approach</t>
  </si>
  <si>
    <t>Oktober 2014</t>
  </si>
  <si>
    <t>4TH INTERNATIONAL CONFERENCE ON ADVANCES IN NUCLEAR SCIENCE AND ENGINEERING (ICANSE 2013)</t>
  </si>
  <si>
    <t>16–19 September 2013</t>
  </si>
  <si>
    <t>https://aip.scitation.org/doi/10.1063/1.4895868</t>
  </si>
  <si>
    <t>978-0-7354-1251-4/0094-243X</t>
  </si>
  <si>
    <t>https://drive.google.com/file/d/1PQTRShUdLnaSFI5-DxBgSEecMUqYJJXr/view?usp=sharing</t>
  </si>
  <si>
    <t>https://drive.google.com/file/d/1Zcalup697nZRfObhvfP43o20sNiSSs1m/view?usp=sharing</t>
  </si>
  <si>
    <t>Contoh: https://www.scimagojr.com/journalsearch.php?q=40067&amp;tip=sid&amp;clean=0</t>
  </si>
  <si>
    <t>https://drive.google.com/file/d/1ukGf_3Gw6zHgexVNIMcNsy9q9WmdUG3h/view?usp=sharing</t>
  </si>
  <si>
    <t>AIP Conf. Proc. 1615, 91 (2014)</t>
  </si>
  <si>
    <t>https://drive.google.com/file/d/1TXwQ67Ji8NpBVuh39m-APT-Joy1pwXt1/view?usp=sharing</t>
  </si>
  <si>
    <t>Study of iron structure stability in high temperature molten lead-bismuth eutectic with oxygen injection using molecular dynamics simulation</t>
  </si>
  <si>
    <t>https://aip.scitation.org/doi/10.1063/1.4895878</t>
  </si>
  <si>
    <t>https://drive.google.com/file/d/1b6w0HvvvBbQJe6MOrmE2INtYeUyXXlyZ/view?usp=sharing</t>
  </si>
  <si>
    <t>https://drive.google.com/file/d/1CK0FbnuXK3LCw0YWEZmEeKpsUA-IzzqY/view?usp=sharing</t>
  </si>
  <si>
    <t>https://drive.google.com/file/d/1Iz7v-rHlMDskMXWSCjdWOXjatqI7hFgs/view?usp=sharing</t>
  </si>
  <si>
    <t xml:space="preserve"> Loss of Load Probability Calculation for West Java Power System with Nuclear Power Plant Scenario</t>
  </si>
  <si>
    <t>Maret 2017</t>
  </si>
  <si>
    <t>Ke-lima</t>
  </si>
  <si>
    <t>1st Annual Applied Science and Engineering Conference (AASEC)</t>
  </si>
  <si>
    <t>UPI Bandung</t>
  </si>
  <si>
    <t>16–18 November 2016</t>
  </si>
  <si>
    <t>http://iopscience.iop.org/1757-899X/180/1/012079</t>
  </si>
  <si>
    <t>https://iopscience.iop.org/article/10.1088/1757-899X/180/1/012079/pdf</t>
  </si>
  <si>
    <t>https://drive.google.com/file/d/1S45rrM0sNtkRijCeC6LfN4mRZAVuPzO4/view?usp=sharing</t>
  </si>
  <si>
    <t>https://www.scimagojr.com/journalsearch.php?q=IOP%20Publishing%20Ltd.&amp;tip=pub</t>
  </si>
  <si>
    <t>https://drive.google.com/file/d/1iIHdBHW8Zyz9UfKVznp867M7SBpG1oCY/view?usp=sharing</t>
  </si>
  <si>
    <t>IOP Conf. Series: Materials Science and Engineering 180 (2017) 012079</t>
  </si>
  <si>
    <t>Neutron Distribution in the Nuclear Fuel Cell using Collision Probability Method with Quadratic Flux Approach</t>
  </si>
  <si>
    <t>http://iopscience.iop.org/1757-899X/180/1/012040</t>
  </si>
  <si>
    <t>978-1-5108-3840-6</t>
  </si>
  <si>
    <t>https://iopscience.iop.org/article/10.1088/1757-899X/180/1/012040/pdf</t>
  </si>
  <si>
    <t>https://drive.google.com/file/d/1tGhvnw9-gmUOgX3Hi9MCvrHX36Lc_jp3/view?usp=sharing</t>
  </si>
  <si>
    <t>https://drive.google.com/file/d/1dEmn5sizRRD2QlU_imU2yr_wYGEsWbLC/view?usp=sharing</t>
  </si>
  <si>
    <t>IOP Conf. Series: Materials Science and Engineering 180 (2017) 012040</t>
  </si>
  <si>
    <t>https://drive.google.com/file/d/1RSQWnyiwlXXOh-KRj6xg5qcaA1hBa74y/view?usp=sharing</t>
  </si>
  <si>
    <t>Analysis of Neutron Fission Reaction Rate in the Nuclear Fuel Cell Using Collision Probability Method with Non Flat Flux Approach</t>
  </si>
  <si>
    <t>Agustus 2017</t>
  </si>
  <si>
    <t>International Conference on Energy Sciences (ICES 2016)</t>
  </si>
  <si>
    <t>Fisika ITB</t>
  </si>
  <si>
    <t>25–27 July 2016</t>
  </si>
  <si>
    <t>https://iopscience.iop.org/article/10.1088/1742-6596/877/1/012013</t>
  </si>
  <si>
    <t>1742-6596</t>
  </si>
  <si>
    <t>https://iopscience.iop.org/article/10.1088/1742-6596/877/1/012013/pdf</t>
  </si>
  <si>
    <t>https://drive.google.com/file/d/1b6p1erCzc9Vj_ZCuUbTnsUlumxhzOgdW/view?usp=sharing</t>
  </si>
  <si>
    <t>https://drive.google.com/file/d/1Oc84Zpjmt_7Gg_lTXOIUMrSgPXZAOKvd/view?usp=sharing</t>
  </si>
  <si>
    <t>IOP Conf. Series: Journal of Physics: Conf. Series 877 (2017)</t>
  </si>
  <si>
    <t>https://drive.google.com/file/d/1osLU7kQSlMAF33SohFnltondhpDi4i96/view?usp=sharing</t>
  </si>
  <si>
    <t>h)</t>
  </si>
  <si>
    <t>The Pij matrix and flux calculation of one-dimensional neutron transport in the slab geometry of nuclear fuel cell using collision probability method</t>
  </si>
  <si>
    <t>April 2018</t>
  </si>
  <si>
    <t>The 3rd Annual Applied Science and Engineering Conference (AASEC 2018)</t>
  </si>
  <si>
    <t>https://doi.org/10.1051/matecconf/201819702006</t>
  </si>
  <si>
    <t>2261-236X</t>
  </si>
  <si>
    <t>https://www.matec-conferences.org/articles/matecconf/pdf/2018/56/matecconf_aasec2018_02006.pdf</t>
  </si>
  <si>
    <t>https://drive.google.com/file/d/17kV5jy3lurDkxK1XSragqPivv7ga0Coq/view?usp=sharing</t>
  </si>
  <si>
    <t>https://www.scimagojr.com/journalsearch.php?q=21100316064&amp;tip=sid&amp;clean=0</t>
  </si>
  <si>
    <t>https://drive.google.com/file/d/1Fk4QpmLldxCv4XRRrIm6knu5jxm2GUTr/view?usp=sharing</t>
  </si>
  <si>
    <t>MATEC Web Conf. Volume 197, 2018</t>
  </si>
  <si>
    <t>https://drive.google.com/file/d/1AUbi--4n9OTz0RG48yX8Kc-lSe48EuDe/view?usp=sharing</t>
  </si>
  <si>
    <t>Neutron flux distribution calculation for various spatial mesh of finite slab geometry using one-dimensional diffusion equation</t>
  </si>
  <si>
    <t>September 2019</t>
  </si>
  <si>
    <t>The 3rd International Conference on Nuclear Energy Technologies and Sciences (ICoNETS) 2019</t>
  </si>
  <si>
    <t>19 September 2019</t>
  </si>
  <si>
    <t>https://aip.scitation.org/doi/abs/10.1063/1.5135510</t>
  </si>
  <si>
    <t>978-0-7354-1927-8</t>
  </si>
  <si>
    <t>https://drive.google.com/file/d/1H9a-RN6eFE4b4fUpIpLn7d5oGJO06nUT/view?usp=sharing</t>
  </si>
  <si>
    <t>https://drive.google.com/file/d/14viWnsLDp8nu6aVsWmSoLib_WeT6Tjlu/view?usp=sharing</t>
  </si>
  <si>
    <t>https://drive.google.com/file/d/1A-SOHs6lff_MA3LnGx9RM7-fCv2DDHOM/view?usp=sharing</t>
  </si>
  <si>
    <t xml:space="preserve"> AIP Conference Proceedings 2180, 020001 (2019)</t>
  </si>
  <si>
    <t>https://drive.google.com/file/d/12Yhksm0yfOJ7GNqcvvuvdt5efXvX0tW-/view?usp=sharing</t>
  </si>
  <si>
    <t>Study of Neutronic Performance of Sodium-Cooled Fast Reactor Design for Various Output Power Using Radial Fuel Shuffling Strategy</t>
  </si>
  <si>
    <t>Journal of Physics</t>
  </si>
  <si>
    <t>https://iopscience.iop.org/article/10.1088/1742-6596/1940/1/012031/meta</t>
  </si>
  <si>
    <t>1742-6588</t>
  </si>
  <si>
    <t>https://iopscience.iop.org/article/10.1088/1742-6596/1940/1/012031/pdf</t>
  </si>
  <si>
    <t>https://drive.google.com/file/d/1cWaUZi5Prm6c9W7hZe7AcK57VtGF_Onj/view?usp=sharing</t>
  </si>
  <si>
    <t>https://www.scopus.com/sourceid/130053</t>
  </si>
  <si>
    <t>https://drive.google.com/file/d/1hvgtPSsTWgPj7p2t2SrgeZTnmWc8Hq-L/view?usp=sharing</t>
  </si>
  <si>
    <t xml:space="preserve">IOP Conf. Series 1940, 012031 (2021) </t>
  </si>
  <si>
    <t>Relationship between cloud vertical structures inferred from radiosonde humidity profiles and precipitation over Indonesia</t>
  </si>
  <si>
    <t>Ketiga</t>
  </si>
  <si>
    <t>3rd International Conference on Research and Learning of Physics (ICRLP) 2020</t>
  </si>
  <si>
    <t>Departemen Fisika UNP Padang</t>
  </si>
  <si>
    <t>3-4 September 2020</t>
  </si>
  <si>
    <t>https://iopscience.iop.org/article/10.1088/1742-6596/1876/1/012011/meta</t>
  </si>
  <si>
    <t>https://iopscience.iop.org/article/10.1088/1742-6596/1876/1/012011/pdf</t>
  </si>
  <si>
    <t>https://drive.google.com/file/d/1ufAHQPTGA-VyW69A8FNWvuj20TWQjtBl/view?usp=sharing</t>
  </si>
  <si>
    <t>https://drive.google.com/file/d/1f71WNYHVRHy9CVeHzrALef4rFG-lP0qs/view?usp=sharing</t>
  </si>
  <si>
    <t>IOP Conf. Series: 1876, 012011  (2021)</t>
  </si>
  <si>
    <t>Characteristics of neutron diffusion coefficient as a function of energy group in the one-dimensional multi-group diffusion equation of finite slab reactor core</t>
  </si>
  <si>
    <t>Annual Conference on Science and Technology (ANCOSET 2020)</t>
  </si>
  <si>
    <t>Rumah Publikasi Indonesia</t>
  </si>
  <si>
    <t>28 November 2020</t>
  </si>
  <si>
    <t>https://iopscience.iop.org/article/10.1088/1742-6596/1869/1/012202/meta</t>
  </si>
  <si>
    <t>https://iopscience.iop.org/article/10.1088/1742-6596/1869/1/012202/pdf</t>
  </si>
  <si>
    <t>https://drive.google.com/file/d/15lWD06R4jfPwOqXjQe7UzC2Wzg8d-LrZ/view?usp=sharing</t>
  </si>
  <si>
    <t>https://drive.google.com/file/d/1wT9V9JBIB4o4reubShvSDfMhiSaKfDhc/view?usp=sharing</t>
  </si>
  <si>
    <t>IOP Conf. Series: 1869 (2021) 012202</t>
  </si>
  <si>
    <t xml:space="preserve"> Preliminary development of thermal nuclear cell homogenization code</t>
  </si>
  <si>
    <t>THE 3RD INTERNATIONAL CONFERENCE ON ADVANCES IN NUCLEAR SCIENCE AND ENGINEERING 2011: ICANSE 2011</t>
  </si>
  <si>
    <t>14–17 November 2011</t>
  </si>
  <si>
    <t>https://aip.scitation.org/doi/abs/10.1063/1.4725456</t>
  </si>
  <si>
    <t>978-0-7354-1047-3</t>
  </si>
  <si>
    <t>https://aip.scitation.org/doi/pdf/10.1063/1.4725456</t>
  </si>
  <si>
    <t>https://drive.google.com/file/d/1VgHcrwSZq1QB8XMripjpBjli6jCW6Su6/view?usp=sharing</t>
  </si>
  <si>
    <t>AIP Conference Proceedings 1448, 202 (2012)</t>
  </si>
  <si>
    <t>Thermalhydraulic performance of small fast reactor base on various types of liquid metal coolant materials</t>
  </si>
  <si>
    <t>Desember 2019</t>
  </si>
  <si>
    <t>THE 3RD INTERNATIONAL CONFERENCE ON NUCLEAR ENERGY TECHNOLOGIES AND SCIENCES (ICoNETS) 2019</t>
  </si>
  <si>
    <t>Jurusan Fisika FMIPA Unand</t>
  </si>
  <si>
    <t>https://aip.scitation.org/doi/abs/10.1063/1.5135560</t>
  </si>
  <si>
    <t>https://aip.scitation.org/doi/pdf/10.1063/1.5135560</t>
  </si>
  <si>
    <t>https://drive.google.com/file/d/1HMA8CHZO2B9XJ6_TO3HPpuJEegUNpv0G/view?usp=sharing</t>
  </si>
  <si>
    <t>https://drive.google.com/file/d/1SA53T_EvOqwxHQm7zPcZSFzNWR4Auw5N/view?usp=sharing</t>
  </si>
  <si>
    <t>AIP Conference Proceedings 2180, 020051 (2019)</t>
  </si>
  <si>
    <t>https://drive.google.com/file/d/1cVqp7g7ms0PiWtlftY-5Gb7siVDfwvQL/view?usp=sharing</t>
  </si>
  <si>
    <t>Characteristics of Rain Attenuation for Microwave-to-terahertz Waveband from Raindrop Size Distribution Observation in Indonesia</t>
  </si>
  <si>
    <t>Agustus 2020</t>
  </si>
  <si>
    <t>Kesembilan</t>
  </si>
  <si>
    <t xml:space="preserve"> 2019 PhotonIcs &amp; Electromagnetics Research Symposium - Spring (PIERS-Spring)</t>
  </si>
  <si>
    <t>https://ieeexplore.ieee.org/document/9017627</t>
  </si>
  <si>
    <t>1559-9450</t>
  </si>
  <si>
    <t>https://drive.google.com/file/d/1Jr5tmbFnohPC9lkfRvblXAxg2WcGBZ9A/view?usp=sharing</t>
  </si>
  <si>
    <t>https://drive.google.com/file/d/1NmjB5x_twvac7_BVwT4KlETLY72H1h5K/view?usp=sharing</t>
  </si>
  <si>
    <t>https://www.scimagojr.com/journalsearch.php?q=17915&amp;tip=sid</t>
  </si>
  <si>
    <t>https://drive.google.com/file/d/1RWH5GiuGpB54AfrYiA9fN51iCIuCQKw1/view?usp=sharing</t>
  </si>
  <si>
    <t>IEEE (Institute of Electrical and Electronics Engineers) 2019, PhotonIcs &amp; Electromagnetics Research Symposium - Spring (PIERS-Spring), 2019, pp. 362-367</t>
  </si>
  <si>
    <t>Internasional terindeks pada Scopus, IEEE, SPIE</t>
  </si>
  <si>
    <t>Angka kredit paling tinggi 25</t>
  </si>
  <si>
    <t>Pola Distribusi Fluks neutron dalam Sel Bahan Bakar Nuklir di Setiap Regionnya dengan Metode Collision Probability</t>
  </si>
  <si>
    <t>Mei 2014</t>
  </si>
  <si>
    <t>SEMIRATA Bidang MIPA BKS-PTN Barat 2014</t>
  </si>
  <si>
    <t>FMIPA IPB</t>
  </si>
  <si>
    <t>8 Mei 2014</t>
  </si>
  <si>
    <t>https://drive.google.com/file/d/1lS5Iyu-TBR0clLUF12SlZIFLDvmovCW9/view?usp=sharing</t>
  </si>
  <si>
    <t>978-602-70491-0-9</t>
  </si>
  <si>
    <t>http://repo.unand.ac.id/22244/1/Prosiding%20Semirata%202014-Mohamad%20Ali%20Shafii.pdf</t>
  </si>
  <si>
    <t>https://drive.google.com/file/d/18wmHtEf77fXcvupnO09GMKoyjshzVLEq/view?usp=sharing</t>
  </si>
  <si>
    <t>Perhitungan Matriks Collision Probability Dalam Sel Bahan Bakar Nuklir Berbentuk Silinder Nuklir</t>
  </si>
  <si>
    <t>Oktober 2015</t>
  </si>
  <si>
    <t>Seminar Nasional Fisika Unand 2015</t>
  </si>
  <si>
    <t>Fisika FMIPA Unand</t>
  </si>
  <si>
    <t>8 Oktober 2015</t>
  </si>
  <si>
    <t>https://drive.google.com/file/d/1tCvWsRXGO0igaUqHw7zdu6rK-hF2wXc7/view?usp=sharing</t>
  </si>
  <si>
    <t>978-979-25-1955-6</t>
  </si>
  <si>
    <t>http://repo.unand.ac.id/27457/1/PB_DDH_22%20artikel.pdf</t>
  </si>
  <si>
    <t>https://drive.google.com/file/d/1X6K3VeR6SiBxXkOFFqGFb_nL3Qdaw17F/view?usp=sharing</t>
  </si>
  <si>
    <t xml:space="preserve"> Internasional</t>
  </si>
  <si>
    <t>Angka kredit paling tinggi 5</t>
  </si>
  <si>
    <t>Angka kredit paling tinggi 3</t>
  </si>
  <si>
    <t xml:space="preserve">Hasil penelitian/pemikiran yang disajikan dalam koran/majalah populer/umum: </t>
  </si>
  <si>
    <t>1. Angka kredit paling tinggi 1.
2. Jumlah angka kredit karya ilmiah butir 2.e dan 3 paling banyak 5% dari angka kredit unsur penelitian untuk pengajuan ke semua jenjang.</t>
  </si>
  <si>
    <t>Hasil penelitian atau hasil pemikiran yang tidak di publikasikan (tersimpan di perpustakaan perguruan tinggi) :</t>
  </si>
  <si>
    <t>1. Angka kredit paling tinggi 2.
2. Jumlah angka kredit karya ilmiah butir 2.e dan 3 paling banyak 5% dari angka kredit unsur penelitian untuk pengajuan ke semua jenjang.</t>
  </si>
  <si>
    <t>Judul Artikel/ Penelitian</t>
  </si>
  <si>
    <t>Distribusi Fluks Neutron Dalam Sel Bahan Bakar Nuklir Dengan Pendekatan Fluks Kuadratik</t>
  </si>
  <si>
    <t>Laporan Penelitian</t>
  </si>
  <si>
    <t>https://drive.google.com/file/d/1-PilT5Aow7WdY4FnaRoKGC2H18yrtEO1/view?usp=sharing</t>
  </si>
  <si>
    <t>URL menuju direct link ke http://repo.unand.ac.id/, berisi Scan Artikel atau URL artikel Koran/Majalah.</t>
  </si>
  <si>
    <t>https://drive.google.com/file/d/1rpZ-fw4yt0XzJmNPeJz9vF4uBI8-6WzJ/view?usp=sharing</t>
  </si>
  <si>
    <t>Keterangan</t>
  </si>
  <si>
    <t>Laporan Penelitian " Hibah Penelitian Fundamental Tahun 2013 " No. Kontrak: 20/UN.16/PL-FD/2013</t>
  </si>
  <si>
    <t>Opsional/keterangan tambahan Nomor Kontrak dan Nomor Surat Keterangan dokumen tersimpan/menjadi koleksi di Perpustakaan Universitas.</t>
  </si>
  <si>
    <t>Membuat rancangan dan karya teknologi yang dipatenkan atau seni yang yang terdaftar di HAKI secara nasional dan internasional</t>
  </si>
  <si>
    <t xml:space="preserve">Internasional yang sudah diimplementasikan di industri (paling sedikit diakui oleh 4 Negara) </t>
  </si>
  <si>
    <t>Angka kredit paling tinggi 60</t>
  </si>
  <si>
    <t xml:space="preserve">Internasional yang belum diimplementasikan di industri (paling sedikit diakui oleh 4 Negara) </t>
  </si>
  <si>
    <t>Angka kredit paling tinggi 50</t>
  </si>
  <si>
    <t>Nasional yang sudah diimplementasikan di industri</t>
  </si>
  <si>
    <t>Nasional yang belum diimplementasikan di industri</t>
  </si>
  <si>
    <t>Angka kredit paling tinggi 30</t>
  </si>
  <si>
    <t>Nasional, dalam bentuk Paten Sederhana yang memiliki sertifikat dari Direktorat Jenderal Kekayaan Intelektual, Kemenkumham.</t>
  </si>
  <si>
    <t>Karya ciptaan, desain industri, indikasi geografis yang memiliki sertifikat dari Direktorat Jenderal Kekayaan Intelektual, Kemenkumham (Sertifikat Penciptaan)</t>
  </si>
  <si>
    <t xml:space="preserve">1. Angka kredit paling tinggi 15
2. Karya ciptaan berupa bahan pengajaran (buku ajar, modul, dan lainnya) yang telah mendapatkan sertifikat karya ciptaan dari Direktorat Jenderal Kekayaan Intelektual, Kemenkumham, maka karya ciptaan tersebut tidak dapat diajukkan sebagai bukti kegiatan melaksanakan penelitian.
</t>
  </si>
  <si>
    <t xml:space="preserve">Membuat rancangan dan karya teknologi yang tidak dipatenkan; rancangan dan karya seni monumental yang tidak terdaftar di HKI tetapi telah dipresentasikan pada forum yang teragenda: </t>
  </si>
  <si>
    <t>Fakultas Matematika dan Ilmu Pengetahuan Alam Univesitas Andalas</t>
  </si>
  <si>
    <t xml:space="preserve">   </t>
  </si>
  <si>
    <t>MELAKSANAKAN PENGABDIAN KEPADA MASYARAKAT</t>
  </si>
  <si>
    <t>Telah melakukan melaksanakan pengabdian kepada masyarakat sebagai berikut :</t>
  </si>
  <si>
    <t>URL Dokumen/ Bukti Fisik</t>
  </si>
  <si>
    <t>Menduduki jabatan pimpinan.</t>
  </si>
  <si>
    <t>Scan Bukti Dokumen dalam format PDF dan URL Dokumen direct link ke https://drive.google.com/</t>
  </si>
  <si>
    <t>Menduduki jabatan pimpinan pada lembaga pemerintahan/pejabat negara yang harus dibebaskan dari jabatan organiknya, setiap semester</t>
  </si>
  <si>
    <t>jabatan/ semester</t>
  </si>
  <si>
    <t>Nilai Maksimum 5</t>
  </si>
  <si>
    <t>Melaksankan pengembangan hasil pendidikan dan penelitian.</t>
  </si>
  <si>
    <t>Melaksanakan pengembangan hasil pendidikan, dan penelitian yang dapat dimanfaatkan oleh masyarakat/indusri, setiap program</t>
  </si>
  <si>
    <t>Nilai Maksimum 3</t>
  </si>
  <si>
    <t>Memberi latihan/penyuluhan/penataran/ ceramah pada masyarakat terjadwal/ terpogram</t>
  </si>
  <si>
    <t>Tingkat internasional, tiap program</t>
  </si>
  <si>
    <t>Nilai Maksimum 4</t>
  </si>
  <si>
    <t>Tingkat nasional, tiap program</t>
  </si>
  <si>
    <t>Tingkat lokal, tiap program</t>
  </si>
  <si>
    <t>Nilai Maksimum 2</t>
  </si>
  <si>
    <t>1. Penyuluhan Tentang Energi Nuklir sebagai Energi Masa Depan, untuk Tujuan Damai dan Meningkatkan Kesejahteraan Masyarakat di SMU Negeri 9 Pauh Padang</t>
  </si>
  <si>
    <t>Setiap Program</t>
  </si>
  <si>
    <t>SK Dekan FMIPA Unand No. 570/XIII/D/FMIPA-2012 dan Laporan</t>
  </si>
  <si>
    <t>https://drive.google.com/file/d/1i824JwfFWyw4yl1p51Y9VJQO0gN7y8l6/view?usp=sharing</t>
  </si>
  <si>
    <t>2. Penyuluhan Tentang Energi Nuklir sebagai Energi Masa Depan, untuk Tujuan Damai dan Meningkatkan Kesejahteraan Masyarakat di INS Kayu Tanam Padang Pariaman</t>
  </si>
  <si>
    <t>22 Juni 2013</t>
  </si>
  <si>
    <t>SK Dekan FMIPA Unand No. 409/XIII/D/FMIPA-2013 dan Laporan</t>
  </si>
  <si>
    <t>https://drive.google.com/file/d/1xCfW71sGnfFiwSt8YBeeIyLJ4ZH1Wy44/view?usp=sharing</t>
  </si>
  <si>
    <t>3. Penerapan E-Learning pada Pelajaran Fisika Guna Mendukung Pelaksanaan Kurikulum 2013 di SMP Negeri 11 Padang</t>
  </si>
  <si>
    <t>08 Oktober 2014</t>
  </si>
  <si>
    <t>SK Dekan FMIPA Unand No. 540/XIII/D/FMIPA-2014 dan Laporan</t>
  </si>
  <si>
    <t>https://drive.google.com/file/d/1XIm1P2oQ7eKzbCKFKxCg0q8GfMqUFLlF/view?usp=sharing</t>
  </si>
  <si>
    <t>4. Penunjukan/Pengangkatan Tim Pelatihan Pembuatan Alat dan Modul Praktikum Fisika Serta Pengenalan Laboratorium Digital Bagi Guru dan Siswa SMA 9 Padang</t>
  </si>
  <si>
    <t>18 November 2014</t>
  </si>
  <si>
    <t>SK Dekan FMIPA Unand No.516a/XIII/D/FMIPA/ 2014 dan Laporan</t>
  </si>
  <si>
    <t>https://drive.google.com/file/d/1iOOL0DGx0IFJ6O68B9wYGuzLUXVdfNiy/view?usp=sharing</t>
  </si>
  <si>
    <t>5. Pelatihan Setting Alat dan Pembuatan Modul Praktikum Fisika Serta Pengenalan Laboratorium Digital Bagi Guru dan Siswa SMA 4 Padang</t>
  </si>
  <si>
    <t>Surat Tugas Dekan FMIPA Unand No.3788/UN16.03.D/PG/2015 dan Laporan</t>
  </si>
  <si>
    <t>https://drive.google.com/file/d/1B67PMGXQuq_9nlR2GyiGxh5rHhHjmNxW/view?usp=sharing</t>
  </si>
  <si>
    <t>6. Perancangan Peralatan Praktikum Fisika dan Demonstrasi Penggunaannya di SMA Negeri 4 Padang</t>
  </si>
  <si>
    <t>Surat Tugas Dekan FMIPA Unand No.3845/UN16.03.D/PG/2015 dan Laporan</t>
  </si>
  <si>
    <t>https://drive.google.com/file/d/1rmviKC_If8ws4ySXRvAoA0-6-v6KCBtm/view?usp=sharing</t>
  </si>
  <si>
    <t>7. Praktikum Fisika Berbasis Laboratorium Digital dan Pembuatan Modulnya, serta Penyerahan Alat Praktikum Fisika Kepada Guru dan Siswa Thawalib Parabek Bukittinggi</t>
  </si>
  <si>
    <t>Surat Tugas Dekan FMIPA Unand No.3332/UN.16.03.D/PG/2016 dan Laporan</t>
  </si>
  <si>
    <t>https://drive.google.com/file/d/16Zn4I0BLshA-H8KXtrmz7HJL3VXygsHR/view?usp=sharing</t>
  </si>
  <si>
    <t>8. Pelatihan Siswa dan Guru dalam Rangka Menghadapi Olimpiade Sain Nasional Bidang Fisika dan Mengatasi Miskomunikasi dalam Pembelajaran Fisika di SMA Negeri 1 Batang Kapas Pesisir Selatan Sumatera Barat</t>
  </si>
  <si>
    <t>Surat Tugas Dekan FMIPA Unand No.1306/UN16.03.D/PG/ 2017 dan Laporan</t>
  </si>
  <si>
    <t>https://drive.google.com/file/d/1XlkXy8sbuF-_1kXAsHH8mThph54ArwlI/view?usp=sharing</t>
  </si>
  <si>
    <t>9. Pelatihan Penggunaan Kompor Gas Dalam Rangka Mensukseskan Konversi Minyak Tanah Ke Gas Di Kelurahan Lambuang Bukik Kecamatan Pauh</t>
  </si>
  <si>
    <t>Surat Tugas Dekan FMIPA Unand
No.993a/UN.16.03.D/PG/2017 dan Laporan</t>
  </si>
  <si>
    <t>https://drive.google.com/file/d/1aaRSbTtABVG9SpfOoguwne5UYAJH7idp/view?usp=sharing</t>
  </si>
  <si>
    <t>10. Pembuatan dan Pengenalan Laboratorium Digital Fisika
bagi Guru dan Siswa SMA Negeri 15 Padang</t>
  </si>
  <si>
    <t>SK Dekan No.343/XIII/D/FMIPA-2017 dan Laporan</t>
  </si>
  <si>
    <t>https://drive.google.com/file/d/1SCGaLUeUc6u8uMt7w8LDy_Ck_ZkR0jq6/view?usp=sharing</t>
  </si>
  <si>
    <t>11. Sosialisasi Jurusan Fisika dan Prospek Kerjanya Kepada Siswa-Siswa SMA di Kota Lubuk Basung, Kabupaten Agam</t>
  </si>
  <si>
    <t>Surat Tugas Dekan FMIPA Unand No.1596/UN16.03.D/PG/2018 dan Laporan</t>
  </si>
  <si>
    <t>https://drive.google.com/file/d/11nO0LhhcRV4GlyB8pzBubj5J3zuUunuW/view?usp=sharing</t>
  </si>
  <si>
    <t>12. Peningkatan Motivasi Belajar Siswa SMA Negeri I Lubuk Sikaping melalui Eksperimen Fisika Sederhana</t>
  </si>
  <si>
    <t>SK Dekan No.329/XIII/D/FMIPA-2018 dan Laporan</t>
  </si>
  <si>
    <t>https://drive.google.com/file/d/1vwrZhB0jswkJi1ZtLyjltxVc9k6051sm/view?usp=sharing</t>
  </si>
  <si>
    <t>13. Bimbingan Belajar Gratis untuk Mata Pelajaran Fisika bagi Siswa SMA di Salingka Kampus UNAND</t>
  </si>
  <si>
    <t>Halaman pengesahan dan Laporan akhir</t>
  </si>
  <si>
    <t>https://drive.google.com/file/d/1goYeXBHYYWwvkRRuf6PT_WP6QTTdUwEh/view?usp=sharing</t>
  </si>
  <si>
    <t>14. Sosialisasi Jurusan Fisika dan Prospek Kerjanya di SMAN 1 Sungai Limau dan SMAN 2 Batang Gasan, Kabupaten Padang Pariaman</t>
  </si>
  <si>
    <t>Surat Tugas Dekan FMIPA Unand No.37/UN16.03D/DL.17/2019 dan Laporan</t>
  </si>
  <si>
    <t>https://drive.google.com/file/d/1U2SO1dbEq_Pixt5PIj0OGYOa33Q1NxJP/view?usp=sharing</t>
  </si>
  <si>
    <t>15. Pengenalan Sains Fisika dan Open Lab Bagi Siswa Sekolah Nurul Ilmi Bilingual Integrated Islamic School (NIBIIS) Kota Pariaman</t>
  </si>
  <si>
    <t>Surat Tugas Dekan FMIPA Unand No.263/UN16.03.D/DL.17/2019 dan Laporan</t>
  </si>
  <si>
    <t>https://drive.google.com/file/d/15r6fPZiLJAhHIZ5LULU4eMyYd-g8zbtu/view?usp=sharing</t>
  </si>
  <si>
    <t>16. Fisika Peduli Mahasiswa Salingka Kampus Universitas Andalas Terdampak Covid-19</t>
  </si>
  <si>
    <t>Surat Tugas Dekan FMIPA Unand No.57/UN.16.03.D/PP.11.00/2020 dan Laporan</t>
  </si>
  <si>
    <t>https://drive.google.com/file/d/1a4cKhe06Km66m7IK5JC1oBP4XV1-hvs1/view?usp=sharing</t>
  </si>
  <si>
    <t>17. Peningkatan Pemahaman Proteksi Radiasi bagi Guru-guru Smp dan Sma Bidang studi Ipa di Kecamatan Pauh Kota Padang</t>
  </si>
  <si>
    <t>Surat Tugas Dekan FMIPA Unand No.80/UN.16.03.D/PP.11.00/2020 dan Laporan</t>
  </si>
  <si>
    <t>https://drive.google.com/file/d/1up8YVV7xG8zPXRzxD91CpboDCzEm_xW6/view?usp=sharing</t>
  </si>
  <si>
    <t>18. Sosialisasi Daring Jurusan Fisika dan Prospek Kerjanya di SMAN 2 Koto xi tarusan</t>
  </si>
  <si>
    <t>Surat Tugas Dekan FMIPA Unand No.26/UN.16.03.D/PP.11.00/2021 dan Laporan</t>
  </si>
  <si>
    <t>https://drive.google.com/file/d/1-qQbCqMgWSF2KvyMlUZweD6G5f7BOzJg/view?usp=sharing</t>
  </si>
  <si>
    <t>19. Pelatihan Pembuatan Eco Enzyme (EE) Di Nagari Sunua barat Kab. Padang Pariaman</t>
  </si>
  <si>
    <t>Surat Tugas Dekan FMIPA Unand No.55/UN.16.03.D/PP.11.00/2021 dan Laporan</t>
  </si>
  <si>
    <t>https://drive.google.com/file/d/1oHMro7EYK899RGG3apNeK7Rrpfguc6Ww/view?usp=sharing</t>
  </si>
  <si>
    <t>Kurang dari satu semester dan minimal satu bulan.</t>
  </si>
  <si>
    <t>Nilai Maksimum 1</t>
  </si>
  <si>
    <t>Insidental, tiap program/kegiatan</t>
  </si>
  <si>
    <t>PKM Kelompok ......................</t>
  </si>
  <si>
    <t>Laporan PKM</t>
  </si>
  <si>
    <t>Pengabdian Kepada Masyarakat Penyuluhan ............................</t>
  </si>
  <si>
    <t>Pengabdian Kepada Masayarakat Peningkatan Pengetahuan Teknis .............</t>
  </si>
  <si>
    <t>Memberi pelayanan kepada masyarakat atau kegiatan lain yang menunjang pelaksanaan tugas umum pemerintah dan pembangunan.</t>
  </si>
  <si>
    <t>Berdasarkan bidang keahlian.</t>
  </si>
  <si>
    <t>Nilai Maksimum 1,5</t>
  </si>
  <si>
    <t>Berdasarkan penugasan lembaga perguruan tinggi.</t>
  </si>
  <si>
    <t>Berdasarkan fungsi/jabatan.</t>
  </si>
  <si>
    <t>Nilai Maksimum 0,5</t>
  </si>
  <si>
    <t>Membuat/menulis karya pengabdian.</t>
  </si>
  <si>
    <t>Membuat/menulis karya pengabdian pada masyarakat yang tidak dipublikasikan.</t>
  </si>
  <si>
    <t>Hasil kegiatan pengabdian kepada masyarakat yang dipublikasikan</t>
  </si>
  <si>
    <t>Hasil kegiatan pengabdian kepada masyarakat yang dipublikasikan di sebuah terbitan berkala/jurnal pengabdian kepada masyarakat atau teknologi tepat guna, merupakan diseminasi dari luaran program kegiatan Pengabdian kepada masvarakat, tiap karya</t>
  </si>
  <si>
    <t>Berperan serta aktif dalam pengelolaan jurnal ilmiah (per-tahun)</t>
  </si>
  <si>
    <t>Editor/dewan penyunting/dewan redaksi jurnal ilmiah internasional</t>
  </si>
  <si>
    <t>Editor/dewan penyunting/dewan redaksi jurnal ilmiah nasional</t>
  </si>
  <si>
    <t>MELAKSANAKAN PENUNJANG TUGAS DOSEN</t>
  </si>
  <si>
    <t>Telah melaksanakan penunjang tugas Dosen sebagai berikut :</t>
  </si>
  <si>
    <t xml:space="preserve">Dewan Redaksi E-Jurnal Skripsi Mahasiswa </t>
  </si>
  <si>
    <t>10 Aguatus 2012</t>
  </si>
  <si>
    <t>SK Dekan FMIPA No: 620/XIII/D/FMIPA-2012</t>
  </si>
  <si>
    <t>https://drive.google.com/file/d/1LlJdAck5HNmd8TqJ8ePdjnfLtuIpo4kW/view?usp=sharing</t>
  </si>
  <si>
    <t>Tim Dewan Redaksi Editor, Senior Associate Editor, Associate Editor dan Sekretaris E-Jurnal</t>
  </si>
  <si>
    <t>SK Dekan FMIPA No: 680a/XIII/D/FMIPA/Unand-2012</t>
  </si>
  <si>
    <t>https://drive.google.com/file/d/1z9mhgNxoXdL3i9cpXf8e3BaX_gl6gHQ0/view?usp=sharing</t>
  </si>
  <si>
    <t xml:space="preserve">Pengangkatan Penulis Buku Ajar </t>
  </si>
  <si>
    <t>19 Oktober 2012</t>
  </si>
  <si>
    <t>SK Dekan FMIPA No 716XIIIDFMIPA-2012</t>
  </si>
  <si>
    <t>https://drive.google.com/file/d/1MdhBdrt9-9f4Q5TAgo-olfFXcYM4Fqmd/view?usp=sharing</t>
  </si>
  <si>
    <t>Dewan Juri ON MIPA Tingkat Universitas Tahun 2012</t>
  </si>
  <si>
    <t>5 Maret 2012</t>
  </si>
  <si>
    <t>SK Rektor Unand No. 159a/XIII/A/Unand-2012</t>
  </si>
  <si>
    <t>https://drive.google.com/file/d/1wJpXsPGOWBioxBSoFp84IY1auyjGPDf_/view?usp=sharing</t>
  </si>
  <si>
    <t>Nara Sumber Pelatihan Mahasiswa Universitas Andalas Bidang IPA Tahun 2012</t>
  </si>
  <si>
    <t>1 Maret 2012</t>
  </si>
  <si>
    <t>SK Rektor Unand No. 336a/XIII/A/Unand-2012</t>
  </si>
  <si>
    <t>https://drive.google.com/file/d/1iEzP837VVarkYNUIknqeVhyfdU3cKMDh/view?usp=sharing</t>
  </si>
  <si>
    <t>Penunjukan Pengawas UN di SMA 2 Koto Baru Darmasraya</t>
  </si>
  <si>
    <t>5 April 2013</t>
  </si>
  <si>
    <t>Surat Tugas Ketua Pelaksana No:07/UN/SB/IV/2013</t>
  </si>
  <si>
    <t>https://drive.google.com/file/d/1q7XzMUWzDFi4Mwvs4MB4Mf0AERKLS2Cg/view?usp=sharing</t>
  </si>
  <si>
    <t>Penunjukan / Pengangkatan Tim Pembuatan Pengisian Borang Akreditasi Program Studi Fisika FMIPA UNAND Tahun 2015</t>
  </si>
  <si>
    <t>4 Februari 2015</t>
  </si>
  <si>
    <t>SK Dekan FMIPA No:103/XIII/D/FMIPA-2015</t>
  </si>
  <si>
    <t>https://drive.google.com/file/d/1azjgcy7c0zDokke3OBuFakNGMu5OssRv/view?usp=sharing</t>
  </si>
  <si>
    <t xml:space="preserve">Penunjukan/Pengangkatan Reviewer Jurnal Fisika Unand Tahun 2015  </t>
  </si>
  <si>
    <t>2 November 2015</t>
  </si>
  <si>
    <t>Tiap semester</t>
  </si>
  <si>
    <t>SK Dekan FMIPA No. 535/XIII/D/FMIPA-2015</t>
  </si>
  <si>
    <t>https://drive.google.com/file/d/16G5rH-tVf_DaksDOTdLtkVSvaCy4vnVw/view?usp=sharing</t>
  </si>
  <si>
    <t>Dosen Pembuat soal dan Juri Lomba Fisika dalam rangka Physics Festival 2016</t>
  </si>
  <si>
    <t>8 September 2016</t>
  </si>
  <si>
    <t>Surat Tugas Dekan FMIPA No. 2960/UN16.03.D/PG/2016</t>
  </si>
  <si>
    <t>https://drive.google.com/file/d/1b7dkMoRdeTg_6xJsGzhufEuX9-nrpkaJ/view?usp=sharing</t>
  </si>
  <si>
    <t>Pengangkatan Reviewer Jurnal Fisika Unand Tahun 2016</t>
  </si>
  <si>
    <t>24 Oktober 2016</t>
  </si>
  <si>
    <t>SK Dekan FMIPA No.387/XIII/D/FMIPA-2016</t>
  </si>
  <si>
    <t>https://drive.google.com/file/d/1Gu3oA2piIweAWQuqaZv2r97A4J947eUb/view?usp=sharing</t>
  </si>
  <si>
    <t>Panitia Akreditasi Program Studi S2 Jurusan Fisika FMIPA UNAND</t>
  </si>
  <si>
    <t>9 Januari 2017</t>
  </si>
  <si>
    <t>Surat Tugas Dekan FMIPA No. 2373/UN16.03.D/PP/2017</t>
  </si>
  <si>
    <t>https://drive.google.com/file/d/1oYb4kBVBOQ4IB99oPLytzleT0NlVYb7V/view?usp=sharing</t>
  </si>
  <si>
    <t>Tim Perumus Pengembangan Kurikulum KKNI Program Studi S2 Jurusan Fisika FMIPA UNAND</t>
  </si>
  <si>
    <t>4 Januari 2017</t>
  </si>
  <si>
    <t>Surat Tugas Dekan FMIPA No. 019/UN16.03.D/PG/2017</t>
  </si>
  <si>
    <t>https://drive.google.com/file/d/1F0Xhu5DqlKf9UQY65Ttf6IvfRvQRMhSD/view?usp=sharing</t>
  </si>
  <si>
    <t>Pembimbing Hima Fisika 2017</t>
  </si>
  <si>
    <t>Surat Tugas Dekan FMIPA No. 220/UN16.03.D/PG/2017</t>
  </si>
  <si>
    <t>https://drive.google.com/file/d/1uLs15bNvTcG0jjjsv5o_A0uM4ibvL_xY/view?usp=sharing</t>
  </si>
  <si>
    <t>Panitia Pelaksana BAKTI 2017</t>
  </si>
  <si>
    <t>12 Juni 2017</t>
  </si>
  <si>
    <t>SK Dekan FMIPA No.222/XIII/D/FMIPA/2017</t>
  </si>
  <si>
    <t>https://drive.google.com/file/d/1IT60dK_6NzuDDVC4C-I_x7kVTlDnzs8U/view?usp=sharing</t>
  </si>
  <si>
    <t>Penunjukan Panitia Student Fair Tingkat Nasional</t>
  </si>
  <si>
    <t>14 Juni 2017</t>
  </si>
  <si>
    <t>SK Dekan FMIPA No.227/XIII/D/FMIPA/2017</t>
  </si>
  <si>
    <t>https://drive.google.com/file/d/1p6c9dsnwcnckT8yRCAQJ2_Q2qkzH-uSh/view?usp=sharing</t>
  </si>
  <si>
    <t>Penunjukan Tim GKM Jurusan Fisika Program S2</t>
  </si>
  <si>
    <t>2 Januari 2018</t>
  </si>
  <si>
    <t>SK Dekan FMIPA No. 124/XIII/D/FMIPA-2018</t>
  </si>
  <si>
    <t>https://drive.google.com/file/d/1Y6GhHKVFEpbZkxpqoxQbw-NwsOg8rIvc/view?usp=sharing</t>
  </si>
  <si>
    <t>Panitia Pelaksana BAKTI 2018</t>
  </si>
  <si>
    <t>23 Juli 2018</t>
  </si>
  <si>
    <t xml:space="preserve">SK Dekan FMIPA No.316/XIII/D/FMIPA/2018 </t>
  </si>
  <si>
    <t>https://drive.google.com/file/d/1pU6OL3H4EzM2fDsYVMvHN-QxBp13cE61/view?usp=sharing</t>
  </si>
  <si>
    <t>Penunjukan / Pengangkatan Panitia dan Tim Penyusun Dokumen Standart Budaya Akademik SPMI FMIPA UNAND Tahun 2018</t>
  </si>
  <si>
    <t>23 April 2018</t>
  </si>
  <si>
    <t>SK Dekan FMIPA No:247/XIII/D/FMIPA/2018</t>
  </si>
  <si>
    <t>https://drive.google.com/file/d/1XWGPTCG_BrCY97cu0SjoJAxixO5Ouzi2/view?usp=sharing</t>
  </si>
  <si>
    <t>Sebagai nara sumber Diskusi Teknis Hasil Kajian Neutronik Reaktor Kartini</t>
  </si>
  <si>
    <t>29 Agustus 2018</t>
  </si>
  <si>
    <t>Surat Tugas Dekan FMIPA No.3001/UN16.03.D/PG/2017</t>
  </si>
  <si>
    <t>https://drive.google.com/file/d/1QR6MzrjIEw9WGz2t_cF43NfM_obw6xcP/view?usp=sharing</t>
  </si>
  <si>
    <t>Penunjukan/Pengangkatan Panitia Workshop Pengembangan Kurikulum Berbasis OBE (Outcome Base Education) Jurusan Fisika FMIPA Universitas Andalas tahun 2018</t>
  </si>
  <si>
    <t>03 September 2018</t>
  </si>
  <si>
    <t>SK Dekan FMIPA No:626/XIII/D/FMIPA-2018</t>
  </si>
  <si>
    <t>https://drive.google.com/file/d/16fnr2GMdC_64-YMLqMfOFxo4oqmc5sMM/view?usp=sharing</t>
  </si>
  <si>
    <t>Penunjukan/Pengangkatan Pengawas Ujian Tengah Semester (UTS) Ganjil 2018/2019 Jurusan Fisika Universitas Andalas</t>
  </si>
  <si>
    <t>1 Oktober 2018</t>
  </si>
  <si>
    <t>SK Dekan FMIPA No:614/XIII/D/FMIPA-2018</t>
  </si>
  <si>
    <t>https://drive.google.com/file/d/1yeSs6TUkuaQTIiBiIn3v-yKlwiGm6nqo/view?usp=sharing</t>
  </si>
  <si>
    <t>Penunjukan / Pengangkatan tim Pembuat Soal &amp; Juri Physic Festival dan Lomba Karya Ilmiah Jurusan Fisika Tahun 2018</t>
  </si>
  <si>
    <t>22 Oktober 2018</t>
  </si>
  <si>
    <t>SK Dekan FMIPA No:428/XIII/D/FMIPA-2018</t>
  </si>
  <si>
    <t>https://drive.google.com/file/d/1BxhpgxTdsaANmIeOYRXDq6Agfak1liPZ/view?usp=sharing</t>
  </si>
  <si>
    <t xml:space="preserve">Penunjukan / Penetapan tim Gugus Kendali Mutu (GKM) Program S1 dan S2 Jurusan Fisika </t>
  </si>
  <si>
    <t>02 Januari 2019</t>
  </si>
  <si>
    <t>SK Dekan FMIPA No:56/XIII/D/FMIPA-2019</t>
  </si>
  <si>
    <t>https://drive.google.com/file/d/1wlu1TLII_VE33_5d2aa7Ng2Awwdjosvg/view?usp=sharing</t>
  </si>
  <si>
    <t>Verifikator Berita Acara Perkuliahan (BAP) UTS smt Ganjil 2019/2020 Jurusan Fisika</t>
  </si>
  <si>
    <t>20 September 2019</t>
  </si>
  <si>
    <t>Surat Tugas No. 785/UN16.03.3.4/PK.03.03/2019</t>
  </si>
  <si>
    <t>https://drive.google.com/file/d/1e1xwDflS984UvxxXyzAPkOMRwZjmtA7u/view?usp=sharing</t>
  </si>
  <si>
    <t>Penunjukan/Pengangkatan tim Evaluasi Kurikulum Fisika Jurusan Fisika FMIPA Universitas Andalas Tahun 2019</t>
  </si>
  <si>
    <t>1 November 2019</t>
  </si>
  <si>
    <t>SK Dekan FMIPA No:494/UN16.03.D/KPT/2019</t>
  </si>
  <si>
    <t>https://drive.google.com/file/d/1gaFbGaODsk2TaFJAaM4jnI3xW6wp_QvN/view?usp=sharing</t>
  </si>
  <si>
    <t>Penunjukan/Pengangkatan tim Juri Physic Competition (PC) Jurusan Fisika Pada Kegiatan Student Fair 2019 FMIPA Unand</t>
  </si>
  <si>
    <t>SK Dekan FMIPA No:491/UN16.03.D/KPT/2019</t>
  </si>
  <si>
    <t>https://drive.google.com/file/d/1OmqMMGc1AGo4ZxENdF5jKYqV92lUO1EQ/view?usp=sharing</t>
  </si>
  <si>
    <t xml:space="preserve">Penunjukan/Pengangkatan Panitia Seminar Mingguan Evaluasi Tugas Akhir Periode Juli s/d Desember 2019 </t>
  </si>
  <si>
    <t>SK Dekan FMIPA No:509/UN16.03.D/KPT/2019</t>
  </si>
  <si>
    <t>https://drive.google.com/file/d/1L4IK0r8DfpLmzF5uVZvMS54ZoxUdGcLG/view?usp=sharing</t>
  </si>
  <si>
    <t>Penunjukan/Pengangkatan Panitia Pemilihan Mahasiswa Berprestasi Jurusan Fisika FMIPA Unand 2020</t>
  </si>
  <si>
    <t>11 Februari 2020</t>
  </si>
  <si>
    <t>SK Dekan FMIPA No:104/UN16.03.D/KPT/2020</t>
  </si>
  <si>
    <t>https://drive.google.com/file/d/1XJ3LKLGv6JRoVv4H_xJ3Sqcjr3y4ZMsn/view?usp=sharing</t>
  </si>
  <si>
    <t>Penunjukan/Pengangkatan Moderator Seminar Evaluasi Tugas Akhir (TA) Jurusan Fisika FMIPA Unand Periode Januari-Juni 2020</t>
  </si>
  <si>
    <t>SK Dekan FMIPA No:157/UN16.03.D/XIII/KPT/2020</t>
  </si>
  <si>
    <t>https://drive.google.com/file/d/1tGOfKG140pb7myQEycr_jGM-VlMjyYEE/view?usp=sharing</t>
  </si>
  <si>
    <t>Penunjukan/Pengangkatan Pengawas Ujian Tengah Semester (UTS) Genap TA 2019/2020 FMIPA Universitas Andalas</t>
  </si>
  <si>
    <t>06 Maret 2020</t>
  </si>
  <si>
    <t>SK Dekan FMIPA No:74/UN16.03.D/XIII/KPT/2020</t>
  </si>
  <si>
    <t>https://drive.google.com/file/d/1xONw349SsLMBKDWwi5GZZdNvFfU4js0T/view?usp=sharing</t>
  </si>
  <si>
    <t xml:space="preserve">Penunjukan/Pengangkatan Pengawas Ujian Akhir Semester Genap TA 2019/2020 FMIPA Unand </t>
  </si>
  <si>
    <t>https://drive.google.com/file/d/1HuxOFr_1KLx60foNm-t7DBq-Fbwsy_6e/view?usp=sharing</t>
  </si>
  <si>
    <t>Penunjukan/Pengangkatan Panitia dan Narasumber Workshop Kurikulum Kampus Merdeka Jurusan Fisika FMIPA Unand Tahun 2020</t>
  </si>
  <si>
    <t>10 Juli 2020</t>
  </si>
  <si>
    <t>SK Dekan FMIPA No:149/UN16.03.D/XIII/KPT/2020</t>
  </si>
  <si>
    <t>https://drive.google.com/file/d/19k5jJZwcUqPmLFzMv_Sq-a_NiYf_gC9q/view?usp=sharing</t>
  </si>
  <si>
    <t>25 September 2020</t>
  </si>
  <si>
    <t>SK Dekan FMIPA No:223/UN16.03.D/XIII/KPT/2020</t>
  </si>
  <si>
    <t>https://drive.google.com/file/d/1NCuUtpERAh0v1XYR2Rw5p4S6j0Zuu7Z9/view?usp=sharing</t>
  </si>
  <si>
    <t>Penunjukan Pelatih Kompetensi Sobat Bumi (KSB)  Jurusan Fisika FMIPA Unand 2020</t>
  </si>
  <si>
    <t>29 September 2020</t>
  </si>
  <si>
    <t>SK Dekan FMIPA No:297/UN16.03.D/XIII/KPT/2020</t>
  </si>
  <si>
    <t>https://drive.google.com/file/d/1HUBrecA0pS37w6EOqNEODelLkrVUN-be/view?usp=sharing</t>
  </si>
  <si>
    <t>Penunjukan/Pengangkatan Pengawas Ujian Tengah Semester (UTS) Ganjil TA 2020/2021 FMIPA Universitas Andalas</t>
  </si>
  <si>
    <t>1 Oktober 2020</t>
  </si>
  <si>
    <t>SK Dekan FMIPA No:305/UN16.03.D/XIII/KPT/2020</t>
  </si>
  <si>
    <t>https://drive.google.com/file/d/1mx4n3SDVwb6-UVOiOJGEF4bfv3Duoh9x/view?usp=sharing</t>
  </si>
  <si>
    <t>Penunjukan/Pengangkatan Pengawas Ujian Akhir Semester Ganjil TA 2020/2021 FMIPA Unand Tahun 2020</t>
  </si>
  <si>
    <t>3 Desember 2020</t>
  </si>
  <si>
    <t>SK Dekan FMIPA No:308/UN16.03.D/XIII/KPT/2020</t>
  </si>
  <si>
    <t>https://drive.google.com/file/d/1VGDPxUmoZiaRZhRwT2foYVTDf4ybnR8v/view?usp=sharing</t>
  </si>
  <si>
    <t xml:space="preserve">Penunjukan/Pengangkatan Reviewer Jurnal FMIPA Universitas Sam Ratulangi </t>
  </si>
  <si>
    <t>05 Januari 2021</t>
  </si>
  <si>
    <t>Surat Keterangan FMIPA Universitas Sam Ratulangi No. 01/JMUO-FMIPA/X-1/2021</t>
  </si>
  <si>
    <t>https://drive.google.com/file/d/1FPPv_x3Gjjg9TsH1OxN4ne6VfdZYhDLJ/view?usp=sharing</t>
  </si>
  <si>
    <t>Pengangkatan Tim Kurukulum Jurusan Fisika FMIPA Universitas Andalas Tahun 2021</t>
  </si>
  <si>
    <t>11 Januari 2021</t>
  </si>
  <si>
    <t>SK Dekan FMIPA No:211/UN16.03.D/XIII/KPT/2021</t>
  </si>
  <si>
    <t>https://drive.google.com/file/d/1H5UbsWZWYtdSGFodSF2CO5sMSg_ckQjj/view?usp=sharing</t>
  </si>
  <si>
    <t>16 April 2021</t>
  </si>
  <si>
    <t>Surat Keterangan FMIPA Universitas Sam Ratulangi No. 01/JMUO-FMIPA/X-2/2021</t>
  </si>
  <si>
    <t>https://drive.google.com/file/d/157E2aVBmCBWEnvp6O7HhVLMOdCUG-e-O/view?usp=sharing</t>
  </si>
  <si>
    <t>Sebagai Panitia Kegiatan.................................</t>
  </si>
  <si>
    <t>10 November 2015</t>
  </si>
  <si>
    <t>Penyelenggaraan the 3rd International Conference On Nuclear Energy Technologies and Sciences dan Seminar Nasional Teknologi Energi Nuklir Tahun 2019 Serta Pembentukan Panitia</t>
  </si>
  <si>
    <t>25 Maret 2019</t>
  </si>
  <si>
    <t>SK Penugasan</t>
  </si>
  <si>
    <t>https://drive.google.com/file/d/1TXeGEw8WgGpwcmCfspQQ1Ym9gnblqFSU/view?usp=sharing</t>
  </si>
  <si>
    <t>Anggota Himpunan Fisika Indonesi (HFI)</t>
  </si>
  <si>
    <t>21 juni 2011</t>
  </si>
  <si>
    <t>Tiap Tahun</t>
  </si>
  <si>
    <t>Surat keterangan dan Fotokopi Kartu Anggota</t>
  </si>
  <si>
    <t>https://drive.google.com/file/d/1sIlTKR6kKM0dskFedafEEMzJ19ibaL-N/view?usp=sharing</t>
  </si>
  <si>
    <t>Knowledge Sharing YuTuBel Nuklir</t>
  </si>
  <si>
    <t>30 Agustus 2020</t>
  </si>
  <si>
    <t>Sertifikat</t>
  </si>
  <si>
    <t>https://drive.google.com/file/d/1jnncn50YOzqwFkYFv0_EErX6o8wDIYce/view?usp=sharing</t>
  </si>
  <si>
    <t>Penyaji Pada Pelatihan Kompetensi Siswa Berprestasi Tahap I-IV Tingkat Provinsi NTT</t>
  </si>
  <si>
    <t>Setiap Kegiatan</t>
  </si>
  <si>
    <t>https://drive.google.com/file/d/1XWj8u9WrzeF5YxGlhBKGn561ayzZ3Gr5/view?usp=sharing</t>
  </si>
  <si>
    <t>Rapat Koordinasi Pokja Sistem Penilaian dan Pengembangan Soal dengan Pengembangan Soal SBMPTN 2014</t>
  </si>
  <si>
    <t>9-10 Januari 2014</t>
  </si>
  <si>
    <t>Surat Tugas No: 058/UN16.03D/PG/2014</t>
  </si>
  <si>
    <t>https://drive.google.com/file/d/1R4HQWsz1gw2T1A2wWD1jjB-dg5qeJaop/view?usp=sharing</t>
  </si>
  <si>
    <t>Rapat Koordinasi POKJA SNMPTN-SBMPTN 2014</t>
  </si>
  <si>
    <t>12-13 Februari 2014</t>
  </si>
  <si>
    <t>Surat Tugas No: 0299/UN16.03D/PP/2014</t>
  </si>
  <si>
    <t>https://drive.google.com/file/d/1iBlpKXOIjFvqJDUHCynfSnwC9tIFgnVW/view?usp=sharing</t>
  </si>
  <si>
    <t>Seminar Usulan Penelitian Strategis Nasional Tahun 2014</t>
  </si>
  <si>
    <t>10-11 Juli 2014</t>
  </si>
  <si>
    <t>Surat Tugas No: 3297/UN16.03D/PG/2014</t>
  </si>
  <si>
    <t>https://drive.google.com/file/d/1gATpEbl3kCKb0ru0teEShZl1ob59sl6A/view?usp=sharing</t>
  </si>
  <si>
    <t>Finalisasi Kurikulum Nasional Fisika Tingkat Perguruan Tinggi</t>
  </si>
  <si>
    <t>13-14 November 2014</t>
  </si>
  <si>
    <t>Surat Tugas No: 4818/UN16.03D/PG/2014</t>
  </si>
  <si>
    <t>https://drive.google.com/file/d/1n35xmu-eVpMA8xWpCqT32D_XPULmmNpi/view?usp=sharing</t>
  </si>
  <si>
    <t>Presenter The 4th AsianPhysics Symposium (APS 2010) Jurusan Fisika FMIPA ITB</t>
  </si>
  <si>
    <t>https://drive.google.com/file/d/17-mZa-P1Byhi9f3pAtvoCpYLka6pozu7/view?usp=sharing</t>
  </si>
  <si>
    <t>TOT Lokakarya Deseminasi Hasil Program BEC-TF</t>
  </si>
  <si>
    <t>25-26 Maret 2013</t>
  </si>
  <si>
    <t>https://drive.google.com/file/d/1E88JtYVPxXyhT5-QiP6rxcDClfnFQdlh/view?usp=sharing</t>
  </si>
  <si>
    <t>Workshop Kurikulum Universitas Andalas</t>
  </si>
  <si>
    <t>3 September  2013</t>
  </si>
  <si>
    <t>https://drive.google.com/file/d/1mmG8Q93140LTXq_fcOhIGpXY0VEcyDtT/view?usp=sharing</t>
  </si>
  <si>
    <t>Presenter the 4th International Conference on Advances in Nuclear Science and Engineering Conference (ICANSE 2013)</t>
  </si>
  <si>
    <t>16 - 19 September 2013</t>
  </si>
  <si>
    <t>https://drive.google.com/file/d/1NqLi6gdo9iR9igtK-zyGZzhjUGKpJ-yv/view?usp=sharing</t>
  </si>
  <si>
    <t>Seminar Energy Efficiency University Outreach</t>
  </si>
  <si>
    <t>25 September 2013</t>
  </si>
  <si>
    <t>https://drive.google.com/file/d/1qoUAStNxAU7WdErJet2Bi_DCSRIOaMKS/view?usp=sharing</t>
  </si>
  <si>
    <t>Panitia Seminar Nasinal Peran Ilmu Fisika &amp;Penerapannya Sebagai Landasan Pengembangan IPTEK</t>
  </si>
  <si>
    <t>7 Oktober 2013</t>
  </si>
  <si>
    <t>https://drive.google.com/file/d/1K10TO_NHpNye7mo-8ls42wg-Rqxsk8GT/view?usp=sharing</t>
  </si>
  <si>
    <t>Pemakalah pada acara Semirata 2014 Bidang MIPA BKS-PTN Barat "Integrasi Sains MIPA untuk Mengatasi Masalah Pangan, energi, kesehatan, reklamasi dan lingkungan" IPB</t>
  </si>
  <si>
    <t>9-11 Mei 2014</t>
  </si>
  <si>
    <t>https://drive.google.com/file/d/1bzqyWIINffqRchSbomXO3SrrXvvh0dzX/view?usp=sharing</t>
  </si>
  <si>
    <t>Penunjukan/Pengangkatan Panitia Penyelenggara Seminar Nasional Jurusan Fisika FMIPA UNAND 2015</t>
  </si>
  <si>
    <t>https://drive.google.com/file/d/1mdYe9NTmYHb81I9biwNbl863lvkaLk1D/view?usp=sharing</t>
  </si>
  <si>
    <t xml:space="preserve">Pemakalah Seminar Nasional Fisika Aktualisasi Ilmu Fisika untuk Kejayaan Bangsa Universitas Andalas </t>
  </si>
  <si>
    <t>https://drive.google.com/file/d/1NPk6kvO66OFPcIqgUiojtwlkrVR0djc7/view?usp=sharing</t>
  </si>
  <si>
    <t>Presenter The 1st International Conference on Energy Sciences (ICES2016)</t>
  </si>
  <si>
    <t>25-27 Juli 2016</t>
  </si>
  <si>
    <t>https://drive.google.com/file/d/1cr3eqb8QFE8jE4uEAEeR0iAxMELWWmlH/view?usp=sharing</t>
  </si>
  <si>
    <t>Neutron Distribution In The Nuclear Fuel Cell Using Collision Probability Method with Quadratic Flux Approach</t>
  </si>
  <si>
    <t>18 November 2016</t>
  </si>
  <si>
    <t>https://drive.google.com/file/d/1jOTNBBKfcerma8oeNVhxW1VxSQ-g2joZ/view?usp=sharing</t>
  </si>
  <si>
    <t>Penunjukan/Pengangkatan Panitia Penyelenggara Seminar Nasional Jurusan Fisika FMIPA UNAND 2017</t>
  </si>
  <si>
    <t>12 Oktober 2017</t>
  </si>
  <si>
    <t>https://drive.google.com/file/d/1Rd6TskuTVdxMl8x-UEpNsmxe1V8SiC7w/view?usp=sharing</t>
  </si>
  <si>
    <t>Annual Applied Science and Engineering Conference"Ideas for Sustainable Green Energy"</t>
  </si>
  <si>
    <t>18 April 2018</t>
  </si>
  <si>
    <t>https://drive.google.com/file/d/1m5fFVgJlmaHVIR36x2e5NXP0V-59481m/view?usp=sharing</t>
  </si>
  <si>
    <t xml:space="preserve">Workshop Pengembangan Mutu Bahan Ajar </t>
  </si>
  <si>
    <t>14 Februari 2019</t>
  </si>
  <si>
    <t>https://drive.google.com/file/d/1gOktrrLA-64eA5uiqlORBznFc9IG8-q-/view?usp=sharing</t>
  </si>
  <si>
    <t>Panitia The 3rd International Conference on Nuclear Energy Technologies and Sciences</t>
  </si>
  <si>
    <t>https://drive.google.com/file/d/1ot0cgoEE3QTY05KUzK-A2RgHsyomrPZM/view?usp=sharing</t>
  </si>
  <si>
    <t>Presenter The 3rd International Conference on Nuclear Energy Technologies and Sciences</t>
  </si>
  <si>
    <t>https://drive.google.com/file/d/1yOiwaP-5vok7fF6_qR7c-HBfvNgUzdPy/view?usp=sharing</t>
  </si>
  <si>
    <t>Presenter the 4th International Conference on Opeartions Research 2019</t>
  </si>
  <si>
    <t>19-20 September 2019</t>
  </si>
  <si>
    <t>Invited Speaker in 19th International Conference on Emerging Nuclear Energi System</t>
  </si>
  <si>
    <t>06-09 Oktober 2019</t>
  </si>
  <si>
    <t>https://drive.google.com/file/d/1DiYMiZjtpNy7o1sm1eABx3Lgx9PNpL5i/view?usp=sharing</t>
  </si>
  <si>
    <t>Pemakalah konferensi Nasional Klaster dan Hilirasi Riset Berkelanjutan (KN-KHRB) V 2019</t>
  </si>
  <si>
    <t>18-24 November 2019</t>
  </si>
  <si>
    <t>https://drive.google.com/file/d/1k7TyjMIFHCwrB-IOseJFHYb0436q09eN/view?usp=sharing</t>
  </si>
  <si>
    <t xml:space="preserve">Reviewer Journal MIPA Vol.9 No.2 Universitas Sam Ratulangi </t>
  </si>
  <si>
    <t>31 Juli 2020</t>
  </si>
  <si>
    <t>https://drive.google.com/file/d/1my9ge66XmSdJAuIm-LBcR9jk_iPgkRz6/view?usp=sharing</t>
  </si>
  <si>
    <t>Seminar Online Himni "PLTN Mini kebanggaan Argentina"</t>
  </si>
  <si>
    <t>17 September 2020</t>
  </si>
  <si>
    <t>https://drive.google.com/file/d/1KQSBcRQ9gnTIi-NjSw1HNzeIRp2wwLvD/view?usp=sharing</t>
  </si>
  <si>
    <t>Seminar Online Upaya Menuju Kemandirian PLTN Indonesia</t>
  </si>
  <si>
    <t>15 Oktober 2020</t>
  </si>
  <si>
    <t>https://drive.google.com/file/d/1V9kSkUVUSwAFvzydGpfvIVZ8LxOAMQO0/view?usp=sharing</t>
  </si>
  <si>
    <t>Sarasehan Dekan FMIPA Unand Lintas Generasi dengan Topik Sinergi Kolaborasi Kenyamanan dalam rangka acara Dies Natalis 65 Tahun FMIPA Unand</t>
  </si>
  <si>
    <t>22 Oktober 2020</t>
  </si>
  <si>
    <t>https://drive.google.com/file/d/1EmqMBlkvZoVyHZ3fz9SaVyKJ0HtKHZog/view?usp=sharing</t>
  </si>
  <si>
    <t xml:space="preserve">Reviewer Journal MIPA Vol.10 No.1 Universitas Sam Ratulangi </t>
  </si>
  <si>
    <t>https://drive.google.com/file/d/1Hykpwt-qZ4XdYfFTz0jy6AVEZeqs435r/view?usp=sharing</t>
  </si>
  <si>
    <t>Workshop Sharing Kiat Sukses Naik Pangkat Dosen &amp; Penguatan Tim TPJA FMIPA Universitas Andalas</t>
  </si>
  <si>
    <t>03 Februari 2021</t>
  </si>
  <si>
    <t>https://drive.google.com/file/d/12yFswUNAp3exy5-Ha7_0AJd83KJ4v_ll/view?usp=sharing</t>
  </si>
  <si>
    <t>Reviewer Jurnal Ilmiah Sains Kristalinitas Abu Vulkanik Gunung Soputan dan Implikasinya Terhadap Perilaku Eksplosif pada Erupsi Tahun 2016 dan 2018</t>
  </si>
  <si>
    <t>30 April 2021</t>
  </si>
  <si>
    <t>https://drive.google.com/file/d/1A_OYY_BKAYwhVF3koX9DJWfDQjtCBeWW/view?usp=sharing</t>
  </si>
  <si>
    <t>Webinar Riset dan Jenjang Karir Bidang Sains &amp; Teknologi Pada Industri Energi</t>
  </si>
  <si>
    <t>28 Mei 2021</t>
  </si>
  <si>
    <t>https://drive.google.com/file/d/1IgmYO533TOuUsErEEFKYnv9G6FU584ip/view?usp=sharing</t>
  </si>
  <si>
    <t>Webinar Teknologi Reaktor Nuklir Generasi ke IV</t>
  </si>
  <si>
    <t>10 Juni 2021</t>
  </si>
  <si>
    <t>https://drive.google.com/file/d/1rrCpt_qatYBkVc9o2af0xKOxgxIXAnoe/view?usp=sharing</t>
  </si>
  <si>
    <t>Webinar HIMNI Adakah Dampak Pembuangan Air Fukushima Ke Laut Indonesia</t>
  </si>
  <si>
    <t>17 Juni 2021</t>
  </si>
  <si>
    <t>https://drive.google.com/file/d/10OGS-kWgzm1ksmwz9J5rW8h4nYrrS8i4/view?usp=sharing</t>
  </si>
  <si>
    <t>Seminar dan sharing knowledge IPTEK dan SDM Nuklir dan Open House Prodi S2 Ilmu dan Rekayasa Nuklir dan S3 Rekayasa Nuklir ITB</t>
  </si>
  <si>
    <t>https://drive.google.com/file/d/1VwbguTeZ1-KpiFeL4xeBelVz7863W0kL/view?usp=sharing</t>
  </si>
  <si>
    <t>Keanggotaan dalam tim penilai jabatan akademik dosen (tiap semester)</t>
  </si>
  <si>
    <t>Menjadi Asesor</t>
  </si>
  <si>
    <t>Menjadi Asesor kegiatan seperti PAK, BKD, Hibah Penelitian dan Pengabdian (tiap kegiatan)</t>
  </si>
  <si>
    <t>Ketua Jurusan</t>
  </si>
  <si>
    <t>NIP. 197704292005011002</t>
  </si>
  <si>
    <t>Lampiran IV.e.</t>
  </si>
  <si>
    <t>RESUME USUL PENETAPAN ANGKA KREDIT</t>
  </si>
  <si>
    <t>JABATAN AKADEMIK DOSEN UNIVERSITAS ANDALAS</t>
  </si>
  <si>
    <t>Fakultas</t>
  </si>
  <si>
    <t>: Matematika dan Ilmu Pengetahuan Alam Universitas Andalas</t>
  </si>
  <si>
    <t xml:space="preserve">Tanggal Penilaian </t>
  </si>
  <si>
    <t>:  .............................</t>
  </si>
  <si>
    <t>KETERANGAN  PERORANGAN</t>
  </si>
  <si>
    <t>N a m a</t>
  </si>
  <si>
    <t xml:space="preserve">NIP/NIDN/NIDK </t>
  </si>
  <si>
    <t>Pangkat dan Golongan Ruang / TMT</t>
  </si>
  <si>
    <t>Jabatan Akademik Dosen / TMT</t>
  </si>
  <si>
    <t>Jurusan</t>
  </si>
  <si>
    <t>Fisika</t>
  </si>
  <si>
    <t xml:space="preserve">Diusulkan menjadi </t>
  </si>
  <si>
    <t xml:space="preserve">Lektor Kepala </t>
  </si>
  <si>
    <t>Dalam Bidang Ilmu</t>
  </si>
  <si>
    <t>Fisika Nuklir</t>
  </si>
  <si>
    <t>Sub Unsur</t>
  </si>
  <si>
    <t>BIDANG DAN BUTIR KEGIATAN YANG DINILAI</t>
  </si>
  <si>
    <t xml:space="preserve">Pendidikan Sekolah </t>
  </si>
  <si>
    <t>Penelitian</t>
  </si>
  <si>
    <t>Pengabdian</t>
  </si>
  <si>
    <t>Penunjang</t>
  </si>
  <si>
    <t>Jml Usul Angka Kredit</t>
  </si>
  <si>
    <t>Kelebihan AK yang lalu</t>
  </si>
  <si>
    <t>Kelebihan yang Diakui Kelompok C - Pelaksanaan Penelitian Sebesar 80 %</t>
  </si>
  <si>
    <t>Jml AK Seluruhnya</t>
  </si>
  <si>
    <t>Jml AK Seharusnya</t>
  </si>
  <si>
    <t>≥ 35 %</t>
  </si>
  <si>
    <t>≥ 45 %</t>
  </si>
  <si>
    <t>≤ 10 %</t>
  </si>
  <si>
    <t>Pertimbangan TPJA Fakultas</t>
  </si>
  <si>
    <t>Tanda Centang</t>
  </si>
  <si>
    <t>Nama Tim Penilai</t>
  </si>
  <si>
    <t>Tanda Tangan</t>
  </si>
  <si>
    <t>......................</t>
  </si>
  <si>
    <t xml:space="preserve">1. </t>
  </si>
  <si>
    <t>DISETUJUI/DIUSULKAN menjadi Profesor (850 Kum)</t>
  </si>
  <si>
    <t>Karena Telah Memenuhi Seluruh Persyaratan.</t>
  </si>
  <si>
    <t>setelah melengkapi persyaratan sbb :</t>
  </si>
  <si>
    <t>Menyetujui :</t>
  </si>
  <si>
    <t>DITOLAK DIUSULKAN menjadi Profesor (850 Kum) dengan alasan sbb:</t>
  </si>
  <si>
    <t>Ketua TPJA</t>
  </si>
  <si>
    <t>_______________________</t>
  </si>
  <si>
    <t xml:space="preserve"> NIP ............................</t>
  </si>
  <si>
    <t>Keterangan :</t>
  </si>
  <si>
    <t>Kolom Warna Biru : Diisi oleh sesuai dengan hasil penilaian angka kredit Tim TPJA.</t>
  </si>
  <si>
    <t>Kolom Warna Kuning :  Angka Kredit Kumulatif Inpasing Dosen (sesuai Lampiran III)</t>
  </si>
  <si>
    <t>laporan tidak lengkap hanya cover nya saja</t>
  </si>
  <si>
    <t>sda</t>
  </si>
  <si>
    <t>Lengkap</t>
  </si>
  <si>
    <t>sda (Hanya surat tugas saja)</t>
  </si>
  <si>
    <t>bukan anggota profesi</t>
  </si>
  <si>
    <t>salah tempat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</si>
</sst>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 #,##0_-;_-* &quot;-&quot;??_-;_-@"/>
    <numFmt numFmtId="165" formatCode="_-* #,##0.000_-;\-* #,##0.000_-;_-* &quot;-&quot;??_-;_-@"/>
    <numFmt numFmtId="166" formatCode="0.0"/>
    <numFmt numFmtId="167" formatCode="0."/>
    <numFmt numFmtId="168" formatCode="0_)"/>
    <numFmt numFmtId="169" formatCode="[$-421]dd\ mmmm\ yyyy"/>
    <numFmt numFmtId="170" formatCode="_(* #,##0.000_);_(* \(#,##0.000\);_(* &quot;-&quot;???_);_(@_)"/>
  </numFmts>
  <fonts count="69">
    <font>
      <sz val="11"/>
      <name val="Calibri"/>
      <scheme val="minor"/>
    </font>
    <font>
      <sz val="11"/>
      <name val="Bookman Old Style"/>
    </font>
    <font>
      <b/>
      <sz val="11"/>
      <name val="Bookman Old Style"/>
    </font>
    <font>
      <u/>
      <sz val="11"/>
      <name val="Arial"/>
    </font>
    <font>
      <u/>
      <sz val="11"/>
      <name val="Bookman Old Style"/>
    </font>
    <font>
      <u/>
      <sz val="11"/>
      <color rgb="FF800080"/>
      <name val="Bookman Old Style"/>
    </font>
    <font>
      <u/>
      <sz val="11"/>
      <name val="Bookman Old Style"/>
    </font>
    <font>
      <sz val="11"/>
      <name val="Calibri"/>
    </font>
    <font>
      <u/>
      <sz val="11"/>
      <name val="Bookman Old Style"/>
    </font>
    <font>
      <b/>
      <u/>
      <sz val="11"/>
      <name val="Bookman Old Style"/>
    </font>
    <font>
      <u/>
      <sz val="7"/>
      <name val="Calibri"/>
    </font>
    <font>
      <sz val="7"/>
      <name val="Calibri"/>
    </font>
    <font>
      <sz val="11"/>
      <name val="Bookman Old Style"/>
    </font>
    <font>
      <b/>
      <sz val="12"/>
      <name val="Bookman Old Style"/>
    </font>
    <font>
      <sz val="12"/>
      <name val="Bookman Old Style"/>
    </font>
    <font>
      <sz val="12"/>
      <name val="Trebuchet MS"/>
    </font>
    <font>
      <sz val="10"/>
      <name val="Bookman Old Style"/>
    </font>
    <font>
      <sz val="12"/>
      <color rgb="FF000000"/>
      <name val="Bookman Old Style"/>
    </font>
    <font>
      <b/>
      <sz val="11"/>
      <color rgb="FF000000"/>
      <name val="Bookman Old Style"/>
    </font>
    <font>
      <sz val="11"/>
      <color rgb="FF000000"/>
      <name val="Bookman Old Style"/>
    </font>
    <font>
      <sz val="11"/>
      <color rgb="FFFF0000"/>
      <name val="Bookman Old Style"/>
    </font>
    <font>
      <b/>
      <i/>
      <u/>
      <sz val="11"/>
      <color rgb="FF000000"/>
      <name val="Bookman Old Style"/>
    </font>
    <font>
      <b/>
      <i/>
      <u/>
      <sz val="11"/>
      <color rgb="FF000000"/>
      <name val="Bookman Old Style"/>
    </font>
    <font>
      <b/>
      <i/>
      <u/>
      <sz val="11"/>
      <color rgb="FF000000"/>
      <name val="Bookman Old Style"/>
    </font>
    <font>
      <sz val="11"/>
      <name val="Arial"/>
    </font>
    <font>
      <b/>
      <sz val="11"/>
      <name val="Times New Roman"/>
    </font>
    <font>
      <u/>
      <sz val="11"/>
      <name val="Arial"/>
    </font>
    <font>
      <u/>
      <sz val="11"/>
      <name val="Arial"/>
    </font>
    <font>
      <sz val="11"/>
      <name val="Arial"/>
    </font>
    <font>
      <u/>
      <sz val="11"/>
      <name val="Arial"/>
    </font>
    <font>
      <b/>
      <i/>
      <sz val="11"/>
      <name val="Bookman Old Style"/>
    </font>
    <font>
      <b/>
      <sz val="11"/>
      <name val="Bookman Old Style"/>
    </font>
    <font>
      <u/>
      <sz val="11"/>
      <name val="Arial"/>
    </font>
    <font>
      <u/>
      <sz val="11"/>
      <name val="Arial"/>
    </font>
    <font>
      <u/>
      <sz val="11"/>
      <name val="Arial"/>
    </font>
    <font>
      <u/>
      <sz val="11"/>
      <name val="Arial"/>
    </font>
    <font>
      <u/>
      <sz val="11"/>
      <name val="Arial"/>
    </font>
    <font>
      <u/>
      <sz val="11"/>
      <name val="Arial"/>
    </font>
    <font>
      <u/>
      <sz val="11"/>
      <name val="Arial"/>
    </font>
    <font>
      <u/>
      <sz val="11"/>
      <name val="Arial"/>
    </font>
    <font>
      <sz val="10"/>
      <name val="Bookman Old Style"/>
    </font>
    <font>
      <sz val="11"/>
      <color rgb="FFFF0000"/>
      <name val="Arial"/>
    </font>
    <font>
      <u/>
      <sz val="11"/>
      <name val="Arial"/>
    </font>
    <font>
      <u/>
      <sz val="11"/>
      <name val="Arial"/>
    </font>
    <font>
      <b/>
      <sz val="11"/>
      <name val="Arial"/>
    </font>
    <font>
      <u/>
      <sz val="11"/>
      <name val="Arial"/>
    </font>
    <font>
      <u/>
      <sz val="11"/>
      <name val="Arial"/>
    </font>
    <font>
      <u/>
      <sz val="11"/>
      <name val="Arial"/>
    </font>
    <font>
      <u/>
      <sz val="11"/>
      <color rgb="FF0000FF"/>
      <name val="Arial"/>
    </font>
    <font>
      <u/>
      <sz val="11"/>
      <name val="Arial"/>
    </font>
    <font>
      <sz val="10"/>
      <color rgb="FF000000"/>
      <name val="Bookman Old Style"/>
    </font>
    <font>
      <u/>
      <sz val="11"/>
      <name val="Arial"/>
    </font>
    <font>
      <u/>
      <sz val="11"/>
      <name val="Arial"/>
    </font>
    <font>
      <u/>
      <sz val="11"/>
      <name val="Arial"/>
    </font>
    <font>
      <u/>
      <sz val="11"/>
      <name val="Arial"/>
    </font>
    <font>
      <u/>
      <sz val="11"/>
      <name val="Arial"/>
    </font>
    <font>
      <u/>
      <sz val="11"/>
      <name val="Bookman Old Style"/>
    </font>
    <font>
      <u/>
      <sz val="11"/>
      <name val="Arial"/>
    </font>
    <font>
      <u/>
      <sz val="11"/>
      <name val="Bookman Old Style"/>
    </font>
    <font>
      <u/>
      <sz val="11"/>
      <name val="Bookman Old Style"/>
    </font>
    <font>
      <sz val="11"/>
      <name val="Times New Roman"/>
    </font>
    <font>
      <sz val="12"/>
      <name val="Times New Roman"/>
    </font>
    <font>
      <sz val="10"/>
      <name val="Times New Roman"/>
    </font>
    <font>
      <sz val="11"/>
      <name val="Calibri"/>
    </font>
    <font>
      <b/>
      <sz val="10"/>
      <name val="Times New Roman"/>
    </font>
    <font>
      <b/>
      <sz val="10"/>
      <name val="Arial"/>
    </font>
    <font>
      <i/>
      <sz val="9"/>
      <name val="Times New Roman"/>
    </font>
    <font>
      <i/>
      <sz val="9"/>
      <name val="Arial"/>
    </font>
    <font>
      <sz val="9"/>
      <name val="Arial"/>
    </font>
  </fonts>
  <fills count="12">
    <fill>
      <patternFill patternType="none"/>
    </fill>
    <fill>
      <patternFill patternType="gray125"/>
    </fill>
    <fill>
      <patternFill patternType="solid">
        <fgColor rgb="FFFFFF00"/>
        <bgColor rgb="FFFFFF00"/>
      </patternFill>
    </fill>
    <fill>
      <patternFill patternType="solid">
        <fgColor rgb="FF92D050"/>
        <bgColor rgb="FF92D050"/>
      </patternFill>
    </fill>
    <fill>
      <patternFill patternType="solid">
        <fgColor rgb="FF00B0F0"/>
        <bgColor rgb="FF00B0F0"/>
      </patternFill>
    </fill>
    <fill>
      <patternFill patternType="solid">
        <fgColor rgb="FFFFFFFF"/>
        <bgColor rgb="FFFFFFFF"/>
      </patternFill>
    </fill>
    <fill>
      <patternFill patternType="solid">
        <fgColor rgb="FFD8D8D8"/>
        <bgColor rgb="FFD8D8D8"/>
      </patternFill>
    </fill>
    <fill>
      <patternFill patternType="solid">
        <fgColor rgb="FFC6D9F0"/>
        <bgColor rgb="FFC6D9F0"/>
      </patternFill>
    </fill>
    <fill>
      <patternFill patternType="solid">
        <fgColor rgb="FFFABF8F"/>
        <bgColor rgb="FFFABF8F"/>
      </patternFill>
    </fill>
    <fill>
      <patternFill patternType="solid">
        <fgColor rgb="FFFBD4B4"/>
        <bgColor rgb="FFFBD4B4"/>
      </patternFill>
    </fill>
    <fill>
      <patternFill patternType="solid">
        <fgColor rgb="FF92CDDC"/>
        <bgColor rgb="FF92CDDC"/>
      </patternFill>
    </fill>
    <fill>
      <patternFill patternType="solid">
        <fgColor rgb="FFB6DDE8"/>
        <bgColor rgb="FFB6DDE8"/>
      </patternFill>
    </fill>
  </fills>
  <borders count="7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right/>
      <top style="thin">
        <color rgb="FF000000"/>
      </top>
      <bottom/>
      <diagonal/>
    </border>
    <border>
      <left style="medium">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s>
  <cellStyleXfs count="1">
    <xf numFmtId="0" fontId="0" fillId="0" borderId="0"/>
  </cellStyleXfs>
  <cellXfs count="864">
    <xf numFmtId="0" fontId="0" fillId="0" borderId="0" xfId="0" applyFont="1" applyAlignment="1"/>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xf>
    <xf numFmtId="0" fontId="1" fillId="0" borderId="0" xfId="0" applyFont="1" applyAlignment="1">
      <alignment horizontal="left" wrapText="1"/>
    </xf>
    <xf numFmtId="0" fontId="1"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3" fillId="2"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top"/>
    </xf>
    <xf numFmtId="0" fontId="6" fillId="2" borderId="1" xfId="0" applyFont="1" applyFill="1" applyBorder="1" applyAlignment="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0" borderId="4" xfId="0" applyFont="1" applyBorder="1" applyAlignment="1">
      <alignment horizontal="left" vertical="center" wrapText="1"/>
    </xf>
    <xf numFmtId="0" fontId="1"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 fillId="0" borderId="0" xfId="0" applyFont="1" applyAlignment="1">
      <alignment horizontal="center" vertical="center"/>
    </xf>
    <xf numFmtId="0" fontId="10" fillId="0" borderId="0" xfId="0" applyFont="1" applyAlignment="1">
      <alignment horizontal="left" vertical="center" wrapText="1"/>
    </xf>
    <xf numFmtId="0" fontId="1" fillId="0" borderId="0" xfId="0" applyFont="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2" fillId="0" borderId="0" xfId="0" applyFont="1" applyAlignment="1">
      <alignment horizontal="center"/>
    </xf>
    <xf numFmtId="0" fontId="1" fillId="0" borderId="0" xfId="0" applyFont="1" applyAlignment="1">
      <alignment horizontal="right"/>
    </xf>
    <xf numFmtId="0" fontId="1" fillId="4" borderId="7" xfId="0" applyFont="1" applyFill="1" applyBorder="1"/>
    <xf numFmtId="0" fontId="2" fillId="0" borderId="8"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left" vertical="center"/>
    </xf>
    <xf numFmtId="0" fontId="1" fillId="0" borderId="16" xfId="0" applyFont="1" applyBorder="1" applyAlignment="1">
      <alignment horizontal="center" vertical="center"/>
    </xf>
    <xf numFmtId="0" fontId="1" fillId="0" borderId="1" xfId="0" applyFont="1" applyBorder="1" applyAlignment="1">
      <alignment horizontal="left" vertical="center"/>
    </xf>
    <xf numFmtId="0" fontId="1" fillId="0" borderId="22" xfId="0" applyFont="1" applyBorder="1" applyAlignment="1">
      <alignment horizontal="center" vertical="center"/>
    </xf>
    <xf numFmtId="0" fontId="1" fillId="0" borderId="27"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1" fillId="0" borderId="1" xfId="0" applyFont="1" applyBorder="1" applyAlignment="1">
      <alignment vertical="center"/>
    </xf>
    <xf numFmtId="0" fontId="1" fillId="0" borderId="34" xfId="0" applyFont="1" applyBorder="1" applyAlignment="1">
      <alignment vertical="center"/>
    </xf>
    <xf numFmtId="164" fontId="1" fillId="0" borderId="0" xfId="0" applyNumberFormat="1" applyFont="1" applyAlignment="1">
      <alignment vertical="center"/>
    </xf>
    <xf numFmtId="165" fontId="1" fillId="0" borderId="0" xfId="0" applyNumberFormat="1" applyFont="1" applyAlignment="1">
      <alignment vertical="center"/>
    </xf>
    <xf numFmtId="0" fontId="1" fillId="0" borderId="35" xfId="0" applyFont="1" applyBorder="1" applyAlignment="1">
      <alignment horizontal="center" vertical="center"/>
    </xf>
    <xf numFmtId="0" fontId="1" fillId="0" borderId="4" xfId="0" applyFont="1" applyBorder="1" applyAlignment="1">
      <alignment horizontal="center" vertical="center"/>
    </xf>
    <xf numFmtId="0" fontId="1" fillId="2" borderId="1" xfId="0" applyFont="1" applyFill="1" applyBorder="1" applyAlignment="1">
      <alignment horizontal="center" vertical="center"/>
    </xf>
    <xf numFmtId="1" fontId="1" fillId="0" borderId="1" xfId="0" applyNumberFormat="1" applyFont="1" applyBorder="1" applyAlignment="1">
      <alignment horizontal="center" vertical="center"/>
    </xf>
    <xf numFmtId="1" fontId="1" fillId="0" borderId="34" xfId="0" applyNumberFormat="1"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vertical="center" wrapText="1"/>
    </xf>
    <xf numFmtId="166" fontId="1" fillId="0" borderId="1" xfId="0" applyNumberFormat="1" applyFont="1" applyBorder="1" applyAlignment="1">
      <alignment horizontal="center" vertical="center"/>
    </xf>
    <xf numFmtId="166" fontId="1" fillId="0" borderId="34" xfId="0" applyNumberFormat="1" applyFont="1" applyBorder="1" applyAlignment="1">
      <alignment horizontal="center" vertical="center"/>
    </xf>
    <xf numFmtId="1" fontId="1" fillId="2" borderId="1" xfId="0" applyNumberFormat="1" applyFont="1" applyFill="1" applyBorder="1" applyAlignment="1">
      <alignment horizontal="center" vertical="center"/>
    </xf>
    <xf numFmtId="0" fontId="1" fillId="0" borderId="19" xfId="0" applyFont="1" applyBorder="1" applyAlignment="1">
      <alignment horizontal="center" vertical="center"/>
    </xf>
    <xf numFmtId="1" fontId="2" fillId="2" borderId="1" xfId="0" applyNumberFormat="1" applyFont="1" applyFill="1" applyBorder="1" applyAlignment="1">
      <alignment horizontal="center" vertical="center"/>
    </xf>
    <xf numFmtId="1" fontId="2" fillId="0" borderId="1" xfId="0" applyNumberFormat="1" applyFont="1" applyBorder="1" applyAlignment="1">
      <alignment horizontal="center" vertical="center"/>
    </xf>
    <xf numFmtId="2" fontId="2" fillId="0" borderId="15" xfId="0" applyNumberFormat="1" applyFont="1" applyBorder="1" applyAlignment="1">
      <alignment horizontal="center" vertical="center"/>
    </xf>
    <xf numFmtId="0" fontId="1" fillId="0" borderId="34" xfId="0" applyFont="1" applyBorder="1" applyAlignment="1">
      <alignment horizontal="center" vertical="center"/>
    </xf>
    <xf numFmtId="0" fontId="1" fillId="0" borderId="38" xfId="0" applyFont="1" applyBorder="1" applyAlignment="1">
      <alignment horizontal="center" vertical="center"/>
    </xf>
    <xf numFmtId="0" fontId="1" fillId="0" borderId="20" xfId="0" applyFont="1" applyBorder="1" applyAlignment="1">
      <alignment vertical="center"/>
    </xf>
    <xf numFmtId="0" fontId="1" fillId="0" borderId="38" xfId="0" applyFont="1" applyBorder="1" applyAlignment="1">
      <alignment vertical="center"/>
    </xf>
    <xf numFmtId="0" fontId="1" fillId="0" borderId="21" xfId="0" applyFont="1" applyBorder="1" applyAlignment="1">
      <alignment vertical="center"/>
    </xf>
    <xf numFmtId="0" fontId="2" fillId="2" borderId="39" xfId="0" applyFont="1" applyFill="1" applyBorder="1" applyAlignment="1">
      <alignment horizontal="center" vertical="center"/>
    </xf>
    <xf numFmtId="166" fontId="2" fillId="0" borderId="4" xfId="0" applyNumberFormat="1" applyFont="1" applyBorder="1" applyAlignment="1">
      <alignment horizontal="center" vertical="center"/>
    </xf>
    <xf numFmtId="166" fontId="2" fillId="0" borderId="40" xfId="0" applyNumberFormat="1" applyFont="1" applyBorder="1" applyAlignment="1">
      <alignment horizontal="center" vertical="center"/>
    </xf>
    <xf numFmtId="0" fontId="2" fillId="0" borderId="41" xfId="0" applyFont="1" applyBorder="1" applyAlignment="1">
      <alignment vertical="center"/>
    </xf>
    <xf numFmtId="2" fontId="2" fillId="0" borderId="2" xfId="0" applyNumberFormat="1" applyFont="1" applyBorder="1" applyAlignment="1">
      <alignment horizontal="center" vertical="center"/>
    </xf>
    <xf numFmtId="2" fontId="2" fillId="0" borderId="34" xfId="0" applyNumberFormat="1" applyFont="1" applyBorder="1" applyAlignment="1">
      <alignment horizontal="center" vertical="center"/>
    </xf>
    <xf numFmtId="0" fontId="1" fillId="0" borderId="36"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0" xfId="0" applyFont="1" applyAlignment="1">
      <alignment horizontal="lef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 fillId="0" borderId="0" xfId="0" applyFont="1" applyAlignment="1">
      <alignment horizontal="right" vertical="center"/>
    </xf>
    <xf numFmtId="0" fontId="16" fillId="0" borderId="0" xfId="0" applyFont="1" applyAlignment="1">
      <alignment vertical="center"/>
    </xf>
    <xf numFmtId="0" fontId="1" fillId="0" borderId="0" xfId="0" applyFont="1" applyAlignment="1">
      <alignment horizontal="center" vertical="top"/>
    </xf>
    <xf numFmtId="0" fontId="1" fillId="0" borderId="0" xfId="0" applyFont="1" applyAlignment="1">
      <alignment vertical="top"/>
    </xf>
    <xf numFmtId="0" fontId="17" fillId="0" borderId="0" xfId="0" applyFont="1" applyAlignment="1">
      <alignment horizontal="center"/>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1" fillId="0" borderId="17" xfId="0" applyFont="1" applyBorder="1" applyAlignment="1">
      <alignment horizontal="center" vertical="center"/>
    </xf>
    <xf numFmtId="0" fontId="1" fillId="0" borderId="17" xfId="0" applyFont="1" applyBorder="1" applyAlignment="1">
      <alignment horizontal="left" vertical="center" wrapText="1"/>
    </xf>
    <xf numFmtId="0" fontId="1" fillId="0" borderId="13" xfId="0" applyFont="1" applyBorder="1" applyAlignment="1">
      <alignment horizontal="center" vertical="center"/>
    </xf>
    <xf numFmtId="0" fontId="1" fillId="0" borderId="13" xfId="0" applyFont="1" applyBorder="1" applyAlignment="1">
      <alignment horizontal="lef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 fillId="0" borderId="4" xfId="0" applyFont="1" applyBorder="1" applyAlignment="1">
      <alignment horizontal="center" vertical="center" wrapText="1"/>
    </xf>
    <xf numFmtId="0" fontId="18" fillId="0" borderId="4" xfId="0"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19" fillId="0" borderId="4" xfId="0" applyFont="1" applyBorder="1" applyAlignment="1">
      <alignment horizontal="center" vertical="center"/>
    </xf>
    <xf numFmtId="0" fontId="1" fillId="0" borderId="1" xfId="0" applyFont="1" applyBorder="1" applyAlignment="1">
      <alignment horizontal="center"/>
    </xf>
    <xf numFmtId="0" fontId="1" fillId="0" borderId="5" xfId="0" applyFont="1" applyBorder="1" applyAlignment="1">
      <alignment vertical="center"/>
    </xf>
    <xf numFmtId="0" fontId="19" fillId="0" borderId="1" xfId="0" applyFont="1" applyBorder="1" applyAlignment="1">
      <alignment horizontal="center" vertical="center"/>
    </xf>
    <xf numFmtId="0" fontId="1" fillId="0" borderId="50" xfId="0" applyFont="1" applyBorder="1" applyAlignment="1">
      <alignment vertical="center" wrapText="1"/>
    </xf>
    <xf numFmtId="0" fontId="1" fillId="0" borderId="2"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6" xfId="0" applyFont="1" applyBorder="1" applyAlignment="1">
      <alignment vertical="center"/>
    </xf>
    <xf numFmtId="0" fontId="2" fillId="0" borderId="5" xfId="0" applyFont="1" applyBorder="1" applyAlignment="1">
      <alignment horizontal="center" vertical="center"/>
    </xf>
    <xf numFmtId="1" fontId="18" fillId="0" borderId="1" xfId="0" applyNumberFormat="1" applyFont="1" applyBorder="1" applyAlignment="1">
      <alignment horizontal="center" vertical="center"/>
    </xf>
    <xf numFmtId="166" fontId="2" fillId="0" borderId="1" xfId="0" applyNumberFormat="1" applyFont="1" applyBorder="1" applyAlignment="1">
      <alignment horizontal="center" vertical="center" wrapText="1"/>
    </xf>
    <xf numFmtId="166" fontId="18" fillId="0" borderId="1" xfId="0" applyNumberFormat="1" applyFont="1" applyBorder="1" applyAlignment="1">
      <alignment horizontal="center" vertical="center"/>
    </xf>
    <xf numFmtId="0" fontId="1" fillId="0" borderId="5" xfId="0" applyFont="1" applyBorder="1" applyAlignment="1">
      <alignment horizontal="center" vertical="top"/>
    </xf>
    <xf numFmtId="0" fontId="1" fillId="0" borderId="4" xfId="0" applyFont="1" applyBorder="1" applyAlignment="1">
      <alignment horizontal="center" vertical="top" wrapText="1"/>
    </xf>
    <xf numFmtId="0" fontId="1" fillId="0" borderId="14" xfId="0" applyFont="1" applyBorder="1" applyAlignment="1">
      <alignment horizontal="center" vertical="center" wrapText="1"/>
    </xf>
    <xf numFmtId="0" fontId="1" fillId="0" borderId="6" xfId="0" applyFont="1" applyBorder="1" applyAlignment="1">
      <alignment horizontal="center" vertical="top" wrapText="1"/>
    </xf>
    <xf numFmtId="0" fontId="19" fillId="0" borderId="2" xfId="0" applyFont="1" applyBorder="1" applyAlignment="1">
      <alignment vertical="top"/>
    </xf>
    <xf numFmtId="0" fontId="19" fillId="0" borderId="1" xfId="0" applyFont="1" applyBorder="1" applyAlignment="1">
      <alignment horizontal="center" vertical="top"/>
    </xf>
    <xf numFmtId="0" fontId="1" fillId="0" borderId="5" xfId="0" applyFont="1" applyBorder="1" applyAlignment="1">
      <alignment vertical="top"/>
    </xf>
    <xf numFmtId="0" fontId="1" fillId="0" borderId="6" xfId="0" applyFont="1" applyBorder="1" applyAlignment="1">
      <alignment horizontal="center" vertical="center" wrapText="1"/>
    </xf>
    <xf numFmtId="0" fontId="20" fillId="5" borderId="51" xfId="0" applyFont="1" applyFill="1" applyBorder="1" applyAlignment="1">
      <alignment horizontal="center" vertical="top" wrapText="1"/>
    </xf>
    <xf numFmtId="0" fontId="1" fillId="0" borderId="5" xfId="0" applyFont="1" applyBorder="1" applyAlignment="1">
      <alignment horizontal="center" vertical="top" wrapText="1"/>
    </xf>
    <xf numFmtId="0" fontId="19" fillId="5" borderId="1" xfId="0" applyFont="1" applyFill="1" applyBorder="1" applyAlignment="1">
      <alignment horizontal="center" vertical="center" wrapText="1"/>
    </xf>
    <xf numFmtId="0" fontId="1" fillId="0" borderId="6" xfId="0" applyFont="1" applyBorder="1" applyAlignment="1">
      <alignment vertical="top"/>
    </xf>
    <xf numFmtId="0" fontId="19" fillId="0" borderId="13" xfId="0" applyFont="1" applyBorder="1" applyAlignment="1">
      <alignment horizontal="left" vertical="top" wrapText="1"/>
    </xf>
    <xf numFmtId="0" fontId="19" fillId="0" borderId="14" xfId="0" applyFont="1" applyBorder="1" applyAlignment="1">
      <alignment horizontal="left" vertical="top" wrapText="1"/>
    </xf>
    <xf numFmtId="0" fontId="17" fillId="0" borderId="1" xfId="0" applyFont="1" applyBorder="1" applyAlignment="1">
      <alignment horizontal="center" vertical="top"/>
    </xf>
    <xf numFmtId="0" fontId="17" fillId="0" borderId="14" xfId="0" applyFont="1" applyBorder="1" applyAlignment="1">
      <alignment horizontal="center" vertical="top"/>
    </xf>
    <xf numFmtId="0" fontId="19" fillId="5" borderId="51" xfId="0" applyFont="1" applyFill="1" applyBorder="1" applyAlignment="1">
      <alignment horizontal="center" vertical="top" wrapText="1"/>
    </xf>
    <xf numFmtId="0" fontId="1" fillId="0" borderId="5" xfId="0" applyFont="1" applyBorder="1" applyAlignment="1">
      <alignment horizontal="center" vertical="center" wrapText="1"/>
    </xf>
    <xf numFmtId="0" fontId="12" fillId="0" borderId="14" xfId="0" applyFont="1" applyBorder="1" applyAlignment="1">
      <alignment horizontal="center" vertical="center" wrapText="1"/>
    </xf>
    <xf numFmtId="0" fontId="1" fillId="0" borderId="5" xfId="0" applyFont="1" applyBorder="1" applyAlignment="1">
      <alignment vertical="center" wrapText="1"/>
    </xf>
    <xf numFmtId="0" fontId="19" fillId="5" borderId="51" xfId="0" applyFont="1" applyFill="1" applyBorder="1" applyAlignment="1">
      <alignment vertical="center" wrapText="1"/>
    </xf>
    <xf numFmtId="0" fontId="1" fillId="0" borderId="6" xfId="0" applyFont="1" applyBorder="1" applyAlignment="1">
      <alignment vertical="center" wrapText="1"/>
    </xf>
    <xf numFmtId="0" fontId="19" fillId="5" borderId="51" xfId="0" applyFont="1" applyFill="1" applyBorder="1" applyAlignment="1">
      <alignment horizontal="center" vertical="top"/>
    </xf>
    <xf numFmtId="0" fontId="1" fillId="0" borderId="20" xfId="0" applyFont="1" applyBorder="1" applyAlignment="1">
      <alignment horizontal="left" vertical="center" wrapText="1"/>
    </xf>
    <xf numFmtId="0" fontId="1" fillId="0" borderId="1" xfId="0" applyFont="1" applyBorder="1" applyAlignment="1">
      <alignment horizontal="center" vertical="top" wrapText="1"/>
    </xf>
    <xf numFmtId="0" fontId="1" fillId="0" borderId="4" xfId="0" applyFont="1" applyBorder="1" applyAlignment="1">
      <alignment horizontal="center"/>
    </xf>
    <xf numFmtId="0" fontId="19" fillId="5" borderId="52" xfId="0" applyFont="1" applyFill="1" applyBorder="1" applyAlignment="1">
      <alignment horizontal="center" vertical="top" wrapText="1"/>
    </xf>
    <xf numFmtId="0" fontId="1" fillId="0" borderId="2" xfId="0" applyFont="1" applyBorder="1" applyAlignment="1">
      <alignment horizontal="center" vertical="center" wrapText="1"/>
    </xf>
    <xf numFmtId="0" fontId="19" fillId="5" borderId="39" xfId="0" applyFont="1" applyFill="1" applyBorder="1" applyAlignment="1">
      <alignment horizontal="center" vertical="top" wrapText="1"/>
    </xf>
    <xf numFmtId="0" fontId="1" fillId="5" borderId="53" xfId="0" applyFont="1" applyFill="1" applyBorder="1" applyAlignment="1">
      <alignment horizontal="center" vertical="center" wrapText="1"/>
    </xf>
    <xf numFmtId="0" fontId="19" fillId="0" borderId="6" xfId="0" applyFont="1" applyBorder="1" applyAlignment="1">
      <alignment horizontal="center" vertical="center"/>
    </xf>
    <xf numFmtId="0" fontId="1" fillId="0" borderId="6" xfId="0" applyFont="1" applyBorder="1" applyAlignment="1">
      <alignment horizontal="center"/>
    </xf>
    <xf numFmtId="0" fontId="19" fillId="5" borderId="51" xfId="0" applyFont="1" applyFill="1" applyBorder="1" applyAlignment="1">
      <alignment horizontal="center" vertical="center" wrapText="1"/>
    </xf>
    <xf numFmtId="0" fontId="1" fillId="0" borderId="1" xfId="0" quotePrefix="1" applyFont="1" applyBorder="1" applyAlignment="1">
      <alignment horizontal="center" vertical="center"/>
    </xf>
    <xf numFmtId="0" fontId="19" fillId="5" borderId="52" xfId="0" applyFont="1" applyFill="1" applyBorder="1" applyAlignment="1">
      <alignment horizontal="center" vertical="center" wrapText="1"/>
    </xf>
    <xf numFmtId="0" fontId="2" fillId="0" borderId="4" xfId="0" applyFont="1" applyBorder="1" applyAlignment="1">
      <alignment horizontal="center" vertical="center"/>
    </xf>
    <xf numFmtId="1" fontId="18" fillId="5" borderId="54"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18" fillId="0" borderId="1" xfId="0" applyNumberFormat="1" applyFont="1" applyBorder="1" applyAlignment="1">
      <alignment horizontal="center" vertical="center"/>
    </xf>
    <xf numFmtId="0" fontId="2" fillId="0" borderId="0" xfId="0" applyFont="1"/>
    <xf numFmtId="0" fontId="1" fillId="0" borderId="4" xfId="0" applyFont="1" applyBorder="1" applyAlignment="1">
      <alignment horizontal="center" vertical="top"/>
    </xf>
    <xf numFmtId="0" fontId="1" fillId="0" borderId="6" xfId="0" applyFont="1" applyBorder="1" applyAlignment="1">
      <alignment horizontal="center" vertical="center"/>
    </xf>
    <xf numFmtId="0" fontId="1" fillId="0" borderId="5" xfId="0" applyFont="1" applyBorder="1" applyAlignment="1">
      <alignment horizontal="left" vertical="center" wrapText="1"/>
    </xf>
    <xf numFmtId="0" fontId="19" fillId="5" borderId="54" xfId="0" applyFont="1" applyFill="1" applyBorder="1" applyAlignment="1">
      <alignment horizontal="center" vertical="center" wrapText="1"/>
    </xf>
    <xf numFmtId="0" fontId="19" fillId="5" borderId="55" xfId="0" applyFont="1" applyFill="1" applyBorder="1" applyAlignment="1">
      <alignment horizontal="center" vertical="center" wrapText="1"/>
    </xf>
    <xf numFmtId="166" fontId="1" fillId="0" borderId="1" xfId="0" applyNumberFormat="1" applyFont="1" applyBorder="1" applyAlignment="1">
      <alignment horizontal="center" vertical="center" wrapText="1"/>
    </xf>
    <xf numFmtId="0" fontId="1" fillId="0" borderId="1" xfId="0" applyFont="1" applyBorder="1"/>
    <xf numFmtId="0" fontId="1" fillId="0" borderId="6" xfId="0" applyFont="1" applyBorder="1" applyAlignment="1">
      <alignment horizontal="left" vertical="center" wrapText="1"/>
    </xf>
    <xf numFmtId="0" fontId="1" fillId="0" borderId="20" xfId="0" applyFont="1" applyBorder="1" applyAlignment="1">
      <alignment horizontal="left" vertical="center"/>
    </xf>
    <xf numFmtId="0" fontId="1" fillId="5" borderId="54" xfId="0" applyFont="1" applyFill="1" applyBorder="1" applyAlignment="1">
      <alignment horizontal="center" vertical="center" wrapText="1"/>
    </xf>
    <xf numFmtId="0" fontId="18" fillId="5" borderId="52" xfId="0" applyFont="1" applyFill="1" applyBorder="1" applyAlignment="1">
      <alignment horizontal="center" vertical="top" wrapText="1"/>
    </xf>
    <xf numFmtId="1" fontId="2" fillId="5" borderId="54" xfId="0" applyNumberFormat="1" applyFont="1" applyFill="1" applyBorder="1" applyAlignment="1">
      <alignment horizontal="center" vertical="center" wrapText="1"/>
    </xf>
    <xf numFmtId="0" fontId="19" fillId="0" borderId="2" xfId="0" applyFont="1" applyBorder="1" applyAlignment="1">
      <alignment horizontal="center" vertical="center"/>
    </xf>
    <xf numFmtId="0" fontId="1" fillId="0" borderId="14" xfId="0" applyFont="1" applyBorder="1" applyAlignment="1">
      <alignment vertical="center" wrapText="1"/>
    </xf>
    <xf numFmtId="0" fontId="1" fillId="2" borderId="39"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56" xfId="0" applyFont="1" applyFill="1" applyBorder="1" applyAlignment="1">
      <alignment vertical="center" wrapText="1"/>
    </xf>
    <xf numFmtId="0" fontId="1" fillId="2" borderId="53" xfId="0" applyFont="1" applyFill="1" applyBorder="1" applyAlignment="1">
      <alignment horizontal="center" vertical="center"/>
    </xf>
    <xf numFmtId="1" fontId="2" fillId="0" borderId="20" xfId="0" applyNumberFormat="1" applyFont="1" applyBorder="1" applyAlignment="1">
      <alignment horizontal="center" vertical="center"/>
    </xf>
    <xf numFmtId="0" fontId="1" fillId="0" borderId="38" xfId="0" applyFont="1" applyBorder="1" applyAlignment="1">
      <alignment horizontal="center" vertical="top"/>
    </xf>
    <xf numFmtId="0" fontId="19" fillId="0" borderId="38" xfId="0" applyFont="1" applyBorder="1"/>
    <xf numFmtId="0" fontId="19" fillId="0" borderId="38" xfId="0" applyFont="1" applyBorder="1" applyAlignment="1">
      <alignment horizontal="center" vertical="top"/>
    </xf>
    <xf numFmtId="0" fontId="1" fillId="0" borderId="38" xfId="0" applyFont="1" applyBorder="1" applyAlignment="1">
      <alignment horizontal="center" vertical="center" wrapText="1"/>
    </xf>
    <xf numFmtId="0" fontId="19" fillId="0" borderId="38" xfId="0" applyFont="1" applyBorder="1" applyAlignment="1">
      <alignment horizontal="center"/>
    </xf>
    <xf numFmtId="0" fontId="1" fillId="0" borderId="38" xfId="0" applyFont="1" applyBorder="1" applyAlignment="1">
      <alignment horizontal="center"/>
    </xf>
    <xf numFmtId="168" fontId="18" fillId="0" borderId="1" xfId="0" applyNumberFormat="1" applyFont="1" applyBorder="1" applyAlignment="1">
      <alignment horizontal="center" vertical="center"/>
    </xf>
    <xf numFmtId="168" fontId="18" fillId="0" borderId="2" xfId="0" applyNumberFormat="1" applyFont="1" applyBorder="1" applyAlignment="1">
      <alignment vertical="center"/>
    </xf>
    <xf numFmtId="168" fontId="21" fillId="0" borderId="13" xfId="0" applyNumberFormat="1" applyFont="1" applyBorder="1" applyAlignment="1">
      <alignment vertical="center"/>
    </xf>
    <xf numFmtId="168" fontId="19" fillId="0" borderId="13" xfId="0" applyNumberFormat="1" applyFont="1" applyBorder="1" applyAlignment="1">
      <alignment horizontal="left" vertical="center"/>
    </xf>
    <xf numFmtId="168" fontId="19" fillId="0" borderId="13" xfId="0" applyNumberFormat="1" applyFont="1" applyBorder="1" applyAlignment="1">
      <alignment vertical="center"/>
    </xf>
    <xf numFmtId="168" fontId="19" fillId="0" borderId="13" xfId="0" applyNumberFormat="1" applyFont="1" applyBorder="1" applyAlignment="1">
      <alignment horizontal="center" vertical="center"/>
    </xf>
    <xf numFmtId="168" fontId="19" fillId="0" borderId="5" xfId="0" applyNumberFormat="1" applyFont="1" applyBorder="1" applyAlignment="1">
      <alignment horizontal="center" vertical="top"/>
    </xf>
    <xf numFmtId="168" fontId="19" fillId="0" borderId="3" xfId="0" applyNumberFormat="1" applyFont="1" applyBorder="1" applyAlignment="1">
      <alignment horizontal="center" vertical="top"/>
    </xf>
    <xf numFmtId="168" fontId="19" fillId="0" borderId="3" xfId="0" applyNumberFormat="1" applyFont="1" applyBorder="1" applyAlignment="1">
      <alignment horizontal="center" vertical="center"/>
    </xf>
    <xf numFmtId="0" fontId="1" fillId="0" borderId="50" xfId="0" applyFont="1" applyBorder="1" applyAlignment="1">
      <alignment horizontal="center" vertical="top"/>
    </xf>
    <xf numFmtId="0" fontId="1" fillId="0" borderId="0" xfId="0" applyFont="1" applyAlignment="1">
      <alignment horizontal="left" vertical="top"/>
    </xf>
    <xf numFmtId="168" fontId="19" fillId="0" borderId="0" xfId="0" applyNumberFormat="1" applyFont="1" applyAlignment="1">
      <alignment horizontal="center" vertical="top"/>
    </xf>
    <xf numFmtId="168" fontId="19" fillId="0" borderId="0" xfId="0" applyNumberFormat="1" applyFont="1" applyAlignment="1">
      <alignment horizontal="left" vertical="center"/>
    </xf>
    <xf numFmtId="168" fontId="19" fillId="0" borderId="0" xfId="0" applyNumberFormat="1" applyFont="1" applyAlignment="1">
      <alignment vertical="center"/>
    </xf>
    <xf numFmtId="168" fontId="19" fillId="0" borderId="0" xfId="0" applyNumberFormat="1" applyFont="1" applyAlignment="1">
      <alignment horizontal="left" vertical="top"/>
    </xf>
    <xf numFmtId="168" fontId="19" fillId="0" borderId="0" xfId="0" applyNumberFormat="1" applyFont="1" applyAlignment="1">
      <alignment vertical="top"/>
    </xf>
    <xf numFmtId="0" fontId="1" fillId="0" borderId="50" xfId="0" applyFont="1" applyBorder="1" applyAlignment="1">
      <alignment horizontal="center"/>
    </xf>
    <xf numFmtId="0" fontId="1" fillId="0" borderId="3" xfId="0" applyFont="1" applyBorder="1" applyAlignment="1">
      <alignment horizontal="center" vertical="center"/>
    </xf>
    <xf numFmtId="168" fontId="19" fillId="0" borderId="3" xfId="0" applyNumberFormat="1" applyFont="1" applyBorder="1" applyAlignment="1">
      <alignment vertical="top"/>
    </xf>
    <xf numFmtId="168" fontId="19" fillId="0" borderId="6" xfId="0" applyNumberFormat="1" applyFont="1" applyBorder="1" applyAlignment="1">
      <alignment horizontal="center" vertical="top"/>
    </xf>
    <xf numFmtId="168" fontId="19" fillId="0" borderId="20" xfId="0" applyNumberFormat="1" applyFont="1" applyBorder="1" applyAlignment="1">
      <alignment vertical="top"/>
    </xf>
    <xf numFmtId="168" fontId="19" fillId="0" borderId="38" xfId="0" applyNumberFormat="1" applyFont="1" applyBorder="1" applyAlignment="1">
      <alignment vertical="top"/>
    </xf>
    <xf numFmtId="168" fontId="19" fillId="0" borderId="38" xfId="0" applyNumberFormat="1" applyFont="1" applyBorder="1" applyAlignment="1">
      <alignment horizontal="left" vertical="top"/>
    </xf>
    <xf numFmtId="168" fontId="19" fillId="0" borderId="20" xfId="0" applyNumberFormat="1" applyFont="1" applyBorder="1" applyAlignment="1">
      <alignment horizontal="center" vertical="top"/>
    </xf>
    <xf numFmtId="0" fontId="1" fillId="0" borderId="21" xfId="0" applyFont="1" applyBorder="1" applyAlignment="1">
      <alignment horizontal="center" vertical="top"/>
    </xf>
    <xf numFmtId="168" fontId="18" fillId="0" borderId="6" xfId="0" applyNumberFormat="1" applyFont="1" applyBorder="1" applyAlignment="1">
      <alignment horizontal="center" vertical="center"/>
    </xf>
    <xf numFmtId="168" fontId="18" fillId="0" borderId="20" xfId="0" applyNumberFormat="1" applyFont="1" applyBorder="1" applyAlignment="1">
      <alignment vertical="center"/>
    </xf>
    <xf numFmtId="168" fontId="22" fillId="0" borderId="38" xfId="0" applyNumberFormat="1" applyFont="1" applyBorder="1" applyAlignment="1">
      <alignment vertical="top"/>
    </xf>
    <xf numFmtId="168" fontId="18" fillId="0" borderId="38" xfId="0" applyNumberFormat="1" applyFont="1" applyBorder="1" applyAlignment="1">
      <alignment horizontal="left" vertical="top"/>
    </xf>
    <xf numFmtId="168" fontId="18" fillId="0" borderId="38" xfId="0" applyNumberFormat="1" applyFont="1" applyBorder="1" applyAlignment="1">
      <alignment vertical="top"/>
    </xf>
    <xf numFmtId="168" fontId="18" fillId="0" borderId="38" xfId="0" applyNumberFormat="1" applyFont="1" applyBorder="1" applyAlignment="1">
      <alignment horizontal="center" vertical="top"/>
    </xf>
    <xf numFmtId="0" fontId="2" fillId="0" borderId="38" xfId="0" applyFont="1" applyBorder="1" applyAlignment="1">
      <alignment horizontal="center" vertical="top"/>
    </xf>
    <xf numFmtId="0" fontId="2" fillId="0" borderId="21" xfId="0" applyFont="1" applyBorder="1" applyAlignment="1">
      <alignment horizontal="center" vertical="top"/>
    </xf>
    <xf numFmtId="0" fontId="2" fillId="0" borderId="0" xfId="0" applyFont="1" applyAlignment="1">
      <alignment vertical="top"/>
    </xf>
    <xf numFmtId="0" fontId="2" fillId="0" borderId="0" xfId="0" applyFont="1" applyAlignment="1">
      <alignment vertical="center"/>
    </xf>
    <xf numFmtId="168" fontId="19" fillId="0" borderId="0" xfId="0" quotePrefix="1" applyNumberFormat="1" applyFont="1" applyAlignment="1">
      <alignment horizontal="left" vertical="center"/>
    </xf>
    <xf numFmtId="0" fontId="1" fillId="0" borderId="3" xfId="0" applyFont="1" applyBorder="1" applyAlignment="1">
      <alignment horizontal="center" vertical="top"/>
    </xf>
    <xf numFmtId="0" fontId="12" fillId="0" borderId="50" xfId="0" applyFont="1" applyBorder="1" applyAlignment="1">
      <alignment horizontal="center"/>
    </xf>
    <xf numFmtId="168" fontId="23" fillId="0" borderId="13" xfId="0" applyNumberFormat="1" applyFont="1" applyBorder="1" applyAlignment="1">
      <alignment vertical="top"/>
    </xf>
    <xf numFmtId="168" fontId="18" fillId="0" borderId="13" xfId="0" applyNumberFormat="1" applyFont="1" applyBorder="1" applyAlignment="1">
      <alignment horizontal="left" vertical="top"/>
    </xf>
    <xf numFmtId="168" fontId="18" fillId="0" borderId="13" xfId="0" applyNumberFormat="1" applyFont="1" applyBorder="1" applyAlignment="1">
      <alignment vertical="top"/>
    </xf>
    <xf numFmtId="168" fontId="18" fillId="0" borderId="13" xfId="0" applyNumberFormat="1" applyFont="1"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4" fillId="0" borderId="0" xfId="0" applyFont="1"/>
    <xf numFmtId="49" fontId="1" fillId="0" borderId="0" xfId="0" applyNumberFormat="1" applyFont="1" applyAlignment="1">
      <alignment horizontal="center" vertical="center"/>
    </xf>
    <xf numFmtId="0" fontId="2" fillId="0" borderId="0" xfId="0" applyFont="1" applyAlignment="1">
      <alignment horizontal="center" vertical="center" wrapText="1"/>
    </xf>
    <xf numFmtId="0" fontId="2" fillId="6" borderId="1" xfId="0" applyFont="1" applyFill="1" applyBorder="1" applyAlignment="1">
      <alignment horizontal="center" vertical="center" wrapText="1"/>
    </xf>
    <xf numFmtId="49" fontId="2" fillId="6" borderId="54"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6" borderId="1" xfId="0" applyFont="1" applyFill="1" applyBorder="1" applyAlignment="1">
      <alignment horizontal="center" vertical="center"/>
    </xf>
    <xf numFmtId="49" fontId="2" fillId="6" borderId="54"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18" fillId="0" borderId="1" xfId="0" applyFont="1" applyBorder="1" applyAlignment="1">
      <alignment horizontal="center" vertical="center"/>
    </xf>
    <xf numFmtId="49" fontId="1" fillId="0" borderId="2" xfId="0" applyNumberFormat="1" applyFont="1" applyBorder="1" applyAlignment="1">
      <alignment horizontal="center"/>
    </xf>
    <xf numFmtId="49" fontId="1" fillId="2" borderId="1" xfId="0" applyNumberFormat="1" applyFont="1" applyFill="1" applyBorder="1" applyAlignment="1">
      <alignment horizontal="center"/>
    </xf>
    <xf numFmtId="0" fontId="25" fillId="2" borderId="1" xfId="0" applyFont="1" applyFill="1" applyBorder="1" applyAlignment="1">
      <alignment horizontal="center"/>
    </xf>
    <xf numFmtId="0" fontId="1" fillId="3" borderId="61" xfId="0" applyFont="1" applyFill="1" applyBorder="1" applyAlignment="1">
      <alignment horizontal="center" vertical="center"/>
    </xf>
    <xf numFmtId="0" fontId="2" fillId="3" borderId="1" xfId="0" applyFont="1" applyFill="1" applyBorder="1" applyAlignment="1">
      <alignment horizontal="center" vertical="center"/>
    </xf>
    <xf numFmtId="49" fontId="1" fillId="0" borderId="2" xfId="0" applyNumberFormat="1" applyFont="1" applyBorder="1" applyAlignment="1">
      <alignment horizontal="center" vertical="center"/>
    </xf>
    <xf numFmtId="49" fontId="1" fillId="2"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169" fontId="1" fillId="0" borderId="1" xfId="0" applyNumberFormat="1" applyFont="1" applyBorder="1" applyAlignment="1">
      <alignment horizontal="center" vertical="center"/>
    </xf>
    <xf numFmtId="0" fontId="19" fillId="0" borderId="14" xfId="0" applyFont="1" applyBorder="1" applyAlignment="1">
      <alignment horizontal="center" vertical="center"/>
    </xf>
    <xf numFmtId="49" fontId="1" fillId="0" borderId="2" xfId="0" applyNumberFormat="1" applyFont="1" applyBorder="1" applyAlignment="1">
      <alignment horizontal="center" vertical="center" wrapText="1"/>
    </xf>
    <xf numFmtId="49" fontId="26" fillId="2" borderId="1" xfId="0" applyNumberFormat="1" applyFont="1" applyFill="1" applyBorder="1" applyAlignment="1">
      <alignment horizontal="center" vertical="center" wrapText="1"/>
    </xf>
    <xf numFmtId="0" fontId="1" fillId="0" borderId="50" xfId="0" applyFont="1" applyBorder="1" applyAlignment="1">
      <alignment vertical="center"/>
    </xf>
    <xf numFmtId="49" fontId="27" fillId="2" borderId="1" xfId="0" applyNumberFormat="1" applyFont="1" applyFill="1" applyBorder="1" applyAlignment="1">
      <alignment horizontal="center" vertical="center"/>
    </xf>
    <xf numFmtId="0" fontId="1" fillId="0" borderId="21" xfId="0" applyFont="1" applyBorder="1" applyAlignment="1">
      <alignment horizontal="center" vertical="center"/>
    </xf>
    <xf numFmtId="0" fontId="18" fillId="2" borderId="1" xfId="0" applyFont="1" applyFill="1" applyBorder="1" applyAlignment="1">
      <alignment horizontal="center" vertical="center"/>
    </xf>
    <xf numFmtId="0" fontId="1" fillId="3" borderId="51" xfId="0" applyFont="1" applyFill="1" applyBorder="1" applyAlignment="1">
      <alignment horizontal="center" vertical="center"/>
    </xf>
    <xf numFmtId="0" fontId="28" fillId="3" borderId="56" xfId="0" applyFont="1" applyFill="1" applyBorder="1" applyAlignment="1">
      <alignment horizontal="center"/>
    </xf>
    <xf numFmtId="0" fontId="18" fillId="3" borderId="1" xfId="0" applyFont="1" applyFill="1" applyBorder="1" applyAlignment="1">
      <alignment horizontal="center" vertical="center"/>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19" fillId="0" borderId="1" xfId="0" applyFont="1" applyBorder="1" applyAlignment="1">
      <alignment horizontal="left" vertical="center"/>
    </xf>
    <xf numFmtId="0" fontId="12" fillId="0" borderId="1" xfId="0" applyFont="1" applyBorder="1" applyAlignment="1">
      <alignment horizontal="center" vertical="top" wrapText="1"/>
    </xf>
    <xf numFmtId="0" fontId="12" fillId="0" borderId="4" xfId="0" applyFont="1" applyBorder="1" applyAlignment="1">
      <alignment horizontal="center" vertical="center" wrapText="1"/>
    </xf>
    <xf numFmtId="49" fontId="19" fillId="0" borderId="1" xfId="0" applyNumberFormat="1" applyFont="1" applyBorder="1" applyAlignment="1">
      <alignment horizontal="center" vertical="center" wrapText="1"/>
    </xf>
    <xf numFmtId="0" fontId="19" fillId="0" borderId="1" xfId="0" applyFont="1" applyBorder="1" applyAlignment="1">
      <alignment horizontal="center" vertical="center"/>
    </xf>
    <xf numFmtId="0" fontId="19" fillId="6" borderId="1" xfId="0" applyFont="1" applyFill="1" applyBorder="1" applyAlignment="1">
      <alignment horizontal="center" vertical="center"/>
    </xf>
    <xf numFmtId="49" fontId="19"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28" fillId="2" borderId="1" xfId="0" applyFont="1" applyFill="1" applyBorder="1" applyAlignment="1">
      <alignment horizontal="center"/>
    </xf>
    <xf numFmtId="0" fontId="28" fillId="0" borderId="0" xfId="0" applyFont="1" applyAlignment="1">
      <alignment horizontal="center"/>
    </xf>
    <xf numFmtId="0" fontId="28" fillId="0" borderId="38" xfId="0" applyFont="1" applyBorder="1" applyAlignment="1">
      <alignment horizontal="center"/>
    </xf>
    <xf numFmtId="0" fontId="19" fillId="0" borderId="0" xfId="0" applyFont="1" applyAlignment="1">
      <alignment horizontal="center" vertical="center"/>
    </xf>
    <xf numFmtId="0" fontId="28" fillId="0" borderId="3" xfId="0" applyFont="1" applyBorder="1" applyAlignment="1">
      <alignment horizontal="center"/>
    </xf>
    <xf numFmtId="0" fontId="28" fillId="2" borderId="1" xfId="0" applyFont="1" applyFill="1" applyBorder="1"/>
    <xf numFmtId="166" fontId="1" fillId="0" borderId="2" xfId="0" applyNumberFormat="1" applyFont="1" applyBorder="1" applyAlignment="1">
      <alignment horizontal="center" vertical="center" wrapText="1"/>
    </xf>
    <xf numFmtId="0" fontId="19" fillId="0" borderId="17" xfId="0" applyFont="1" applyBorder="1" applyAlignment="1">
      <alignment horizontal="left" vertical="center"/>
    </xf>
    <xf numFmtId="0" fontId="19" fillId="0" borderId="2" xfId="0" applyFont="1" applyBorder="1" applyAlignment="1">
      <alignment horizontal="left" vertical="center"/>
    </xf>
    <xf numFmtId="0" fontId="19" fillId="0" borderId="17" xfId="0" applyFont="1" applyBorder="1" applyAlignment="1">
      <alignment horizontal="center" vertical="center"/>
    </xf>
    <xf numFmtId="0" fontId="19" fillId="0" borderId="55" xfId="0" applyFont="1" applyBorder="1" applyAlignment="1">
      <alignment horizontal="center" vertical="center"/>
    </xf>
    <xf numFmtId="0" fontId="19" fillId="0" borderId="39" xfId="0" applyFont="1" applyBorder="1" applyAlignment="1">
      <alignment horizontal="center" vertical="center"/>
    </xf>
    <xf numFmtId="0" fontId="19" fillId="6" borderId="54" xfId="0" applyFont="1" applyFill="1" applyBorder="1" applyAlignment="1">
      <alignment horizontal="center" vertical="center"/>
    </xf>
    <xf numFmtId="0" fontId="31" fillId="0" borderId="5" xfId="0" applyFont="1" applyBorder="1" applyAlignment="1">
      <alignment horizontal="center" vertical="center"/>
    </xf>
    <xf numFmtId="0" fontId="31" fillId="0" borderId="5" xfId="0" applyFont="1" applyBorder="1" applyAlignment="1">
      <alignment horizontal="center" vertical="center" wrapText="1"/>
    </xf>
    <xf numFmtId="0" fontId="1" fillId="0" borderId="54" xfId="0" applyFont="1" applyBorder="1" applyAlignment="1">
      <alignment horizontal="left" vertical="center" wrapText="1"/>
    </xf>
    <xf numFmtId="169" fontId="19" fillId="0" borderId="1" xfId="0" applyNumberFormat="1" applyFont="1" applyBorder="1" applyAlignment="1">
      <alignment horizontal="center" vertical="center" wrapText="1"/>
    </xf>
    <xf numFmtId="0" fontId="2" fillId="2" borderId="1" xfId="0" applyFont="1" applyFill="1" applyBorder="1" applyAlignment="1">
      <alignment vertical="center"/>
    </xf>
    <xf numFmtId="0" fontId="1" fillId="0" borderId="55" xfId="0" applyFont="1" applyBorder="1" applyAlignment="1">
      <alignment horizontal="left" vertical="center" wrapText="1"/>
    </xf>
    <xf numFmtId="169" fontId="19" fillId="0" borderId="4" xfId="0" applyNumberFormat="1" applyFont="1" applyBorder="1" applyAlignment="1">
      <alignment horizontal="center" vertical="center" wrapText="1"/>
    </xf>
    <xf numFmtId="0" fontId="1" fillId="0" borderId="36" xfId="0" applyFont="1" applyBorder="1" applyAlignment="1">
      <alignment horizontal="center" vertical="center" wrapText="1"/>
    </xf>
    <xf numFmtId="0" fontId="1" fillId="0" borderId="1" xfId="0" applyFont="1" applyBorder="1" applyAlignment="1">
      <alignment horizontal="left" vertical="center" wrapText="1"/>
    </xf>
    <xf numFmtId="0" fontId="1" fillId="0" borderId="13" xfId="0" applyFont="1" applyBorder="1" applyAlignment="1">
      <alignment horizontal="left" vertical="center"/>
    </xf>
    <xf numFmtId="0" fontId="19" fillId="0" borderId="18" xfId="0" applyFont="1" applyBorder="1" applyAlignment="1">
      <alignment horizontal="center" vertical="center"/>
    </xf>
    <xf numFmtId="0" fontId="2" fillId="0" borderId="2" xfId="0" applyFont="1" applyBorder="1" applyAlignment="1">
      <alignment horizontal="left" vertical="center"/>
    </xf>
    <xf numFmtId="0" fontId="33" fillId="2" borderId="51" xfId="0" applyFont="1" applyFill="1" applyBorder="1" applyAlignment="1">
      <alignment horizontal="center" vertical="center"/>
    </xf>
    <xf numFmtId="0" fontId="1" fillId="0" borderId="53" xfId="0" applyFont="1" applyBorder="1" applyAlignment="1">
      <alignment horizontal="left" vertical="center" wrapText="1"/>
    </xf>
    <xf numFmtId="0" fontId="35" fillId="2" borderId="52" xfId="0" applyFont="1" applyFill="1" applyBorder="1" applyAlignment="1">
      <alignment horizontal="center" vertical="center"/>
    </xf>
    <xf numFmtId="49" fontId="1" fillId="0" borderId="1" xfId="0" applyNumberFormat="1" applyFont="1" applyBorder="1" applyAlignment="1">
      <alignment horizontal="center" vertical="center" wrapText="1"/>
    </xf>
    <xf numFmtId="0" fontId="18" fillId="2" borderId="51" xfId="0" applyFont="1" applyFill="1" applyBorder="1" applyAlignment="1">
      <alignment horizontal="center" vertical="center" wrapText="1"/>
    </xf>
    <xf numFmtId="0" fontId="19" fillId="6" borderId="39" xfId="0" applyFont="1" applyFill="1" applyBorder="1" applyAlignment="1">
      <alignment horizontal="center" vertical="center"/>
    </xf>
    <xf numFmtId="0" fontId="2" fillId="2" borderId="52" xfId="0" applyFont="1" applyFill="1" applyBorder="1" applyAlignment="1">
      <alignment horizontal="center" vertical="center"/>
    </xf>
    <xf numFmtId="0" fontId="19" fillId="0" borderId="13" xfId="0" applyFont="1" applyBorder="1" applyAlignment="1">
      <alignment horizontal="center" vertical="center"/>
    </xf>
    <xf numFmtId="0" fontId="1" fillId="0" borderId="1"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65" xfId="0" applyFont="1" applyBorder="1" applyAlignment="1">
      <alignment horizontal="center" vertical="center" wrapText="1"/>
    </xf>
    <xf numFmtId="0" fontId="19" fillId="0" borderId="65" xfId="0" applyFont="1" applyBorder="1" applyAlignment="1">
      <alignment horizontal="center" vertical="center"/>
    </xf>
    <xf numFmtId="0" fontId="1" fillId="3" borderId="51" xfId="0" applyFont="1" applyFill="1" applyBorder="1" applyAlignment="1">
      <alignment vertical="center"/>
    </xf>
    <xf numFmtId="0" fontId="2" fillId="3" borderId="51" xfId="0" applyFont="1" applyFill="1" applyBorder="1" applyAlignment="1">
      <alignment horizontal="center" vertical="center" wrapText="1"/>
    </xf>
    <xf numFmtId="0" fontId="1" fillId="0" borderId="3" xfId="0" applyFont="1" applyBorder="1" applyAlignment="1">
      <alignment vertical="center"/>
    </xf>
    <xf numFmtId="0" fontId="2" fillId="0" borderId="4" xfId="0" applyFont="1" applyBorder="1" applyAlignment="1">
      <alignment horizontal="center" vertical="center" wrapText="1"/>
    </xf>
    <xf numFmtId="0" fontId="31" fillId="0" borderId="1" xfId="0" applyFont="1" applyBorder="1" applyAlignment="1">
      <alignment horizontal="center" vertical="center"/>
    </xf>
    <xf numFmtId="0" fontId="31" fillId="0" borderId="14" xfId="0" applyFont="1" applyBorder="1" applyAlignment="1">
      <alignment horizontal="center" vertical="center"/>
    </xf>
    <xf numFmtId="0" fontId="2" fillId="0" borderId="54" xfId="0" applyFont="1" applyBorder="1" applyAlignment="1">
      <alignment horizontal="center" vertical="center" wrapText="1"/>
    </xf>
    <xf numFmtId="0" fontId="12" fillId="0" borderId="5" xfId="0" applyFont="1" applyBorder="1" applyAlignment="1">
      <alignment vertical="center"/>
    </xf>
    <xf numFmtId="0" fontId="12" fillId="0" borderId="5" xfId="0" applyFont="1" applyBorder="1" applyAlignment="1">
      <alignment horizontal="center" vertical="center" wrapText="1"/>
    </xf>
    <xf numFmtId="0" fontId="12" fillId="0" borderId="13" xfId="0" applyFont="1" applyBorder="1" applyAlignment="1">
      <alignment horizontal="left" vertical="center" wrapText="1"/>
    </xf>
    <xf numFmtId="49" fontId="1" fillId="0" borderId="2" xfId="0" applyNumberFormat="1" applyFont="1" applyBorder="1" applyAlignment="1">
      <alignment horizontal="left" vertical="center" wrapText="1"/>
    </xf>
    <xf numFmtId="169" fontId="19" fillId="0" borderId="1" xfId="0" applyNumberFormat="1" applyFont="1" applyBorder="1" applyAlignment="1">
      <alignment horizontal="center" vertical="center"/>
    </xf>
    <xf numFmtId="166" fontId="12" fillId="0" borderId="2" xfId="0" applyNumberFormat="1" applyFont="1" applyBorder="1" applyAlignment="1">
      <alignment horizontal="center" vertical="center" wrapText="1"/>
    </xf>
    <xf numFmtId="0" fontId="37" fillId="2" borderId="1" xfId="0" applyFont="1" applyFill="1" applyBorder="1" applyAlignment="1">
      <alignment horizontal="center" vertical="center"/>
    </xf>
    <xf numFmtId="0" fontId="1" fillId="2" borderId="1" xfId="0" applyFont="1" applyFill="1" applyBorder="1" applyAlignment="1">
      <alignment vertical="center"/>
    </xf>
    <xf numFmtId="0" fontId="12" fillId="0" borderId="14" xfId="0" applyFont="1" applyBorder="1" applyAlignment="1">
      <alignment horizontal="left" vertical="center" wrapText="1"/>
    </xf>
    <xf numFmtId="0" fontId="2" fillId="0" borderId="55" xfId="0" applyFont="1" applyBorder="1" applyAlignment="1">
      <alignment horizontal="center" vertical="center" wrapText="1"/>
    </xf>
    <xf numFmtId="0" fontId="2" fillId="2" borderId="39" xfId="0" applyFont="1" applyFill="1" applyBorder="1" applyAlignment="1">
      <alignment horizontal="center" vertical="center" wrapText="1"/>
    </xf>
    <xf numFmtId="169" fontId="19" fillId="0" borderId="1" xfId="0" quotePrefix="1" applyNumberFormat="1" applyFont="1" applyBorder="1" applyAlignment="1">
      <alignment horizontal="center" vertical="center"/>
    </xf>
    <xf numFmtId="166" fontId="12" fillId="0" borderId="1" xfId="0" applyNumberFormat="1" applyFont="1" applyBorder="1" applyAlignment="1">
      <alignment horizontal="center" vertical="center" wrapText="1"/>
    </xf>
    <xf numFmtId="0" fontId="2" fillId="0" borderId="53" xfId="0" applyFont="1" applyBorder="1" applyAlignment="1">
      <alignment horizontal="center" vertical="center" wrapText="1"/>
    </xf>
    <xf numFmtId="0" fontId="2" fillId="2" borderId="52" xfId="0" applyFont="1" applyFill="1" applyBorder="1" applyAlignment="1">
      <alignment horizontal="center" vertical="center" wrapText="1"/>
    </xf>
    <xf numFmtId="0" fontId="1" fillId="0" borderId="39" xfId="0" applyFont="1" applyBorder="1" applyAlignment="1">
      <alignment horizontal="center" vertical="center" wrapText="1"/>
    </xf>
    <xf numFmtId="0" fontId="38" fillId="2" borderId="39" xfId="0" applyFont="1" applyFill="1" applyBorder="1" applyAlignment="1">
      <alignment horizontal="center" vertical="center"/>
    </xf>
    <xf numFmtId="0" fontId="1" fillId="2" borderId="52" xfId="0" applyFont="1" applyFill="1" applyBorder="1" applyAlignment="1">
      <alignment vertical="center"/>
    </xf>
    <xf numFmtId="166" fontId="12" fillId="0" borderId="17" xfId="0" applyNumberFormat="1" applyFont="1" applyBorder="1" applyAlignment="1">
      <alignment horizontal="center" vertical="center" wrapText="1"/>
    </xf>
    <xf numFmtId="0" fontId="12" fillId="0" borderId="1" xfId="0" applyFont="1" applyBorder="1" applyAlignment="1">
      <alignment horizontal="left" vertical="center" wrapText="1"/>
    </xf>
    <xf numFmtId="169" fontId="19" fillId="0" borderId="4" xfId="0" applyNumberFormat="1" applyFont="1" applyBorder="1" applyAlignment="1">
      <alignment horizontal="center" vertical="center"/>
    </xf>
    <xf numFmtId="0" fontId="12" fillId="0" borderId="6" xfId="0" applyFont="1" applyBorder="1" applyAlignment="1">
      <alignment horizontal="center" vertical="center" wrapText="1"/>
    </xf>
    <xf numFmtId="49" fontId="1" fillId="0" borderId="2" xfId="0" applyNumberFormat="1" applyFont="1" applyBorder="1" applyAlignment="1">
      <alignment vertical="center" wrapText="1"/>
    </xf>
    <xf numFmtId="49" fontId="1" fillId="0" borderId="13" xfId="0" applyNumberFormat="1" applyFont="1" applyBorder="1" applyAlignment="1">
      <alignment vertical="center" wrapText="1"/>
    </xf>
    <xf numFmtId="49" fontId="1" fillId="0" borderId="14" xfId="0" applyNumberFormat="1" applyFont="1" applyBorder="1" applyAlignment="1">
      <alignment vertical="center" wrapText="1"/>
    </xf>
    <xf numFmtId="0" fontId="12" fillId="0" borderId="17" xfId="0" applyFont="1" applyBorder="1" applyAlignment="1">
      <alignment vertical="center" wrapText="1"/>
    </xf>
    <xf numFmtId="0" fontId="31" fillId="3" borderId="1" xfId="0" applyFont="1" applyFill="1" applyBorder="1" applyAlignment="1">
      <alignment horizontal="center" vertical="center"/>
    </xf>
    <xf numFmtId="49" fontId="1" fillId="0" borderId="36" xfId="0" applyNumberFormat="1" applyFont="1" applyBorder="1" applyAlignment="1">
      <alignment horizontal="center" vertical="center"/>
    </xf>
    <xf numFmtId="49" fontId="1" fillId="2" borderId="39" xfId="0" applyNumberFormat="1" applyFont="1" applyFill="1" applyBorder="1" applyAlignment="1">
      <alignment horizontal="center" vertical="center"/>
    </xf>
    <xf numFmtId="0" fontId="12" fillId="0" borderId="3" xfId="0" applyFont="1" applyBorder="1" applyAlignment="1">
      <alignment vertical="center" wrapText="1"/>
    </xf>
    <xf numFmtId="0" fontId="12" fillId="0" borderId="6" xfId="0" applyFont="1" applyBorder="1" applyAlignment="1">
      <alignment vertical="center" wrapText="1"/>
    </xf>
    <xf numFmtId="0" fontId="28" fillId="0" borderId="1" xfId="0" applyFont="1" applyBorder="1" applyAlignment="1">
      <alignment horizontal="center" vertical="center"/>
    </xf>
    <xf numFmtId="0" fontId="12" fillId="0" borderId="0" xfId="0" applyFont="1" applyAlignment="1">
      <alignment horizontal="center" vertical="center"/>
    </xf>
    <xf numFmtId="0" fontId="2" fillId="0" borderId="20" xfId="0" applyFont="1" applyBorder="1" applyAlignment="1">
      <alignment horizontal="center" vertical="center" wrapText="1"/>
    </xf>
    <xf numFmtId="0" fontId="2" fillId="3" borderId="76" xfId="0" applyFont="1" applyFill="1" applyBorder="1" applyAlignment="1">
      <alignment horizontal="center" vertical="center"/>
    </xf>
    <xf numFmtId="49" fontId="2" fillId="0" borderId="1" xfId="0" applyNumberFormat="1" applyFont="1" applyBorder="1" applyAlignment="1">
      <alignment horizontal="center" vertical="center"/>
    </xf>
    <xf numFmtId="49" fontId="2" fillId="2" borderId="52" xfId="0" applyNumberFormat="1" applyFont="1" applyFill="1" applyBorder="1" applyAlignment="1">
      <alignment horizontal="center" vertical="center"/>
    </xf>
    <xf numFmtId="0" fontId="2" fillId="0" borderId="20" xfId="0" applyFont="1" applyBorder="1" applyAlignment="1">
      <alignment horizontal="center" vertical="center"/>
    </xf>
    <xf numFmtId="0" fontId="2" fillId="0" borderId="5" xfId="0" applyFont="1" applyBorder="1" applyAlignment="1">
      <alignment horizontal="center" vertical="center" wrapText="1"/>
    </xf>
    <xf numFmtId="0" fontId="1" fillId="0" borderId="14" xfId="0" applyFont="1" applyBorder="1" applyAlignment="1">
      <alignment horizontal="left" vertical="center" wrapText="1"/>
    </xf>
    <xf numFmtId="0" fontId="20" fillId="5" borderId="51" xfId="0" applyFont="1" applyFill="1" applyBorder="1" applyAlignment="1">
      <alignment horizontal="center" vertical="center" wrapText="1"/>
    </xf>
    <xf numFmtId="0" fontId="2" fillId="0" borderId="2" xfId="0" applyFont="1" applyBorder="1" applyAlignment="1">
      <alignment horizontal="center" vertical="center" wrapText="1"/>
    </xf>
    <xf numFmtId="0" fontId="20" fillId="3" borderId="51" xfId="0" applyFont="1" applyFill="1" applyBorder="1" applyAlignment="1">
      <alignment horizontal="center" vertical="center" wrapText="1"/>
    </xf>
    <xf numFmtId="0" fontId="2" fillId="3" borderId="39" xfId="0" applyFont="1" applyFill="1" applyBorder="1" applyAlignment="1">
      <alignment horizontal="center" vertical="center"/>
    </xf>
    <xf numFmtId="0" fontId="20" fillId="0" borderId="5" xfId="0" applyFont="1" applyBorder="1" applyAlignment="1">
      <alignment horizontal="center" vertical="center" wrapText="1"/>
    </xf>
    <xf numFmtId="0" fontId="2" fillId="0" borderId="13" xfId="0" applyFont="1" applyBorder="1" applyAlignment="1">
      <alignment horizontal="center" vertical="center" wrapText="1"/>
    </xf>
    <xf numFmtId="49" fontId="1" fillId="0" borderId="13" xfId="0" applyNumberFormat="1" applyFont="1" applyBorder="1" applyAlignment="1">
      <alignment horizontal="center" vertical="center"/>
    </xf>
    <xf numFmtId="0" fontId="19" fillId="5" borderId="61" xfId="0" applyFont="1" applyFill="1" applyBorder="1" applyAlignment="1">
      <alignment horizontal="center" vertical="center" wrapText="1"/>
    </xf>
    <xf numFmtId="169" fontId="19" fillId="5"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 fillId="0" borderId="3" xfId="0" applyFont="1" applyBorder="1" applyAlignment="1">
      <alignment horizontal="left" vertical="center" wrapText="1"/>
    </xf>
    <xf numFmtId="15" fontId="19" fillId="5" borderId="65" xfId="0" applyNumberFormat="1" applyFont="1" applyFill="1" applyBorder="1" applyAlignment="1">
      <alignment horizontal="center" vertical="center" wrapText="1"/>
    </xf>
    <xf numFmtId="0" fontId="1" fillId="6" borderId="1" xfId="0" applyFont="1" applyFill="1" applyBorder="1" applyAlignment="1">
      <alignment horizontal="center" vertical="center"/>
    </xf>
    <xf numFmtId="15" fontId="19" fillId="5" borderId="1" xfId="0" applyNumberFormat="1" applyFont="1" applyFill="1" applyBorder="1" applyAlignment="1">
      <alignment horizontal="center" vertical="center" wrapText="1"/>
    </xf>
    <xf numFmtId="0" fontId="19" fillId="0" borderId="5" xfId="0" applyFont="1" applyBorder="1" applyAlignment="1">
      <alignment horizontal="center" vertical="top" wrapText="1"/>
    </xf>
    <xf numFmtId="49" fontId="2" fillId="0" borderId="2" xfId="0" applyNumberFormat="1" applyFont="1" applyBorder="1" applyAlignment="1">
      <alignment horizontal="center" vertical="center" wrapText="1"/>
    </xf>
    <xf numFmtId="0" fontId="2" fillId="0" borderId="61" xfId="0" applyFont="1" applyBorder="1" applyAlignment="1">
      <alignment vertical="center" wrapText="1"/>
    </xf>
    <xf numFmtId="0" fontId="2" fillId="0" borderId="52" xfId="0" applyFont="1" applyBorder="1" applyAlignment="1">
      <alignment vertical="center" wrapText="1"/>
    </xf>
    <xf numFmtId="0" fontId="2" fillId="0" borderId="52" xfId="0" applyFont="1" applyBorder="1" applyAlignment="1">
      <alignment horizontal="left" vertical="center" wrapText="1"/>
    </xf>
    <xf numFmtId="0" fontId="1" fillId="6" borderId="1" xfId="0" applyFont="1" applyFill="1" applyBorder="1" applyAlignment="1">
      <alignment horizontal="center" vertical="center" wrapText="1"/>
    </xf>
    <xf numFmtId="0" fontId="1" fillId="0" borderId="54" xfId="0" applyFont="1" applyBorder="1" applyAlignment="1">
      <alignment horizontal="center" vertical="center" wrapText="1"/>
    </xf>
    <xf numFmtId="0" fontId="2" fillId="3" borderId="61" xfId="0" applyFont="1" applyFill="1" applyBorder="1" applyAlignment="1">
      <alignment vertical="center" wrapText="1"/>
    </xf>
    <xf numFmtId="0" fontId="2" fillId="0" borderId="52" xfId="0" applyFont="1" applyBorder="1" applyAlignment="1">
      <alignment horizontal="center" vertical="center" wrapText="1"/>
    </xf>
    <xf numFmtId="0" fontId="2" fillId="0" borderId="3"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horizontal="center" vertical="center" wrapText="1"/>
    </xf>
    <xf numFmtId="0" fontId="28" fillId="0" borderId="1" xfId="0" applyFont="1" applyBorder="1" applyAlignment="1">
      <alignment horizontal="center"/>
    </xf>
    <xf numFmtId="166" fontId="12" fillId="0" borderId="13" xfId="0" applyNumberFormat="1" applyFont="1" applyBorder="1" applyAlignment="1">
      <alignment horizontal="center" vertical="center" wrapText="1"/>
    </xf>
    <xf numFmtId="0" fontId="2" fillId="0" borderId="7" xfId="0" applyFont="1" applyBorder="1" applyAlignment="1">
      <alignment vertical="center" wrapText="1"/>
    </xf>
    <xf numFmtId="0" fontId="1" fillId="0" borderId="20" xfId="0" applyFont="1" applyBorder="1" applyAlignment="1">
      <alignment horizontal="center" vertical="center" wrapText="1"/>
    </xf>
    <xf numFmtId="0" fontId="1" fillId="6" borderId="39" xfId="0" applyFont="1" applyFill="1" applyBorder="1" applyAlignment="1">
      <alignment horizontal="center" vertical="center"/>
    </xf>
    <xf numFmtId="49" fontId="1" fillId="0" borderId="17" xfId="0" applyNumberFormat="1" applyFont="1" applyBorder="1" applyAlignment="1">
      <alignment horizontal="center" vertical="center"/>
    </xf>
    <xf numFmtId="0" fontId="2" fillId="0" borderId="61" xfId="0" applyFont="1" applyBorder="1" applyAlignment="1">
      <alignment horizontal="center" vertical="center" wrapText="1"/>
    </xf>
    <xf numFmtId="0" fontId="1" fillId="0" borderId="39" xfId="0" applyFont="1" applyBorder="1" applyAlignment="1">
      <alignment horizontal="left" vertical="center" wrapText="1"/>
    </xf>
    <xf numFmtId="169" fontId="19" fillId="5" borderId="39" xfId="0" applyNumberFormat="1" applyFont="1" applyFill="1" applyBorder="1" applyAlignment="1">
      <alignment horizontal="center" vertical="center" wrapText="1"/>
    </xf>
    <xf numFmtId="0" fontId="1" fillId="0" borderId="18" xfId="0" applyFont="1" applyBorder="1" applyAlignment="1">
      <alignment horizontal="center" vertical="center"/>
    </xf>
    <xf numFmtId="0" fontId="39" fillId="2" borderId="1" xfId="0" applyFont="1" applyFill="1" applyBorder="1" applyAlignment="1">
      <alignment horizontal="center" vertical="center" wrapText="1"/>
    </xf>
    <xf numFmtId="0" fontId="1" fillId="6" borderId="51" xfId="0" applyFont="1" applyFill="1" applyBorder="1" applyAlignment="1">
      <alignment horizontal="center" vertical="center"/>
    </xf>
    <xf numFmtId="0" fontId="2" fillId="0" borderId="5" xfId="0" applyFont="1" applyBorder="1" applyAlignment="1">
      <alignment vertical="center" wrapText="1"/>
    </xf>
    <xf numFmtId="169"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66" fontId="40" fillId="0" borderId="2" xfId="0" applyNumberFormat="1" applyFont="1" applyBorder="1" applyAlignment="1">
      <alignment horizontal="center" vertical="center" wrapText="1"/>
    </xf>
    <xf numFmtId="0" fontId="19" fillId="3" borderId="51" xfId="0" applyFont="1" applyFill="1" applyBorder="1" applyAlignment="1">
      <alignment horizontal="center" vertical="center" wrapText="1"/>
    </xf>
    <xf numFmtId="0" fontId="19" fillId="0" borderId="5" xfId="0" applyFont="1" applyBorder="1" applyAlignment="1">
      <alignment horizontal="center" vertical="center" wrapText="1"/>
    </xf>
    <xf numFmtId="0" fontId="20" fillId="0" borderId="0" xfId="0" applyFont="1"/>
    <xf numFmtId="0" fontId="41" fillId="0" borderId="0" xfId="0" applyFont="1"/>
    <xf numFmtId="0" fontId="1" fillId="0" borderId="64" xfId="0" applyFont="1" applyBorder="1" applyAlignment="1">
      <alignment horizontal="center" vertical="center" wrapText="1"/>
    </xf>
    <xf numFmtId="166" fontId="16" fillId="0" borderId="2" xfId="0" applyNumberFormat="1" applyFont="1" applyBorder="1" applyAlignment="1">
      <alignment horizontal="center" vertical="center" wrapText="1"/>
    </xf>
    <xf numFmtId="0" fontId="42" fillId="2" borderId="1" xfId="0" applyFont="1" applyFill="1" applyBorder="1" applyAlignment="1">
      <alignment horizontal="center"/>
    </xf>
    <xf numFmtId="166" fontId="16" fillId="0" borderId="1" xfId="0" applyNumberFormat="1" applyFont="1" applyBorder="1" applyAlignment="1">
      <alignment horizontal="center" vertical="center" wrapText="1"/>
    </xf>
    <xf numFmtId="0" fontId="1" fillId="0" borderId="65" xfId="0" applyFont="1" applyBorder="1" applyAlignment="1">
      <alignment horizontal="center" vertical="center" wrapText="1"/>
    </xf>
    <xf numFmtId="166" fontId="16" fillId="0" borderId="14" xfId="0" applyNumberFormat="1" applyFont="1" applyBorder="1" applyAlignment="1">
      <alignment horizontal="center" vertical="center" wrapText="1"/>
    </xf>
    <xf numFmtId="0" fontId="28" fillId="6" borderId="1" xfId="0" applyFont="1" applyFill="1" applyBorder="1" applyAlignment="1">
      <alignment horizontal="center"/>
    </xf>
    <xf numFmtId="0" fontId="2" fillId="0" borderId="17" xfId="0" applyFont="1" applyBorder="1" applyAlignment="1">
      <alignment horizontal="center" vertical="center" wrapText="1"/>
    </xf>
    <xf numFmtId="0" fontId="2" fillId="3" borderId="52" xfId="0" applyFont="1" applyFill="1" applyBorder="1" applyAlignment="1">
      <alignment horizontal="center" vertical="center" wrapText="1"/>
    </xf>
    <xf numFmtId="0" fontId="2" fillId="2" borderId="1" xfId="0" applyFont="1" applyFill="1" applyBorder="1" applyAlignment="1">
      <alignment horizontal="center"/>
    </xf>
    <xf numFmtId="0" fontId="2" fillId="0" borderId="6" xfId="0" applyFont="1" applyBorder="1" applyAlignment="1">
      <alignment horizontal="center" vertical="center" wrapText="1"/>
    </xf>
    <xf numFmtId="0" fontId="19" fillId="3" borderId="61" xfId="0" applyFont="1" applyFill="1" applyBorder="1" applyAlignment="1">
      <alignment horizontal="center" vertical="center" wrapText="1"/>
    </xf>
    <xf numFmtId="0" fontId="2" fillId="0" borderId="51" xfId="0" applyFont="1" applyBorder="1" applyAlignment="1">
      <alignment horizontal="center" vertical="center" wrapText="1"/>
    </xf>
    <xf numFmtId="0" fontId="19" fillId="0" borderId="51" xfId="0" applyFont="1" applyBorder="1" applyAlignment="1">
      <alignment horizontal="center" vertical="center" wrapText="1"/>
    </xf>
    <xf numFmtId="0" fontId="1" fillId="0" borderId="51" xfId="0" applyFont="1" applyBorder="1" applyAlignment="1">
      <alignment horizontal="center" vertical="center" wrapText="1"/>
    </xf>
    <xf numFmtId="0" fontId="19" fillId="5" borderId="61" xfId="0" applyFont="1" applyFill="1" applyBorder="1" applyAlignment="1">
      <alignment horizontal="center" vertical="top" wrapText="1"/>
    </xf>
    <xf numFmtId="49" fontId="1" fillId="0" borderId="20" xfId="0" applyNumberFormat="1" applyFont="1" applyBorder="1" applyAlignment="1">
      <alignment horizontal="center" vertical="center"/>
    </xf>
    <xf numFmtId="0" fontId="19" fillId="3" borderId="51" xfId="0" applyFont="1" applyFill="1" applyBorder="1" applyAlignment="1">
      <alignment horizontal="center" vertical="top" wrapText="1"/>
    </xf>
    <xf numFmtId="169" fontId="19" fillId="5" borderId="54" xfId="0" applyNumberFormat="1" applyFont="1" applyFill="1" applyBorder="1" applyAlignment="1">
      <alignment horizontal="center" vertical="center" wrapText="1"/>
    </xf>
    <xf numFmtId="0" fontId="16" fillId="0" borderId="17" xfId="0" applyFont="1" applyBorder="1" applyAlignment="1">
      <alignment horizontal="center" vertical="center" wrapText="1"/>
    </xf>
    <xf numFmtId="0" fontId="1" fillId="3" borderId="7" xfId="0" applyFont="1" applyFill="1" applyBorder="1" applyAlignment="1">
      <alignment vertical="center"/>
    </xf>
    <xf numFmtId="49" fontId="1" fillId="0" borderId="20" xfId="0" applyNumberFormat="1" applyFont="1" applyBorder="1" applyAlignment="1">
      <alignment horizontal="center"/>
    </xf>
    <xf numFmtId="0" fontId="1" fillId="0" borderId="14" xfId="0" quotePrefix="1" applyFont="1" applyBorder="1" applyAlignment="1">
      <alignment horizontal="left" vertical="center"/>
    </xf>
    <xf numFmtId="0" fontId="1" fillId="0" borderId="1" xfId="0" quotePrefix="1" applyFont="1" applyBorder="1" applyAlignment="1">
      <alignment horizontal="left" vertical="center"/>
    </xf>
    <xf numFmtId="169" fontId="12" fillId="0" borderId="1" xfId="0" applyNumberFormat="1" applyFont="1" applyBorder="1" applyAlignment="1">
      <alignment horizontal="center" vertical="center" wrapText="1"/>
    </xf>
    <xf numFmtId="169" fontId="12" fillId="0" borderId="17" xfId="0" applyNumberFormat="1" applyFont="1" applyBorder="1" applyAlignment="1">
      <alignment horizontal="center" vertical="center" wrapText="1"/>
    </xf>
    <xf numFmtId="0" fontId="1" fillId="0" borderId="4" xfId="0" quotePrefix="1" applyFont="1" applyBorder="1" applyAlignment="1">
      <alignment horizontal="left" vertical="center"/>
    </xf>
    <xf numFmtId="49" fontId="1" fillId="0" borderId="1" xfId="0" applyNumberFormat="1" applyFont="1" applyBorder="1" applyAlignment="1">
      <alignment horizontal="center" vertical="center"/>
    </xf>
    <xf numFmtId="49" fontId="1" fillId="2" borderId="52" xfId="0" applyNumberFormat="1" applyFont="1" applyFill="1" applyBorder="1" applyAlignment="1">
      <alignment horizontal="center" vertical="center"/>
    </xf>
    <xf numFmtId="166" fontId="2" fillId="3" borderId="56" xfId="0" applyNumberFormat="1" applyFont="1" applyFill="1" applyBorder="1" applyAlignment="1">
      <alignment horizontal="center" vertical="center"/>
    </xf>
    <xf numFmtId="0" fontId="19" fillId="0" borderId="0" xfId="0" applyFont="1" applyAlignment="1">
      <alignment horizontal="center" vertical="center" wrapText="1"/>
    </xf>
    <xf numFmtId="49" fontId="1" fillId="0" borderId="0" xfId="0" applyNumberFormat="1" applyFont="1" applyAlignment="1">
      <alignment horizontal="center" vertical="top"/>
    </xf>
    <xf numFmtId="0" fontId="2" fillId="0" borderId="0" xfId="0" applyFont="1" applyAlignment="1">
      <alignment horizontal="center" vertical="top"/>
    </xf>
    <xf numFmtId="49" fontId="2" fillId="0" borderId="0" xfId="0" applyNumberFormat="1" applyFont="1" applyAlignment="1">
      <alignment horizontal="center" vertical="center"/>
    </xf>
    <xf numFmtId="49" fontId="1" fillId="0" borderId="0" xfId="0" applyNumberFormat="1" applyFont="1" applyAlignment="1">
      <alignment horizontal="center"/>
    </xf>
    <xf numFmtId="0" fontId="1" fillId="0" borderId="0" xfId="0" applyFont="1" applyAlignment="1">
      <alignment horizontal="left"/>
    </xf>
    <xf numFmtId="0" fontId="19" fillId="2" borderId="54" xfId="0" applyFont="1" applyFill="1" applyBorder="1" applyAlignment="1">
      <alignment horizontal="center" vertical="center" wrapText="1"/>
    </xf>
    <xf numFmtId="0" fontId="19" fillId="2" borderId="1" xfId="0" applyFont="1" applyFill="1" applyBorder="1" applyAlignment="1">
      <alignment horizontal="center" vertical="center"/>
    </xf>
    <xf numFmtId="0" fontId="18" fillId="5" borderId="51" xfId="0" applyFont="1" applyFill="1" applyBorder="1" applyAlignment="1">
      <alignment horizontal="center" vertical="top" wrapText="1"/>
    </xf>
    <xf numFmtId="0" fontId="2" fillId="7" borderId="39" xfId="0" applyFont="1" applyFill="1" applyBorder="1" applyAlignment="1">
      <alignment horizontal="center" vertical="center"/>
    </xf>
    <xf numFmtId="0" fontId="2" fillId="7" borderId="54" xfId="0" applyFont="1" applyFill="1" applyBorder="1" applyAlignment="1">
      <alignment vertical="center"/>
    </xf>
    <xf numFmtId="0" fontId="2" fillId="7" borderId="1" xfId="0" applyFont="1" applyFill="1" applyBorder="1" applyAlignment="1">
      <alignment horizontal="center" vertical="center" wrapText="1"/>
    </xf>
    <xf numFmtId="0" fontId="18" fillId="7" borderId="1" xfId="0" applyFont="1" applyFill="1" applyBorder="1" applyAlignment="1">
      <alignment horizontal="center" vertical="center"/>
    </xf>
    <xf numFmtId="0" fontId="2" fillId="7" borderId="1" xfId="0" applyFont="1" applyFill="1" applyBorder="1" applyAlignment="1">
      <alignment vertical="center"/>
    </xf>
    <xf numFmtId="0" fontId="2" fillId="7" borderId="1" xfId="0" applyFont="1" applyFill="1" applyBorder="1" applyAlignment="1">
      <alignment horizontal="center" vertical="center"/>
    </xf>
    <xf numFmtId="0" fontId="2" fillId="0" borderId="1" xfId="0" applyFont="1" applyBorder="1" applyAlignment="1">
      <alignment vertical="center"/>
    </xf>
    <xf numFmtId="0" fontId="2" fillId="8" borderId="39" xfId="0" applyFont="1" applyFill="1" applyBorder="1" applyAlignment="1">
      <alignment horizontal="center" vertical="center"/>
    </xf>
    <xf numFmtId="0" fontId="2" fillId="8" borderId="54" xfId="0" applyFont="1" applyFill="1" applyBorder="1" applyAlignment="1">
      <alignment vertical="center"/>
    </xf>
    <xf numFmtId="0" fontId="2" fillId="8" borderId="1" xfId="0" applyFont="1" applyFill="1" applyBorder="1" applyAlignment="1">
      <alignment horizontal="center" vertical="center" wrapText="1"/>
    </xf>
    <xf numFmtId="0" fontId="18" fillId="8" borderId="1" xfId="0" applyFont="1" applyFill="1" applyBorder="1" applyAlignment="1">
      <alignment horizontal="center" vertical="center"/>
    </xf>
    <xf numFmtId="0" fontId="2" fillId="8" borderId="1" xfId="0" applyFont="1" applyFill="1" applyBorder="1" applyAlignment="1">
      <alignment vertical="center"/>
    </xf>
    <xf numFmtId="0" fontId="2" fillId="8" borderId="1" xfId="0" applyFont="1" applyFill="1" applyBorder="1" applyAlignment="1">
      <alignment horizontal="center" vertical="center"/>
    </xf>
    <xf numFmtId="49" fontId="2" fillId="2" borderId="39" xfId="0" applyNumberFormat="1" applyFont="1" applyFill="1" applyBorder="1" applyAlignment="1">
      <alignment horizontal="center" vertical="center"/>
    </xf>
    <xf numFmtId="0" fontId="2" fillId="2" borderId="54" xfId="0" applyFont="1" applyFill="1" applyBorder="1" applyAlignment="1">
      <alignment vertical="center" wrapText="1"/>
    </xf>
    <xf numFmtId="0" fontId="18" fillId="5" borderId="51" xfId="0" applyFont="1" applyFill="1" applyBorder="1" applyAlignment="1">
      <alignment horizontal="center" vertical="center" wrapText="1"/>
    </xf>
    <xf numFmtId="49" fontId="2" fillId="0" borderId="5" xfId="0" applyNumberFormat="1" applyFont="1" applyBorder="1" applyAlignment="1">
      <alignment horizontal="center" vertical="center"/>
    </xf>
    <xf numFmtId="0" fontId="2" fillId="3" borderId="54" xfId="0" applyFont="1" applyFill="1" applyBorder="1" applyAlignment="1">
      <alignment vertical="center" wrapText="1"/>
    </xf>
    <xf numFmtId="0" fontId="2" fillId="3" borderId="1" xfId="0" applyFont="1" applyFill="1" applyBorder="1" applyAlignment="1">
      <alignment vertical="center" wrapText="1"/>
    </xf>
    <xf numFmtId="0" fontId="2" fillId="3" borderId="1" xfId="0" applyFont="1" applyFill="1" applyBorder="1" applyAlignment="1">
      <alignment vertical="center"/>
    </xf>
    <xf numFmtId="49" fontId="1" fillId="0" borderId="5" xfId="0" applyNumberFormat="1" applyFont="1" applyBorder="1" applyAlignment="1">
      <alignment horizontal="center" vertical="center"/>
    </xf>
    <xf numFmtId="0" fontId="2" fillId="2" borderId="1" xfId="0" applyFont="1" applyFill="1" applyBorder="1" applyAlignment="1">
      <alignment horizontal="right" vertical="center"/>
    </xf>
    <xf numFmtId="0" fontId="2" fillId="0" borderId="5" xfId="0" applyFont="1" applyBorder="1" applyAlignment="1">
      <alignment horizontal="left" vertical="center" wrapText="1"/>
    </xf>
    <xf numFmtId="49" fontId="2" fillId="0" borderId="5" xfId="0" applyNumberFormat="1" applyFont="1" applyBorder="1" applyAlignment="1">
      <alignment horizontal="center" vertical="center" wrapText="1"/>
    </xf>
    <xf numFmtId="0" fontId="1" fillId="0" borderId="36" xfId="0" applyFont="1" applyBorder="1" applyAlignment="1">
      <alignment horizontal="left" vertical="center" wrapText="1"/>
    </xf>
    <xf numFmtId="0" fontId="1" fillId="0" borderId="0" xfId="0" applyFont="1" applyAlignment="1">
      <alignment wrapText="1"/>
    </xf>
    <xf numFmtId="0" fontId="28" fillId="3" borderId="1" xfId="0" applyFont="1" applyFill="1" applyBorder="1"/>
    <xf numFmtId="0" fontId="28" fillId="3" borderId="1" xfId="0" applyFont="1" applyFill="1" applyBorder="1" applyAlignment="1">
      <alignment horizontal="center" vertical="center"/>
    </xf>
    <xf numFmtId="0" fontId="2" fillId="3" borderId="56" xfId="0" applyFont="1" applyFill="1" applyBorder="1" applyAlignment="1">
      <alignment horizontal="center" vertical="center"/>
    </xf>
    <xf numFmtId="0" fontId="2" fillId="0" borderId="1" xfId="0" applyFont="1" applyBorder="1" applyAlignment="1">
      <alignment vertical="center" wrapText="1"/>
    </xf>
    <xf numFmtId="0" fontId="28" fillId="0" borderId="5" xfId="0" applyFont="1" applyBorder="1" applyAlignment="1">
      <alignment horizontal="center"/>
    </xf>
    <xf numFmtId="0" fontId="18" fillId="5" borderId="51" xfId="0" applyFont="1" applyFill="1" applyBorder="1" applyAlignment="1">
      <alignment vertical="center" wrapText="1"/>
    </xf>
    <xf numFmtId="0" fontId="2" fillId="8" borderId="54" xfId="0" applyFont="1" applyFill="1" applyBorder="1" applyAlignment="1">
      <alignment vertical="center" wrapText="1"/>
    </xf>
    <xf numFmtId="0" fontId="18" fillId="8" borderId="1" xfId="0" applyFont="1" applyFill="1" applyBorder="1" applyAlignment="1">
      <alignment vertical="center" wrapText="1"/>
    </xf>
    <xf numFmtId="0" fontId="18" fillId="8" borderId="1" xfId="0" applyFont="1" applyFill="1" applyBorder="1" applyAlignment="1">
      <alignment horizontal="right" vertical="center" wrapText="1"/>
    </xf>
    <xf numFmtId="0" fontId="18" fillId="8" borderId="1" xfId="0" applyFont="1" applyFill="1" applyBorder="1" applyAlignment="1">
      <alignment horizontal="center" vertical="center" wrapText="1"/>
    </xf>
    <xf numFmtId="0" fontId="18" fillId="5" borderId="1" xfId="0" applyFont="1" applyFill="1" applyBorder="1" applyAlignment="1">
      <alignment vertical="center" wrapText="1"/>
    </xf>
    <xf numFmtId="49" fontId="2" fillId="2" borderId="51" xfId="0" applyNumberFormat="1" applyFont="1" applyFill="1" applyBorder="1" applyAlignment="1">
      <alignment horizontal="center" vertical="center" wrapText="1"/>
    </xf>
    <xf numFmtId="0" fontId="2" fillId="3" borderId="54" xfId="0" applyFont="1" applyFill="1" applyBorder="1" applyAlignment="1">
      <alignment vertical="center"/>
    </xf>
    <xf numFmtId="0" fontId="2" fillId="3" borderId="65" xfId="0" applyFont="1" applyFill="1" applyBorder="1" applyAlignment="1">
      <alignment vertical="center"/>
    </xf>
    <xf numFmtId="0" fontId="2" fillId="3" borderId="56" xfId="0" applyFont="1" applyFill="1" applyBorder="1"/>
    <xf numFmtId="0" fontId="28" fillId="0" borderId="5" xfId="0" applyFont="1" applyBorder="1"/>
    <xf numFmtId="0" fontId="1" fillId="0" borderId="38" xfId="0" applyFont="1" applyBorder="1" applyAlignment="1">
      <alignment horizontal="left" vertical="center" wrapText="1"/>
    </xf>
    <xf numFmtId="0" fontId="18" fillId="0" borderId="5" xfId="0" applyFont="1" applyBorder="1" applyAlignment="1">
      <alignment vertical="center" wrapText="1"/>
    </xf>
    <xf numFmtId="0" fontId="2" fillId="3" borderId="53" xfId="0" applyFont="1" applyFill="1" applyBorder="1" applyAlignment="1">
      <alignment vertical="center"/>
    </xf>
    <xf numFmtId="0" fontId="2" fillId="3" borderId="56" xfId="0" applyFont="1" applyFill="1" applyBorder="1" applyAlignment="1">
      <alignment vertical="center"/>
    </xf>
    <xf numFmtId="0" fontId="2" fillId="3" borderId="54" xfId="0" applyFont="1" applyFill="1" applyBorder="1" applyAlignment="1">
      <alignment horizontal="center" vertical="center"/>
    </xf>
    <xf numFmtId="49" fontId="1" fillId="0" borderId="6" xfId="0" applyNumberFormat="1" applyFont="1" applyBorder="1" applyAlignment="1">
      <alignment horizontal="center" vertical="center"/>
    </xf>
    <xf numFmtId="0" fontId="2" fillId="0" borderId="6" xfId="0" applyFont="1" applyBorder="1" applyAlignment="1">
      <alignment horizontal="left" vertical="center" wrapText="1"/>
    </xf>
    <xf numFmtId="0" fontId="2" fillId="9" borderId="1" xfId="0" applyFont="1" applyFill="1" applyBorder="1" applyAlignment="1">
      <alignment horizontal="center" vertical="center"/>
    </xf>
    <xf numFmtId="0" fontId="2" fillId="9" borderId="54" xfId="0" applyFont="1" applyFill="1" applyBorder="1" applyAlignment="1">
      <alignment vertical="center" wrapText="1"/>
    </xf>
    <xf numFmtId="0" fontId="2" fillId="9" borderId="1" xfId="0" applyFont="1" applyFill="1" applyBorder="1" applyAlignment="1">
      <alignment horizontal="center" vertical="center" wrapText="1"/>
    </xf>
    <xf numFmtId="0" fontId="18" fillId="9" borderId="1" xfId="0" applyFont="1" applyFill="1" applyBorder="1" applyAlignment="1">
      <alignment horizontal="center" vertical="center"/>
    </xf>
    <xf numFmtId="0" fontId="2" fillId="9" borderId="1" xfId="0" applyFont="1" applyFill="1" applyBorder="1" applyAlignment="1">
      <alignment horizontal="right" vertical="center"/>
    </xf>
    <xf numFmtId="0" fontId="2" fillId="7" borderId="39" xfId="0" applyFont="1" applyFill="1" applyBorder="1" applyAlignment="1">
      <alignment horizontal="center" vertical="center" wrapText="1"/>
    </xf>
    <xf numFmtId="0" fontId="1" fillId="2" borderId="54" xfId="0" applyFont="1" applyFill="1" applyBorder="1" applyAlignment="1">
      <alignment vertical="center"/>
    </xf>
    <xf numFmtId="0" fontId="1" fillId="0" borderId="4" xfId="0" applyFont="1" applyBorder="1" applyAlignment="1">
      <alignment vertical="center" wrapText="1"/>
    </xf>
    <xf numFmtId="0" fontId="2" fillId="7" borderId="54" xfId="0" applyFont="1" applyFill="1" applyBorder="1" applyAlignment="1">
      <alignment vertical="center" wrapText="1"/>
    </xf>
    <xf numFmtId="0" fontId="2" fillId="2" borderId="54" xfId="0" applyFont="1" applyFill="1" applyBorder="1" applyAlignment="1">
      <alignment vertical="center"/>
    </xf>
    <xf numFmtId="49" fontId="1" fillId="0" borderId="38" xfId="0" applyNumberFormat="1" applyFont="1" applyBorder="1" applyAlignment="1">
      <alignment horizontal="center" vertical="center" wrapText="1"/>
    </xf>
    <xf numFmtId="166" fontId="30" fillId="2" borderId="1" xfId="0" applyNumberFormat="1" applyFont="1" applyFill="1" applyBorder="1" applyAlignment="1">
      <alignment horizontal="center" vertical="center"/>
    </xf>
    <xf numFmtId="166" fontId="30" fillId="0" borderId="0" xfId="0" applyNumberFormat="1" applyFont="1" applyAlignment="1">
      <alignment horizontal="center" vertical="center"/>
    </xf>
    <xf numFmtId="0" fontId="49" fillId="0" borderId="0" xfId="0" applyFont="1"/>
    <xf numFmtId="0" fontId="1" fillId="2" borderId="1" xfId="0" applyFont="1" applyFill="1" applyBorder="1" applyAlignment="1">
      <alignment horizontal="center"/>
    </xf>
    <xf numFmtId="0" fontId="2" fillId="2" borderId="52" xfId="0" applyFont="1" applyFill="1" applyBorder="1" applyAlignment="1">
      <alignment horizontal="left" vertical="center"/>
    </xf>
    <xf numFmtId="0" fontId="2" fillId="0" borderId="4" xfId="0" applyFont="1" applyBorder="1" applyAlignment="1">
      <alignment horizontal="center" vertical="top" wrapText="1"/>
    </xf>
    <xf numFmtId="0" fontId="1" fillId="0" borderId="4" xfId="0" applyFont="1" applyBorder="1" applyAlignment="1">
      <alignment vertical="center"/>
    </xf>
    <xf numFmtId="0" fontId="1" fillId="0" borderId="4" xfId="0" applyFont="1" applyBorder="1"/>
    <xf numFmtId="0" fontId="1" fillId="2" borderId="39" xfId="0" applyFont="1" applyFill="1" applyBorder="1" applyAlignment="1">
      <alignment horizontal="center"/>
    </xf>
    <xf numFmtId="0" fontId="19" fillId="0" borderId="2" xfId="0" applyFont="1" applyBorder="1" applyAlignment="1">
      <alignment horizontal="center" vertical="center" wrapText="1"/>
    </xf>
    <xf numFmtId="166" fontId="2" fillId="0" borderId="1" xfId="0" applyNumberFormat="1" applyFont="1" applyBorder="1" applyAlignment="1">
      <alignment horizontal="center" vertical="center"/>
    </xf>
    <xf numFmtId="0" fontId="2" fillId="2" borderId="54" xfId="0" applyFont="1" applyFill="1" applyBorder="1" applyAlignment="1">
      <alignment horizontal="center" vertical="center"/>
    </xf>
    <xf numFmtId="0" fontId="2" fillId="2" borderId="1" xfId="0" applyFont="1" applyFill="1" applyBorder="1" applyAlignment="1">
      <alignment horizontal="left" vertical="center"/>
    </xf>
    <xf numFmtId="0" fontId="1" fillId="0" borderId="21" xfId="0" applyFont="1" applyBorder="1"/>
    <xf numFmtId="0" fontId="1" fillId="0" borderId="14" xfId="0" applyFont="1" applyBorder="1"/>
    <xf numFmtId="169" fontId="40" fillId="0" borderId="1" xfId="0" applyNumberFormat="1" applyFont="1" applyBorder="1" applyAlignment="1">
      <alignment horizontal="left" vertical="center" wrapText="1"/>
    </xf>
    <xf numFmtId="0" fontId="16" fillId="0" borderId="6" xfId="0" applyFont="1" applyBorder="1" applyAlignment="1">
      <alignment horizontal="center" vertical="center" wrapText="1"/>
    </xf>
    <xf numFmtId="0" fontId="50" fillId="0" borderId="4" xfId="0" applyFont="1" applyBorder="1"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40" fillId="0" borderId="34" xfId="0" applyFont="1" applyBorder="1" applyAlignment="1">
      <alignment horizontal="center" vertical="center" wrapText="1"/>
    </xf>
    <xf numFmtId="0" fontId="51" fillId="2" borderId="12" xfId="0" applyFont="1" applyFill="1" applyBorder="1" applyAlignment="1">
      <alignment horizontal="center" vertical="center"/>
    </xf>
    <xf numFmtId="0" fontId="52" fillId="2" borderId="1" xfId="0" applyFont="1" applyFill="1" applyBorder="1" applyAlignment="1">
      <alignment vertical="center"/>
    </xf>
    <xf numFmtId="14" fontId="40" fillId="0" borderId="1" xfId="0" applyNumberFormat="1" applyFont="1" applyBorder="1" applyAlignment="1">
      <alignment horizontal="left" vertical="center" wrapText="1"/>
    </xf>
    <xf numFmtId="0" fontId="16" fillId="0" borderId="1" xfId="0" applyFont="1" applyBorder="1" applyAlignment="1">
      <alignment horizontal="center" vertical="center" wrapText="1"/>
    </xf>
    <xf numFmtId="0" fontId="53" fillId="2" borderId="56" xfId="0" applyFont="1" applyFill="1" applyBorder="1" applyAlignment="1">
      <alignment horizontal="center" vertical="center"/>
    </xf>
    <xf numFmtId="0" fontId="1" fillId="0" borderId="6" xfId="0" applyFont="1" applyBorder="1"/>
    <xf numFmtId="0" fontId="1" fillId="2" borderId="39"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9" fillId="5" borderId="53" xfId="0" applyFont="1" applyFill="1" applyBorder="1" applyAlignment="1">
      <alignment horizontal="center" vertical="center" wrapText="1"/>
    </xf>
    <xf numFmtId="0" fontId="1" fillId="2" borderId="52" xfId="0" applyFont="1" applyFill="1" applyBorder="1" applyAlignment="1">
      <alignment horizontal="center"/>
    </xf>
    <xf numFmtId="0" fontId="2" fillId="10" borderId="51" xfId="0" applyFont="1" applyFill="1" applyBorder="1" applyAlignment="1">
      <alignment horizontal="center" vertical="center"/>
    </xf>
    <xf numFmtId="0" fontId="1" fillId="10" borderId="53" xfId="0" applyFont="1" applyFill="1" applyBorder="1" applyAlignment="1">
      <alignment horizontal="center" vertical="center" wrapText="1"/>
    </xf>
    <xf numFmtId="0" fontId="1" fillId="10" borderId="52" xfId="0" applyFont="1" applyFill="1" applyBorder="1" applyAlignment="1">
      <alignment horizontal="center" vertical="center" wrapText="1"/>
    </xf>
    <xf numFmtId="0" fontId="19" fillId="10" borderId="52" xfId="0" applyFont="1" applyFill="1" applyBorder="1" applyAlignment="1">
      <alignment horizontal="center" vertical="center"/>
    </xf>
    <xf numFmtId="0" fontId="1" fillId="10" borderId="52" xfId="0" applyFont="1" applyFill="1" applyBorder="1" applyAlignment="1">
      <alignment vertical="center"/>
    </xf>
    <xf numFmtId="0" fontId="2" fillId="10" borderId="1" xfId="0" applyFont="1" applyFill="1" applyBorder="1" applyAlignment="1">
      <alignment horizontal="center" vertical="center"/>
    </xf>
    <xf numFmtId="0" fontId="1" fillId="10" borderId="52" xfId="0" applyFont="1" applyFill="1" applyBorder="1"/>
    <xf numFmtId="0" fontId="1" fillId="10" borderId="52" xfId="0" applyFont="1" applyFill="1" applyBorder="1" applyAlignment="1">
      <alignment horizontal="center" vertical="center"/>
    </xf>
    <xf numFmtId="0" fontId="1" fillId="10" borderId="1" xfId="0" applyFont="1" applyFill="1" applyBorder="1" applyAlignment="1">
      <alignment horizontal="left" vertical="center" wrapText="1"/>
    </xf>
    <xf numFmtId="0" fontId="1" fillId="10" borderId="54"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9" fillId="10" borderId="1" xfId="0" applyFont="1" applyFill="1" applyBorder="1" applyAlignment="1">
      <alignment horizontal="center" vertical="center"/>
    </xf>
    <xf numFmtId="0" fontId="1" fillId="10" borderId="1" xfId="0" applyFont="1" applyFill="1" applyBorder="1" applyAlignment="1">
      <alignment vertical="center"/>
    </xf>
    <xf numFmtId="0" fontId="1" fillId="10" borderId="1" xfId="0" applyFont="1" applyFill="1" applyBorder="1" applyAlignment="1">
      <alignment horizontal="center" vertical="center"/>
    </xf>
    <xf numFmtId="0" fontId="1" fillId="10" borderId="1" xfId="0" applyFont="1" applyFill="1" applyBorder="1"/>
    <xf numFmtId="0" fontId="1" fillId="10" borderId="51" xfId="0" applyFont="1" applyFill="1" applyBorder="1" applyAlignment="1">
      <alignment horizontal="center" vertical="center"/>
    </xf>
    <xf numFmtId="166" fontId="30" fillId="0" borderId="1" xfId="0" applyNumberFormat="1" applyFont="1" applyBorder="1" applyAlignment="1">
      <alignment horizontal="center" vertical="center"/>
    </xf>
    <xf numFmtId="0" fontId="2" fillId="0" borderId="0" xfId="0" applyFont="1" applyAlignment="1">
      <alignment horizontal="left"/>
    </xf>
    <xf numFmtId="0" fontId="1" fillId="0" borderId="3" xfId="0" applyFont="1" applyBorder="1" applyAlignment="1">
      <alignment vertical="top"/>
    </xf>
    <xf numFmtId="15" fontId="12" fillId="0" borderId="4" xfId="0" applyNumberFormat="1" applyFont="1" applyBorder="1" applyAlignment="1">
      <alignment horizontal="center" vertical="center" wrapText="1"/>
    </xf>
    <xf numFmtId="0" fontId="12" fillId="0" borderId="1" xfId="0" applyFont="1" applyBorder="1" applyAlignment="1">
      <alignment horizontal="center" vertical="center"/>
    </xf>
    <xf numFmtId="0" fontId="12" fillId="0" borderId="34" xfId="0" applyFont="1" applyBorder="1" applyAlignment="1">
      <alignment horizontal="center" vertical="center" wrapText="1"/>
    </xf>
    <xf numFmtId="49" fontId="12" fillId="0" borderId="4" xfId="0" applyNumberFormat="1" applyFont="1" applyBorder="1" applyAlignment="1">
      <alignment horizontal="center" vertical="center" wrapText="1"/>
    </xf>
    <xf numFmtId="0" fontId="1" fillId="0" borderId="20" xfId="0" applyFont="1" applyBorder="1" applyAlignment="1">
      <alignment vertical="top"/>
    </xf>
    <xf numFmtId="49" fontId="12" fillId="0" borderId="1" xfId="0" applyNumberFormat="1" applyFont="1" applyBorder="1" applyAlignment="1">
      <alignment horizontal="center" vertical="center" wrapText="1"/>
    </xf>
    <xf numFmtId="0" fontId="12" fillId="0" borderId="40" xfId="0" applyFont="1" applyBorder="1" applyAlignment="1">
      <alignment horizontal="center" vertical="center" wrapText="1"/>
    </xf>
    <xf numFmtId="0" fontId="12" fillId="0" borderId="4" xfId="0" applyFont="1" applyBorder="1" applyAlignment="1">
      <alignment horizontal="center" vertical="center"/>
    </xf>
    <xf numFmtId="0" fontId="24" fillId="0" borderId="1" xfId="0" applyFont="1" applyBorder="1"/>
    <xf numFmtId="0" fontId="54" fillId="2" borderId="65" xfId="0" applyFont="1" applyFill="1" applyBorder="1" applyAlignment="1">
      <alignment horizontal="center" vertical="center"/>
    </xf>
    <xf numFmtId="0" fontId="24" fillId="2" borderId="1" xfId="0" applyFont="1" applyFill="1" applyBorder="1"/>
    <xf numFmtId="0" fontId="1" fillId="0" borderId="1" xfId="0" applyFont="1" applyBorder="1" applyAlignment="1">
      <alignment vertical="top"/>
    </xf>
    <xf numFmtId="0" fontId="55" fillId="2" borderId="77" xfId="0" applyFont="1" applyFill="1" applyBorder="1" applyAlignment="1">
      <alignment horizontal="center" vertical="center"/>
    </xf>
    <xf numFmtId="0" fontId="12" fillId="0" borderId="2" xfId="0" applyFont="1" applyBorder="1" applyAlignment="1">
      <alignment horizontal="center" vertical="center" wrapText="1"/>
    </xf>
    <xf numFmtId="0" fontId="19" fillId="5" borderId="51" xfId="0" applyFont="1" applyFill="1" applyBorder="1" applyAlignment="1">
      <alignment horizontal="center" vertical="center"/>
    </xf>
    <xf numFmtId="170" fontId="1" fillId="0" borderId="6" xfId="0" applyNumberFormat="1" applyFont="1" applyBorder="1" applyAlignment="1">
      <alignment horizontal="center" vertical="center" wrapText="1"/>
    </xf>
    <xf numFmtId="0" fontId="19" fillId="5" borderId="1" xfId="0" applyFont="1" applyFill="1" applyBorder="1" applyAlignment="1">
      <alignment vertical="center" wrapText="1"/>
    </xf>
    <xf numFmtId="0" fontId="19" fillId="2" borderId="1" xfId="0" applyFont="1" applyFill="1" applyBorder="1" applyAlignment="1">
      <alignment horizontal="center" vertical="center" wrapText="1"/>
    </xf>
    <xf numFmtId="0" fontId="56" fillId="2" borderId="1" xfId="0" applyFont="1" applyFill="1" applyBorder="1" applyAlignment="1">
      <alignment horizontal="center" vertical="center"/>
    </xf>
    <xf numFmtId="49" fontId="19" fillId="5" borderId="55" xfId="0" applyNumberFormat="1" applyFont="1" applyFill="1" applyBorder="1" applyAlignment="1">
      <alignment horizontal="center" vertical="center" wrapText="1"/>
    </xf>
    <xf numFmtId="49" fontId="19" fillId="5" borderId="1" xfId="0" applyNumberFormat="1" applyFont="1" applyFill="1" applyBorder="1" applyAlignment="1">
      <alignment horizontal="center" vertical="center" wrapText="1"/>
    </xf>
    <xf numFmtId="170" fontId="1" fillId="0" borderId="1" xfId="0" applyNumberFormat="1" applyFont="1" applyBorder="1" applyAlignment="1">
      <alignment horizontal="center" vertical="center" wrapText="1"/>
    </xf>
    <xf numFmtId="170" fontId="1" fillId="0" borderId="4" xfId="0" applyNumberFormat="1" applyFont="1" applyBorder="1" applyAlignment="1">
      <alignment horizontal="center" vertical="center" wrapText="1"/>
    </xf>
    <xf numFmtId="170" fontId="19"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70" fontId="12" fillId="0" borderId="1" xfId="0" applyNumberFormat="1" applyFont="1" applyBorder="1" applyAlignment="1">
      <alignment horizontal="center" vertical="center" wrapText="1"/>
    </xf>
    <xf numFmtId="169" fontId="1" fillId="0" borderId="4" xfId="0" applyNumberFormat="1" applyFont="1" applyBorder="1" applyAlignment="1">
      <alignment horizontal="center" vertical="center" wrapText="1"/>
    </xf>
    <xf numFmtId="170" fontId="12" fillId="0" borderId="4" xfId="0" applyNumberFormat="1" applyFont="1" applyBorder="1" applyAlignment="1">
      <alignment horizontal="center" vertical="center" wrapText="1"/>
    </xf>
    <xf numFmtId="0" fontId="1" fillId="2" borderId="56" xfId="0" applyFont="1" applyFill="1" applyBorder="1" applyAlignment="1">
      <alignment horizontal="center" vertical="center"/>
    </xf>
    <xf numFmtId="0" fontId="19" fillId="5" borderId="52" xfId="0" applyFont="1" applyFill="1" applyBorder="1" applyAlignment="1">
      <alignment horizontal="center" vertical="center"/>
    </xf>
    <xf numFmtId="0" fontId="57" fillId="2" borderId="56" xfId="0" applyFont="1" applyFill="1" applyBorder="1" applyAlignment="1">
      <alignment horizontal="center" vertical="center" wrapText="1"/>
    </xf>
    <xf numFmtId="0" fontId="2" fillId="2" borderId="77" xfId="0" applyFont="1" applyFill="1" applyBorder="1" applyAlignment="1">
      <alignment horizontal="center" vertical="center"/>
    </xf>
    <xf numFmtId="0" fontId="58" fillId="2" borderId="78" xfId="0" applyFont="1" applyFill="1" applyBorder="1" applyAlignment="1">
      <alignment horizontal="center" vertical="center" wrapText="1"/>
    </xf>
    <xf numFmtId="0" fontId="59" fillId="2" borderId="39" xfId="0" applyFont="1" applyFill="1" applyBorder="1" applyAlignment="1">
      <alignment horizontal="center" vertical="center" wrapText="1"/>
    </xf>
    <xf numFmtId="49" fontId="1" fillId="0" borderId="4" xfId="0" applyNumberFormat="1" applyFont="1" applyBorder="1" applyAlignment="1">
      <alignment horizontal="center" vertical="center"/>
    </xf>
    <xf numFmtId="0" fontId="1" fillId="0" borderId="50" xfId="0" applyFont="1" applyBorder="1" applyAlignment="1">
      <alignment horizontal="center" vertical="center"/>
    </xf>
    <xf numFmtId="0" fontId="1" fillId="2" borderId="77" xfId="0" applyFont="1" applyFill="1" applyBorder="1" applyAlignment="1">
      <alignment horizontal="center" vertical="center"/>
    </xf>
    <xf numFmtId="170" fontId="1" fillId="0" borderId="1" xfId="0" applyNumberFormat="1" applyFont="1" applyBorder="1" applyAlignment="1">
      <alignment horizontal="center" vertical="center"/>
    </xf>
    <xf numFmtId="0" fontId="1" fillId="10" borderId="39" xfId="0" applyFont="1" applyFill="1" applyBorder="1" applyAlignment="1">
      <alignment horizontal="center" vertical="center"/>
    </xf>
    <xf numFmtId="0" fontId="1" fillId="10" borderId="54" xfId="0" applyFont="1" applyFill="1" applyBorder="1" applyAlignment="1">
      <alignment horizontal="center" vertical="center"/>
    </xf>
    <xf numFmtId="0" fontId="1" fillId="10" borderId="56" xfId="0" applyFont="1" applyFill="1" applyBorder="1" applyAlignment="1">
      <alignment vertical="center" wrapText="1"/>
    </xf>
    <xf numFmtId="0" fontId="1" fillId="10" borderId="53" xfId="0" applyFont="1" applyFill="1" applyBorder="1" applyAlignment="1">
      <alignment horizontal="center" vertical="center"/>
    </xf>
    <xf numFmtId="0" fontId="60" fillId="0" borderId="0" xfId="0" applyFont="1" applyAlignment="1">
      <alignment horizontal="left"/>
    </xf>
    <xf numFmtId="0" fontId="60" fillId="0" borderId="0" xfId="0" applyFont="1" applyAlignment="1">
      <alignment horizontal="center"/>
    </xf>
    <xf numFmtId="0" fontId="25" fillId="0" borderId="0" xfId="0" applyFont="1" applyAlignment="1">
      <alignment horizontal="center"/>
    </xf>
    <xf numFmtId="0" fontId="60" fillId="0" borderId="7" xfId="0" applyFont="1" applyBorder="1"/>
    <xf numFmtId="0" fontId="60" fillId="0" borderId="0" xfId="0" applyFont="1"/>
    <xf numFmtId="0" fontId="61" fillId="0" borderId="0" xfId="0" applyFont="1"/>
    <xf numFmtId="15" fontId="60" fillId="0" borderId="7" xfId="0" applyNumberFormat="1" applyFont="1" applyBorder="1"/>
    <xf numFmtId="0" fontId="62" fillId="0" borderId="38" xfId="0" applyFont="1" applyBorder="1"/>
    <xf numFmtId="0" fontId="63" fillId="0" borderId="38" xfId="0" applyFont="1" applyBorder="1"/>
    <xf numFmtId="0" fontId="64" fillId="0" borderId="5" xfId="0" applyFont="1" applyBorder="1" applyAlignment="1">
      <alignment horizontal="center" vertical="top" wrapText="1"/>
    </xf>
    <xf numFmtId="0" fontId="62" fillId="0" borderId="1" xfId="0" applyFont="1" applyBorder="1" applyAlignment="1">
      <alignment horizontal="center"/>
    </xf>
    <xf numFmtId="0" fontId="62" fillId="0" borderId="4" xfId="0" applyFont="1" applyBorder="1" applyAlignment="1">
      <alignment horizontal="center"/>
    </xf>
    <xf numFmtId="0" fontId="64" fillId="0" borderId="1" xfId="0" applyFont="1" applyBorder="1" applyAlignment="1">
      <alignment horizontal="center" wrapText="1"/>
    </xf>
    <xf numFmtId="0" fontId="64" fillId="0" borderId="14" xfId="0" applyFont="1" applyBorder="1" applyAlignment="1">
      <alignment horizontal="center" wrapText="1"/>
    </xf>
    <xf numFmtId="0" fontId="64" fillId="0" borderId="1" xfId="0" applyFont="1" applyBorder="1" applyAlignment="1">
      <alignment horizontal="center" vertical="top" wrapText="1"/>
    </xf>
    <xf numFmtId="0" fontId="62" fillId="0" borderId="1" xfId="0" applyFont="1" applyBorder="1" applyAlignment="1">
      <alignment horizontal="center" vertical="top" wrapText="1"/>
    </xf>
    <xf numFmtId="1" fontId="62" fillId="7" borderId="1" xfId="0" applyNumberFormat="1" applyFont="1" applyFill="1" applyBorder="1" applyAlignment="1">
      <alignment horizontal="center" vertical="top" wrapText="1"/>
    </xf>
    <xf numFmtId="0" fontId="62" fillId="7" borderId="1" xfId="0" applyFont="1" applyFill="1" applyBorder="1" applyAlignment="1">
      <alignment horizontal="center" vertical="top" wrapText="1"/>
    </xf>
    <xf numFmtId="166" fontId="62" fillId="7" borderId="1" xfId="0" applyNumberFormat="1" applyFont="1" applyFill="1" applyBorder="1" applyAlignment="1">
      <alignment horizontal="center" vertical="top" wrapText="1"/>
    </xf>
    <xf numFmtId="0" fontId="62" fillId="0" borderId="5" xfId="0" applyFont="1" applyBorder="1" applyAlignment="1">
      <alignment horizontal="center" vertical="top" wrapText="1"/>
    </xf>
    <xf numFmtId="0" fontId="62" fillId="0" borderId="4" xfId="0" applyFont="1" applyBorder="1" applyAlignment="1">
      <alignment horizontal="center" vertical="center" wrapText="1"/>
    </xf>
    <xf numFmtId="1" fontId="62" fillId="0" borderId="4" xfId="0" applyNumberFormat="1" applyFont="1" applyBorder="1" applyAlignment="1">
      <alignment horizontal="center" vertical="center" wrapText="1"/>
    </xf>
    <xf numFmtId="0" fontId="62" fillId="0" borderId="0" xfId="0" applyFont="1"/>
    <xf numFmtId="0" fontId="62" fillId="2" borderId="52" xfId="0" applyFont="1" applyFill="1" applyBorder="1" applyAlignment="1">
      <alignment horizontal="center" vertical="center" wrapText="1"/>
    </xf>
    <xf numFmtId="0" fontId="62" fillId="0" borderId="38" xfId="0" applyFont="1" applyBorder="1" applyAlignment="1">
      <alignment horizontal="center" vertical="center" wrapText="1"/>
    </xf>
    <xf numFmtId="0" fontId="62" fillId="0" borderId="6" xfId="0" applyFont="1" applyBorder="1" applyAlignment="1">
      <alignment horizontal="center" vertical="center" wrapText="1"/>
    </xf>
    <xf numFmtId="0" fontId="62" fillId="7" borderId="52" xfId="0" applyFont="1" applyFill="1" applyBorder="1" applyAlignment="1">
      <alignment horizontal="center" vertical="center" wrapText="1"/>
    </xf>
    <xf numFmtId="0" fontId="62" fillId="0" borderId="1" xfId="0" applyFont="1" applyBorder="1" applyAlignment="1">
      <alignment horizontal="center" vertical="center" wrapText="1"/>
    </xf>
    <xf numFmtId="1" fontId="62" fillId="0" borderId="1" xfId="0" applyNumberFormat="1" applyFont="1" applyBorder="1" applyAlignment="1">
      <alignment horizontal="center" vertical="center" wrapText="1"/>
    </xf>
    <xf numFmtId="0" fontId="62" fillId="0" borderId="5" xfId="0" applyFont="1" applyBorder="1" applyAlignment="1">
      <alignment horizontal="center" vertical="center" wrapText="1"/>
    </xf>
    <xf numFmtId="0" fontId="62" fillId="0" borderId="0" xfId="0" applyFont="1" applyAlignment="1">
      <alignment horizontal="center" vertical="center" wrapText="1"/>
    </xf>
    <xf numFmtId="0" fontId="62" fillId="0" borderId="0" xfId="0" applyFont="1" applyAlignment="1">
      <alignment horizontal="center" vertical="center"/>
    </xf>
    <xf numFmtId="0" fontId="62" fillId="0" borderId="6" xfId="0" applyFont="1" applyBorder="1" applyAlignment="1">
      <alignment horizontal="center" vertical="center"/>
    </xf>
    <xf numFmtId="0" fontId="64" fillId="0" borderId="5" xfId="0" applyFont="1" applyBorder="1" applyAlignment="1">
      <alignment horizontal="center"/>
    </xf>
    <xf numFmtId="0" fontId="62" fillId="0" borderId="18" xfId="0" applyFont="1" applyBorder="1" applyAlignment="1">
      <alignment vertical="top" wrapText="1"/>
    </xf>
    <xf numFmtId="0" fontId="64" fillId="0" borderId="5" xfId="0" applyFont="1" applyBorder="1" applyAlignment="1">
      <alignment horizontal="center" wrapText="1"/>
    </xf>
    <xf numFmtId="0" fontId="62" fillId="0" borderId="20" xfId="0" applyFont="1" applyBorder="1" applyAlignment="1">
      <alignment horizontal="left" vertical="top" wrapText="1"/>
    </xf>
    <xf numFmtId="0" fontId="62" fillId="0" borderId="21" xfId="0" applyFont="1" applyBorder="1" applyAlignment="1">
      <alignment vertical="top" wrapText="1"/>
    </xf>
    <xf numFmtId="0" fontId="62" fillId="0" borderId="3" xfId="0" applyFont="1" applyBorder="1" applyAlignment="1">
      <alignment horizontal="left" vertical="top" wrapText="1"/>
    </xf>
    <xf numFmtId="0" fontId="62" fillId="0" borderId="50" xfId="0" applyFont="1" applyBorder="1" applyAlignment="1">
      <alignment vertical="top" wrapText="1"/>
    </xf>
    <xf numFmtId="0" fontId="62" fillId="0" borderId="0" xfId="0" applyFont="1" applyAlignment="1">
      <alignment horizontal="left" vertical="top" wrapText="1"/>
    </xf>
    <xf numFmtId="0" fontId="62" fillId="0" borderId="50" xfId="0" applyFont="1" applyBorder="1" applyAlignment="1">
      <alignment horizontal="left" vertical="top" wrapText="1"/>
    </xf>
    <xf numFmtId="0" fontId="65" fillId="0" borderId="5" xfId="0" applyFont="1" applyBorder="1" applyAlignment="1">
      <alignment horizontal="center"/>
    </xf>
    <xf numFmtId="0" fontId="62" fillId="0" borderId="6" xfId="0" applyFont="1" applyBorder="1" applyAlignment="1">
      <alignment horizontal="left" wrapText="1"/>
    </xf>
    <xf numFmtId="0" fontId="62" fillId="0" borderId="0" xfId="0" applyFont="1" applyAlignment="1">
      <alignment wrapText="1"/>
    </xf>
    <xf numFmtId="0" fontId="64" fillId="0" borderId="0" xfId="0" applyFont="1" applyAlignment="1">
      <alignment wrapText="1"/>
    </xf>
    <xf numFmtId="0" fontId="62" fillId="0" borderId="38" xfId="0" applyFont="1" applyBorder="1" applyAlignment="1">
      <alignment horizontal="left" vertical="top" wrapText="1"/>
    </xf>
    <xf numFmtId="0" fontId="62" fillId="0" borderId="21" xfId="0" applyFont="1" applyBorder="1" applyAlignment="1">
      <alignment horizontal="left" vertical="top" wrapText="1"/>
    </xf>
    <xf numFmtId="0" fontId="64" fillId="0" borderId="36" xfId="0" applyFont="1" applyBorder="1" applyAlignment="1">
      <alignment horizontal="center" vertical="center" wrapText="1"/>
    </xf>
    <xf numFmtId="0" fontId="66" fillId="0" borderId="0" xfId="0" applyFont="1"/>
    <xf numFmtId="0" fontId="67" fillId="0" borderId="0" xfId="0" applyFont="1"/>
    <xf numFmtId="0" fontId="68" fillId="11" borderId="7" xfId="0" applyFont="1" applyFill="1" applyBorder="1"/>
    <xf numFmtId="0" fontId="66" fillId="0" borderId="0" xfId="0" applyFont="1" applyAlignment="1">
      <alignment horizontal="left" vertical="center"/>
    </xf>
    <xf numFmtId="0" fontId="66" fillId="0" borderId="0" xfId="0" applyFont="1" applyAlignment="1">
      <alignment vertical="center" wrapText="1"/>
    </xf>
    <xf numFmtId="0" fontId="68" fillId="2" borderId="7" xfId="0" applyFont="1" applyFill="1" applyBorder="1"/>
    <xf numFmtId="0" fontId="3" fillId="2" borderId="56" xfId="0" applyFont="1" applyFill="1" applyBorder="1" applyAlignment="1">
      <alignment vertical="center"/>
    </xf>
    <xf numFmtId="0" fontId="1" fillId="0" borderId="3" xfId="0" applyFont="1" applyBorder="1" applyAlignment="1">
      <alignment horizontal="center" vertical="center" wrapText="1"/>
    </xf>
    <xf numFmtId="0" fontId="0" fillId="0" borderId="0" xfId="0" applyFont="1" applyAlignment="1"/>
    <xf numFmtId="0" fontId="2" fillId="0" borderId="0" xfId="0" applyFont="1" applyAlignment="1">
      <alignment horizontal="center" vertical="center"/>
    </xf>
    <xf numFmtId="0" fontId="2" fillId="0" borderId="3" xfId="0" applyFont="1" applyBorder="1" applyAlignment="1">
      <alignment horizontal="center" vertical="center"/>
    </xf>
    <xf numFmtId="0" fontId="1" fillId="0" borderId="4" xfId="0" applyFont="1" applyBorder="1" applyAlignment="1">
      <alignment horizontal="left" vertical="center" wrapText="1"/>
    </xf>
    <xf numFmtId="0" fontId="7" fillId="0" borderId="5" xfId="0" applyFont="1" applyBorder="1"/>
    <xf numFmtId="0" fontId="7" fillId="0" borderId="6" xfId="0" applyFont="1" applyBorder="1"/>
    <xf numFmtId="0" fontId="12" fillId="4" borderId="2" xfId="0" applyFont="1" applyFill="1" applyBorder="1" applyAlignment="1">
      <alignment horizontal="left"/>
    </xf>
    <xf numFmtId="0" fontId="7" fillId="0" borderId="13" xfId="0" applyFont="1" applyBorder="1"/>
    <xf numFmtId="0" fontId="7" fillId="0" borderId="15" xfId="0" applyFont="1" applyBorder="1"/>
    <xf numFmtId="0" fontId="1" fillId="0" borderId="2" xfId="0" applyFont="1" applyBorder="1" applyAlignment="1">
      <alignment horizontal="left" vertical="center"/>
    </xf>
    <xf numFmtId="0" fontId="7" fillId="0" borderId="14" xfId="0" applyFont="1" applyBorder="1"/>
    <xf numFmtId="0" fontId="1" fillId="0" borderId="17" xfId="0" applyFont="1" applyBorder="1" applyAlignment="1">
      <alignment horizontal="left" vertical="center"/>
    </xf>
    <xf numFmtId="0" fontId="7" fillId="0" borderId="36" xfId="0" applyFont="1" applyBorder="1"/>
    <xf numFmtId="0" fontId="7" fillId="0" borderId="18" xfId="0" applyFont="1" applyBorder="1"/>
    <xf numFmtId="0" fontId="1" fillId="0" borderId="2" xfId="0" applyFont="1" applyBorder="1" applyAlignment="1">
      <alignment vertical="center" wrapText="1"/>
    </xf>
    <xf numFmtId="0" fontId="2" fillId="0" borderId="37" xfId="0" applyFont="1" applyBorder="1" applyAlignment="1">
      <alignment horizontal="center" vertical="center"/>
    </xf>
    <xf numFmtId="0" fontId="2" fillId="0" borderId="0" xfId="0" applyFont="1" applyAlignment="1">
      <alignment horizontal="center"/>
    </xf>
    <xf numFmtId="0" fontId="2" fillId="0" borderId="9" xfId="0" applyFont="1" applyBorder="1" applyAlignment="1">
      <alignment horizontal="left" vertical="center"/>
    </xf>
    <xf numFmtId="0" fontId="7" fillId="0" borderId="10" xfId="0" applyFont="1" applyBorder="1"/>
    <xf numFmtId="0" fontId="7" fillId="0" borderId="11" xfId="0" applyFont="1" applyBorder="1"/>
    <xf numFmtId="0" fontId="12" fillId="4" borderId="2" xfId="0" applyFont="1" applyFill="1" applyBorder="1" applyAlignment="1">
      <alignment horizontal="left" vertical="center" wrapText="1"/>
    </xf>
    <xf numFmtId="0" fontId="1" fillId="0" borderId="16" xfId="0" applyFont="1" applyBorder="1" applyAlignment="1">
      <alignment horizontal="center" vertical="center"/>
    </xf>
    <xf numFmtId="0" fontId="7" fillId="0" borderId="19" xfId="0" applyFont="1" applyBorder="1"/>
    <xf numFmtId="0" fontId="7" fillId="0" borderId="20" xfId="0" applyFont="1" applyBorder="1"/>
    <xf numFmtId="0" fontId="7" fillId="0" borderId="21" xfId="0" applyFont="1" applyBorder="1"/>
    <xf numFmtId="0" fontId="1" fillId="0" borderId="23" xfId="0" applyFont="1" applyBorder="1" applyAlignment="1">
      <alignment horizontal="left" vertical="center"/>
    </xf>
    <xf numFmtId="0" fontId="7" fillId="0" borderId="24" xfId="0" applyFont="1" applyBorder="1"/>
    <xf numFmtId="0" fontId="7" fillId="0" borderId="25" xfId="0" applyFont="1" applyBorder="1"/>
    <xf numFmtId="0" fontId="2" fillId="0" borderId="10" xfId="0" applyFont="1" applyBorder="1" applyAlignment="1">
      <alignment horizontal="left" vertical="center"/>
    </xf>
    <xf numFmtId="0" fontId="7" fillId="0" borderId="31" xfId="0" applyFont="1" applyBorder="1"/>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17" xfId="0" applyFont="1" applyBorder="1" applyAlignment="1">
      <alignment vertical="center" wrapText="1"/>
    </xf>
    <xf numFmtId="0" fontId="7" fillId="0" borderId="42" xfId="0" applyFont="1" applyBorder="1"/>
    <xf numFmtId="0" fontId="7" fillId="0" borderId="45" xfId="0" applyFont="1" applyBorder="1"/>
    <xf numFmtId="0" fontId="7" fillId="0" borderId="44" xfId="0" applyFont="1" applyBorder="1"/>
    <xf numFmtId="0" fontId="7" fillId="0" borderId="46" xfId="0" applyFont="1" applyBorder="1"/>
    <xf numFmtId="0" fontId="1" fillId="4" borderId="47" xfId="0" applyFont="1" applyFill="1" applyBorder="1" applyAlignment="1">
      <alignment horizontal="left" vertical="center" wrapText="1"/>
    </xf>
    <xf numFmtId="0" fontId="7" fillId="0" borderId="49" xfId="0" applyFont="1" applyBorder="1"/>
    <xf numFmtId="0" fontId="7" fillId="0" borderId="48" xfId="0" applyFont="1" applyBorder="1"/>
    <xf numFmtId="0" fontId="1" fillId="4" borderId="47" xfId="0" applyFont="1" applyFill="1" applyBorder="1" applyAlignment="1">
      <alignment horizontal="left" vertical="center"/>
    </xf>
    <xf numFmtId="0" fontId="1" fillId="4" borderId="23" xfId="0" applyFont="1" applyFill="1" applyBorder="1" applyAlignment="1">
      <alignment horizontal="left" vertical="center"/>
    </xf>
    <xf numFmtId="0" fontId="7" fillId="0" borderId="26" xfId="0" applyFont="1" applyBorder="1"/>
    <xf numFmtId="0" fontId="1" fillId="0" borderId="38" xfId="0" quotePrefix="1" applyFont="1" applyBorder="1" applyAlignment="1">
      <alignment horizontal="center" vertical="top"/>
    </xf>
    <xf numFmtId="0" fontId="7" fillId="0" borderId="38" xfId="0" applyFont="1" applyBorder="1"/>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horizontal="center" vertical="center"/>
    </xf>
    <xf numFmtId="0" fontId="1" fillId="0" borderId="36" xfId="0" applyFont="1" applyBorder="1" applyAlignment="1">
      <alignment horizontal="center" vertical="top"/>
    </xf>
    <xf numFmtId="0" fontId="1" fillId="0" borderId="38" xfId="0" applyFont="1" applyBorder="1" applyAlignment="1">
      <alignment horizontal="center" vertical="top"/>
    </xf>
    <xf numFmtId="0" fontId="1" fillId="0" borderId="3" xfId="0" applyFont="1" applyBorder="1" applyAlignment="1">
      <alignment horizontal="center" vertical="center"/>
    </xf>
    <xf numFmtId="0" fontId="7" fillId="0" borderId="50" xfId="0" applyFont="1" applyBorder="1"/>
    <xf numFmtId="0" fontId="1" fillId="0" borderId="0" xfId="0" quotePrefix="1" applyFont="1" applyAlignment="1">
      <alignment horizontal="center" vertical="top"/>
    </xf>
    <xf numFmtId="0" fontId="1"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7" fillId="0" borderId="3" xfId="0" applyFont="1" applyBorder="1"/>
    <xf numFmtId="0" fontId="1" fillId="0" borderId="2" xfId="0" applyFont="1" applyBorder="1" applyAlignment="1">
      <alignment horizontal="left" vertical="top" wrapText="1"/>
    </xf>
    <xf numFmtId="0" fontId="1" fillId="0" borderId="0" xfId="0" applyFont="1" applyAlignment="1">
      <alignment horizontal="center" vertical="top" wrapText="1"/>
    </xf>
    <xf numFmtId="0" fontId="1" fillId="0" borderId="0" xfId="0" applyFont="1" applyAlignment="1">
      <alignment horizontal="center" vertical="center" wrapText="1"/>
    </xf>
    <xf numFmtId="0" fontId="1" fillId="0" borderId="20" xfId="0" applyFont="1" applyBorder="1" applyAlignment="1">
      <alignment horizontal="left" vertical="top" wrapText="1"/>
    </xf>
    <xf numFmtId="0" fontId="1" fillId="0" borderId="17" xfId="0" applyFont="1" applyBorder="1" applyAlignment="1">
      <alignment horizontal="left" vertical="top" wrapText="1"/>
    </xf>
    <xf numFmtId="0" fontId="1" fillId="0" borderId="20" xfId="0" applyFont="1" applyBorder="1" applyAlignment="1">
      <alignment horizontal="left" vertical="center" wrapText="1"/>
    </xf>
    <xf numFmtId="0" fontId="1" fillId="0" borderId="17" xfId="0" applyFont="1" applyBorder="1" applyAlignment="1">
      <alignment horizontal="left" vertical="center" wrapText="1"/>
    </xf>
    <xf numFmtId="0" fontId="2" fillId="0" borderId="17" xfId="0" applyFont="1" applyBorder="1" applyAlignment="1">
      <alignment horizontal="left" vertical="center" wrapText="1"/>
    </xf>
    <xf numFmtId="0" fontId="19" fillId="0" borderId="2" xfId="0" applyFont="1" applyBorder="1" applyAlignment="1">
      <alignment horizontal="left" vertical="top" wrapText="1"/>
    </xf>
    <xf numFmtId="0" fontId="18" fillId="0" borderId="13" xfId="0" applyFont="1" applyBorder="1" applyAlignment="1">
      <alignment vertical="center" wrapText="1"/>
    </xf>
    <xf numFmtId="168" fontId="19" fillId="0" borderId="0" xfId="0" applyNumberFormat="1" applyFont="1" applyAlignment="1">
      <alignment horizontal="left" vertical="top" wrapText="1"/>
    </xf>
    <xf numFmtId="0" fontId="1" fillId="2" borderId="2" xfId="0" applyFont="1" applyFill="1" applyBorder="1" applyAlignment="1">
      <alignment horizontal="left" vertical="center" wrapText="1"/>
    </xf>
    <xf numFmtId="168" fontId="19" fillId="0" borderId="0" xfId="0" applyNumberFormat="1" applyFont="1" applyAlignment="1">
      <alignment horizontal="left" vertical="center" wrapText="1"/>
    </xf>
    <xf numFmtId="0" fontId="2" fillId="0" borderId="2" xfId="0" applyFont="1" applyBorder="1" applyAlignment="1">
      <alignment horizontal="center" vertical="center"/>
    </xf>
    <xf numFmtId="0" fontId="1" fillId="0" borderId="20" xfId="0" applyFont="1" applyBorder="1" applyAlignment="1">
      <alignment horizontal="left" vertical="center"/>
    </xf>
    <xf numFmtId="0" fontId="2" fillId="0" borderId="2" xfId="0" applyFont="1" applyBorder="1" applyAlignment="1">
      <alignment horizontal="left" vertical="center" wrapText="1"/>
    </xf>
    <xf numFmtId="167" fontId="1" fillId="0" borderId="2" xfId="0" applyNumberFormat="1" applyFont="1" applyBorder="1" applyAlignment="1">
      <alignment horizontal="left" vertical="center" wrapText="1"/>
    </xf>
    <xf numFmtId="0" fontId="1" fillId="0" borderId="2" xfId="0" applyFont="1" applyBorder="1" applyAlignment="1">
      <alignment horizontal="left" vertical="center" shrinkToFit="1"/>
    </xf>
    <xf numFmtId="0" fontId="2" fillId="3" borderId="2" xfId="0" applyFont="1" applyFill="1" applyBorder="1" applyAlignment="1">
      <alignment horizontal="left" vertical="center" wrapText="1"/>
    </xf>
    <xf numFmtId="0" fontId="2" fillId="0" borderId="2" xfId="0" applyFont="1" applyBorder="1" applyAlignment="1">
      <alignment vertical="center" wrapText="1"/>
    </xf>
    <xf numFmtId="0" fontId="12" fillId="0" borderId="2" xfId="0" applyFont="1" applyBorder="1" applyAlignment="1">
      <alignment horizontal="left" vertical="center" wrapText="1"/>
    </xf>
    <xf numFmtId="49" fontId="1" fillId="0" borderId="2" xfId="0" applyNumberFormat="1" applyFont="1" applyBorder="1" applyAlignment="1">
      <alignment horizontal="left" vertical="center" wrapText="1"/>
    </xf>
    <xf numFmtId="0" fontId="7" fillId="0" borderId="57" xfId="0" applyFont="1" applyBorder="1"/>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31" fillId="0" borderId="2" xfId="0" applyFont="1" applyBorder="1" applyAlignment="1">
      <alignment horizontal="left" vertical="center" wrapText="1"/>
    </xf>
    <xf numFmtId="0" fontId="1" fillId="0" borderId="58" xfId="0" applyFont="1" applyBorder="1" applyAlignment="1">
      <alignment horizontal="center" vertical="center" wrapText="1"/>
    </xf>
    <xf numFmtId="0" fontId="7" fillId="0" borderId="59" xfId="0" applyFont="1" applyBorder="1"/>
    <xf numFmtId="0" fontId="7" fillId="0" borderId="60" xfId="0" applyFont="1" applyBorder="1"/>
    <xf numFmtId="0" fontId="2" fillId="2" borderId="4" xfId="0" applyFont="1" applyFill="1" applyBorder="1" applyAlignment="1">
      <alignment horizontal="center" vertical="center" wrapText="1"/>
    </xf>
    <xf numFmtId="0" fontId="2" fillId="3" borderId="68" xfId="0" applyFont="1" applyFill="1" applyBorder="1" applyAlignment="1">
      <alignment horizontal="left" vertical="center" wrapText="1"/>
    </xf>
    <xf numFmtId="0" fontId="7" fillId="0" borderId="69" xfId="0" applyFont="1" applyBorder="1"/>
    <xf numFmtId="0" fontId="7" fillId="0" borderId="70" xfId="0" applyFont="1" applyBorder="1"/>
    <xf numFmtId="0" fontId="2" fillId="0" borderId="20" xfId="0" applyFont="1" applyBorder="1" applyAlignment="1">
      <alignment horizontal="left" vertical="center" wrapText="1"/>
    </xf>
    <xf numFmtId="0" fontId="2" fillId="2" borderId="2" xfId="0" applyFont="1" applyFill="1" applyBorder="1" applyAlignment="1">
      <alignment horizontal="center" vertical="center" wrapText="1"/>
    </xf>
    <xf numFmtId="49" fontId="29" fillId="2" borderId="4" xfId="0" applyNumberFormat="1" applyFont="1" applyFill="1" applyBorder="1" applyAlignment="1">
      <alignment horizontal="center" vertical="center" wrapText="1"/>
    </xf>
    <xf numFmtId="0" fontId="32" fillId="2" borderId="4" xfId="0" applyFont="1" applyFill="1" applyBorder="1" applyAlignment="1">
      <alignment horizontal="center" vertical="center"/>
    </xf>
    <xf numFmtId="166" fontId="1" fillId="0" borderId="4" xfId="0" applyNumberFormat="1" applyFont="1" applyBorder="1" applyAlignment="1">
      <alignment horizontal="center" vertical="center" wrapText="1"/>
    </xf>
    <xf numFmtId="0" fontId="2" fillId="0" borderId="58" xfId="0" applyFont="1" applyBorder="1" applyAlignment="1">
      <alignment horizontal="left" vertical="center" wrapText="1"/>
    </xf>
    <xf numFmtId="0" fontId="7" fillId="0" borderId="63" xfId="0" applyFont="1" applyBorder="1"/>
    <xf numFmtId="0" fontId="12" fillId="0" borderId="47" xfId="0" applyFont="1" applyBorder="1" applyAlignment="1">
      <alignment horizontal="left" vertical="center"/>
    </xf>
    <xf numFmtId="0" fontId="12" fillId="0" borderId="47" xfId="0" quotePrefix="1" applyFont="1" applyBorder="1" applyAlignment="1">
      <alignment horizontal="left" vertical="center"/>
    </xf>
    <xf numFmtId="0" fontId="1" fillId="0" borderId="0" xfId="0" applyFont="1" applyAlignment="1">
      <alignment horizontal="left" vertical="center"/>
    </xf>
    <xf numFmtId="0" fontId="2" fillId="3" borderId="62" xfId="0" applyFont="1" applyFill="1" applyBorder="1" applyAlignment="1">
      <alignment horizontal="left" vertical="center"/>
    </xf>
    <xf numFmtId="0" fontId="18" fillId="2" borderId="58"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6" borderId="2" xfId="0" applyFont="1" applyFill="1" applyBorder="1" applyAlignment="1">
      <alignment horizontal="center" vertical="center"/>
    </xf>
    <xf numFmtId="0" fontId="30" fillId="0" borderId="2" xfId="0" applyFont="1" applyBorder="1" applyAlignment="1">
      <alignment horizontal="center" vertical="center" wrapText="1"/>
    </xf>
    <xf numFmtId="0" fontId="1" fillId="0" borderId="13" xfId="0" applyFont="1" applyBorder="1" applyAlignment="1">
      <alignment horizontal="left" vertical="center"/>
    </xf>
    <xf numFmtId="0" fontId="30" fillId="0" borderId="68" xfId="0" applyFont="1" applyBorder="1" applyAlignment="1">
      <alignment horizontal="center" vertical="center" wrapText="1"/>
    </xf>
    <xf numFmtId="0" fontId="2" fillId="0" borderId="17"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vertical="center" wrapText="1"/>
    </xf>
    <xf numFmtId="0" fontId="2" fillId="0" borderId="68" xfId="0" applyFont="1" applyBorder="1" applyAlignment="1">
      <alignment horizontal="left" vertical="center" wrapText="1"/>
    </xf>
    <xf numFmtId="0" fontId="12" fillId="0" borderId="5" xfId="0" applyFont="1" applyBorder="1" applyAlignment="1">
      <alignment horizontal="center" vertical="center"/>
    </xf>
    <xf numFmtId="49" fontId="1" fillId="0" borderId="17" xfId="0" applyNumberFormat="1" applyFont="1" applyBorder="1" applyAlignment="1">
      <alignment horizontal="left" vertical="center" wrapText="1"/>
    </xf>
    <xf numFmtId="0" fontId="1" fillId="0" borderId="20" xfId="0" applyFont="1" applyBorder="1" applyAlignment="1">
      <alignment horizontal="center" vertical="center" wrapText="1"/>
    </xf>
    <xf numFmtId="0" fontId="19" fillId="0" borderId="4" xfId="0" applyFont="1" applyBorder="1" applyAlignment="1">
      <alignment horizontal="center" vertical="center"/>
    </xf>
    <xf numFmtId="0" fontId="2" fillId="3" borderId="2" xfId="0" applyFont="1" applyFill="1" applyBorder="1" applyAlignment="1">
      <alignment horizontal="center" vertical="center"/>
    </xf>
    <xf numFmtId="0" fontId="1" fillId="0" borderId="17" xfId="0" applyFont="1" applyBorder="1" applyAlignment="1">
      <alignment horizontal="left" vertical="center" shrinkToFit="1"/>
    </xf>
    <xf numFmtId="0" fontId="2" fillId="3" borderId="2" xfId="0" applyFont="1" applyFill="1" applyBorder="1" applyAlignment="1">
      <alignment horizontal="left" vertical="top" wrapText="1"/>
    </xf>
    <xf numFmtId="0" fontId="1" fillId="0" borderId="73" xfId="0" applyFont="1" applyBorder="1" applyAlignment="1">
      <alignment horizontal="center" vertical="center" wrapText="1"/>
    </xf>
    <xf numFmtId="0" fontId="7" fillId="0" borderId="74" xfId="0" applyFont="1" applyBorder="1"/>
    <xf numFmtId="0" fontId="7" fillId="0" borderId="75" xfId="0" applyFont="1" applyBorder="1"/>
    <xf numFmtId="0" fontId="1" fillId="0" borderId="66" xfId="0" applyFont="1" applyBorder="1" applyAlignment="1">
      <alignment horizontal="center" vertical="center" wrapText="1"/>
    </xf>
    <xf numFmtId="0" fontId="7" fillId="0" borderId="67" xfId="0" applyFont="1" applyBorder="1"/>
    <xf numFmtId="0" fontId="2" fillId="0" borderId="3" xfId="0" applyFont="1" applyBorder="1" applyAlignment="1">
      <alignment horizontal="center" vertical="center" wrapText="1"/>
    </xf>
    <xf numFmtId="0" fontId="2" fillId="3" borderId="58" xfId="0" applyFont="1" applyFill="1" applyBorder="1" applyAlignment="1">
      <alignment horizontal="left" vertical="center" wrapText="1"/>
    </xf>
    <xf numFmtId="0" fontId="31" fillId="0" borderId="2" xfId="0" applyFont="1" applyBorder="1" applyAlignment="1">
      <alignment horizontal="left" vertical="center"/>
    </xf>
    <xf numFmtId="0" fontId="12" fillId="0" borderId="4" xfId="0" applyFont="1" applyBorder="1" applyAlignment="1">
      <alignment horizontal="center" vertical="center" wrapText="1"/>
    </xf>
    <xf numFmtId="0" fontId="30" fillId="0" borderId="66" xfId="0" applyFont="1" applyBorder="1" applyAlignment="1">
      <alignment horizontal="center" vertical="center" wrapText="1"/>
    </xf>
    <xf numFmtId="0" fontId="2" fillId="0" borderId="66" xfId="0" applyFont="1" applyBorder="1" applyAlignment="1">
      <alignment horizontal="left" vertical="center" wrapText="1"/>
    </xf>
    <xf numFmtId="0" fontId="31" fillId="3" borderId="2" xfId="0" applyFont="1" applyFill="1" applyBorder="1" applyAlignment="1">
      <alignment horizontal="left" vertical="center"/>
    </xf>
    <xf numFmtId="15" fontId="1" fillId="0" borderId="4" xfId="0" applyNumberFormat="1" applyFont="1" applyBorder="1" applyAlignment="1">
      <alignment horizontal="center" vertical="center" wrapText="1"/>
    </xf>
    <xf numFmtId="0" fontId="7" fillId="0" borderId="71" xfId="0" applyFont="1" applyBorder="1"/>
    <xf numFmtId="0" fontId="31" fillId="0" borderId="20" xfId="0" applyFont="1" applyBorder="1" applyAlignment="1">
      <alignment horizontal="left" vertical="center" wrapText="1"/>
    </xf>
    <xf numFmtId="49" fontId="1" fillId="2" borderId="4" xfId="0" applyNumberFormat="1" applyFont="1" applyFill="1" applyBorder="1" applyAlignment="1">
      <alignment horizontal="center" vertical="center" wrapText="1"/>
    </xf>
    <xf numFmtId="0" fontId="36" fillId="2" borderId="73" xfId="0" applyFont="1" applyFill="1" applyBorder="1" applyAlignment="1">
      <alignment horizontal="center" vertical="center"/>
    </xf>
    <xf numFmtId="49" fontId="1" fillId="0" borderId="4" xfId="0" applyNumberFormat="1" applyFont="1" applyBorder="1" applyAlignment="1">
      <alignment horizontal="center" vertical="center" wrapText="1"/>
    </xf>
    <xf numFmtId="49" fontId="1" fillId="0" borderId="17" xfId="0" applyNumberFormat="1" applyFont="1" applyBorder="1" applyAlignment="1">
      <alignment horizontal="center" vertical="center" wrapText="1"/>
    </xf>
    <xf numFmtId="49" fontId="1" fillId="0" borderId="18" xfId="0" applyNumberFormat="1" applyFont="1" applyBorder="1" applyAlignment="1">
      <alignment horizontal="center" vertical="center" wrapText="1"/>
    </xf>
    <xf numFmtId="0" fontId="34" fillId="2" borderId="72" xfId="0" applyFont="1" applyFill="1" applyBorder="1" applyAlignment="1">
      <alignment horizontal="center" vertical="center"/>
    </xf>
    <xf numFmtId="0" fontId="1" fillId="0" borderId="17" xfId="0" applyFont="1" applyBorder="1" applyAlignment="1">
      <alignment horizontal="center" vertical="top"/>
    </xf>
    <xf numFmtId="0" fontId="1" fillId="0" borderId="13" xfId="0" applyFont="1" applyBorder="1" applyAlignment="1">
      <alignment horizontal="left" vertical="center" wrapText="1"/>
    </xf>
    <xf numFmtId="0" fontId="43" fillId="0" borderId="13" xfId="0" applyFont="1" applyBorder="1" applyAlignment="1">
      <alignment horizontal="left" vertical="center" wrapText="1"/>
    </xf>
    <xf numFmtId="0" fontId="1" fillId="0" borderId="4" xfId="0" applyFont="1" applyBorder="1" applyAlignment="1">
      <alignment horizontal="center" vertical="top"/>
    </xf>
    <xf numFmtId="17" fontId="1" fillId="0" borderId="4" xfId="0" quotePrefix="1" applyNumberFormat="1" applyFont="1" applyBorder="1" applyAlignment="1">
      <alignment horizontal="center" vertical="center" wrapText="1"/>
    </xf>
    <xf numFmtId="0" fontId="28" fillId="0" borderId="13" xfId="0" applyFont="1" applyBorder="1" applyAlignment="1">
      <alignment horizontal="left" vertical="center" wrapText="1"/>
    </xf>
    <xf numFmtId="0" fontId="28" fillId="0" borderId="13" xfId="0" applyFont="1" applyBorder="1" applyAlignment="1">
      <alignment horizontal="left"/>
    </xf>
    <xf numFmtId="17" fontId="1" fillId="0" borderId="13" xfId="0" quotePrefix="1" applyNumberFormat="1" applyFont="1" applyBorder="1" applyAlignment="1">
      <alignment horizontal="left" vertical="center" wrapText="1"/>
    </xf>
    <xf numFmtId="0" fontId="47" fillId="0" borderId="13" xfId="0" applyFont="1" applyBorder="1" applyAlignment="1">
      <alignment horizontal="left"/>
    </xf>
    <xf numFmtId="0" fontId="28" fillId="0" borderId="13" xfId="0" applyFont="1" applyBorder="1" applyAlignment="1">
      <alignment horizontal="left" vertical="center"/>
    </xf>
    <xf numFmtId="14" fontId="1" fillId="0" borderId="13" xfId="0" quotePrefix="1" applyNumberFormat="1" applyFont="1" applyBorder="1" applyAlignment="1">
      <alignment horizontal="left" vertical="center" wrapText="1"/>
    </xf>
    <xf numFmtId="0" fontId="2" fillId="2" borderId="2" xfId="0" applyFont="1" applyFill="1" applyBorder="1" applyAlignment="1">
      <alignment horizontal="left" vertical="center" wrapText="1"/>
    </xf>
    <xf numFmtId="0" fontId="2" fillId="8" borderId="2" xfId="0" applyFont="1" applyFill="1" applyBorder="1" applyAlignment="1">
      <alignment horizontal="left" vertical="center" wrapText="1"/>
    </xf>
    <xf numFmtId="0" fontId="2" fillId="9" borderId="2" xfId="0" applyFont="1" applyFill="1" applyBorder="1" applyAlignment="1">
      <alignment horizontal="left" vertical="center" wrapText="1"/>
    </xf>
    <xf numFmtId="0" fontId="1" fillId="0" borderId="13" xfId="0" applyFont="1" applyBorder="1" applyAlignment="1">
      <alignment horizontal="center" vertical="center" wrapText="1"/>
    </xf>
    <xf numFmtId="14" fontId="1" fillId="0" borderId="4" xfId="0" quotePrefix="1" applyNumberFormat="1" applyFont="1" applyBorder="1" applyAlignment="1">
      <alignment horizontal="center" vertical="center" wrapText="1"/>
    </xf>
    <xf numFmtId="0" fontId="1" fillId="0" borderId="38" xfId="0" applyFont="1" applyBorder="1" applyAlignment="1">
      <alignment horizontal="left" vertical="center" wrapText="1"/>
    </xf>
    <xf numFmtId="0" fontId="1" fillId="0" borderId="4" xfId="0" quotePrefix="1" applyFont="1" applyBorder="1" applyAlignment="1">
      <alignment horizontal="center" vertical="center" wrapText="1"/>
    </xf>
    <xf numFmtId="0" fontId="46" fillId="0" borderId="13" xfId="0" applyFont="1" applyBorder="1" applyAlignment="1">
      <alignment horizontal="left" vertical="center"/>
    </xf>
    <xf numFmtId="0" fontId="1" fillId="0" borderId="36" xfId="0" applyFont="1" applyBorder="1" applyAlignment="1">
      <alignment horizontal="left" vertical="center" wrapText="1"/>
    </xf>
    <xf numFmtId="15" fontId="28" fillId="0" borderId="13" xfId="0" quotePrefix="1" applyNumberFormat="1" applyFont="1" applyBorder="1" applyAlignment="1">
      <alignment horizontal="left" vertical="center" wrapText="1"/>
    </xf>
    <xf numFmtId="0" fontId="1" fillId="4"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1" fillId="0" borderId="36" xfId="0" applyFont="1" applyBorder="1" applyAlignment="1">
      <alignment horizontal="left"/>
    </xf>
    <xf numFmtId="0" fontId="1" fillId="0" borderId="38" xfId="0" applyFont="1" applyBorder="1" applyAlignment="1">
      <alignment horizontal="center" vertical="center"/>
    </xf>
    <xf numFmtId="0" fontId="1" fillId="0" borderId="38" xfId="0" applyFont="1" applyBorder="1" applyAlignment="1">
      <alignment horizontal="left"/>
    </xf>
    <xf numFmtId="0" fontId="2" fillId="2" borderId="68" xfId="0" applyFont="1" applyFill="1" applyBorder="1" applyAlignment="1">
      <alignment horizontal="left" vertical="center" wrapText="1"/>
    </xf>
    <xf numFmtId="0" fontId="2" fillId="7" borderId="2" xfId="0" applyFont="1" applyFill="1" applyBorder="1" applyAlignment="1">
      <alignment horizontal="left" vertical="center" wrapText="1"/>
    </xf>
    <xf numFmtId="15" fontId="28" fillId="0" borderId="13" xfId="0" quotePrefix="1" applyNumberFormat="1" applyFont="1" applyBorder="1" applyAlignment="1">
      <alignment horizontal="left"/>
    </xf>
    <xf numFmtId="0" fontId="1" fillId="0" borderId="13" xfId="0" quotePrefix="1" applyFont="1" applyBorder="1" applyAlignment="1">
      <alignment horizontal="left" vertical="center" wrapText="1"/>
    </xf>
    <xf numFmtId="0" fontId="1" fillId="4" borderId="4" xfId="0" applyFont="1" applyFill="1" applyBorder="1" applyAlignment="1">
      <alignment horizontal="center" vertical="center"/>
    </xf>
    <xf numFmtId="0" fontId="2" fillId="0" borderId="2" xfId="0" applyFont="1" applyBorder="1" applyAlignment="1">
      <alignment horizontal="center" vertical="center" wrapText="1"/>
    </xf>
    <xf numFmtId="0" fontId="48" fillId="0" borderId="13" xfId="0" applyFont="1" applyBorder="1" applyAlignment="1">
      <alignment horizontal="left" vertical="center" wrapText="1"/>
    </xf>
    <xf numFmtId="15" fontId="45" fillId="0" borderId="13" xfId="0" applyNumberFormat="1" applyFont="1" applyBorder="1" applyAlignment="1">
      <alignment horizontal="left" vertical="center"/>
    </xf>
    <xf numFmtId="0" fontId="44" fillId="0" borderId="13" xfId="0" applyFont="1" applyBorder="1" applyAlignment="1">
      <alignment horizontal="left" vertical="center" wrapText="1"/>
    </xf>
    <xf numFmtId="15" fontId="1" fillId="0" borderId="13" xfId="0" quotePrefix="1" applyNumberFormat="1" applyFont="1" applyBorder="1" applyAlignment="1">
      <alignment horizontal="left" vertical="center" wrapText="1"/>
    </xf>
    <xf numFmtId="17" fontId="1" fillId="0" borderId="13" xfId="0" applyNumberFormat="1" applyFont="1" applyBorder="1" applyAlignment="1">
      <alignment horizontal="left" vertical="center" wrapText="1"/>
    </xf>
    <xf numFmtId="0" fontId="1" fillId="0" borderId="5" xfId="0" applyFont="1" applyBorder="1" applyAlignment="1">
      <alignment horizontal="center" vertical="center" wrapText="1"/>
    </xf>
    <xf numFmtId="17" fontId="1" fillId="0" borderId="4" xfId="0" applyNumberFormat="1" applyFont="1" applyBorder="1" applyAlignment="1">
      <alignment horizontal="center" vertical="center" wrapText="1"/>
    </xf>
    <xf numFmtId="0" fontId="12" fillId="0" borderId="13" xfId="0" applyFont="1" applyBorder="1" applyAlignment="1">
      <alignment horizontal="left" vertical="center" wrapText="1"/>
    </xf>
    <xf numFmtId="0" fontId="1" fillId="4" borderId="72" xfId="0" applyFont="1" applyFill="1" applyBorder="1" applyAlignment="1">
      <alignment horizontal="center" vertical="center" wrapText="1"/>
    </xf>
    <xf numFmtId="0" fontId="16" fillId="0" borderId="2" xfId="0" applyFont="1" applyBorder="1" applyAlignment="1">
      <alignment horizontal="left" vertical="center" wrapText="1"/>
    </xf>
    <xf numFmtId="0" fontId="1" fillId="0" borderId="0" xfId="0" applyFont="1" applyAlignment="1">
      <alignment horizontal="left"/>
    </xf>
    <xf numFmtId="0" fontId="2" fillId="10" borderId="68" xfId="0" applyFont="1" applyFill="1" applyBorder="1" applyAlignment="1">
      <alignment horizontal="left" vertical="center" wrapText="1"/>
    </xf>
    <xf numFmtId="0" fontId="1" fillId="10" borderId="2" xfId="0" applyFont="1" applyFill="1" applyBorder="1" applyAlignment="1">
      <alignment horizontal="left" vertical="center" wrapText="1"/>
    </xf>
    <xf numFmtId="0" fontId="12" fillId="0" borderId="17" xfId="0" applyFont="1" applyBorder="1" applyAlignment="1">
      <alignment horizontal="left" vertical="center"/>
    </xf>
    <xf numFmtId="0" fontId="12" fillId="0" borderId="17" xfId="0" applyFont="1" applyBorder="1" applyAlignment="1">
      <alignment horizontal="left" vertical="center" wrapText="1"/>
    </xf>
    <xf numFmtId="0" fontId="64" fillId="0" borderId="2" xfId="0" applyFont="1" applyBorder="1" applyAlignment="1">
      <alignment horizontal="center" vertical="center" wrapText="1"/>
    </xf>
    <xf numFmtId="0" fontId="64" fillId="0" borderId="0" xfId="0" applyFont="1" applyAlignment="1">
      <alignment horizontal="center" wrapText="1"/>
    </xf>
    <xf numFmtId="0" fontId="62" fillId="0" borderId="3" xfId="0" applyFont="1" applyBorder="1" applyAlignment="1">
      <alignment horizontal="left" wrapText="1"/>
    </xf>
    <xf numFmtId="0" fontId="64" fillId="0" borderId="3" xfId="0" applyFont="1" applyBorder="1" applyAlignment="1">
      <alignment horizontal="center" wrapText="1"/>
    </xf>
    <xf numFmtId="0" fontId="64" fillId="0" borderId="36" xfId="0" applyFont="1" applyBorder="1" applyAlignment="1">
      <alignment horizontal="center" vertical="center" wrapText="1"/>
    </xf>
    <xf numFmtId="0" fontId="63" fillId="0" borderId="3" xfId="0" quotePrefix="1" applyFont="1" applyBorder="1"/>
    <xf numFmtId="0" fontId="62" fillId="0" borderId="20" xfId="0" applyFont="1" applyBorder="1" applyAlignment="1">
      <alignment horizontal="center" wrapText="1"/>
    </xf>
    <xf numFmtId="0" fontId="64" fillId="0" borderId="3" xfId="0" applyFont="1" applyBorder="1" applyAlignment="1">
      <alignment wrapText="1"/>
    </xf>
    <xf numFmtId="0" fontId="62" fillId="0" borderId="17" xfId="0" applyFont="1" applyBorder="1" applyAlignment="1">
      <alignment horizontal="left" vertical="top" wrapText="1"/>
    </xf>
    <xf numFmtId="0" fontId="64" fillId="0" borderId="17" xfId="0" applyFont="1" applyBorder="1" applyAlignment="1">
      <alignment horizontal="left" vertical="center" wrapText="1"/>
    </xf>
    <xf numFmtId="0" fontId="64" fillId="0" borderId="2" xfId="0" applyFont="1" applyBorder="1" applyAlignment="1">
      <alignment vertical="top" wrapText="1"/>
    </xf>
    <xf numFmtId="0" fontId="62" fillId="0" borderId="2" xfId="0" applyFont="1" applyBorder="1" applyAlignment="1">
      <alignment horizontal="center" vertical="center" wrapText="1"/>
    </xf>
    <xf numFmtId="0" fontId="62" fillId="0" borderId="4" xfId="0" applyFont="1" applyBorder="1" applyAlignment="1">
      <alignment horizontal="center" vertical="top" wrapText="1"/>
    </xf>
    <xf numFmtId="0" fontId="64" fillId="0" borderId="2" xfId="0" applyFont="1" applyBorder="1" applyAlignment="1">
      <alignment horizontal="left"/>
    </xf>
    <xf numFmtId="0" fontId="62" fillId="0" borderId="2" xfId="0" applyFont="1" applyBorder="1" applyAlignment="1">
      <alignment horizontal="left"/>
    </xf>
    <xf numFmtId="0" fontId="25" fillId="0" borderId="0" xfId="0" applyFont="1" applyAlignment="1">
      <alignment horizontal="center"/>
    </xf>
    <xf numFmtId="0" fontId="25" fillId="0" borderId="0" xfId="0" applyFont="1" applyAlignment="1">
      <alignment horizontal="left"/>
    </xf>
    <xf numFmtId="0" fontId="64" fillId="0" borderId="20" xfId="0" applyFont="1" applyBorder="1" applyAlignment="1">
      <alignment horizontal="center" vertical="center"/>
    </xf>
    <xf numFmtId="0" fontId="64" fillId="0" borderId="5" xfId="0" applyFont="1" applyBorder="1" applyAlignment="1">
      <alignment horizontal="center" vertical="top" wrapText="1"/>
    </xf>
    <xf numFmtId="0" fontId="64" fillId="0" borderId="4" xfId="0" applyFont="1" applyBorder="1" applyAlignment="1">
      <alignment horizontal="center" vertical="center" wrapText="1"/>
    </xf>
    <xf numFmtId="0" fontId="62" fillId="0" borderId="3" xfId="0" applyFont="1" applyBorder="1" applyAlignment="1">
      <alignment horizontal="left" vertical="top" wrapText="1"/>
    </xf>
    <xf numFmtId="0" fontId="64" fillId="0" borderId="2" xfId="0" applyFont="1" applyBorder="1" applyAlignment="1">
      <alignment horizontal="center" wrapText="1"/>
    </xf>
    <xf numFmtId="0" fontId="64" fillId="0" borderId="4" xfId="0" applyFont="1" applyBorder="1" applyAlignment="1">
      <alignment horizontal="center" vertical="top" wrapText="1"/>
    </xf>
    <xf numFmtId="0" fontId="63" fillId="0" borderId="3" xfId="0" applyFont="1" applyBorder="1"/>
    <xf numFmtId="0" fontId="63" fillId="0" borderId="3" xfId="0" applyFont="1" applyBorder="1" applyAlignment="1">
      <alignment horizontal="left"/>
    </xf>
    <xf numFmtId="0" fontId="60" fillId="0" borderId="3" xfId="0" applyFont="1" applyBorder="1" applyAlignment="1">
      <alignment horizontal="left"/>
    </xf>
    <xf numFmtId="0" fontId="64" fillId="0" borderId="18" xfId="0" applyFont="1" applyBorder="1" applyAlignment="1">
      <alignment horizontal="center" vertical="center" wrapText="1"/>
    </xf>
    <xf numFmtId="0" fontId="62" fillId="0" borderId="3" xfId="0" applyFont="1" applyBorder="1" applyAlignment="1">
      <alignment horizontal="center" wrapText="1"/>
    </xf>
    <xf numFmtId="0" fontId="62" fillId="0" borderId="20" xfId="0" applyFont="1" applyBorder="1" applyAlignment="1">
      <alignment horizontal="left" vertical="top" wrapText="1"/>
    </xf>
    <xf numFmtId="0" fontId="64" fillId="0" borderId="17" xfId="0" applyFont="1" applyBorder="1" applyAlignment="1">
      <alignment horizontal="center" vertical="center" wrapText="1"/>
    </xf>
    <xf numFmtId="0" fontId="64" fillId="0" borderId="1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400050</xdr:colOff>
      <xdr:row>247</xdr:row>
      <xdr:rowOff>161925</xdr:rowOff>
    </xdr:from>
    <xdr:ext cx="1409700" cy="9144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266700</xdr:colOff>
      <xdr:row>361</xdr:row>
      <xdr:rowOff>190500</xdr:rowOff>
    </xdr:from>
    <xdr:ext cx="1762125" cy="971550"/>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104775</xdr:colOff>
      <xdr:row>701</xdr:row>
      <xdr:rowOff>66675</xdr:rowOff>
    </xdr:from>
    <xdr:ext cx="1314450" cy="800100"/>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495300</xdr:colOff>
      <xdr:row>78</xdr:row>
      <xdr:rowOff>9525</xdr:rowOff>
    </xdr:from>
    <xdr:ext cx="1495425" cy="838200"/>
    <xdr:pic>
      <xdr:nvPicPr>
        <xdr:cNvPr id="2" name="image4.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8</xdr:col>
      <xdr:colOff>742950</xdr:colOff>
      <xdr:row>159</xdr:row>
      <xdr:rowOff>171450</xdr:rowOff>
    </xdr:from>
    <xdr:ext cx="1162050" cy="790575"/>
    <xdr:pic>
      <xdr:nvPicPr>
        <xdr:cNvPr id="2" name="image5.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361950</xdr:colOff>
      <xdr:row>0</xdr:row>
      <xdr:rowOff>57150</xdr:rowOff>
    </xdr:from>
    <xdr:ext cx="495300" cy="742950"/>
    <xdr:sp macro="" textlink="">
      <xdr:nvSpPr>
        <xdr:cNvPr id="1025" name="Object 1" descr="rId1" hidden="1">
          <a:extLst>
            <a:ext uri="{FF2B5EF4-FFF2-40B4-BE49-F238E27FC236}">
              <a16:creationId xmlns:a16="http://schemas.microsoft.com/office/drawing/2014/main" id="{00000000-0008-0000-0700-000001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20Fisika\Downloads\Users\Mirna\AppData\Local\Temp\Rar$DIa0.631\DUPAK%20Pak%20Fauz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K"/>
      <sheetName val="DUPAK"/>
      <sheetName val="PENDIDIKAN"/>
      <sheetName val="PENELITIAN"/>
      <sheetName val="PENGABDIAN"/>
      <sheetName val="PENUNJANG"/>
      <sheetName val="Resume Sidang TPJA Fakultas"/>
      <sheetName val="Sheet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DGd-E8gra79QfDev5PCjVl4_KKHqBjcV/view?usp=sharing" TargetMode="External"/><Relationship Id="rId3" Type="http://schemas.openxmlformats.org/officeDocument/2006/relationships/hyperlink" Target="https://drive.google.com/file/d/1-jxcMOu6Uz4p7Wst2fuj91jthi_i5Dkl/view?usp=sharing" TargetMode="External"/><Relationship Id="rId7" Type="http://schemas.openxmlformats.org/officeDocument/2006/relationships/hyperlink" Target="https://drive.google.com/file/d/1uuiKyPjzewy3xtgpL8L3oNLml0Q8L-14/view?usp=sharing" TargetMode="External"/><Relationship Id="rId2" Type="http://schemas.openxmlformats.org/officeDocument/2006/relationships/hyperlink" Target="https://drive.google.com/file/d/1U0DApxVXLOX2FDlG4vJ0XhhTxbmhSvbe/view?usp=sharing" TargetMode="External"/><Relationship Id="rId1" Type="http://schemas.openxmlformats.org/officeDocument/2006/relationships/hyperlink" Target="https://drive.google.com/file/d/16ZnlcrrqaPryUB3oLfmzo_1y2jM8I_GE/view?usp=sharing" TargetMode="External"/><Relationship Id="rId6" Type="http://schemas.openxmlformats.org/officeDocument/2006/relationships/hyperlink" Target="https://drive.google.com/file/d/1JVXonROwfiOn_rK1nQbxc5ZXuyzD2PZN/view?usp=sharing" TargetMode="External"/><Relationship Id="rId5" Type="http://schemas.openxmlformats.org/officeDocument/2006/relationships/hyperlink" Target="https://drive.google.com/file/d/1XG1In-20k9sa9qnFaj0YgSnbGpnnI0ID/view?usp=sharing" TargetMode="External"/><Relationship Id="rId4" Type="http://schemas.openxmlformats.org/officeDocument/2006/relationships/hyperlink" Target="https://drive.google.com/file/d/1_XhmuqqDwyqywlmuAaYRdHlaV5cExwnU/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6" Type="http://schemas.openxmlformats.org/officeDocument/2006/relationships/hyperlink" Target="https://drive.google.com/file/d/12hpMRMkXbXxL3q8WuCJ-Kk-aVlTF8pit/view?usp=sharing" TargetMode="External"/><Relationship Id="rId117" Type="http://schemas.openxmlformats.org/officeDocument/2006/relationships/drawing" Target="../drawings/drawing2.xml"/><Relationship Id="rId21" Type="http://schemas.openxmlformats.org/officeDocument/2006/relationships/hyperlink" Target="https://drive.google.com/file/d/1-QzJVuS9Vlj-bqexGrSI_3fj3gMx5dry/view?usp=sharing" TargetMode="External"/><Relationship Id="rId42" Type="http://schemas.openxmlformats.org/officeDocument/2006/relationships/hyperlink" Target="https://drive.google.com/file/d/12eJygXyZPBPmD3AoiPz2Oyb72AELs8T8/view?usp=sharing" TargetMode="External"/><Relationship Id="rId47" Type="http://schemas.openxmlformats.org/officeDocument/2006/relationships/hyperlink" Target="https://drive.google.com/file/d/1wWisYEh096RjW4HPo_v6KyyTUM8wOS6a/view?usp=sharing" TargetMode="External"/><Relationship Id="rId63" Type="http://schemas.openxmlformats.org/officeDocument/2006/relationships/hyperlink" Target="https://drive.google.com/file/d/18yWxoE8vPkp5yeKhGaQfA2SQObvMe-KZ/view?usp=sharing" TargetMode="External"/><Relationship Id="rId68" Type="http://schemas.openxmlformats.org/officeDocument/2006/relationships/hyperlink" Target="https://drive.google.com/file/d/1NOGA4OqG2Hj3HEBx1MjlbxqzrvUSMW6c/view?usp=sharing" TargetMode="External"/><Relationship Id="rId84" Type="http://schemas.openxmlformats.org/officeDocument/2006/relationships/hyperlink" Target="https://drive.google.com/file/d/1OXY3yK-yfCXx4-mbp3LzD4yDsOvMcpgV/view?usp=sharing" TargetMode="External"/><Relationship Id="rId89" Type="http://schemas.openxmlformats.org/officeDocument/2006/relationships/hyperlink" Target="https://drive.google.com/file/d/1vAX97Vw_lBDjLklL9SPs_A6CtMU5RqIN/view?usp=sharing" TargetMode="External"/><Relationship Id="rId112" Type="http://schemas.openxmlformats.org/officeDocument/2006/relationships/hyperlink" Target="https://drive.google.com/file/d/1vYSdak2P9PeItASaBEWnAGnqEuoSk7rF/view?usp=sharing" TargetMode="External"/><Relationship Id="rId16" Type="http://schemas.openxmlformats.org/officeDocument/2006/relationships/hyperlink" Target="https://drive.google.com/file/d/1YB5iZ7vIEcIIGhqKMG4iTtzcwO0vA2HG/view?usp=sharing" TargetMode="External"/><Relationship Id="rId107" Type="http://schemas.openxmlformats.org/officeDocument/2006/relationships/hyperlink" Target="https://drive.google.com/file/d/1b991BWhFLzza9NLfE2pevjUH3S7WJg04/view?usp=sharing" TargetMode="External"/><Relationship Id="rId11" Type="http://schemas.openxmlformats.org/officeDocument/2006/relationships/hyperlink" Target="https://drive.google.com/file/d/1zhxaXLrTHqbg0IlDiWXuKqJsv_HVgTcb/view?usp=sharing" TargetMode="External"/><Relationship Id="rId32" Type="http://schemas.openxmlformats.org/officeDocument/2006/relationships/hyperlink" Target="https://drive.google.com/file/d/1Y1zffeDyXXVen5k-D9elac2uQYmlR1_u/view?usp=sharing" TargetMode="External"/><Relationship Id="rId37" Type="http://schemas.openxmlformats.org/officeDocument/2006/relationships/hyperlink" Target="https://drive.google.com/file/d/10L2NZqq-4TlZvRhg-akgGyChkBM4VKgb/view?usp=sharing" TargetMode="External"/><Relationship Id="rId53" Type="http://schemas.openxmlformats.org/officeDocument/2006/relationships/hyperlink" Target="https://drive.google.com/file/d/1DUkxBrqpibpMCIeR3q9qSKQZi-B_UQjW/view?usp=sharing" TargetMode="External"/><Relationship Id="rId58" Type="http://schemas.openxmlformats.org/officeDocument/2006/relationships/hyperlink" Target="https://drive.google.com/file/d/1xVXWQJYuGw_Yv1jbwh4kciayg03exJy8/view?usp=sharing" TargetMode="External"/><Relationship Id="rId74" Type="http://schemas.openxmlformats.org/officeDocument/2006/relationships/hyperlink" Target="https://drive.google.com/file/d/1wGFpuMAlmi4Eo7g3ySYOll2ErSK3YW66/view?usp=sharing" TargetMode="External"/><Relationship Id="rId79" Type="http://schemas.openxmlformats.org/officeDocument/2006/relationships/hyperlink" Target="https://drive.google.com/file/d/1D7c5UdZ9QBwSA2WYRGc6ndhLqI9bFsgi/view?usp=sharing" TargetMode="External"/><Relationship Id="rId102" Type="http://schemas.openxmlformats.org/officeDocument/2006/relationships/hyperlink" Target="https://drive.google.com/file/d/1oE3aZcOkiaNxgABGbeUTuKCAieAFgbEx/view?usp=sharing" TargetMode="External"/><Relationship Id="rId5" Type="http://schemas.openxmlformats.org/officeDocument/2006/relationships/hyperlink" Target="https://drive.google.com/file/d/12Al7UqJ0lKPGQAknWXvyfcwVraxBtztD/view?usp=sharing" TargetMode="External"/><Relationship Id="rId90" Type="http://schemas.openxmlformats.org/officeDocument/2006/relationships/hyperlink" Target="https://drive.google.com/file/d/1x4Q0Rfpn8RJUJe5peaMlPuomLgxmyJpL/view?usp=sharing" TargetMode="External"/><Relationship Id="rId95" Type="http://schemas.openxmlformats.org/officeDocument/2006/relationships/hyperlink" Target="https://drive.google.com/file/d/1hQ8ov61K7wg8rIhyOmjLvwEcqUz7olxZ/view?usp=sharing" TargetMode="External"/><Relationship Id="rId22" Type="http://schemas.openxmlformats.org/officeDocument/2006/relationships/hyperlink" Target="https://drive.google.com/file/d/1uec_kzazTfkpO36FIs-aYjh2foPBR1I2/view?usp=sharing" TargetMode="External"/><Relationship Id="rId27" Type="http://schemas.openxmlformats.org/officeDocument/2006/relationships/hyperlink" Target="https://drive.google.com/file/d/1rDm-vKXzIRqJ4r5QOuYPZBzkkaHJZ140/view?usp=sharing" TargetMode="External"/><Relationship Id="rId43" Type="http://schemas.openxmlformats.org/officeDocument/2006/relationships/hyperlink" Target="https://drive.google.com/file/d/10xGGpGmS1gArH4bLQ-IGfHg0F1QVNI_j/view?usp=sharing" TargetMode="External"/><Relationship Id="rId48" Type="http://schemas.openxmlformats.org/officeDocument/2006/relationships/hyperlink" Target="https://drive.google.com/file/d/1hYkPJKCJVe2uyFQ3ZblLP99YYAyVm4Cl/view?usp=sharing" TargetMode="External"/><Relationship Id="rId64" Type="http://schemas.openxmlformats.org/officeDocument/2006/relationships/hyperlink" Target="https://drive.google.com/file/d/1EvjeqRstkDGmjNNt6T6GzgOXtOQD8xHi/view?usp=sharing" TargetMode="External"/><Relationship Id="rId69" Type="http://schemas.openxmlformats.org/officeDocument/2006/relationships/hyperlink" Target="https://drive.google.com/file/d/1P6r4A0fT_qSmmGeuN8U-KdHqkaICL_Jg/view?usp=sharing" TargetMode="External"/><Relationship Id="rId113" Type="http://schemas.openxmlformats.org/officeDocument/2006/relationships/hyperlink" Target="https://drive.google.com/file/d/1mFLCiiSvgP1SFJ_dsTKfSDXIsNhWJ4mJ/view?usp=sharing" TargetMode="External"/><Relationship Id="rId80" Type="http://schemas.openxmlformats.org/officeDocument/2006/relationships/hyperlink" Target="https://drive.google.com/file/d/1KuDxj03C7tENLqlpXRJqa6BO2tFl7Ngo/view?usp=sharing" TargetMode="External"/><Relationship Id="rId85" Type="http://schemas.openxmlformats.org/officeDocument/2006/relationships/hyperlink" Target="https://drive.google.com/file/d/1fp1zPt3F5bUncildhIxi1r4Y_bk5mpqI/view?usp=sharing" TargetMode="External"/><Relationship Id="rId12" Type="http://schemas.openxmlformats.org/officeDocument/2006/relationships/hyperlink" Target="https://drive.google.com/file/d/1TT5P5eH0V3FTL4Tdk84NoE_UBp4IncD0/view?usp=sharing" TargetMode="External"/><Relationship Id="rId17" Type="http://schemas.openxmlformats.org/officeDocument/2006/relationships/hyperlink" Target="https://drive.google.com/file/d/1JUlucj232QWQIT9xEocSHx7uLLp_9Rjp/view?usp=sharing" TargetMode="External"/><Relationship Id="rId33" Type="http://schemas.openxmlformats.org/officeDocument/2006/relationships/hyperlink" Target="https://drive.google.com/file/d/14ZxRW48pi8vy4FlhHGX4zxuQ584YrJOL/view?usp=sharing" TargetMode="External"/><Relationship Id="rId38" Type="http://schemas.openxmlformats.org/officeDocument/2006/relationships/hyperlink" Target="https://drive.google.com/file/d/1y5IICT6KVeIXcOxhEik1y_KxFJbQdUJB/view?usp=sharing" TargetMode="External"/><Relationship Id="rId59" Type="http://schemas.openxmlformats.org/officeDocument/2006/relationships/hyperlink" Target="https://drive.google.com/file/d/1qTz9VZN5txucLS8W1FPZmddUIjtywnLF/view?usp=sharing" TargetMode="External"/><Relationship Id="rId103" Type="http://schemas.openxmlformats.org/officeDocument/2006/relationships/hyperlink" Target="https://drive.google.com/file/d/199gALcQqvRS7UiPKkxZG3_nc0ux3PeyD/view?usp=sharing" TargetMode="External"/><Relationship Id="rId108" Type="http://schemas.openxmlformats.org/officeDocument/2006/relationships/hyperlink" Target="https://drive.google.com/file/d/1QKhIQPBws2OJ5ZBzMfPzRRv_sLgldLj_/view?usp=sharing" TargetMode="External"/><Relationship Id="rId54" Type="http://schemas.openxmlformats.org/officeDocument/2006/relationships/hyperlink" Target="https://drive.google.com/file/d/1Av4nuNerpi8HxTbett1iMSVZfLkHpjVy/view?usp=sharing" TargetMode="External"/><Relationship Id="rId70" Type="http://schemas.openxmlformats.org/officeDocument/2006/relationships/hyperlink" Target="https://drive.google.com/file/d/1u8h2oanMEBzAvWfFzadTKdfJCUc2dB_x/view?usp=sharing" TargetMode="External"/><Relationship Id="rId75" Type="http://schemas.openxmlformats.org/officeDocument/2006/relationships/hyperlink" Target="https://drive.google.com/file/d/1-raHkLkxVlTEuiFKOHqoNpoS9DOEC_5N/view?usp=sharing" TargetMode="External"/><Relationship Id="rId91" Type="http://schemas.openxmlformats.org/officeDocument/2006/relationships/hyperlink" Target="https://drive.google.com/file/d/1v_nKhRGOCKlrYyLviqm6G5S5k1b4eRIh/view?usp=sharing" TargetMode="External"/><Relationship Id="rId96" Type="http://schemas.openxmlformats.org/officeDocument/2006/relationships/hyperlink" Target="https://drive.google.com/file/d/10YvrBTW1wZ4S1YIZpVVJMMXg9XVV5yko/view?usp=sharing" TargetMode="External"/><Relationship Id="rId1" Type="http://schemas.openxmlformats.org/officeDocument/2006/relationships/hyperlink" Target="https://drive.google.com/file/d/10MYKO286M9J5akaHFChPDtL-24dH4WIi/view?usp=sharing" TargetMode="External"/><Relationship Id="rId6" Type="http://schemas.openxmlformats.org/officeDocument/2006/relationships/hyperlink" Target="https://drive.google.com/file/d/1j1GaSIO5_oWoloProaoGUEk7wanwck6H/view?usp=sharing" TargetMode="External"/><Relationship Id="rId23" Type="http://schemas.openxmlformats.org/officeDocument/2006/relationships/hyperlink" Target="https://drive.google.com/file/d/1iYKvxuvd2esXQUySBr0hs89R5TaQl0Na/view?usp=sharing" TargetMode="External"/><Relationship Id="rId28" Type="http://schemas.openxmlformats.org/officeDocument/2006/relationships/hyperlink" Target="https://drive.google.com/file/d/1B4e8OzvFzsyyz1d04nSI1WWKq1hh2Pl6/view?usp=sharing" TargetMode="External"/><Relationship Id="rId49" Type="http://schemas.openxmlformats.org/officeDocument/2006/relationships/hyperlink" Target="https://drive.google.com/file/d/1qaJpt6bJ8yFsJmtdoTBwMflh-a_IVeNA/view?usp=sharing" TargetMode="External"/><Relationship Id="rId114" Type="http://schemas.openxmlformats.org/officeDocument/2006/relationships/hyperlink" Target="https://drive.google.com/file/d/1IZ7ldnhWvAM3lPPqgfGDeY0Sn6WmN9yL/view?usp=sharing" TargetMode="External"/><Relationship Id="rId10" Type="http://schemas.openxmlformats.org/officeDocument/2006/relationships/hyperlink" Target="https://drive.google.com/file/d/1zhxaXLrTHqbg0IlDiWXuKqJsv_HVgTcb/view?usp=sharing" TargetMode="External"/><Relationship Id="rId31" Type="http://schemas.openxmlformats.org/officeDocument/2006/relationships/hyperlink" Target="https://drive.google.com/file/d/18uhJ7Uxh44Ahn6M39hcl2ODBoGRIbXMU/view?usp=sharing" TargetMode="External"/><Relationship Id="rId44" Type="http://schemas.openxmlformats.org/officeDocument/2006/relationships/hyperlink" Target="https://drive.google.com/file/d/10DFC-vGW6Wiu0-mfXaqx2Yi9yms3DDWb/view?usp=sharing" TargetMode="External"/><Relationship Id="rId52" Type="http://schemas.openxmlformats.org/officeDocument/2006/relationships/hyperlink" Target="https://drive.google.com/file/d/1Zj2NzpyZa8oW56chO_2z8kgj5nZNNQ3-/view?usp=sharing" TargetMode="External"/><Relationship Id="rId60" Type="http://schemas.openxmlformats.org/officeDocument/2006/relationships/hyperlink" Target="https://drive.google.com/file/d/1a4Yw0cY6c-8SVMHD3BiGAEoNjDarz1LL/view?usp=sharing" TargetMode="External"/><Relationship Id="rId65" Type="http://schemas.openxmlformats.org/officeDocument/2006/relationships/hyperlink" Target="https://drive.google.com/file/d/1IdWfJQRsfzHoabqQ94AZnRMOJsbtv1Ve/view?usp=sharing" TargetMode="External"/><Relationship Id="rId73" Type="http://schemas.openxmlformats.org/officeDocument/2006/relationships/hyperlink" Target="https://drive.google.com/file/d/1FTJ-omZJeVvl4xTdPwAzkTsNYFLq3i5W/view?usp=sharing" TargetMode="External"/><Relationship Id="rId78" Type="http://schemas.openxmlformats.org/officeDocument/2006/relationships/hyperlink" Target="https://drive.google.com/file/d/1DqB2deJHohGPer5COh51ce3W9V18V7SW/view?usp=sharing" TargetMode="External"/><Relationship Id="rId81" Type="http://schemas.openxmlformats.org/officeDocument/2006/relationships/hyperlink" Target="https://drive.google.com/file/d/1Cnq2SnELflrescAo9NzbOe2h19xZac1g/view?usp=sharing" TargetMode="External"/><Relationship Id="rId86" Type="http://schemas.openxmlformats.org/officeDocument/2006/relationships/hyperlink" Target="https://drive.google.com/file/d/1eMj7-CVXs4EFi_n8nub7OrKc1xFIyPBV/view?usp=sharing" TargetMode="External"/><Relationship Id="rId94" Type="http://schemas.openxmlformats.org/officeDocument/2006/relationships/hyperlink" Target="https://drive.google.com/file/d/19NNVglOcP8huQzz9aynI-4gztS_aR6Dw/view?usp=sharing" TargetMode="External"/><Relationship Id="rId99" Type="http://schemas.openxmlformats.org/officeDocument/2006/relationships/hyperlink" Target="https://drive.google.com/file/d/1d-fygRbx8FwPNIXXTK4dIvcp99e5LRjb/view?usp=sharing" TargetMode="External"/><Relationship Id="rId101" Type="http://schemas.openxmlformats.org/officeDocument/2006/relationships/hyperlink" Target="https://drive.google.com/file/d/1KlV7B-vAm4uoFd_QZT71pZGfOnFdAqfD/view?usp=sharing" TargetMode="External"/><Relationship Id="rId4" Type="http://schemas.openxmlformats.org/officeDocument/2006/relationships/hyperlink" Target="https://drive.google.com/file/d/1ceHDKzR-SNoiF6i3mM63McOfjo84OAq0/view?usp=sharing" TargetMode="External"/><Relationship Id="rId9" Type="http://schemas.openxmlformats.org/officeDocument/2006/relationships/hyperlink" Target="https://drive.google.com/file/d/1sBnalKjcMC6My_LCg0CILrKFqRMUXX37/view?usp=sharing" TargetMode="External"/><Relationship Id="rId13" Type="http://schemas.openxmlformats.org/officeDocument/2006/relationships/hyperlink" Target="https://drive.google.com/file/d/1aMv8CrqF8A2B5g4hjJ2g_NIRIY3xP7JT/view?usp=sharing" TargetMode="External"/><Relationship Id="rId18" Type="http://schemas.openxmlformats.org/officeDocument/2006/relationships/hyperlink" Target="https://drive.google.com/file/d/16sYojUTtby3QPvAGCvtmIFxevFnG0EHP/view?usp=sharing" TargetMode="External"/><Relationship Id="rId39" Type="http://schemas.openxmlformats.org/officeDocument/2006/relationships/hyperlink" Target="https://drive.google.com/file/d/15tCga5FoScdfZa5VdixiWx0mTKv71TTP/view?usp=sharing" TargetMode="External"/><Relationship Id="rId109" Type="http://schemas.openxmlformats.org/officeDocument/2006/relationships/hyperlink" Target="https://drive.google.com/file/d/17MLmopsrtVeUOGvLXE87BM-eg5ocM8lM/view?usp=sharing" TargetMode="External"/><Relationship Id="rId34" Type="http://schemas.openxmlformats.org/officeDocument/2006/relationships/hyperlink" Target="https://drive.google.com/file/d/1oy6NEFBjdKoohBYwCVQmWBK_nb6WNudv/view?usp=sharing" TargetMode="External"/><Relationship Id="rId50" Type="http://schemas.openxmlformats.org/officeDocument/2006/relationships/hyperlink" Target="https://drive.google.com/file/d/1P425PBdiDU4DuC1l6rqKk23v3wkwSQ4W/view?usp=sharing" TargetMode="External"/><Relationship Id="rId55" Type="http://schemas.openxmlformats.org/officeDocument/2006/relationships/hyperlink" Target="https://drive.google.com/file/d/1pSjhAk5Oc9V2FqnAVhh2WW-RkLpkr6BL/view?usp=sharing" TargetMode="External"/><Relationship Id="rId76" Type="http://schemas.openxmlformats.org/officeDocument/2006/relationships/hyperlink" Target="https://drive.google.com/file/d/1-Arsjb1u4MPL7FoU-uJo1hbkmkOe3WD8/view?usp=sharing" TargetMode="External"/><Relationship Id="rId97" Type="http://schemas.openxmlformats.org/officeDocument/2006/relationships/hyperlink" Target="https://drive.google.com/file/d/1hcBbWFz6z2pVTV5QQ21L8-1vr1VuWAhd/view?usp=sharing" TargetMode="External"/><Relationship Id="rId104" Type="http://schemas.openxmlformats.org/officeDocument/2006/relationships/hyperlink" Target="https://drive.google.com/file/d/1ksaAJrdic-Glktcz2uapxqhFiVW4y9SG/view?usp=sharing" TargetMode="External"/><Relationship Id="rId7" Type="http://schemas.openxmlformats.org/officeDocument/2006/relationships/hyperlink" Target="https://drive.google.com/file/d/17W9l7jfqV7_d5oUVwCPNNdfN2xX2jlvm/view?usp=sharing" TargetMode="External"/><Relationship Id="rId71" Type="http://schemas.openxmlformats.org/officeDocument/2006/relationships/hyperlink" Target="https://drive.google.com/file/d/1-2T0jsr5oxkjA-Fuo1HcCnSUZxOWJ1a2/view?usp=sharinghttp://%20%E2%80%A6" TargetMode="External"/><Relationship Id="rId92" Type="http://schemas.openxmlformats.org/officeDocument/2006/relationships/hyperlink" Target="https://drive.google.com/file/d/1IWmkMz_8E3rZ9-NiSt2LBtsCjbiHAkP4/view?usp=sharing" TargetMode="External"/><Relationship Id="rId2" Type="http://schemas.openxmlformats.org/officeDocument/2006/relationships/hyperlink" Target="https://drive.google.com/file/d/1QAo-_TuyVkWoQMbQ40or7fcz_XIJCaLr/view?usp=sharing" TargetMode="External"/><Relationship Id="rId29" Type="http://schemas.openxmlformats.org/officeDocument/2006/relationships/hyperlink" Target="https://drive.google.com/file/d/15USbaR_7Qmj43Udf2SDsBxZxpbPfraE6/view?usp=sharing" TargetMode="External"/><Relationship Id="rId24" Type="http://schemas.openxmlformats.org/officeDocument/2006/relationships/hyperlink" Target="https://drive.google.com/file/d/1BbNDFahyd-GYBYI-xIxSe7eTC2W_A4hl/view?usp=sharing" TargetMode="External"/><Relationship Id="rId40" Type="http://schemas.openxmlformats.org/officeDocument/2006/relationships/hyperlink" Target="https://drive.google.com/file/d/1xfN7fLnCqaHu819ufSkDONgi7A9TcPf5/view?usp=sharing" TargetMode="External"/><Relationship Id="rId45" Type="http://schemas.openxmlformats.org/officeDocument/2006/relationships/hyperlink" Target="https://drive.google.com/file/d/1b6XPwC5u5xUdV-7FNYD9GxfnyEug6Fs7/view?usp=sharing" TargetMode="External"/><Relationship Id="rId66" Type="http://schemas.openxmlformats.org/officeDocument/2006/relationships/hyperlink" Target="https://drive.google.com/file/d/1DHYxCHlY6IlfyPmwV_Bfw8to_-ulM-5y/view?usp=sharing" TargetMode="External"/><Relationship Id="rId87" Type="http://schemas.openxmlformats.org/officeDocument/2006/relationships/hyperlink" Target="https://drive.google.com/file/d/1273mTG3il76wiY2Om50rVnHXV6sV6M5L/view?usp=sharing" TargetMode="External"/><Relationship Id="rId110" Type="http://schemas.openxmlformats.org/officeDocument/2006/relationships/hyperlink" Target="https://drive.google.com/file/d/1BXy749jIb2FxsONYE8Pu7LWcraj6T_9x/view?usp=sharing" TargetMode="External"/><Relationship Id="rId115" Type="http://schemas.openxmlformats.org/officeDocument/2006/relationships/hyperlink" Target="https://drive.google.com/file/d/1wserz4aNJrUu271t5pmvy2hn1whPU3fM/view?usp=sharing" TargetMode="External"/><Relationship Id="rId61" Type="http://schemas.openxmlformats.org/officeDocument/2006/relationships/hyperlink" Target="https://drive.google.com/file/d/1WK3vVe3h-xVkmYQoQHAwJxri9n50LnkS/view?usp=sharing" TargetMode="External"/><Relationship Id="rId82" Type="http://schemas.openxmlformats.org/officeDocument/2006/relationships/hyperlink" Target="https://drive.google.com/file/d/1qL6_bttSU8Nk9eZOuJB7kKKIafkNDZP4/view?usp=sharing" TargetMode="External"/><Relationship Id="rId19" Type="http://schemas.openxmlformats.org/officeDocument/2006/relationships/hyperlink" Target="https://drive.google.com/file/d/1bnRfzswkBe2kBDLoXuLCphho4orIu-vE/view?usp=sharing" TargetMode="External"/><Relationship Id="rId14" Type="http://schemas.openxmlformats.org/officeDocument/2006/relationships/hyperlink" Target="https://drive.google.com/file/d/1TO4k6ri0h3SSfIGf1odOrs9CO5b0NJjX/view?usp=sharing" TargetMode="External"/><Relationship Id="rId30" Type="http://schemas.openxmlformats.org/officeDocument/2006/relationships/hyperlink" Target="https://drive.google.com/file/d/1zeQRRrKKw63FdnFWJDW-rdTx4QnWJvJz/view?usp=sharing" TargetMode="External"/><Relationship Id="rId35" Type="http://schemas.openxmlformats.org/officeDocument/2006/relationships/hyperlink" Target="https://drive.google.com/file/d/1C7T_-xHBgSrmyuxjOjdiaE2eLUhSD84b/view?usp=sharing" TargetMode="External"/><Relationship Id="rId56" Type="http://schemas.openxmlformats.org/officeDocument/2006/relationships/hyperlink" Target="https://drive.google.com/file/d/1gLSp19th3tomoJ5_ktneuQr-WRp5nyx_/view?usp=sharing" TargetMode="External"/><Relationship Id="rId77" Type="http://schemas.openxmlformats.org/officeDocument/2006/relationships/hyperlink" Target="https://drive.google.com/file/d/1md4y3vHMP8bmbEXu81Z3p0lPT3lwRFvh/view?usp=sharing" TargetMode="External"/><Relationship Id="rId100" Type="http://schemas.openxmlformats.org/officeDocument/2006/relationships/hyperlink" Target="https://drive.google.com/file/d/1WspTdq-83O8m4CuclX4F-G2HAffGvZ_A/view?usp=sharing" TargetMode="External"/><Relationship Id="rId105" Type="http://schemas.openxmlformats.org/officeDocument/2006/relationships/hyperlink" Target="https://drive.google.com/file/d/1qReAGg-Ew8j5Ep0dRDJdEmkOMm7okUvh/view?usp=sharing" TargetMode="External"/><Relationship Id="rId8" Type="http://schemas.openxmlformats.org/officeDocument/2006/relationships/hyperlink" Target="https://drive.google.com/file/d/1Bfu44fIsm501l2QzbznY56AdKSLAJ49r/view?usp=sharing" TargetMode="External"/><Relationship Id="rId51" Type="http://schemas.openxmlformats.org/officeDocument/2006/relationships/hyperlink" Target="https://drive.google.com/file/d/1A1VtUStJB72-qIc2ftlTt17s1FlfnFA9/view?usp=sharing" TargetMode="External"/><Relationship Id="rId72" Type="http://schemas.openxmlformats.org/officeDocument/2006/relationships/hyperlink" Target="https://drive.google.com/file/d/1Zo6A6yTMYzg7Y1A3O2B1xV4Hdr-wtJLs/view?usp=sharing" TargetMode="External"/><Relationship Id="rId93" Type="http://schemas.openxmlformats.org/officeDocument/2006/relationships/hyperlink" Target="https://drive.google.com/file/d/1mBwlx4C6ooOT3PgQ7W1d7Glx1YQxKQtI/view?usp=sharing" TargetMode="External"/><Relationship Id="rId98" Type="http://schemas.openxmlformats.org/officeDocument/2006/relationships/hyperlink" Target="https://drive.google.com/file/d/1P0myVEwqTorngWYXodd2t2hiHD1gZwJq/view?usp=sharing" TargetMode="External"/><Relationship Id="rId3" Type="http://schemas.openxmlformats.org/officeDocument/2006/relationships/hyperlink" Target="https://drive.google.com/file/d/1pxy0d7fwpCKIDedN4MtK_dcQO_2XC8Hs/view?usp=sharing" TargetMode="External"/><Relationship Id="rId25" Type="http://schemas.openxmlformats.org/officeDocument/2006/relationships/hyperlink" Target="https://drive.google.com/file/d/1TBW7nl_5nIBpATpEu0w7X3iGHNtRFbGG/view?usp=sharing" TargetMode="External"/><Relationship Id="rId46" Type="http://schemas.openxmlformats.org/officeDocument/2006/relationships/hyperlink" Target="https://drive.google.com/file/d/1y9Jw-ZC3-u5zIvfY7tfAhV-OydnYzpc7/view?usp=sharing" TargetMode="External"/><Relationship Id="rId67" Type="http://schemas.openxmlformats.org/officeDocument/2006/relationships/hyperlink" Target="https://drive.google.com/file/d/1-373CKILtcFh9AqlIlMDLCCpA_8BBM6k/view?usp=sharing" TargetMode="External"/><Relationship Id="rId116" Type="http://schemas.openxmlformats.org/officeDocument/2006/relationships/hyperlink" Target="https://drive.google.com/file/d/1tJ6SKqO5VlnbHn85M2zZ-jFVO1HTW_wY/view?usp=sharing" TargetMode="External"/><Relationship Id="rId20" Type="http://schemas.openxmlformats.org/officeDocument/2006/relationships/hyperlink" Target="https://drive.google.com/file/d/1mzrivBxLQ7IMTv-wO0Xh8JvM9aC4807_/view?usp=sharing" TargetMode="External"/><Relationship Id="rId41" Type="http://schemas.openxmlformats.org/officeDocument/2006/relationships/hyperlink" Target="https://drive.google.com/file/d/1WjVgITALFvtwLzslFSs4nkEQQN7W7o0l/view?usp=sharing" TargetMode="External"/><Relationship Id="rId62" Type="http://schemas.openxmlformats.org/officeDocument/2006/relationships/hyperlink" Target="https://drive.google.com/file/d/1ksQwZPI3_pPvQAY2XoxiAC8k_jjzPTlP/view?usp=sharing" TargetMode="External"/><Relationship Id="rId83" Type="http://schemas.openxmlformats.org/officeDocument/2006/relationships/hyperlink" Target="https://drive.google.com/file/d/1ApNAsjmTuSEwRhy4GBQ5EzZOo5fW3QZ7/view?usp=sharing" TargetMode="External"/><Relationship Id="rId88" Type="http://schemas.openxmlformats.org/officeDocument/2006/relationships/hyperlink" Target="https://drive.google.com/file/d/1w-ftRXM35R4jymchk9irFjYUypriIYMw/view?usp=sharing" TargetMode="External"/><Relationship Id="rId111" Type="http://schemas.openxmlformats.org/officeDocument/2006/relationships/hyperlink" Target="https://drive.google.com/file/d/1C3MAcUBuoc0vYGSSCOBvDUyFpcx9_F7K/view?usp=sharing" TargetMode="External"/><Relationship Id="rId15" Type="http://schemas.openxmlformats.org/officeDocument/2006/relationships/hyperlink" Target="https://drive.google.com/file/d/1qMHmQQFR6xFGUih_t-6HUuXhe1rwYd1g/view?usp=sharing" TargetMode="External"/><Relationship Id="rId36" Type="http://schemas.openxmlformats.org/officeDocument/2006/relationships/hyperlink" Target="https://drive.google.com/file/d/1NL6p0FbHaK83kmKqhP_MUFx_Ia1i6Ke_/view?usp=sharing" TargetMode="External"/><Relationship Id="rId57" Type="http://schemas.openxmlformats.org/officeDocument/2006/relationships/hyperlink" Target="https://drive.google.com/file/d/11o11bNxoqmDv2brtRaTS5RIUcCPWgvv-/view?usp=sharing" TargetMode="External"/><Relationship Id="rId106" Type="http://schemas.openxmlformats.org/officeDocument/2006/relationships/hyperlink" Target="https://drive.google.com/file/d/1x8Uo-9BY2mhvB0-Nu96w4Ty8zH9yaKO1/view?usp=sharing"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iopscience.iop.org/1757-899X/180/1/012040" TargetMode="External"/><Relationship Id="rId21" Type="http://schemas.openxmlformats.org/officeDocument/2006/relationships/hyperlink" Target="https://drive.google.com/file/d/1C1bNqx8zZML9j8wVuhDBdQ6aRK4kpxOn/view?usp=sharing" TargetMode="External"/><Relationship Id="rId42" Type="http://schemas.openxmlformats.org/officeDocument/2006/relationships/hyperlink" Target="http://jfu.fmipa.unand.ac.id/index.php/jfu/article/view/288" TargetMode="External"/><Relationship Id="rId63" Type="http://schemas.openxmlformats.org/officeDocument/2006/relationships/hyperlink" Target="http://jfu.fmipa.unand.ac.id/index.php/jfu/article/download/747/593" TargetMode="External"/><Relationship Id="rId84" Type="http://schemas.openxmlformats.org/officeDocument/2006/relationships/hyperlink" Target="https://drive.google.com/file/d/140ODUqjHl7d0fvBkPrbW0WD0UZPhpUW6/view?usp=sharing" TargetMode="External"/><Relationship Id="rId138" Type="http://schemas.openxmlformats.org/officeDocument/2006/relationships/hyperlink" Target="https://www.scimagojr.com/journalsearch.php?q=26916&amp;tip=sid&amp;clean=0" TargetMode="External"/><Relationship Id="rId159" Type="http://schemas.openxmlformats.org/officeDocument/2006/relationships/hyperlink" Target="https://drive.google.com/file/d/1VgHcrwSZq1QB8XMripjpBjli6jCW6Su6/view?usp=sharing" TargetMode="External"/><Relationship Id="rId170" Type="http://schemas.openxmlformats.org/officeDocument/2006/relationships/hyperlink" Target="https://www.scimagojr.com/journalsearch.php?q=17915&amp;tip=sid" TargetMode="External"/><Relationship Id="rId107" Type="http://schemas.openxmlformats.org/officeDocument/2006/relationships/hyperlink" Target="https://drive.google.com/file/d/1b6w0HvvvBbQJe6MOrmE2INtYeUyXXlyZ/view?usp=sharing" TargetMode="External"/><Relationship Id="rId11" Type="http://schemas.openxmlformats.org/officeDocument/2006/relationships/hyperlink" Target="https://drive.google.com/file/d/1Q7VDFdEId7uXH_oFk0xGdHFj77wi4B1D/view?usp=sharing" TargetMode="External"/><Relationship Id="rId32" Type="http://schemas.openxmlformats.org/officeDocument/2006/relationships/hyperlink" Target="http://jif.fmipa.unand.ac.id/index.php/jif/article/view/411" TargetMode="External"/><Relationship Id="rId53" Type="http://schemas.openxmlformats.org/officeDocument/2006/relationships/hyperlink" Target="http://jfu.fmipa.unand.ac.id/index.php/jfu/article/download/439/400" TargetMode="External"/><Relationship Id="rId74" Type="http://schemas.openxmlformats.org/officeDocument/2006/relationships/hyperlink" Target="https://drive.google.com/file/d/1IJj_YE-YL2xIUDRYvE-bppONnTNUFJ6a/view?usp=sharing" TargetMode="External"/><Relationship Id="rId128" Type="http://schemas.openxmlformats.org/officeDocument/2006/relationships/hyperlink" Target="https://drive.google.com/file/d/1osLU7kQSlMAF33SohFnltondhpDi4i96/view?usp=sharing" TargetMode="External"/><Relationship Id="rId149" Type="http://schemas.openxmlformats.org/officeDocument/2006/relationships/hyperlink" Target="https://drive.google.com/file/d/1ufAHQPTGA-VyW69A8FNWvuj20TWQjtBl/view?usp=sharing" TargetMode="External"/><Relationship Id="rId5" Type="http://schemas.openxmlformats.org/officeDocument/2006/relationships/hyperlink" Target="https://www.scimagojr.com/journalsearch.php?q=19700166617&amp;tip=sid" TargetMode="External"/><Relationship Id="rId95" Type="http://schemas.openxmlformats.org/officeDocument/2006/relationships/hyperlink" Target="https://drive.google.com/file/d/1WJn1vH5DMndv5_gMdtEJc52vyVZSCBrT/view?usp=sharing" TargetMode="External"/><Relationship Id="rId160" Type="http://schemas.openxmlformats.org/officeDocument/2006/relationships/hyperlink" Target="https://www.scimagojr.com/journalsearch.php?q=26916&amp;tip=sid&amp;clean=0" TargetMode="External"/><Relationship Id="rId22" Type="http://schemas.openxmlformats.org/officeDocument/2006/relationships/hyperlink" Target="https://drive.google.com/file/d/1bvT0o9SZREz9BbCr1EHW14cn19CfXq-a/view?usp=sharing" TargetMode="External"/><Relationship Id="rId43" Type="http://schemas.openxmlformats.org/officeDocument/2006/relationships/hyperlink" Target="http://jfu.fmipa.unand.ac.id/index.php/jfu/article/download/288/250" TargetMode="External"/><Relationship Id="rId64" Type="http://schemas.openxmlformats.org/officeDocument/2006/relationships/hyperlink" Target="https://drive.google.com/file/d/1YoLNPVGeW8uTqW_8dwx30bt7rGumxHvj/view?usp=sharing" TargetMode="External"/><Relationship Id="rId118" Type="http://schemas.openxmlformats.org/officeDocument/2006/relationships/hyperlink" Target="https://iopscience.iop.org/article/10.1088/1757-899X/180/1/012040/pdf" TargetMode="External"/><Relationship Id="rId139" Type="http://schemas.openxmlformats.org/officeDocument/2006/relationships/hyperlink" Target="https://drive.google.com/file/d/1A-SOHs6lff_MA3LnGx9RM7-fCv2DDHOM/view?usp=sharing" TargetMode="External"/><Relationship Id="rId85" Type="http://schemas.openxmlformats.org/officeDocument/2006/relationships/hyperlink" Target="http://ijphysics.com/index.php/ijp/issue/view/39" TargetMode="External"/><Relationship Id="rId150" Type="http://schemas.openxmlformats.org/officeDocument/2006/relationships/hyperlink" Target="https://www.scopus.com/sourceid/130053" TargetMode="External"/><Relationship Id="rId171" Type="http://schemas.openxmlformats.org/officeDocument/2006/relationships/hyperlink" Target="https://drive.google.com/file/d/1RWH5GiuGpB54AfrYiA9fN51iCIuCQKw1/view?usp=sharing" TargetMode="External"/><Relationship Id="rId12" Type="http://schemas.openxmlformats.org/officeDocument/2006/relationships/hyperlink" Target="https://www.scimagojr.com/journalsearch.php?q=29372&amp;tip=sid&amp;clean=0" TargetMode="External"/><Relationship Id="rId33" Type="http://schemas.openxmlformats.org/officeDocument/2006/relationships/hyperlink" Target="http://jif.fmipa.unand.ac.id/index.php/jif/article/view/411/218" TargetMode="External"/><Relationship Id="rId108" Type="http://schemas.openxmlformats.org/officeDocument/2006/relationships/hyperlink" Target="https://drive.google.com/file/d/1CK0FbnuXK3LCw0YWEZmEeKpsUA-IzzqY/view?usp=sharing" TargetMode="External"/><Relationship Id="rId129" Type="http://schemas.openxmlformats.org/officeDocument/2006/relationships/hyperlink" Target="https://doi.org/10.1051/matecconf/201819702006" TargetMode="External"/><Relationship Id="rId54" Type="http://schemas.openxmlformats.org/officeDocument/2006/relationships/hyperlink" Target="https://drive.google.com/file/d/14VF7UUlvySE9xpAkFjWO-zoPm3EKYtZb/view?usp=sharing" TargetMode="External"/><Relationship Id="rId75" Type="http://schemas.openxmlformats.org/officeDocument/2006/relationships/hyperlink" Target="https://sinta.kemdikbud.go.id/journals/detail?q=Analisis+Faktor+Pelemahan+Neutron+dari+Berbagai+Jenis+Bahan+untuk+Aplikasi+Moderator%2FReflektor+dan+Batang+Kendali+Pada+Reaktor+Termal&amp;search=1&amp;id=5697" TargetMode="External"/><Relationship Id="rId96" Type="http://schemas.openxmlformats.org/officeDocument/2006/relationships/hyperlink" Target="https://drive.google.com/file/d/1BkYf739v7gMEhdutmzZmlieVqfzjSRNl/view?usp=sharing" TargetMode="External"/><Relationship Id="rId140" Type="http://schemas.openxmlformats.org/officeDocument/2006/relationships/hyperlink" Target="https://drive.google.com/file/d/12Yhksm0yfOJ7GNqcvvuvdt5efXvX0tW-/view?usp=sharing" TargetMode="External"/><Relationship Id="rId161" Type="http://schemas.openxmlformats.org/officeDocument/2006/relationships/hyperlink" Target="https://aip.scitation.org/doi/abs/10.1063/1.5135560" TargetMode="External"/><Relationship Id="rId6" Type="http://schemas.openxmlformats.org/officeDocument/2006/relationships/hyperlink" Target="https://doi.org/10.1016/j.enconman.2012.01.026" TargetMode="External"/><Relationship Id="rId23" Type="http://schemas.openxmlformats.org/officeDocument/2006/relationships/hyperlink" Target="https://file.scirp.org/Html/h5/WJNST.html" TargetMode="External"/><Relationship Id="rId28" Type="http://schemas.openxmlformats.org/officeDocument/2006/relationships/hyperlink" Target="http://jif.fmipa.unand.ac.id/index.php/jif/article/view/153/119" TargetMode="External"/><Relationship Id="rId49" Type="http://schemas.openxmlformats.org/officeDocument/2006/relationships/hyperlink" Target="https://drive.google.com/file/d/1QURfZYC1vTf_rM1DXeNhtNAVYNpGmOd0/view?usp=sharing" TargetMode="External"/><Relationship Id="rId114" Type="http://schemas.openxmlformats.org/officeDocument/2006/relationships/hyperlink" Target="https://drive.google.com/file/d/1S45rrM0sNtkRijCeC6LfN4mRZAVuPzO4/view?usp=sharing" TargetMode="External"/><Relationship Id="rId119" Type="http://schemas.openxmlformats.org/officeDocument/2006/relationships/hyperlink" Target="https://drive.google.com/file/d/1tGhvnw9-gmUOgX3Hi9MCvrHX36Lc_jp3/view?usp=sharing" TargetMode="External"/><Relationship Id="rId44" Type="http://schemas.openxmlformats.org/officeDocument/2006/relationships/hyperlink" Target="https://drive.google.com/file/d/1xVg0GoewGITAoj8Jo0Zv1-RBIC5f09CU/view?usp=sharing" TargetMode="External"/><Relationship Id="rId60" Type="http://schemas.openxmlformats.org/officeDocument/2006/relationships/hyperlink" Target="https://sinta.kemdikbud.go.id/journals/detail?q=Distribusi+Dosis+Radiasi+Foton+Berdasarkan+Variasi+Kedalaman+dan+Luas+Lapangan+Penyinaran+Pada+Fantom+Menggunakan+Peawat+Linac+&amp;search=1&amp;id=5697" TargetMode="External"/><Relationship Id="rId65" Type="http://schemas.openxmlformats.org/officeDocument/2006/relationships/hyperlink" Target="https://sinta.kemdikbud.go.id/journals/detail?q=Analisis+Perbandingan+Nilai+Conformity+Index+dan+Homogeneity+Index+pada+Teknik+3D-CRT+dan+IMRT+pada+Kasus+Kanker+Payudara+Berdasarkan+Hasil+TPS+di+RS+UNAND&amp;search=1&amp;id=5697" TargetMode="External"/><Relationship Id="rId81" Type="http://schemas.openxmlformats.org/officeDocument/2006/relationships/hyperlink" Target="https://sinta.kemdikbud.go.id/journals/detail?q=Pola+Penampang+Lintang+Makroskopik+Total+dalam+Sel+Bahan+Bakar+Nuklir&amp;search=1&amp;id=4020" TargetMode="External"/><Relationship Id="rId86" Type="http://schemas.openxmlformats.org/officeDocument/2006/relationships/hyperlink" Target="https://drive.google.com/file/d/1nXoVHZzOK0EQInA3Y5LENKzkapED2ZwZ/view?usp=sharing" TargetMode="External"/><Relationship Id="rId130" Type="http://schemas.openxmlformats.org/officeDocument/2006/relationships/hyperlink" Target="https://www.matec-conferences.org/articles/matecconf/pdf/2018/56/matecconf_aasec2018_02006.pdf" TargetMode="External"/><Relationship Id="rId135" Type="http://schemas.openxmlformats.org/officeDocument/2006/relationships/hyperlink" Target="https://aip.scitation.org/doi/abs/10.1063/1.5135510" TargetMode="External"/><Relationship Id="rId151" Type="http://schemas.openxmlformats.org/officeDocument/2006/relationships/hyperlink" Target="https://drive.google.com/file/d/1f71WNYHVRHy9CVeHzrALef4rFG-lP0qs/view?usp=sharing" TargetMode="External"/><Relationship Id="rId156" Type="http://schemas.openxmlformats.org/officeDocument/2006/relationships/hyperlink" Target="https://drive.google.com/file/d/1wT9V9JBIB4o4reubShvSDfMhiSaKfDhc/view?usp=sharing" TargetMode="External"/><Relationship Id="rId177" Type="http://schemas.openxmlformats.org/officeDocument/2006/relationships/hyperlink" Target="https://drive.google.com/file/d/1X6K3VeR6SiBxXkOFFqGFb_nL3Qdaw17F/view?usp=sharing" TargetMode="External"/><Relationship Id="rId172" Type="http://schemas.openxmlformats.org/officeDocument/2006/relationships/hyperlink" Target="https://drive.google.com/file/d/1lS5Iyu-TBR0clLUF12SlZIFLDvmovCW9/view?usp=sharing" TargetMode="External"/><Relationship Id="rId13" Type="http://schemas.openxmlformats.org/officeDocument/2006/relationships/hyperlink" Target="https://onlinelibrary.wiley.com/doi/10.1002/er.6384" TargetMode="External"/><Relationship Id="rId18" Type="http://schemas.openxmlformats.org/officeDocument/2006/relationships/hyperlink" Target="http://dx.doi.org/10.4236/wjnst.2012.22008" TargetMode="External"/><Relationship Id="rId39" Type="http://schemas.openxmlformats.org/officeDocument/2006/relationships/hyperlink" Target="https://drive.google.com/file/d/1tW-1y7u8CHaX9U5NmCzdb6t4Dj45BwgW/view?usp=sharing" TargetMode="External"/><Relationship Id="rId109" Type="http://schemas.openxmlformats.org/officeDocument/2006/relationships/hyperlink" Target="https://www.scimagojr.com/journalsearch.php?q=26916&amp;tip=sid&amp;clean=0" TargetMode="External"/><Relationship Id="rId34" Type="http://schemas.openxmlformats.org/officeDocument/2006/relationships/hyperlink" Target="https://drive.google.com/file/d/1M7QkmGyVup88oDXLe72LSak8RWGZTSnU/view?usp=sharing" TargetMode="External"/><Relationship Id="rId50" Type="http://schemas.openxmlformats.org/officeDocument/2006/relationships/hyperlink" Target="https://sinta.kemdikbud.go.id/journals/detail?q=Solution+methods+of+neutron+transport+equation+in+nuclear+reactors&amp;search=1&amp;id=3513" TargetMode="External"/><Relationship Id="rId55" Type="http://schemas.openxmlformats.org/officeDocument/2006/relationships/hyperlink" Target="https://sinta.kemdikbud.go.id/journals/detail?q=Analisis+Koefisien+Difusi+Neutron+terhadap+Jarak+Ekstrapolasi+dalam+Persamaan+Difusi+Multigrup+Satu+Dimensi&amp;search=1&amp;id=5697" TargetMode="External"/><Relationship Id="rId76" Type="http://schemas.openxmlformats.org/officeDocument/2006/relationships/hyperlink" Target="https://drive.google.com/file/d/1pzVXE8CES9EsfFyBrlcMt1otW20OQPBY/view?usp=sharing" TargetMode="External"/><Relationship Id="rId97" Type="http://schemas.openxmlformats.org/officeDocument/2006/relationships/hyperlink" Target="https://www.scimagojr.com/journalsearch.php?q=26916&amp;tip=sid&amp;clean=0" TargetMode="External"/><Relationship Id="rId104" Type="http://schemas.openxmlformats.org/officeDocument/2006/relationships/hyperlink" Target="https://drive.google.com/file/d/1ukGf_3Gw6zHgexVNIMcNsy9q9WmdUG3h/view?usp=sharing" TargetMode="External"/><Relationship Id="rId120" Type="http://schemas.openxmlformats.org/officeDocument/2006/relationships/hyperlink" Target="https://www.scimagojr.com/journalsearch.php?q=IOP%20Publishing%20Ltd.&amp;tip=pub" TargetMode="External"/><Relationship Id="rId125" Type="http://schemas.openxmlformats.org/officeDocument/2006/relationships/hyperlink" Target="https://drive.google.com/file/d/1b6p1erCzc9Vj_ZCuUbTnsUlumxhzOgdW/view?usp=sharing" TargetMode="External"/><Relationship Id="rId141" Type="http://schemas.openxmlformats.org/officeDocument/2006/relationships/hyperlink" Target="https://iopscience.iop.org/article/10.1088/1742-6596/1940/1/012031/meta" TargetMode="External"/><Relationship Id="rId146" Type="http://schemas.openxmlformats.org/officeDocument/2006/relationships/hyperlink" Target="https://iopscience.iop.org/article/10.1088/1742-6596/1876/1/012011/meta" TargetMode="External"/><Relationship Id="rId167" Type="http://schemas.openxmlformats.org/officeDocument/2006/relationships/hyperlink" Target="https://ieeexplore.ieee.org/document/9017627" TargetMode="External"/><Relationship Id="rId7" Type="http://schemas.openxmlformats.org/officeDocument/2006/relationships/hyperlink" Target="https://www.sciencedirect.com/science/article/pii/S0196890412000994" TargetMode="External"/><Relationship Id="rId71" Type="http://schemas.openxmlformats.org/officeDocument/2006/relationships/hyperlink" Target="https://doi.org/10.25077/jfu.7.3.208-214.2018" TargetMode="External"/><Relationship Id="rId92" Type="http://schemas.openxmlformats.org/officeDocument/2006/relationships/hyperlink" Target="https://drive.google.com/file/d/1rz0CA1OQomZfg8arUz0ctconpOl4S7FB/view?usp=sharing" TargetMode="External"/><Relationship Id="rId162" Type="http://schemas.openxmlformats.org/officeDocument/2006/relationships/hyperlink" Target="https://aip.scitation.org/doi/pdf/10.1063/1.5135560" TargetMode="External"/><Relationship Id="rId2" Type="http://schemas.openxmlformats.org/officeDocument/2006/relationships/hyperlink" Target="https://www.naun.org/main/NAUN/mechanics/2021/a262003-013(2021).pdf" TargetMode="External"/><Relationship Id="rId29" Type="http://schemas.openxmlformats.org/officeDocument/2006/relationships/hyperlink" Target="https://drive.google.com/file/d/1XfoLSoyxkmV-uK8wsOaHZm9i3YRzGMro/view?usp=sharing" TargetMode="External"/><Relationship Id="rId24" Type="http://schemas.openxmlformats.org/officeDocument/2006/relationships/hyperlink" Target="https://drive.google.com/file/d/1L68lveRIfVKHMGAPgancB2RDg6aEDydI/view?usp=sharing" TargetMode="External"/><Relationship Id="rId40" Type="http://schemas.openxmlformats.org/officeDocument/2006/relationships/hyperlink" Target="https://sinta.kemdikbud.go.id/journals/detail?q=Analisis+Densitas+Nuklida+Lead-Bismuth+Cooled+Fast+Reactor+%28LFR%29+Bedasarkan+Variasi+Daya+Keluaran&amp;search=1&amp;id=5697" TargetMode="External"/><Relationship Id="rId45" Type="http://schemas.openxmlformats.org/officeDocument/2006/relationships/hyperlink" Target="https://sinta.kemdikbud.go.id/journals/detail?q=Perhitungan+Matriks+Pij+dan+Distribusi+Fluks+Neutron+pada+Sel+Bahan+Bakar+Nuklir+U-235+dan+U-238+berbentuk+slab+menggunakan+MOC&amp;search=1&amp;id=5697" TargetMode="External"/><Relationship Id="rId66" Type="http://schemas.openxmlformats.org/officeDocument/2006/relationships/hyperlink" Target="https://doi.org/10.25077/jfu.9.3.388-393.2020" TargetMode="External"/><Relationship Id="rId87" Type="http://schemas.openxmlformats.org/officeDocument/2006/relationships/hyperlink" Target="https://drive.google.com/file/d/1vsmC8OSQzEL4lLxkLvyBPePv_MeykE1W/view?usp=sharing" TargetMode="External"/><Relationship Id="rId110" Type="http://schemas.openxmlformats.org/officeDocument/2006/relationships/hyperlink" Target="https://drive.google.com/file/d/1Iz7v-rHlMDskMXWSCjdWOXjatqI7hFgs/view?usp=sharing" TargetMode="External"/><Relationship Id="rId115" Type="http://schemas.openxmlformats.org/officeDocument/2006/relationships/hyperlink" Target="https://www.scimagojr.com/journalsearch.php?q=IOP%20Publishing%20Ltd.&amp;tip=pub" TargetMode="External"/><Relationship Id="rId131" Type="http://schemas.openxmlformats.org/officeDocument/2006/relationships/hyperlink" Target="https://drive.google.com/file/d/17kV5jy3lurDkxK1XSragqPivv7ga0Coq/view?usp=sharing" TargetMode="External"/><Relationship Id="rId136" Type="http://schemas.openxmlformats.org/officeDocument/2006/relationships/hyperlink" Target="https://drive.google.com/file/d/1H9a-RN6eFE4b4fUpIpLn7d5oGJO06nUT/view?usp=sharing" TargetMode="External"/><Relationship Id="rId157" Type="http://schemas.openxmlformats.org/officeDocument/2006/relationships/hyperlink" Target="https://aip.scitation.org/doi/abs/10.1063/1.4725456" TargetMode="External"/><Relationship Id="rId178" Type="http://schemas.openxmlformats.org/officeDocument/2006/relationships/hyperlink" Target="https://drive.google.com/file/d/1-PilT5Aow7WdY4FnaRoKGC2H18yrtEO1/view?usp=sharing" TargetMode="External"/><Relationship Id="rId61" Type="http://schemas.openxmlformats.org/officeDocument/2006/relationships/hyperlink" Target="https://doi.org/10.25077/jfu.10.4.511-517.2021" TargetMode="External"/><Relationship Id="rId82" Type="http://schemas.openxmlformats.org/officeDocument/2006/relationships/hyperlink" Target="http://ijphysics.com/index.php/ijp/issue/view/34" TargetMode="External"/><Relationship Id="rId152" Type="http://schemas.openxmlformats.org/officeDocument/2006/relationships/hyperlink" Target="https://iopscience.iop.org/article/10.1088/1742-6596/1869/1/012202/meta" TargetMode="External"/><Relationship Id="rId173" Type="http://schemas.openxmlformats.org/officeDocument/2006/relationships/hyperlink" Target="http://repo.unand.ac.id/22244/1/Prosiding%20Semirata%202014-Mohamad%20Ali%20Shafii.pdf" TargetMode="External"/><Relationship Id="rId19" Type="http://schemas.openxmlformats.org/officeDocument/2006/relationships/hyperlink" Target="https://www.scirp.org/journal/wjnst/" TargetMode="External"/><Relationship Id="rId14" Type="http://schemas.openxmlformats.org/officeDocument/2006/relationships/hyperlink" Target="https://drive.google.com/file/d/15BTt3k7h_jSYqih95Sz2_XcBu0NWq_vd/view?usp=sharing" TargetMode="External"/><Relationship Id="rId30" Type="http://schemas.openxmlformats.org/officeDocument/2006/relationships/hyperlink" Target="https://sinta.kemdikbud.go.id/journals/detail?q=Analisis+Laju+Reaksi+Neutron+Dalam+Sel+Bahan+Bakar+Nuklir+Pada+Reaktor+Cepat&amp;search=1&amp;id=4020" TargetMode="External"/><Relationship Id="rId35" Type="http://schemas.openxmlformats.org/officeDocument/2006/relationships/hyperlink" Target="https://sinta.kemdikbud.go.id/journals/detail?q=Long-Term+Change+in+Characteristics+of+Cloud+Vertical+Structures+Over+Sumatra+from+Radiosonde+Observations&amp;search=1&amp;id=4020" TargetMode="External"/><Relationship Id="rId56" Type="http://schemas.openxmlformats.org/officeDocument/2006/relationships/hyperlink" Target="https://doi.org/10.25077/jfu.11.1.89-96.2022" TargetMode="External"/><Relationship Id="rId77" Type="http://schemas.openxmlformats.org/officeDocument/2006/relationships/hyperlink" Target="https://doi.org/10.25077/jif.6.1.25-30.2014" TargetMode="External"/><Relationship Id="rId100" Type="http://schemas.openxmlformats.org/officeDocument/2006/relationships/hyperlink" Target="https://aip.scitation.org/doi/10.1063/1.4895868" TargetMode="External"/><Relationship Id="rId105" Type="http://schemas.openxmlformats.org/officeDocument/2006/relationships/hyperlink" Target="https://drive.google.com/file/d/1TXwQ67Ji8NpBVuh39m-APT-Joy1pwXt1/view?usp=sharing" TargetMode="External"/><Relationship Id="rId126" Type="http://schemas.openxmlformats.org/officeDocument/2006/relationships/hyperlink" Target="https://www.scimagojr.com/journalsearch.php?q=IOP%20Publishing%20Ltd.&amp;tip=pub" TargetMode="External"/><Relationship Id="rId147" Type="http://schemas.openxmlformats.org/officeDocument/2006/relationships/hyperlink" Target="https://iopscience.iop.org/article/10.1088/1742-6596/1876/1/012011/meta" TargetMode="External"/><Relationship Id="rId168" Type="http://schemas.openxmlformats.org/officeDocument/2006/relationships/hyperlink" Target="https://drive.google.com/file/d/1Jr5tmbFnohPC9lkfRvblXAxg2WcGBZ9A/view?usp=sharing" TargetMode="External"/><Relationship Id="rId8" Type="http://schemas.openxmlformats.org/officeDocument/2006/relationships/hyperlink" Target="https://drive.google.com/file/d/1yKeA8r_zGUaOArzrwYVnL8qIgxt8rKdC/view?usp=sharing" TargetMode="External"/><Relationship Id="rId51" Type="http://schemas.openxmlformats.org/officeDocument/2006/relationships/hyperlink" Target="https://doi.org/10.25077/jfu.8.4.362-367.2019" TargetMode="External"/><Relationship Id="rId72" Type="http://schemas.openxmlformats.org/officeDocument/2006/relationships/hyperlink" Target="http://jfu.fmipa.unand.ac.id/index.php/jfu/article/view/353" TargetMode="External"/><Relationship Id="rId93" Type="http://schemas.openxmlformats.org/officeDocument/2006/relationships/hyperlink" Target="https://drive.google.com/file/d/1oONTAAr5w7KD85rwH9lNmpaThEMp6fpY/view?usp=sharing" TargetMode="External"/><Relationship Id="rId98" Type="http://schemas.openxmlformats.org/officeDocument/2006/relationships/hyperlink" Target="https://drive.google.com/file/d/15iA_5d4LOaYaLQKrpfU9REq_KVu2HrbE/view?usp=sharing" TargetMode="External"/><Relationship Id="rId121" Type="http://schemas.openxmlformats.org/officeDocument/2006/relationships/hyperlink" Target="https://drive.google.com/file/d/1dEmn5sizRRD2QlU_imU2yr_wYGEsWbLC/view?usp=sharing" TargetMode="External"/><Relationship Id="rId142" Type="http://schemas.openxmlformats.org/officeDocument/2006/relationships/hyperlink" Target="https://iopscience.iop.org/article/10.1088/1742-6596/1940/1/012031/pdf" TargetMode="External"/><Relationship Id="rId163" Type="http://schemas.openxmlformats.org/officeDocument/2006/relationships/hyperlink" Target="https://drive.google.com/file/d/1HMA8CHZO2B9XJ6_TO3HPpuJEegUNpv0G/view?usp=sharing" TargetMode="External"/><Relationship Id="rId3" Type="http://schemas.openxmlformats.org/officeDocument/2006/relationships/hyperlink" Target="https://drive.google.com/file/d/1Q0VLSMEFyWvFlIqQMNTwDZ5AUVZyX7Lc/view?usp=sharing" TargetMode="External"/><Relationship Id="rId25" Type="http://schemas.openxmlformats.org/officeDocument/2006/relationships/hyperlink" Target="https://sinta.kemdikbud.go.id/journals/detail?id=6856" TargetMode="External"/><Relationship Id="rId46" Type="http://schemas.openxmlformats.org/officeDocument/2006/relationships/hyperlink" Target="https://doi.org/10.19184/jid.v14i2.320" TargetMode="External"/><Relationship Id="rId67" Type="http://schemas.openxmlformats.org/officeDocument/2006/relationships/hyperlink" Target="http://jfu.fmipa.unand.ac.id/index.php/jfu/article/view/530" TargetMode="External"/><Relationship Id="rId116" Type="http://schemas.openxmlformats.org/officeDocument/2006/relationships/hyperlink" Target="https://drive.google.com/file/d/1iIHdBHW8Zyz9UfKVznp867M7SBpG1oCY/view?usp=sharing" TargetMode="External"/><Relationship Id="rId137" Type="http://schemas.openxmlformats.org/officeDocument/2006/relationships/hyperlink" Target="https://drive.google.com/file/d/14viWnsLDp8nu6aVsWmSoLib_WeT6Tjlu/view?usp=sharing" TargetMode="External"/><Relationship Id="rId158" Type="http://schemas.openxmlformats.org/officeDocument/2006/relationships/hyperlink" Target="https://aip.scitation.org/doi/pdf/10.1063/1.4725456" TargetMode="External"/><Relationship Id="rId20" Type="http://schemas.openxmlformats.org/officeDocument/2006/relationships/hyperlink" Target="https://www.scirp.org/pdf/WJNST20120200001_70302617.pdf" TargetMode="External"/><Relationship Id="rId41" Type="http://schemas.openxmlformats.org/officeDocument/2006/relationships/hyperlink" Target="https://doi.org/10.25077/jfu.6.1.74-80.2017" TargetMode="External"/><Relationship Id="rId62" Type="http://schemas.openxmlformats.org/officeDocument/2006/relationships/hyperlink" Target="http://jfu.fmipa.unand.ac.id/index.php/jfu/article/view/747" TargetMode="External"/><Relationship Id="rId83" Type="http://schemas.openxmlformats.org/officeDocument/2006/relationships/hyperlink" Target="https://drive.google.com/file/d/1xXPC7g9nCQqB3_wYM47C2nM2tLSIzSWH/view?usp=sharing" TargetMode="External"/><Relationship Id="rId88" Type="http://schemas.openxmlformats.org/officeDocument/2006/relationships/hyperlink" Target="https://aip.scitation.org/doi/10.1063/1.3537911" TargetMode="External"/><Relationship Id="rId111" Type="http://schemas.openxmlformats.org/officeDocument/2006/relationships/hyperlink" Target="https://drive.google.com/file/d/1TXwQ67Ji8NpBVuh39m-APT-Joy1pwXt1/view?usp=sharing" TargetMode="External"/><Relationship Id="rId132" Type="http://schemas.openxmlformats.org/officeDocument/2006/relationships/hyperlink" Target="https://www.scimagojr.com/journalsearch.php?q=21100316064&amp;tip=sid&amp;clean=0" TargetMode="External"/><Relationship Id="rId153" Type="http://schemas.openxmlformats.org/officeDocument/2006/relationships/hyperlink" Target="https://iopscience.iop.org/article/10.1088/1742-6596/1869/1/012202/pdf" TargetMode="External"/><Relationship Id="rId174" Type="http://schemas.openxmlformats.org/officeDocument/2006/relationships/hyperlink" Target="https://drive.google.com/file/d/18wmHtEf77fXcvupnO09GMKoyjshzVLEq/view?usp=sharing" TargetMode="External"/><Relationship Id="rId179" Type="http://schemas.openxmlformats.org/officeDocument/2006/relationships/hyperlink" Target="https://drive.google.com/file/d/1rpZ-fw4yt0XzJmNPeJz9vF4uBI8-6WzJ/view?usp=sharing" TargetMode="External"/><Relationship Id="rId15" Type="http://schemas.openxmlformats.org/officeDocument/2006/relationships/hyperlink" Target="https://drive.google.com/file/d/1derH1X-gUIZVR1EuETpZe2yHEUAdMkIP/view?usp=sharing" TargetMode="External"/><Relationship Id="rId36" Type="http://schemas.openxmlformats.org/officeDocument/2006/relationships/hyperlink" Target="https://doi.org/10.25077/jfu.5.1.7-13.2016" TargetMode="External"/><Relationship Id="rId57" Type="http://schemas.openxmlformats.org/officeDocument/2006/relationships/hyperlink" Target="http://jfu.fmipa.unand.ac.id/index.php/jfu/article/view/787" TargetMode="External"/><Relationship Id="rId106" Type="http://schemas.openxmlformats.org/officeDocument/2006/relationships/hyperlink" Target="https://aip.scitation.org/doi/10.1063/1.4895878" TargetMode="External"/><Relationship Id="rId127" Type="http://schemas.openxmlformats.org/officeDocument/2006/relationships/hyperlink" Target="https://drive.google.com/file/d/1Oc84Zpjmt_7Gg_lTXOIUMrSgPXZAOKvd/view?usp=sharing" TargetMode="External"/><Relationship Id="rId10" Type="http://schemas.openxmlformats.org/officeDocument/2006/relationships/hyperlink" Target="https://drive.google.com/file/d/1Fwy-1LLn6uAqaxB0stnEHXJ9uA0Rup9b/view?usp=sharing" TargetMode="External"/><Relationship Id="rId31" Type="http://schemas.openxmlformats.org/officeDocument/2006/relationships/hyperlink" Target="https://doi.org/10.25077/jif.13.1.41-53.2021" TargetMode="External"/><Relationship Id="rId52" Type="http://schemas.openxmlformats.org/officeDocument/2006/relationships/hyperlink" Target="http://jfu.fmipa.unand.ac.id/index.php/jfu/article/view/439" TargetMode="External"/><Relationship Id="rId73" Type="http://schemas.openxmlformats.org/officeDocument/2006/relationships/hyperlink" Target="http://jfu.fmipa.unand.ac.id/index.php/jfu/article/download/353/315" TargetMode="External"/><Relationship Id="rId78" Type="http://schemas.openxmlformats.org/officeDocument/2006/relationships/hyperlink" Target="http://jif.fmipa.unand.ac.id/index.php/jif/article/view/93" TargetMode="External"/><Relationship Id="rId94" Type="http://schemas.openxmlformats.org/officeDocument/2006/relationships/hyperlink" Target="https://aip.scitation.org/doi/10.1063/1.3537908" TargetMode="External"/><Relationship Id="rId99" Type="http://schemas.openxmlformats.org/officeDocument/2006/relationships/hyperlink" Target="https://drive.google.com/file/d/1oONTAAr5w7KD85rwH9lNmpaThEMp6fpY/view?usp=sharing" TargetMode="External"/><Relationship Id="rId101" Type="http://schemas.openxmlformats.org/officeDocument/2006/relationships/hyperlink" Target="https://drive.google.com/file/d/1PQTRShUdLnaSFI5-DxBgSEecMUqYJJXr/view?usp=sharing" TargetMode="External"/><Relationship Id="rId122" Type="http://schemas.openxmlformats.org/officeDocument/2006/relationships/hyperlink" Target="https://drive.google.com/file/d/1RSQWnyiwlXXOh-KRj6xg5qcaA1hBa74y/view?usp=sharing" TargetMode="External"/><Relationship Id="rId143" Type="http://schemas.openxmlformats.org/officeDocument/2006/relationships/hyperlink" Target="https://drive.google.com/file/d/1cWaUZi5Prm6c9W7hZe7AcK57VtGF_Onj/view?usp=sharing" TargetMode="External"/><Relationship Id="rId148" Type="http://schemas.openxmlformats.org/officeDocument/2006/relationships/hyperlink" Target="https://iopscience.iop.org/article/10.1088/1742-6596/1876/1/012011/pdf" TargetMode="External"/><Relationship Id="rId164" Type="http://schemas.openxmlformats.org/officeDocument/2006/relationships/hyperlink" Target="https://www.scimagojr.com/journalsearch.php?q=26916&amp;tip=sid&amp;clean=0" TargetMode="External"/><Relationship Id="rId169" Type="http://schemas.openxmlformats.org/officeDocument/2006/relationships/hyperlink" Target="https://drive.google.com/file/d/1NmjB5x_twvac7_BVwT4KlETLY72H1h5K/view?usp=sharing" TargetMode="External"/><Relationship Id="rId4" Type="http://schemas.openxmlformats.org/officeDocument/2006/relationships/hyperlink" Target="https://drive.google.com/file/d/1L7aCWa_QtJI0NscAur5tlZD7qsq0Gg-j/view?usp=sharing" TargetMode="External"/><Relationship Id="rId9" Type="http://schemas.openxmlformats.org/officeDocument/2006/relationships/hyperlink" Target="https://www.sciencedirect.com/journal/energy-conversion-and-management" TargetMode="External"/><Relationship Id="rId180" Type="http://schemas.openxmlformats.org/officeDocument/2006/relationships/drawing" Target="../drawings/drawing3.xml"/><Relationship Id="rId26" Type="http://schemas.openxmlformats.org/officeDocument/2006/relationships/hyperlink" Target="https://doi.org/10.25077/jif.8.2.70-77.2016" TargetMode="External"/><Relationship Id="rId47" Type="http://schemas.openxmlformats.org/officeDocument/2006/relationships/hyperlink" Target="http://jurnal.unej.ac.id/index.php/JID/article/view/320" TargetMode="External"/><Relationship Id="rId68" Type="http://schemas.openxmlformats.org/officeDocument/2006/relationships/hyperlink" Target="http://jfu.fmipa.unand.ac.id/index.php/jfu/article/download/530/484" TargetMode="External"/><Relationship Id="rId89" Type="http://schemas.openxmlformats.org/officeDocument/2006/relationships/hyperlink" Target="https://drive.google.com/file/d/1PGovrJuT6k6NzWRqGBNLP-1oSB3lWT91/view?usp=sharing" TargetMode="External"/><Relationship Id="rId112" Type="http://schemas.openxmlformats.org/officeDocument/2006/relationships/hyperlink" Target="http://iopscience.iop.org/1757-899X/180/1/012079" TargetMode="External"/><Relationship Id="rId133" Type="http://schemas.openxmlformats.org/officeDocument/2006/relationships/hyperlink" Target="https://drive.google.com/file/d/1Fk4QpmLldxCv4XRRrIm6knu5jxm2GUTr/view?usp=sharing" TargetMode="External"/><Relationship Id="rId154" Type="http://schemas.openxmlformats.org/officeDocument/2006/relationships/hyperlink" Target="https://drive.google.com/file/d/15lWD06R4jfPwOqXjQe7UzC2Wzg8d-LrZ/view?usp=sharing" TargetMode="External"/><Relationship Id="rId175" Type="http://schemas.openxmlformats.org/officeDocument/2006/relationships/hyperlink" Target="https://drive.google.com/file/d/1tCvWsRXGO0igaUqHw7zdu6rK-hF2wXc7/view?usp=sharing" TargetMode="External"/><Relationship Id="rId16" Type="http://schemas.openxmlformats.org/officeDocument/2006/relationships/hyperlink" Target="https://drive.google.com/file/d/1A4qmAdNfrwiZiPaRG69T279x74vDmSUx/view?usp=sharing" TargetMode="External"/><Relationship Id="rId37" Type="http://schemas.openxmlformats.org/officeDocument/2006/relationships/hyperlink" Target="http://jfu.fmipa.unand.ac.id/index.php/jfu/article/view/180" TargetMode="External"/><Relationship Id="rId58" Type="http://schemas.openxmlformats.org/officeDocument/2006/relationships/hyperlink" Target="http://jfu.fmipa.unand.ac.id/index.php/jfu/article/download/787/627" TargetMode="External"/><Relationship Id="rId79" Type="http://schemas.openxmlformats.org/officeDocument/2006/relationships/hyperlink" Target="http://jif.fmipa.unand.ac.id/index.php/jif/article/view/93/81" TargetMode="External"/><Relationship Id="rId102" Type="http://schemas.openxmlformats.org/officeDocument/2006/relationships/hyperlink" Target="https://drive.google.com/file/d/1Zcalup697nZRfObhvfP43o20sNiSSs1m/view?usp=sharing" TargetMode="External"/><Relationship Id="rId123" Type="http://schemas.openxmlformats.org/officeDocument/2006/relationships/hyperlink" Target="https://iopscience.iop.org/article/10.1088/1742-6596/877/1/012013" TargetMode="External"/><Relationship Id="rId144" Type="http://schemas.openxmlformats.org/officeDocument/2006/relationships/hyperlink" Target="https://www.scopus.com/sourceid/130053" TargetMode="External"/><Relationship Id="rId90" Type="http://schemas.openxmlformats.org/officeDocument/2006/relationships/hyperlink" Target="https://drive.google.com/file/d/1nZ4wT4DAl2kqzoAPwv5W97FZwl9j7q-0/view?usp=sharing" TargetMode="External"/><Relationship Id="rId165" Type="http://schemas.openxmlformats.org/officeDocument/2006/relationships/hyperlink" Target="https://drive.google.com/file/d/1SA53T_EvOqwxHQm7zPcZSFzNWR4Auw5N/view?usp=sharing" TargetMode="External"/><Relationship Id="rId27" Type="http://schemas.openxmlformats.org/officeDocument/2006/relationships/hyperlink" Target="http://jif.fmipa.unand.ac.id/index.php/jif/article/view/153/0" TargetMode="External"/><Relationship Id="rId48" Type="http://schemas.openxmlformats.org/officeDocument/2006/relationships/hyperlink" Target="https://jurnal.unej.ac.id/index.php/JID/article/view/320/447" TargetMode="External"/><Relationship Id="rId69" Type="http://schemas.openxmlformats.org/officeDocument/2006/relationships/hyperlink" Target="https://drive.google.com/file/d/1d7HT7KCXcJe-bW261GEdzxHSOFJTTPcw/view?usp=sharing" TargetMode="External"/><Relationship Id="rId113" Type="http://schemas.openxmlformats.org/officeDocument/2006/relationships/hyperlink" Target="https://iopscience.iop.org/article/10.1088/1757-899X/180/1/012079/pdf" TargetMode="External"/><Relationship Id="rId134" Type="http://schemas.openxmlformats.org/officeDocument/2006/relationships/hyperlink" Target="https://drive.google.com/file/d/1AUbi--4n9OTz0RG48yX8Kc-lSe48EuDe/view?usp=sharing" TargetMode="External"/><Relationship Id="rId80" Type="http://schemas.openxmlformats.org/officeDocument/2006/relationships/hyperlink" Target="https://drive.google.com/file/d/1Ik77xfZAb80RvifqBnwHB8WZKKnwN78N/view?usp=sharing" TargetMode="External"/><Relationship Id="rId155" Type="http://schemas.openxmlformats.org/officeDocument/2006/relationships/hyperlink" Target="https://www.scopus.com/sourceid/130053" TargetMode="External"/><Relationship Id="rId176" Type="http://schemas.openxmlformats.org/officeDocument/2006/relationships/hyperlink" Target="http://repo.unand.ac.id/27457/1/PB_DDH_22%20artikel.pdf" TargetMode="External"/><Relationship Id="rId17" Type="http://schemas.openxmlformats.org/officeDocument/2006/relationships/hyperlink" Target="https://www.scopus.com/sourceid/26676?origin=resultslist" TargetMode="External"/><Relationship Id="rId38" Type="http://schemas.openxmlformats.org/officeDocument/2006/relationships/hyperlink" Target="http://jfu.fmipa.unand.ac.id/index.php/jfu/article/viewFile/180/160" TargetMode="External"/><Relationship Id="rId59" Type="http://schemas.openxmlformats.org/officeDocument/2006/relationships/hyperlink" Target="https://drive.google.com/file/d/1S9YkHPZVfKAPTT2eyigbk8egrXrq-eJM/view?usp=sharing" TargetMode="External"/><Relationship Id="rId103" Type="http://schemas.openxmlformats.org/officeDocument/2006/relationships/hyperlink" Target="https://www.scimagojr.com/journalsearch.php?q=26916&amp;tip=sid&amp;clean=0" TargetMode="External"/><Relationship Id="rId124" Type="http://schemas.openxmlformats.org/officeDocument/2006/relationships/hyperlink" Target="https://iopscience.iop.org/article/10.1088/1742-6596/877/1/012013/pdf" TargetMode="External"/><Relationship Id="rId70" Type="http://schemas.openxmlformats.org/officeDocument/2006/relationships/hyperlink" Target="https://sinta.kemdikbud.go.id/journals/detail?q=Analisis+Distribusi+Fluks+Neutron+pada+Reaktor+Berbentuk+Slab+Menggunakan+Persamaan+Difusi+Multigrup+Satu+Dimensi+dengan+Metode+Gauss-Seidel&amp;search=1&amp;id=5697" TargetMode="External"/><Relationship Id="rId91" Type="http://schemas.openxmlformats.org/officeDocument/2006/relationships/hyperlink" Target="https://www.scimagojr.com/journalsearch.php?q=26916&amp;tip=sid&amp;clean=0" TargetMode="External"/><Relationship Id="rId145" Type="http://schemas.openxmlformats.org/officeDocument/2006/relationships/hyperlink" Target="https://drive.google.com/file/d/1hvgtPSsTWgPj7p2t2SrgeZTnmWc8Hq-L/view?usp=sharing" TargetMode="External"/><Relationship Id="rId166" Type="http://schemas.openxmlformats.org/officeDocument/2006/relationships/hyperlink" Target="https://drive.google.com/file/d/1cVqp7g7ms0PiWtlftY-5Gb7siVDfwvQL/view?usp=sharing" TargetMode="External"/><Relationship Id="rId1" Type="http://schemas.openxmlformats.org/officeDocument/2006/relationships/hyperlink" Target="https://www.scopus.com/sourceid/19700166617"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file/d/1XlkXy8sbuF-_1kXAsHH8mThph54ArwlI/view?usp=sharing" TargetMode="External"/><Relationship Id="rId13" Type="http://schemas.openxmlformats.org/officeDocument/2006/relationships/hyperlink" Target="https://drive.google.com/file/d/1goYeXBHYYWwvkRRuf6PT_WP6QTTdUwEh/view?usp=sharing" TargetMode="External"/><Relationship Id="rId18" Type="http://schemas.openxmlformats.org/officeDocument/2006/relationships/hyperlink" Target="https://drive.google.com/file/d/1-qQbCqMgWSF2KvyMlUZweD6G5f7BOzJg/view?usp=sharing" TargetMode="External"/><Relationship Id="rId3" Type="http://schemas.openxmlformats.org/officeDocument/2006/relationships/hyperlink" Target="https://drive.google.com/file/d/1XIm1P2oQ7eKzbCKFKxCg0q8GfMqUFLlF/view?usp=sharing" TargetMode="External"/><Relationship Id="rId7" Type="http://schemas.openxmlformats.org/officeDocument/2006/relationships/hyperlink" Target="https://drive.google.com/file/d/16Zn4I0BLshA-H8KXtrmz7HJL3VXygsHR/view?usp=sharing" TargetMode="External"/><Relationship Id="rId12" Type="http://schemas.openxmlformats.org/officeDocument/2006/relationships/hyperlink" Target="https://drive.google.com/file/d/1vwrZhB0jswkJi1ZtLyjltxVc9k6051sm/view?usp=sharing" TargetMode="External"/><Relationship Id="rId17" Type="http://schemas.openxmlformats.org/officeDocument/2006/relationships/hyperlink" Target="https://drive.google.com/file/d/1up8YVV7xG8zPXRzxD91CpboDCzEm_xW6/view?usp=sharing" TargetMode="External"/><Relationship Id="rId2" Type="http://schemas.openxmlformats.org/officeDocument/2006/relationships/hyperlink" Target="https://drive.google.com/file/d/1xCfW71sGnfFiwSt8YBeeIyLJ4ZH1Wy44/view?usp=sharing" TargetMode="External"/><Relationship Id="rId16" Type="http://schemas.openxmlformats.org/officeDocument/2006/relationships/hyperlink" Target="https://drive.google.com/file/d/1a4cKhe06Km66m7IK5JC1oBP4XV1-hvs1/view?usp=sharing" TargetMode="External"/><Relationship Id="rId20" Type="http://schemas.openxmlformats.org/officeDocument/2006/relationships/drawing" Target="../drawings/drawing4.xml"/><Relationship Id="rId1" Type="http://schemas.openxmlformats.org/officeDocument/2006/relationships/hyperlink" Target="https://drive.google.com/file/d/1i824JwfFWyw4yl1p51Y9VJQO0gN7y8l6/view?usp=sharing" TargetMode="External"/><Relationship Id="rId6" Type="http://schemas.openxmlformats.org/officeDocument/2006/relationships/hyperlink" Target="https://drive.google.com/file/d/1rmviKC_If8ws4ySXRvAoA0-6-v6KCBtm/view?usp=sharing" TargetMode="External"/><Relationship Id="rId11" Type="http://schemas.openxmlformats.org/officeDocument/2006/relationships/hyperlink" Target="https://drive.google.com/file/d/11nO0LhhcRV4GlyB8pzBubj5J3zuUunuW/view?usp=sharing" TargetMode="External"/><Relationship Id="rId5" Type="http://schemas.openxmlformats.org/officeDocument/2006/relationships/hyperlink" Target="https://drive.google.com/file/d/1B67PMGXQuq_9nlR2GyiGxh5rHhHjmNxW/view?usp=sharing" TargetMode="External"/><Relationship Id="rId15" Type="http://schemas.openxmlformats.org/officeDocument/2006/relationships/hyperlink" Target="https://drive.google.com/file/d/15r6fPZiLJAhHIZ5LULU4eMyYd-g8zbtu/view?usp=sharing" TargetMode="External"/><Relationship Id="rId10" Type="http://schemas.openxmlformats.org/officeDocument/2006/relationships/hyperlink" Target="https://drive.google.com/file/d/1SCGaLUeUc6u8uMt7w8LDy_Ck_ZkR0jq6/view?usp=sharing" TargetMode="External"/><Relationship Id="rId19" Type="http://schemas.openxmlformats.org/officeDocument/2006/relationships/hyperlink" Target="https://drive.google.com/file/d/1oHMro7EYK899RGG3apNeK7Rrpfguc6Ww/view?usp=sharing" TargetMode="External"/><Relationship Id="rId4" Type="http://schemas.openxmlformats.org/officeDocument/2006/relationships/hyperlink" Target="https://drive.google.com/file/d/1iOOL0DGx0IFJ6O68B9wYGuzLUXVdfNiy/view?usp=sharing" TargetMode="External"/><Relationship Id="rId9" Type="http://schemas.openxmlformats.org/officeDocument/2006/relationships/hyperlink" Target="https://drive.google.com/file/d/1aaRSbTtABVG9SpfOoguwne5UYAJH7idp/view?usp=sharing" TargetMode="External"/><Relationship Id="rId14" Type="http://schemas.openxmlformats.org/officeDocument/2006/relationships/hyperlink" Target="https://drive.google.com/file/d/1U2SO1dbEq_Pixt5PIj0OGYOa33Q1NxJP/view?usp=sharing"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drive.google.com/file/d/1OmqMMGc1AGo4ZxENdF5jKYqV92lUO1EQ/view?usp=sharing" TargetMode="External"/><Relationship Id="rId21" Type="http://schemas.openxmlformats.org/officeDocument/2006/relationships/hyperlink" Target="https://drive.google.com/file/d/1yeSs6TUkuaQTIiBiIn3v-yKlwiGm6nqo/view?usp=sharing" TargetMode="External"/><Relationship Id="rId42" Type="http://schemas.openxmlformats.org/officeDocument/2006/relationships/hyperlink" Target="https://drive.google.com/file/d/1jnncn50YOzqwFkYFv0_EErX6o8wDIYce/view?usp=sharing" TargetMode="External"/><Relationship Id="rId47" Type="http://schemas.openxmlformats.org/officeDocument/2006/relationships/hyperlink" Target="https://drive.google.com/file/d/1n35xmu-eVpMA8xWpCqT32D_XPULmmNpi/view?usp=sharing" TargetMode="External"/><Relationship Id="rId63" Type="http://schemas.openxmlformats.org/officeDocument/2006/relationships/hyperlink" Target="https://drive.google.com/file/d/1ot0cgoEE3QTY05KUzK-A2RgHsyomrPZM/view?usp=sharing" TargetMode="External"/><Relationship Id="rId68" Type="http://schemas.openxmlformats.org/officeDocument/2006/relationships/hyperlink" Target="https://drive.google.com/file/d/1my9ge66XmSdJAuIm-LBcR9jk_iPgkRz6/view?usp=sharing" TargetMode="External"/><Relationship Id="rId16" Type="http://schemas.openxmlformats.org/officeDocument/2006/relationships/hyperlink" Target="https://drive.google.com/file/d/1Y6GhHKVFEpbZkxpqoxQbw-NwsOg8rIvc/view?usp=sharing" TargetMode="External"/><Relationship Id="rId11" Type="http://schemas.openxmlformats.org/officeDocument/2006/relationships/hyperlink" Target="https://drive.google.com/file/d/1oYb4kBVBOQ4IB99oPLytzleT0NlVYb7V/view?usp=sharing" TargetMode="External"/><Relationship Id="rId24" Type="http://schemas.openxmlformats.org/officeDocument/2006/relationships/hyperlink" Target="https://drive.google.com/file/d/1e1xwDflS984UvxxXyzAPkOMRwZjmtA7u/view?usp=sharing" TargetMode="External"/><Relationship Id="rId32" Type="http://schemas.openxmlformats.org/officeDocument/2006/relationships/hyperlink" Target="https://drive.google.com/file/d/19k5jJZwcUqPmLFzMv_Sq-a_NiYf_gC9q/view?usp=sharing" TargetMode="External"/><Relationship Id="rId37" Type="http://schemas.openxmlformats.org/officeDocument/2006/relationships/hyperlink" Target="https://drive.google.com/file/d/1FPPv_x3Gjjg9TsH1OxN4ne6VfdZYhDLJ/view?usp=sharing" TargetMode="External"/><Relationship Id="rId40" Type="http://schemas.openxmlformats.org/officeDocument/2006/relationships/hyperlink" Target="https://drive.google.com/file/d/1TXeGEw8WgGpwcmCfspQQ1Ym9gnblqFSU/view?usp=sharing" TargetMode="External"/><Relationship Id="rId45" Type="http://schemas.openxmlformats.org/officeDocument/2006/relationships/hyperlink" Target="https://drive.google.com/file/d/1iBlpKXOIjFvqJDUHCynfSnwC9tIFgnVW/view?usp=sharing" TargetMode="External"/><Relationship Id="rId53" Type="http://schemas.openxmlformats.org/officeDocument/2006/relationships/hyperlink" Target="https://drive.google.com/file/d/1qoUAStNxAU7WdErJet2Bi_DCSRIOaMKS/view?usp=sharing" TargetMode="External"/><Relationship Id="rId58" Type="http://schemas.openxmlformats.org/officeDocument/2006/relationships/hyperlink" Target="https://drive.google.com/file/d/1cr3eqb8QFE8jE4uEAEeR0iAxMELWWmlH/view?usp=sharing" TargetMode="External"/><Relationship Id="rId66" Type="http://schemas.openxmlformats.org/officeDocument/2006/relationships/hyperlink" Target="https://drive.google.com/file/d/1DiYMiZjtpNy7o1sm1eABx3Lgx9PNpL5i/view?usp=sharing" TargetMode="External"/><Relationship Id="rId74" Type="http://schemas.openxmlformats.org/officeDocument/2006/relationships/hyperlink" Target="https://drive.google.com/file/d/1A_OYY_BKAYwhVF3koX9DJWfDQjtCBeWW/view?usp=sharing" TargetMode="External"/><Relationship Id="rId79" Type="http://schemas.openxmlformats.org/officeDocument/2006/relationships/printerSettings" Target="../printerSettings/printerSettings1.bin"/><Relationship Id="rId5" Type="http://schemas.openxmlformats.org/officeDocument/2006/relationships/hyperlink" Target="https://drive.google.com/file/d/1iEzP837VVarkYNUIknqeVhyfdU3cKMDh/view?usp=sharing" TargetMode="External"/><Relationship Id="rId61" Type="http://schemas.openxmlformats.org/officeDocument/2006/relationships/hyperlink" Target="https://drive.google.com/file/d/1m5fFVgJlmaHVIR36x2e5NXP0V-59481m/view?usp=sharing" TargetMode="External"/><Relationship Id="rId19" Type="http://schemas.openxmlformats.org/officeDocument/2006/relationships/hyperlink" Target="https://drive.google.com/file/d/1QR6MzrjIEw9WGz2t_cF43NfM_obw6xcP/view?usp=sharing" TargetMode="External"/><Relationship Id="rId14" Type="http://schemas.openxmlformats.org/officeDocument/2006/relationships/hyperlink" Target="https://drive.google.com/file/d/1IT60dK_6NzuDDVC4C-I_x7kVTlDnzs8U/view?usp=sharing" TargetMode="External"/><Relationship Id="rId22" Type="http://schemas.openxmlformats.org/officeDocument/2006/relationships/hyperlink" Target="https://drive.google.com/file/d/1BxhpgxTdsaANmIeOYRXDq6Agfak1liPZ/view?usp=sharing" TargetMode="External"/><Relationship Id="rId27" Type="http://schemas.openxmlformats.org/officeDocument/2006/relationships/hyperlink" Target="https://drive.google.com/file/d/1L4IK0r8DfpLmzF5uVZvMS54ZoxUdGcLG/view?usp=sharing" TargetMode="External"/><Relationship Id="rId30" Type="http://schemas.openxmlformats.org/officeDocument/2006/relationships/hyperlink" Target="https://drive.google.com/file/d/1xONw349SsLMBKDWwi5GZZdNvFfU4js0T/view?usp=sharing" TargetMode="External"/><Relationship Id="rId35" Type="http://schemas.openxmlformats.org/officeDocument/2006/relationships/hyperlink" Target="https://drive.google.com/file/d/1mx4n3SDVwb6-UVOiOJGEF4bfv3Duoh9x/view?usp=sharing" TargetMode="External"/><Relationship Id="rId43" Type="http://schemas.openxmlformats.org/officeDocument/2006/relationships/hyperlink" Target="https://drive.google.com/file/d/1XWj8u9WrzeF5YxGlhBKGn561ayzZ3Gr5/view?usp=sharing" TargetMode="External"/><Relationship Id="rId48" Type="http://schemas.openxmlformats.org/officeDocument/2006/relationships/hyperlink" Target="https://drive.google.com/file/d/1TXeGEw8WgGpwcmCfspQQ1Ym9gnblqFSU/view?usp=sharing" TargetMode="External"/><Relationship Id="rId56" Type="http://schemas.openxmlformats.org/officeDocument/2006/relationships/hyperlink" Target="https://drive.google.com/file/d/1mdYe9NTmYHb81I9biwNbl863lvkaLk1D/view?usp=sharing" TargetMode="External"/><Relationship Id="rId64" Type="http://schemas.openxmlformats.org/officeDocument/2006/relationships/hyperlink" Target="https://drive.google.com/file/d/1yOiwaP-5vok7fF6_qR7c-HBfvNgUzdPy/view?usp=sharing" TargetMode="External"/><Relationship Id="rId69" Type="http://schemas.openxmlformats.org/officeDocument/2006/relationships/hyperlink" Target="https://drive.google.com/file/d/1KQSBcRQ9gnTIi-NjSw1HNzeIRp2wwLvD/view?usp=sharing" TargetMode="External"/><Relationship Id="rId77" Type="http://schemas.openxmlformats.org/officeDocument/2006/relationships/hyperlink" Target="https://drive.google.com/file/d/10OGS-kWgzm1ksmwz9J5rW8h4nYrrS8i4/view?usp=sharing" TargetMode="External"/><Relationship Id="rId8" Type="http://schemas.openxmlformats.org/officeDocument/2006/relationships/hyperlink" Target="https://drive.google.com/file/d/16G5rH-tVf_DaksDOTdLtkVSvaCy4vnVw/view?usp=sharing" TargetMode="External"/><Relationship Id="rId51" Type="http://schemas.openxmlformats.org/officeDocument/2006/relationships/hyperlink" Target="https://drive.google.com/file/d/1mmG8Q93140LTXq_fcOhIGpXY0VEcyDtT/view?usp=sharing" TargetMode="External"/><Relationship Id="rId72" Type="http://schemas.openxmlformats.org/officeDocument/2006/relationships/hyperlink" Target="https://drive.google.com/file/d/1Hykpwt-qZ4XdYfFTz0jy6AVEZeqs435r/view?usp=sharing" TargetMode="External"/><Relationship Id="rId80" Type="http://schemas.openxmlformats.org/officeDocument/2006/relationships/drawing" Target="../drawings/drawing5.xml"/><Relationship Id="rId3" Type="http://schemas.openxmlformats.org/officeDocument/2006/relationships/hyperlink" Target="https://drive.google.com/file/d/1MdhBdrt9-9f4Q5TAgo-olfFXcYM4Fqmd/view?usp=sharing" TargetMode="External"/><Relationship Id="rId12" Type="http://schemas.openxmlformats.org/officeDocument/2006/relationships/hyperlink" Target="https://drive.google.com/file/d/1F0Xhu5DqlKf9UQY65Ttf6IvfRvQRMhSD/view?usp=sharing" TargetMode="External"/><Relationship Id="rId17" Type="http://schemas.openxmlformats.org/officeDocument/2006/relationships/hyperlink" Target="https://drive.google.com/file/d/1pU6OL3H4EzM2fDsYVMvHN-QxBp13cE61/view?usp=sharing" TargetMode="External"/><Relationship Id="rId25" Type="http://schemas.openxmlformats.org/officeDocument/2006/relationships/hyperlink" Target="https://drive.google.com/file/d/1gaFbGaODsk2TaFJAaM4jnI3xW6wp_QvN/view?usp=sharing" TargetMode="External"/><Relationship Id="rId33" Type="http://schemas.openxmlformats.org/officeDocument/2006/relationships/hyperlink" Target="https://drive.google.com/file/d/1NCuUtpERAh0v1XYR2Rw5p4S6j0Zuu7Z9/view?usp=sharing" TargetMode="External"/><Relationship Id="rId38" Type="http://schemas.openxmlformats.org/officeDocument/2006/relationships/hyperlink" Target="https://drive.google.com/file/d/1H5UbsWZWYtdSGFodSF2CO5sMSg_ckQjj/view?usp=sharing" TargetMode="External"/><Relationship Id="rId46" Type="http://schemas.openxmlformats.org/officeDocument/2006/relationships/hyperlink" Target="https://drive.google.com/file/d/1gATpEbl3kCKb0ru0teEShZl1ob59sl6A/view?usp=sharing" TargetMode="External"/><Relationship Id="rId59" Type="http://schemas.openxmlformats.org/officeDocument/2006/relationships/hyperlink" Target="https://drive.google.com/file/d/1jOTNBBKfcerma8oeNVhxW1VxSQ-g2joZ/view?usp=sharing" TargetMode="External"/><Relationship Id="rId67" Type="http://schemas.openxmlformats.org/officeDocument/2006/relationships/hyperlink" Target="https://drive.google.com/file/d/1k7TyjMIFHCwrB-IOseJFHYb0436q09eN/view?usp=sharing" TargetMode="External"/><Relationship Id="rId20" Type="http://schemas.openxmlformats.org/officeDocument/2006/relationships/hyperlink" Target="https://drive.google.com/file/d/16fnr2GMdC_64-YMLqMfOFxo4oqmc5sMM/view?usp=sharing" TargetMode="External"/><Relationship Id="rId41" Type="http://schemas.openxmlformats.org/officeDocument/2006/relationships/hyperlink" Target="https://drive.google.com/file/d/1sIlTKR6kKM0dskFedafEEMzJ19ibaL-N/view?usp=sharing" TargetMode="External"/><Relationship Id="rId54" Type="http://schemas.openxmlformats.org/officeDocument/2006/relationships/hyperlink" Target="https://drive.google.com/file/d/1K10TO_NHpNye7mo-8ls42wg-Rqxsk8GT/view?usp=sharing" TargetMode="External"/><Relationship Id="rId62" Type="http://schemas.openxmlformats.org/officeDocument/2006/relationships/hyperlink" Target="https://drive.google.com/file/d/1gOktrrLA-64eA5uiqlORBznFc9IG8-q-/view?usp=sharing" TargetMode="External"/><Relationship Id="rId70" Type="http://schemas.openxmlformats.org/officeDocument/2006/relationships/hyperlink" Target="https://drive.google.com/file/d/1V9kSkUVUSwAFvzydGpfvIVZ8LxOAMQO0/view?usp=sharing" TargetMode="External"/><Relationship Id="rId75" Type="http://schemas.openxmlformats.org/officeDocument/2006/relationships/hyperlink" Target="https://drive.google.com/file/d/1IgmYO533TOuUsErEEFKYnv9G6FU584ip/view?usp=sharing" TargetMode="External"/><Relationship Id="rId1" Type="http://schemas.openxmlformats.org/officeDocument/2006/relationships/hyperlink" Target="https://drive.google.com/file/d/1LlJdAck5HNmd8TqJ8ePdjnfLtuIpo4kW/view?usp=sharing" TargetMode="External"/><Relationship Id="rId6" Type="http://schemas.openxmlformats.org/officeDocument/2006/relationships/hyperlink" Target="https://drive.google.com/file/d/1q7XzMUWzDFi4Mwvs4MB4Mf0AERKLS2Cg/view?usp=sharing" TargetMode="External"/><Relationship Id="rId15" Type="http://schemas.openxmlformats.org/officeDocument/2006/relationships/hyperlink" Target="https://drive.google.com/file/d/1p6c9dsnwcnckT8yRCAQJ2_Q2qkzH-uSh/view?usp=sharing" TargetMode="External"/><Relationship Id="rId23" Type="http://schemas.openxmlformats.org/officeDocument/2006/relationships/hyperlink" Target="https://drive.google.com/file/d/1wlu1TLII_VE33_5d2aa7Ng2Awwdjosvg/view?usp=sharing" TargetMode="External"/><Relationship Id="rId28" Type="http://schemas.openxmlformats.org/officeDocument/2006/relationships/hyperlink" Target="https://drive.google.com/file/d/1XJ3LKLGv6JRoVv4H_xJ3Sqcjr3y4ZMsn/view?usp=sharing" TargetMode="External"/><Relationship Id="rId36" Type="http://schemas.openxmlformats.org/officeDocument/2006/relationships/hyperlink" Target="https://drive.google.com/file/d/1VGDPxUmoZiaRZhRwT2foYVTDf4ybnR8v/view?usp=sharing" TargetMode="External"/><Relationship Id="rId49" Type="http://schemas.openxmlformats.org/officeDocument/2006/relationships/hyperlink" Target="https://drive.google.com/file/d/17-mZa-P1Byhi9f3pAtvoCpYLka6pozu7/view?usp=sharing" TargetMode="External"/><Relationship Id="rId57" Type="http://schemas.openxmlformats.org/officeDocument/2006/relationships/hyperlink" Target="https://drive.google.com/file/d/1NPk6kvO66OFPcIqgUiojtwlkrVR0djc7/view?usp=sharing" TargetMode="External"/><Relationship Id="rId10" Type="http://schemas.openxmlformats.org/officeDocument/2006/relationships/hyperlink" Target="https://drive.google.com/file/d/1Gu3oA2piIweAWQuqaZv2r97A4J947eUb/view?usp=sharing" TargetMode="External"/><Relationship Id="rId31" Type="http://schemas.openxmlformats.org/officeDocument/2006/relationships/hyperlink" Target="https://drive.google.com/file/d/1HuxOFr_1KLx60foNm-t7DBq-Fbwsy_6e/view?usp=sharing" TargetMode="External"/><Relationship Id="rId44" Type="http://schemas.openxmlformats.org/officeDocument/2006/relationships/hyperlink" Target="https://drive.google.com/file/d/1R4HQWsz1gw2T1A2wWD1jjB-dg5qeJaop/view?usp=sharing" TargetMode="External"/><Relationship Id="rId52" Type="http://schemas.openxmlformats.org/officeDocument/2006/relationships/hyperlink" Target="https://drive.google.com/file/d/1NqLi6gdo9iR9igtK-zyGZzhjUGKpJ-yv/view?usp=sharing" TargetMode="External"/><Relationship Id="rId60" Type="http://schemas.openxmlformats.org/officeDocument/2006/relationships/hyperlink" Target="https://drive.google.com/file/d/1Rd6TskuTVdxMl8x-UEpNsmxe1V8SiC7w/view?usp=sharing" TargetMode="External"/><Relationship Id="rId65" Type="http://schemas.openxmlformats.org/officeDocument/2006/relationships/hyperlink" Target="https://drive.google.com/file/d/1NqLi6gdo9iR9igtK-zyGZzhjUGKpJ-yv/view?usp=sharing" TargetMode="External"/><Relationship Id="rId73" Type="http://schemas.openxmlformats.org/officeDocument/2006/relationships/hyperlink" Target="https://drive.google.com/file/d/12yFswUNAp3exy5-Ha7_0AJd83KJ4v_ll/view?usp=sharing" TargetMode="External"/><Relationship Id="rId78" Type="http://schemas.openxmlformats.org/officeDocument/2006/relationships/hyperlink" Target="https://drive.google.com/file/d/1VwbguTeZ1-KpiFeL4xeBelVz7863W0kL/view?usp=sharing" TargetMode="External"/><Relationship Id="rId4" Type="http://schemas.openxmlformats.org/officeDocument/2006/relationships/hyperlink" Target="https://drive.google.com/file/d/1wJpXsPGOWBioxBSoFp84IY1auyjGPDf_/view?usp=sharing" TargetMode="External"/><Relationship Id="rId9" Type="http://schemas.openxmlformats.org/officeDocument/2006/relationships/hyperlink" Target="https://drive.google.com/file/d/1b7dkMoRdeTg_6xJsGzhufEuX9-nrpkaJ/view?usp=sharing" TargetMode="External"/><Relationship Id="rId13" Type="http://schemas.openxmlformats.org/officeDocument/2006/relationships/hyperlink" Target="https://drive.google.com/file/d/1uLs15bNvTcG0jjjsv5o_A0uM4ibvL_xY/view?usp=sharing" TargetMode="External"/><Relationship Id="rId18" Type="http://schemas.openxmlformats.org/officeDocument/2006/relationships/hyperlink" Target="https://drive.google.com/file/d/1XWGPTCG_BrCY97cu0SjoJAxixO5Ouzi2/view?usp=sharing" TargetMode="External"/><Relationship Id="rId39" Type="http://schemas.openxmlformats.org/officeDocument/2006/relationships/hyperlink" Target="https://drive.google.com/file/d/157E2aVBmCBWEnvp6O7HhVLMOdCUG-e-O/view?usp=sharing" TargetMode="External"/><Relationship Id="rId34" Type="http://schemas.openxmlformats.org/officeDocument/2006/relationships/hyperlink" Target="https://drive.google.com/file/d/1HUBrecA0pS37w6EOqNEODelLkrVUN-be/view?usp=sharing" TargetMode="External"/><Relationship Id="rId50" Type="http://schemas.openxmlformats.org/officeDocument/2006/relationships/hyperlink" Target="https://drive.google.com/file/d/1E88JtYVPxXyhT5-QiP6rxcDClfnFQdlh/view?usp=sharing" TargetMode="External"/><Relationship Id="rId55" Type="http://schemas.openxmlformats.org/officeDocument/2006/relationships/hyperlink" Target="https://drive.google.com/file/d/1bzqyWIINffqRchSbomXO3SrrXvvh0dzX/view?usp=sharing" TargetMode="External"/><Relationship Id="rId76" Type="http://schemas.openxmlformats.org/officeDocument/2006/relationships/hyperlink" Target="https://drive.google.com/file/d/1rrCpt_qatYBkVc9o2af0xKOxgxIXAnoe/view?usp=sharing" TargetMode="External"/><Relationship Id="rId7" Type="http://schemas.openxmlformats.org/officeDocument/2006/relationships/hyperlink" Target="https://drive.google.com/file/d/1azjgcy7c0zDokke3OBuFakNGMu5OssRv/view?usp=sharing" TargetMode="External"/><Relationship Id="rId71" Type="http://schemas.openxmlformats.org/officeDocument/2006/relationships/hyperlink" Target="https://drive.google.com/file/d/1EmqMBlkvZoVyHZ3fz9SaVyKJ0HtKHZog/view?usp=sharing" TargetMode="External"/><Relationship Id="rId2" Type="http://schemas.openxmlformats.org/officeDocument/2006/relationships/hyperlink" Target="https://drive.google.com/file/d/1z9mhgNxoXdL3i9cpXf8e3BaX_gl6gHQ0/view?usp=sharing" TargetMode="External"/><Relationship Id="rId29" Type="http://schemas.openxmlformats.org/officeDocument/2006/relationships/hyperlink" Target="https://drive.google.com/file/d/1tGOfKG140pb7myQEycr_jGM-VlMjyYEE/view?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245"/>
  <sheetViews>
    <sheetView topLeftCell="A7" workbookViewId="0">
      <selection activeCell="C10" sqref="C10"/>
    </sheetView>
  </sheetViews>
  <sheetFormatPr defaultColWidth="14.42578125" defaultRowHeight="15" customHeight="1"/>
  <cols>
    <col min="1" max="1" width="6.42578125" customWidth="1"/>
    <col min="2" max="2" width="56.85546875" customWidth="1"/>
    <col min="3" max="3" width="43.140625" customWidth="1"/>
    <col min="4" max="4" width="47.85546875" customWidth="1"/>
    <col min="5" max="5" width="15" customWidth="1"/>
    <col min="6" max="6" width="46.85546875" customWidth="1"/>
    <col min="7" max="26" width="8" customWidth="1"/>
  </cols>
  <sheetData>
    <row r="1" spans="1:26">
      <c r="A1" s="1"/>
      <c r="B1" s="2"/>
      <c r="C1" s="1"/>
      <c r="D1" s="1"/>
      <c r="E1" s="3"/>
      <c r="F1" s="4"/>
      <c r="G1" s="5"/>
      <c r="H1" s="5"/>
      <c r="I1" s="5"/>
      <c r="J1" s="5"/>
      <c r="K1" s="5"/>
      <c r="L1" s="5"/>
      <c r="M1" s="5"/>
      <c r="N1" s="5"/>
      <c r="O1" s="5"/>
      <c r="P1" s="5"/>
      <c r="Q1" s="5"/>
      <c r="R1" s="5"/>
      <c r="S1" s="5"/>
      <c r="T1" s="5"/>
      <c r="U1" s="5"/>
      <c r="V1" s="5"/>
      <c r="W1" s="5"/>
      <c r="X1" s="5"/>
    </row>
    <row r="2" spans="1:26">
      <c r="A2" s="648" t="s">
        <v>0</v>
      </c>
      <c r="B2" s="647"/>
      <c r="C2" s="647"/>
      <c r="D2" s="6"/>
      <c r="E2" s="3"/>
      <c r="F2" s="4"/>
      <c r="G2" s="5"/>
      <c r="H2" s="5"/>
      <c r="I2" s="5"/>
      <c r="J2" s="5"/>
      <c r="K2" s="5"/>
      <c r="L2" s="5"/>
      <c r="M2" s="5"/>
      <c r="N2" s="5"/>
      <c r="O2" s="5"/>
      <c r="P2" s="5"/>
      <c r="Q2" s="5"/>
      <c r="R2" s="5"/>
      <c r="S2" s="5"/>
      <c r="T2" s="5"/>
      <c r="U2" s="5"/>
      <c r="V2" s="5"/>
      <c r="W2" s="5"/>
      <c r="X2" s="5"/>
    </row>
    <row r="3" spans="1:26">
      <c r="A3" s="648"/>
      <c r="B3" s="647"/>
      <c r="C3" s="647"/>
      <c r="D3" s="6"/>
      <c r="E3" s="3"/>
      <c r="F3" s="4"/>
      <c r="G3" s="5"/>
      <c r="H3" s="5"/>
      <c r="I3" s="5"/>
      <c r="J3" s="5"/>
      <c r="K3" s="5"/>
      <c r="L3" s="5"/>
      <c r="M3" s="5"/>
      <c r="N3" s="5"/>
      <c r="O3" s="5"/>
      <c r="P3" s="5"/>
      <c r="Q3" s="5"/>
      <c r="R3" s="5"/>
      <c r="S3" s="5"/>
      <c r="T3" s="5"/>
      <c r="U3" s="5"/>
      <c r="V3" s="5"/>
      <c r="W3" s="5"/>
      <c r="X3" s="5"/>
    </row>
    <row r="4" spans="1:26" ht="21.75" customHeight="1">
      <c r="A4" s="7" t="s">
        <v>1</v>
      </c>
      <c r="B4" s="6"/>
      <c r="C4" s="6"/>
      <c r="D4" s="6"/>
      <c r="E4" s="3"/>
      <c r="F4" s="4"/>
      <c r="G4" s="5"/>
      <c r="H4" s="5"/>
      <c r="I4" s="5"/>
      <c r="J4" s="5"/>
      <c r="K4" s="5"/>
      <c r="L4" s="5"/>
      <c r="M4" s="5"/>
      <c r="N4" s="5"/>
      <c r="O4" s="5"/>
      <c r="P4" s="5"/>
      <c r="Q4" s="5"/>
      <c r="R4" s="5"/>
      <c r="S4" s="5"/>
      <c r="T4" s="5"/>
      <c r="U4" s="5"/>
      <c r="V4" s="5"/>
      <c r="W4" s="5"/>
      <c r="X4" s="5"/>
    </row>
    <row r="5" spans="1:26" ht="33.75" customHeight="1">
      <c r="A5" s="8" t="s">
        <v>2</v>
      </c>
      <c r="B5" s="9" t="s">
        <v>3</v>
      </c>
      <c r="C5" s="8" t="s">
        <v>4</v>
      </c>
      <c r="D5" s="10" t="s">
        <v>5</v>
      </c>
      <c r="E5" s="649"/>
      <c r="F5" s="647"/>
      <c r="G5" s="5"/>
      <c r="H5" s="5"/>
      <c r="I5" s="5"/>
      <c r="J5" s="5"/>
      <c r="K5" s="5"/>
      <c r="L5" s="5"/>
      <c r="M5" s="5"/>
      <c r="N5" s="5"/>
      <c r="O5" s="5"/>
      <c r="P5" s="5"/>
      <c r="Q5" s="5"/>
      <c r="R5" s="5"/>
      <c r="S5" s="5"/>
      <c r="T5" s="5"/>
      <c r="U5" s="5"/>
      <c r="V5" s="5"/>
      <c r="W5" s="5"/>
      <c r="X5" s="5"/>
    </row>
    <row r="6" spans="1:26" ht="60">
      <c r="A6" s="11">
        <v>1</v>
      </c>
      <c r="B6" s="12" t="s">
        <v>6</v>
      </c>
      <c r="C6" s="13" t="s">
        <v>7</v>
      </c>
      <c r="D6" s="14" t="s">
        <v>8</v>
      </c>
      <c r="E6" s="646"/>
      <c r="F6" s="647"/>
      <c r="G6" s="5"/>
      <c r="H6" s="5"/>
      <c r="I6" s="5"/>
      <c r="J6" s="5"/>
      <c r="K6" s="5"/>
      <c r="L6" s="5"/>
      <c r="M6" s="5"/>
      <c r="N6" s="5"/>
      <c r="O6" s="5"/>
      <c r="P6" s="5"/>
      <c r="Q6" s="5"/>
      <c r="R6" s="5"/>
      <c r="S6" s="5"/>
      <c r="T6" s="5"/>
      <c r="U6" s="5"/>
      <c r="V6" s="5"/>
      <c r="W6" s="5"/>
      <c r="X6" s="5"/>
    </row>
    <row r="7" spans="1:26" ht="45">
      <c r="A7" s="11">
        <v>2</v>
      </c>
      <c r="B7" s="12" t="s">
        <v>9</v>
      </c>
      <c r="C7" s="16"/>
      <c r="D7" s="14" t="s">
        <v>10</v>
      </c>
      <c r="E7" s="646"/>
      <c r="F7" s="647"/>
      <c r="G7" s="5"/>
      <c r="H7" s="5"/>
      <c r="I7" s="5"/>
      <c r="J7" s="5"/>
      <c r="K7" s="5"/>
      <c r="L7" s="5"/>
      <c r="M7" s="5"/>
      <c r="N7" s="5"/>
      <c r="O7" s="5"/>
      <c r="P7" s="5"/>
      <c r="Q7" s="5"/>
      <c r="R7" s="5"/>
      <c r="S7" s="5"/>
      <c r="T7" s="5"/>
      <c r="U7" s="5"/>
      <c r="V7" s="5"/>
      <c r="W7" s="5"/>
      <c r="X7" s="5"/>
    </row>
    <row r="8" spans="1:26" ht="45">
      <c r="A8" s="11">
        <v>3</v>
      </c>
      <c r="B8" s="12" t="s">
        <v>11</v>
      </c>
      <c r="C8" s="16"/>
      <c r="D8" s="14" t="s">
        <v>10</v>
      </c>
      <c r="E8" s="646"/>
      <c r="F8" s="647"/>
      <c r="G8" s="5"/>
      <c r="H8" s="5"/>
      <c r="I8" s="5"/>
      <c r="J8" s="5"/>
      <c r="K8" s="5"/>
      <c r="L8" s="5"/>
      <c r="M8" s="5"/>
      <c r="N8" s="5"/>
      <c r="O8" s="5"/>
      <c r="P8" s="5"/>
      <c r="Q8" s="5"/>
      <c r="R8" s="5"/>
      <c r="S8" s="5"/>
      <c r="T8" s="5"/>
      <c r="U8" s="5"/>
      <c r="V8" s="5"/>
      <c r="W8" s="5"/>
      <c r="X8" s="5"/>
    </row>
    <row r="9" spans="1:26" ht="45">
      <c r="A9" s="11">
        <v>4</v>
      </c>
      <c r="B9" s="12" t="s">
        <v>12</v>
      </c>
      <c r="C9" s="13" t="s">
        <v>13</v>
      </c>
      <c r="D9" s="14" t="s">
        <v>10</v>
      </c>
      <c r="E9" s="646"/>
      <c r="F9" s="647"/>
      <c r="G9" s="5"/>
      <c r="H9" s="5"/>
      <c r="I9" s="5"/>
      <c r="J9" s="5"/>
      <c r="K9" s="5"/>
      <c r="L9" s="5"/>
      <c r="M9" s="5"/>
      <c r="N9" s="5"/>
      <c r="O9" s="5"/>
      <c r="P9" s="5"/>
      <c r="Q9" s="5"/>
      <c r="R9" s="5"/>
      <c r="S9" s="5"/>
      <c r="T9" s="5"/>
      <c r="U9" s="5"/>
      <c r="V9" s="5"/>
      <c r="W9" s="5"/>
      <c r="X9" s="5"/>
      <c r="Y9" s="5"/>
      <c r="Z9" s="5"/>
    </row>
    <row r="10" spans="1:26" ht="45">
      <c r="A10" s="11">
        <v>5</v>
      </c>
      <c r="B10" s="12" t="s">
        <v>14</v>
      </c>
      <c r="C10" s="13" t="s">
        <v>15</v>
      </c>
      <c r="D10" s="14" t="s">
        <v>10</v>
      </c>
      <c r="E10" s="646"/>
      <c r="F10" s="647"/>
      <c r="G10" s="5"/>
      <c r="H10" s="5"/>
      <c r="I10" s="5"/>
      <c r="J10" s="5"/>
      <c r="K10" s="5"/>
      <c r="L10" s="5"/>
      <c r="M10" s="5"/>
      <c r="N10" s="5"/>
      <c r="O10" s="5"/>
      <c r="P10" s="5"/>
      <c r="Q10" s="5"/>
      <c r="R10" s="5"/>
      <c r="S10" s="5"/>
      <c r="T10" s="5"/>
      <c r="U10" s="5"/>
      <c r="V10" s="5"/>
      <c r="W10" s="5"/>
      <c r="X10" s="5"/>
      <c r="Y10" s="5"/>
      <c r="Z10" s="5"/>
    </row>
    <row r="11" spans="1:26" ht="45">
      <c r="A11" s="11">
        <v>6</v>
      </c>
      <c r="B11" s="12" t="s">
        <v>16</v>
      </c>
      <c r="C11" s="13" t="s">
        <v>17</v>
      </c>
      <c r="D11" s="14" t="s">
        <v>10</v>
      </c>
      <c r="E11" s="646"/>
      <c r="F11" s="647"/>
      <c r="G11" s="5"/>
      <c r="H11" s="5"/>
      <c r="I11" s="5"/>
      <c r="J11" s="5"/>
      <c r="K11" s="5"/>
      <c r="L11" s="5"/>
      <c r="M11" s="5"/>
      <c r="N11" s="5"/>
      <c r="O11" s="5"/>
      <c r="P11" s="5"/>
      <c r="Q11" s="5"/>
      <c r="R11" s="5"/>
      <c r="S11" s="5"/>
      <c r="T11" s="5"/>
      <c r="U11" s="5"/>
      <c r="V11" s="5"/>
      <c r="W11" s="5"/>
      <c r="X11" s="5"/>
      <c r="Y11" s="5"/>
      <c r="Z11" s="5"/>
    </row>
    <row r="12" spans="1:26" ht="45">
      <c r="A12" s="11">
        <v>7</v>
      </c>
      <c r="B12" s="12" t="s">
        <v>18</v>
      </c>
      <c r="C12" s="13" t="s">
        <v>19</v>
      </c>
      <c r="D12" s="14" t="s">
        <v>10</v>
      </c>
      <c r="E12" s="646"/>
      <c r="F12" s="647"/>
      <c r="G12" s="5"/>
      <c r="H12" s="5"/>
      <c r="I12" s="5"/>
      <c r="J12" s="5"/>
      <c r="K12" s="5"/>
      <c r="L12" s="5"/>
      <c r="M12" s="5"/>
      <c r="N12" s="5"/>
      <c r="O12" s="5"/>
      <c r="P12" s="5"/>
      <c r="Q12" s="5"/>
      <c r="R12" s="5"/>
      <c r="S12" s="5"/>
      <c r="T12" s="5"/>
      <c r="U12" s="5"/>
      <c r="V12" s="5"/>
      <c r="W12" s="5"/>
      <c r="X12" s="5"/>
      <c r="Y12" s="5"/>
      <c r="Z12" s="5"/>
    </row>
    <row r="13" spans="1:26" ht="45">
      <c r="A13" s="11">
        <v>8</v>
      </c>
      <c r="B13" s="12" t="s">
        <v>20</v>
      </c>
      <c r="C13" s="13" t="s">
        <v>21</v>
      </c>
      <c r="D13" s="14" t="s">
        <v>10</v>
      </c>
      <c r="E13" s="646"/>
      <c r="F13" s="647"/>
      <c r="G13" s="5"/>
      <c r="H13" s="5"/>
      <c r="I13" s="5"/>
      <c r="J13" s="5"/>
      <c r="K13" s="5"/>
      <c r="L13" s="5"/>
      <c r="M13" s="5"/>
      <c r="N13" s="5"/>
      <c r="O13" s="5"/>
      <c r="P13" s="5"/>
      <c r="Q13" s="5"/>
      <c r="R13" s="5"/>
      <c r="S13" s="5"/>
      <c r="T13" s="5"/>
      <c r="U13" s="5"/>
      <c r="V13" s="5"/>
      <c r="W13" s="5"/>
      <c r="X13" s="5"/>
      <c r="Y13" s="5"/>
      <c r="Z13" s="5"/>
    </row>
    <row r="14" spans="1:26" ht="45">
      <c r="A14" s="11">
        <v>9</v>
      </c>
      <c r="B14" s="12" t="s">
        <v>22</v>
      </c>
      <c r="C14" s="17"/>
      <c r="D14" s="14" t="s">
        <v>10</v>
      </c>
      <c r="E14" s="646"/>
      <c r="F14" s="647"/>
      <c r="G14" s="5"/>
      <c r="H14" s="5"/>
      <c r="I14" s="5"/>
      <c r="J14" s="5"/>
      <c r="K14" s="5"/>
      <c r="L14" s="5"/>
      <c r="M14" s="5"/>
      <c r="N14" s="5"/>
      <c r="O14" s="5"/>
      <c r="P14" s="5"/>
      <c r="Q14" s="5"/>
      <c r="R14" s="5"/>
      <c r="S14" s="5"/>
      <c r="T14" s="5"/>
      <c r="U14" s="5"/>
      <c r="V14" s="5"/>
      <c r="W14" s="5"/>
      <c r="X14" s="5"/>
      <c r="Y14" s="5"/>
      <c r="Z14" s="5"/>
    </row>
    <row r="15" spans="1:26" ht="45">
      <c r="A15" s="11">
        <v>10</v>
      </c>
      <c r="B15" s="12" t="s">
        <v>23</v>
      </c>
      <c r="C15" s="17"/>
      <c r="D15" s="14" t="s">
        <v>10</v>
      </c>
      <c r="E15" s="646"/>
      <c r="F15" s="647"/>
      <c r="G15" s="5"/>
      <c r="H15" s="5"/>
      <c r="I15" s="5"/>
      <c r="J15" s="5"/>
      <c r="K15" s="5"/>
      <c r="L15" s="5"/>
      <c r="M15" s="5"/>
      <c r="N15" s="5"/>
      <c r="O15" s="5"/>
      <c r="P15" s="5"/>
      <c r="Q15" s="5"/>
      <c r="R15" s="5"/>
      <c r="S15" s="5"/>
      <c r="T15" s="5"/>
      <c r="U15" s="5"/>
      <c r="V15" s="5"/>
      <c r="W15" s="5"/>
      <c r="X15" s="5"/>
      <c r="Y15" s="5"/>
      <c r="Z15" s="5"/>
    </row>
    <row r="16" spans="1:26" ht="45">
      <c r="A16" s="11">
        <v>11</v>
      </c>
      <c r="B16" s="12" t="s">
        <v>24</v>
      </c>
      <c r="C16" s="17"/>
      <c r="D16" s="14" t="s">
        <v>10</v>
      </c>
      <c r="E16" s="646"/>
      <c r="F16" s="647"/>
      <c r="G16" s="5"/>
      <c r="H16" s="5"/>
      <c r="I16" s="5"/>
      <c r="J16" s="5"/>
      <c r="K16" s="5"/>
      <c r="L16" s="5"/>
      <c r="M16" s="5"/>
      <c r="N16" s="5"/>
      <c r="O16" s="5"/>
      <c r="P16" s="5"/>
      <c r="Q16" s="5"/>
      <c r="R16" s="5"/>
      <c r="S16" s="5"/>
      <c r="T16" s="5"/>
      <c r="U16" s="5"/>
      <c r="V16" s="5"/>
      <c r="W16" s="5"/>
      <c r="X16" s="5"/>
      <c r="Y16" s="5"/>
      <c r="Z16" s="5"/>
    </row>
    <row r="17" spans="1:26" ht="75">
      <c r="A17" s="11">
        <v>12</v>
      </c>
      <c r="B17" s="12" t="s">
        <v>25</v>
      </c>
      <c r="C17" s="13" t="s">
        <v>26</v>
      </c>
      <c r="D17" s="14" t="s">
        <v>27</v>
      </c>
      <c r="E17" s="646"/>
      <c r="F17" s="647"/>
      <c r="G17" s="5"/>
      <c r="H17" s="5"/>
      <c r="I17" s="5"/>
      <c r="J17" s="5"/>
      <c r="K17" s="5"/>
      <c r="L17" s="5"/>
      <c r="M17" s="5"/>
      <c r="N17" s="5"/>
      <c r="O17" s="5"/>
      <c r="P17" s="5"/>
      <c r="Q17" s="5"/>
      <c r="R17" s="5"/>
      <c r="S17" s="5"/>
      <c r="T17" s="5"/>
      <c r="U17" s="5"/>
      <c r="V17" s="5"/>
      <c r="W17" s="5"/>
      <c r="X17" s="5"/>
      <c r="Y17" s="5"/>
      <c r="Z17" s="5"/>
    </row>
    <row r="18" spans="1:26" ht="45">
      <c r="A18" s="11">
        <v>13</v>
      </c>
      <c r="B18" s="12" t="s">
        <v>28</v>
      </c>
      <c r="C18" s="13" t="s">
        <v>29</v>
      </c>
      <c r="D18" s="14" t="s">
        <v>10</v>
      </c>
      <c r="E18" s="646"/>
      <c r="F18" s="647"/>
      <c r="G18" s="1"/>
      <c r="H18" s="1"/>
      <c r="I18" s="1"/>
      <c r="J18" s="1"/>
      <c r="K18" s="1"/>
      <c r="L18" s="1"/>
      <c r="M18" s="1"/>
      <c r="N18" s="1"/>
      <c r="O18" s="1"/>
      <c r="P18" s="1"/>
      <c r="Q18" s="1"/>
      <c r="R18" s="1"/>
      <c r="S18" s="1"/>
      <c r="T18" s="1"/>
      <c r="U18" s="1"/>
      <c r="V18" s="1"/>
      <c r="W18" s="1"/>
      <c r="X18" s="1"/>
      <c r="Y18" s="1"/>
      <c r="Z18" s="1"/>
    </row>
    <row r="19" spans="1:26" ht="45">
      <c r="A19" s="11">
        <v>14</v>
      </c>
      <c r="B19" s="12" t="s">
        <v>30</v>
      </c>
      <c r="C19" s="16"/>
      <c r="D19" s="14" t="s">
        <v>10</v>
      </c>
      <c r="E19" s="646"/>
      <c r="F19" s="647"/>
      <c r="G19" s="5"/>
      <c r="H19" s="5"/>
      <c r="I19" s="5"/>
      <c r="J19" s="5"/>
      <c r="K19" s="5"/>
      <c r="L19" s="5"/>
      <c r="M19" s="5"/>
      <c r="N19" s="5"/>
      <c r="O19" s="5"/>
      <c r="P19" s="5"/>
      <c r="Q19" s="5"/>
      <c r="R19" s="5"/>
      <c r="S19" s="5"/>
      <c r="T19" s="5"/>
      <c r="U19" s="5"/>
      <c r="V19" s="5"/>
      <c r="W19" s="5"/>
      <c r="X19" s="5"/>
      <c r="Y19" s="5"/>
      <c r="Z19" s="5"/>
    </row>
    <row r="20" spans="1:26">
      <c r="A20" s="1"/>
      <c r="B20" s="2"/>
      <c r="C20" s="1"/>
      <c r="D20" s="1"/>
      <c r="E20" s="3"/>
      <c r="F20" s="4"/>
      <c r="G20" s="5"/>
      <c r="H20" s="5"/>
      <c r="I20" s="5"/>
      <c r="J20" s="5"/>
      <c r="K20" s="5"/>
      <c r="L20" s="5"/>
      <c r="M20" s="5"/>
      <c r="N20" s="5"/>
      <c r="O20" s="5"/>
      <c r="P20" s="5"/>
      <c r="Q20" s="5"/>
      <c r="R20" s="5"/>
      <c r="S20" s="5"/>
      <c r="T20" s="5"/>
      <c r="U20" s="5"/>
      <c r="V20" s="5"/>
      <c r="W20" s="5"/>
      <c r="X20" s="5"/>
      <c r="Y20" s="5"/>
      <c r="Z20" s="5"/>
    </row>
    <row r="21" spans="1:26" ht="21.75" customHeight="1">
      <c r="A21" s="7" t="s">
        <v>31</v>
      </c>
      <c r="B21" s="6"/>
      <c r="C21" s="6"/>
      <c r="D21" s="6"/>
      <c r="E21" s="3"/>
      <c r="F21" s="4"/>
      <c r="G21" s="5"/>
      <c r="H21" s="5"/>
      <c r="I21" s="5"/>
      <c r="J21" s="5"/>
      <c r="K21" s="5"/>
      <c r="L21" s="5"/>
      <c r="M21" s="5"/>
      <c r="N21" s="5"/>
      <c r="O21" s="5"/>
      <c r="P21" s="5"/>
      <c r="Q21" s="5"/>
      <c r="R21" s="5"/>
      <c r="S21" s="5"/>
      <c r="T21" s="5"/>
      <c r="U21" s="5"/>
      <c r="V21" s="5"/>
      <c r="W21" s="5"/>
      <c r="X21" s="5"/>
      <c r="Y21" s="5"/>
      <c r="Z21" s="5"/>
    </row>
    <row r="22" spans="1:26" ht="39.75" customHeight="1">
      <c r="A22" s="8" t="s">
        <v>2</v>
      </c>
      <c r="B22" s="9" t="s">
        <v>3</v>
      </c>
      <c r="C22" s="8" t="s">
        <v>4</v>
      </c>
      <c r="D22" s="8" t="s">
        <v>32</v>
      </c>
      <c r="E22" s="9" t="s">
        <v>33</v>
      </c>
      <c r="F22" s="9" t="s">
        <v>5</v>
      </c>
      <c r="G22" s="5"/>
      <c r="H22" s="5"/>
      <c r="I22" s="5"/>
      <c r="J22" s="5"/>
      <c r="K22" s="5"/>
      <c r="L22" s="5"/>
      <c r="M22" s="5"/>
      <c r="N22" s="5"/>
      <c r="O22" s="5"/>
      <c r="P22" s="5"/>
      <c r="Q22" s="5"/>
      <c r="R22" s="5"/>
      <c r="S22" s="5"/>
      <c r="T22" s="5"/>
      <c r="U22" s="5"/>
      <c r="V22" s="5"/>
      <c r="W22" s="5"/>
      <c r="X22" s="5"/>
      <c r="Y22" s="5"/>
      <c r="Z22" s="5"/>
    </row>
    <row r="23" spans="1:26" ht="49.5" customHeight="1">
      <c r="A23" s="8">
        <v>1</v>
      </c>
      <c r="B23" s="18" t="s">
        <v>34</v>
      </c>
      <c r="C23" s="8"/>
      <c r="D23" s="8"/>
      <c r="E23" s="8"/>
      <c r="F23" s="19" t="s">
        <v>35</v>
      </c>
      <c r="G23" s="5"/>
      <c r="H23" s="5"/>
      <c r="I23" s="5"/>
      <c r="J23" s="5"/>
      <c r="K23" s="5"/>
      <c r="L23" s="5"/>
      <c r="M23" s="5"/>
      <c r="N23" s="5"/>
      <c r="O23" s="5"/>
      <c r="P23" s="5"/>
      <c r="Q23" s="5"/>
      <c r="R23" s="5"/>
      <c r="S23" s="5"/>
      <c r="T23" s="5"/>
      <c r="U23" s="5"/>
      <c r="V23" s="5"/>
      <c r="W23" s="5"/>
      <c r="X23" s="5"/>
      <c r="Y23" s="5"/>
      <c r="Z23" s="5"/>
    </row>
    <row r="24" spans="1:26" ht="15.75" customHeight="1">
      <c r="A24" s="20" t="s">
        <v>36</v>
      </c>
      <c r="B24" s="12" t="s">
        <v>37</v>
      </c>
      <c r="C24" s="21"/>
      <c r="D24" s="22"/>
      <c r="E24" s="23"/>
      <c r="F24" s="650" t="s">
        <v>38</v>
      </c>
      <c r="G24" s="5"/>
      <c r="H24" s="5"/>
      <c r="I24" s="5"/>
      <c r="J24" s="5"/>
      <c r="K24" s="5"/>
      <c r="L24" s="5"/>
      <c r="M24" s="5"/>
      <c r="N24" s="5"/>
      <c r="O24" s="5"/>
      <c r="P24" s="5"/>
      <c r="Q24" s="5"/>
      <c r="R24" s="5"/>
      <c r="S24" s="5"/>
      <c r="T24" s="5"/>
      <c r="U24" s="5"/>
      <c r="V24" s="5"/>
      <c r="W24" s="5"/>
      <c r="X24" s="5"/>
      <c r="Y24" s="5"/>
      <c r="Z24" s="5"/>
    </row>
    <row r="25" spans="1:26" ht="15.75" customHeight="1">
      <c r="A25" s="20" t="s">
        <v>39</v>
      </c>
      <c r="B25" s="12" t="s">
        <v>40</v>
      </c>
      <c r="C25" s="16"/>
      <c r="D25" s="25"/>
      <c r="E25" s="23"/>
      <c r="F25" s="651"/>
      <c r="G25" s="5"/>
      <c r="H25" s="5"/>
      <c r="I25" s="5"/>
      <c r="J25" s="5"/>
      <c r="K25" s="5"/>
      <c r="L25" s="5"/>
      <c r="M25" s="5"/>
      <c r="N25" s="5"/>
      <c r="O25" s="5"/>
      <c r="P25" s="5"/>
      <c r="Q25" s="5"/>
      <c r="R25" s="5"/>
      <c r="S25" s="5"/>
      <c r="T25" s="5"/>
      <c r="U25" s="5"/>
      <c r="V25" s="5"/>
      <c r="W25" s="5"/>
      <c r="X25" s="5"/>
      <c r="Y25" s="5"/>
      <c r="Z25" s="5"/>
    </row>
    <row r="26" spans="1:26" ht="15.75" customHeight="1">
      <c r="A26" s="20" t="s">
        <v>41</v>
      </c>
      <c r="B26" s="12" t="s">
        <v>42</v>
      </c>
      <c r="C26" s="16"/>
      <c r="D26" s="25"/>
      <c r="E26" s="23"/>
      <c r="F26" s="651"/>
      <c r="G26" s="5"/>
      <c r="H26" s="5"/>
      <c r="I26" s="5"/>
      <c r="J26" s="5"/>
      <c r="K26" s="5"/>
      <c r="L26" s="5"/>
      <c r="M26" s="5"/>
      <c r="N26" s="5"/>
      <c r="O26" s="5"/>
      <c r="P26" s="5"/>
      <c r="Q26" s="5"/>
      <c r="R26" s="5"/>
      <c r="S26" s="5"/>
      <c r="T26" s="5"/>
      <c r="U26" s="5"/>
      <c r="V26" s="5"/>
      <c r="W26" s="5"/>
      <c r="X26" s="5"/>
      <c r="Y26" s="5"/>
      <c r="Z26" s="5"/>
    </row>
    <row r="27" spans="1:26" ht="51" customHeight="1">
      <c r="A27" s="20" t="s">
        <v>43</v>
      </c>
      <c r="B27" s="12" t="s">
        <v>44</v>
      </c>
      <c r="C27" s="16"/>
      <c r="D27" s="25"/>
      <c r="E27" s="23"/>
      <c r="F27" s="652"/>
      <c r="G27" s="5"/>
      <c r="H27" s="5"/>
      <c r="I27" s="5"/>
      <c r="J27" s="5"/>
      <c r="K27" s="5"/>
      <c r="L27" s="5"/>
      <c r="M27" s="5"/>
      <c r="N27" s="5"/>
      <c r="O27" s="5"/>
      <c r="P27" s="5"/>
      <c r="Q27" s="5"/>
      <c r="R27" s="5"/>
      <c r="S27" s="5"/>
      <c r="T27" s="5"/>
      <c r="U27" s="5"/>
      <c r="V27" s="5"/>
      <c r="W27" s="5"/>
      <c r="X27" s="5"/>
      <c r="Y27" s="5"/>
      <c r="Z27" s="5"/>
    </row>
    <row r="28" spans="1:26" ht="50.25" customHeight="1">
      <c r="A28" s="8">
        <v>2</v>
      </c>
      <c r="B28" s="18" t="s">
        <v>45</v>
      </c>
      <c r="C28" s="8"/>
      <c r="D28" s="8"/>
      <c r="E28" s="8"/>
      <c r="F28" s="19"/>
      <c r="G28" s="5"/>
      <c r="H28" s="5"/>
      <c r="I28" s="5"/>
      <c r="J28" s="5"/>
      <c r="K28" s="5"/>
      <c r="L28" s="5"/>
      <c r="M28" s="5"/>
      <c r="N28" s="5"/>
      <c r="O28" s="5"/>
      <c r="P28" s="5"/>
      <c r="Q28" s="5"/>
      <c r="R28" s="5"/>
      <c r="S28" s="5"/>
      <c r="T28" s="5"/>
      <c r="U28" s="5"/>
      <c r="V28" s="5"/>
      <c r="W28" s="5"/>
      <c r="X28" s="5"/>
      <c r="Y28" s="5"/>
      <c r="Z28" s="5"/>
    </row>
    <row r="29" spans="1:26" ht="46.5" customHeight="1">
      <c r="A29" s="11"/>
      <c r="B29" s="12" t="s">
        <v>46</v>
      </c>
      <c r="C29" s="26"/>
      <c r="D29" s="19"/>
      <c r="E29" s="27"/>
      <c r="F29" s="19" t="s">
        <v>35</v>
      </c>
      <c r="G29" s="5"/>
      <c r="H29" s="5"/>
      <c r="I29" s="5"/>
      <c r="J29" s="5"/>
      <c r="K29" s="5"/>
      <c r="L29" s="5"/>
      <c r="M29" s="5"/>
      <c r="N29" s="5"/>
      <c r="O29" s="5"/>
      <c r="P29" s="5"/>
      <c r="Q29" s="5"/>
      <c r="R29" s="5"/>
      <c r="S29" s="5"/>
      <c r="T29" s="5"/>
      <c r="U29" s="5"/>
      <c r="V29" s="5"/>
      <c r="W29" s="5"/>
      <c r="X29" s="5"/>
      <c r="Y29" s="5"/>
      <c r="Z29" s="5"/>
    </row>
    <row r="30" spans="1:26" ht="19.5" customHeight="1">
      <c r="A30" s="11" t="s">
        <v>36</v>
      </c>
      <c r="B30" s="12" t="s">
        <v>47</v>
      </c>
      <c r="C30" s="16"/>
      <c r="D30" s="25"/>
      <c r="E30" s="23"/>
      <c r="F30" s="650" t="s">
        <v>48</v>
      </c>
      <c r="G30" s="5"/>
      <c r="H30" s="5"/>
      <c r="I30" s="5"/>
      <c r="J30" s="5"/>
      <c r="K30" s="5"/>
      <c r="L30" s="5"/>
      <c r="M30" s="5"/>
      <c r="N30" s="5"/>
      <c r="O30" s="5"/>
      <c r="P30" s="5"/>
      <c r="Q30" s="5"/>
      <c r="R30" s="5"/>
      <c r="S30" s="5"/>
      <c r="T30" s="5"/>
      <c r="U30" s="5"/>
      <c r="V30" s="5"/>
      <c r="W30" s="5"/>
      <c r="X30" s="5"/>
      <c r="Y30" s="5"/>
      <c r="Z30" s="5"/>
    </row>
    <row r="31" spans="1:26" ht="19.5" customHeight="1">
      <c r="A31" s="11" t="s">
        <v>39</v>
      </c>
      <c r="B31" s="12" t="s">
        <v>49</v>
      </c>
      <c r="C31" s="16"/>
      <c r="D31" s="25"/>
      <c r="E31" s="23"/>
      <c r="F31" s="651"/>
      <c r="G31" s="5"/>
      <c r="H31" s="5"/>
      <c r="I31" s="5"/>
      <c r="J31" s="5"/>
      <c r="K31" s="5"/>
      <c r="L31" s="5"/>
      <c r="M31" s="5"/>
      <c r="N31" s="5"/>
      <c r="O31" s="5"/>
      <c r="P31" s="5"/>
      <c r="Q31" s="5"/>
      <c r="R31" s="5"/>
      <c r="S31" s="5"/>
      <c r="T31" s="5"/>
      <c r="U31" s="5"/>
      <c r="V31" s="5"/>
      <c r="W31" s="5"/>
      <c r="X31" s="5"/>
      <c r="Y31" s="5"/>
      <c r="Z31" s="5"/>
    </row>
    <row r="32" spans="1:26" ht="19.5" customHeight="1">
      <c r="A32" s="11" t="s">
        <v>41</v>
      </c>
      <c r="B32" s="12" t="s">
        <v>50</v>
      </c>
      <c r="C32" s="16"/>
      <c r="D32" s="25"/>
      <c r="E32" s="23"/>
      <c r="F32" s="651"/>
      <c r="G32" s="5"/>
      <c r="H32" s="5"/>
      <c r="I32" s="5"/>
      <c r="J32" s="5"/>
      <c r="K32" s="5"/>
      <c r="L32" s="5"/>
      <c r="M32" s="5"/>
      <c r="N32" s="5"/>
      <c r="O32" s="5"/>
      <c r="P32" s="5"/>
      <c r="Q32" s="5"/>
      <c r="R32" s="5"/>
      <c r="S32" s="5"/>
      <c r="T32" s="5"/>
      <c r="U32" s="5"/>
      <c r="V32" s="5"/>
      <c r="W32" s="5"/>
      <c r="X32" s="5"/>
      <c r="Y32" s="5"/>
      <c r="Z32" s="5"/>
    </row>
    <row r="33" spans="1:26" ht="19.5" customHeight="1">
      <c r="A33" s="11" t="s">
        <v>43</v>
      </c>
      <c r="B33" s="12" t="s">
        <v>51</v>
      </c>
      <c r="C33" s="16"/>
      <c r="D33" s="25"/>
      <c r="E33" s="23"/>
      <c r="F33" s="651"/>
      <c r="G33" s="5"/>
      <c r="H33" s="5"/>
      <c r="I33" s="5"/>
      <c r="J33" s="5"/>
      <c r="K33" s="5"/>
      <c r="L33" s="5"/>
      <c r="M33" s="5"/>
      <c r="N33" s="5"/>
      <c r="O33" s="5"/>
      <c r="P33" s="5"/>
      <c r="Q33" s="5"/>
      <c r="R33" s="5"/>
      <c r="S33" s="5"/>
      <c r="T33" s="5"/>
      <c r="U33" s="5"/>
      <c r="V33" s="5"/>
      <c r="W33" s="5"/>
      <c r="X33" s="5"/>
      <c r="Y33" s="5"/>
      <c r="Z33" s="5"/>
    </row>
    <row r="34" spans="1:26" ht="19.5" customHeight="1">
      <c r="A34" s="11" t="s">
        <v>52</v>
      </c>
      <c r="B34" s="12" t="s">
        <v>53</v>
      </c>
      <c r="C34" s="16"/>
      <c r="D34" s="25"/>
      <c r="E34" s="23"/>
      <c r="F34" s="651"/>
      <c r="G34" s="5"/>
      <c r="H34" s="5"/>
      <c r="I34" s="5"/>
      <c r="J34" s="5"/>
      <c r="K34" s="5"/>
      <c r="L34" s="5"/>
      <c r="M34" s="5"/>
      <c r="N34" s="5"/>
      <c r="O34" s="5"/>
      <c r="P34" s="5"/>
      <c r="Q34" s="5"/>
      <c r="R34" s="5"/>
      <c r="S34" s="5"/>
      <c r="T34" s="5"/>
      <c r="U34" s="5"/>
      <c r="V34" s="5"/>
      <c r="W34" s="5"/>
      <c r="X34" s="5"/>
      <c r="Y34" s="5"/>
      <c r="Z34" s="5"/>
    </row>
    <row r="35" spans="1:26" ht="19.5" customHeight="1">
      <c r="A35" s="11" t="s">
        <v>54</v>
      </c>
      <c r="B35" s="12" t="s">
        <v>55</v>
      </c>
      <c r="C35" s="16"/>
      <c r="D35" s="25"/>
      <c r="E35" s="23"/>
      <c r="F35" s="652"/>
      <c r="G35" s="5"/>
      <c r="H35" s="5"/>
      <c r="I35" s="5"/>
      <c r="J35" s="5"/>
      <c r="K35" s="5"/>
      <c r="L35" s="5"/>
      <c r="M35" s="5"/>
      <c r="N35" s="5"/>
      <c r="O35" s="5"/>
      <c r="P35" s="5"/>
      <c r="Q35" s="5"/>
      <c r="R35" s="5"/>
      <c r="S35" s="5"/>
      <c r="T35" s="5"/>
      <c r="U35" s="5"/>
      <c r="V35" s="5"/>
      <c r="W35" s="5"/>
      <c r="X35" s="5"/>
      <c r="Y35" s="5"/>
      <c r="Z35" s="5"/>
    </row>
    <row r="36" spans="1:26" ht="27" customHeight="1">
      <c r="A36" s="11"/>
      <c r="B36" s="28" t="s">
        <v>56</v>
      </c>
      <c r="C36" s="29"/>
      <c r="D36" s="30"/>
      <c r="E36" s="28">
        <f>SUM(E30:E35)</f>
        <v>0</v>
      </c>
      <c r="F36" s="19"/>
      <c r="G36" s="5"/>
      <c r="H36" s="5"/>
      <c r="I36" s="5"/>
      <c r="J36" s="5"/>
      <c r="K36" s="5"/>
      <c r="L36" s="5"/>
      <c r="M36" s="5"/>
      <c r="N36" s="5"/>
      <c r="O36" s="5"/>
      <c r="P36" s="5"/>
      <c r="Q36" s="5"/>
      <c r="R36" s="5"/>
      <c r="S36" s="5"/>
      <c r="T36" s="5"/>
      <c r="U36" s="5"/>
      <c r="V36" s="5"/>
      <c r="W36" s="5"/>
      <c r="X36" s="5"/>
      <c r="Y36" s="5"/>
      <c r="Z36" s="5"/>
    </row>
    <row r="37" spans="1:26" ht="54.75" customHeight="1">
      <c r="A37" s="8">
        <v>3</v>
      </c>
      <c r="B37" s="18" t="s">
        <v>57</v>
      </c>
      <c r="C37" s="8"/>
      <c r="D37" s="8"/>
      <c r="E37" s="8"/>
      <c r="F37" s="19"/>
      <c r="G37" s="5"/>
      <c r="H37" s="5"/>
      <c r="I37" s="5"/>
      <c r="J37" s="5"/>
      <c r="K37" s="5"/>
      <c r="L37" s="5"/>
      <c r="M37" s="5"/>
      <c r="N37" s="5"/>
      <c r="O37" s="5"/>
      <c r="P37" s="5"/>
      <c r="Q37" s="5"/>
      <c r="R37" s="5"/>
      <c r="S37" s="5"/>
      <c r="T37" s="5"/>
      <c r="U37" s="5"/>
      <c r="V37" s="5"/>
      <c r="W37" s="5"/>
      <c r="X37" s="5"/>
      <c r="Y37" s="5"/>
      <c r="Z37" s="5"/>
    </row>
    <row r="38" spans="1:26" ht="47.25" customHeight="1">
      <c r="A38" s="11"/>
      <c r="B38" s="12" t="s">
        <v>58</v>
      </c>
      <c r="C38" s="26"/>
      <c r="D38" s="19"/>
      <c r="E38" s="27"/>
      <c r="F38" s="19" t="s">
        <v>35</v>
      </c>
      <c r="G38" s="5"/>
      <c r="H38" s="5"/>
      <c r="I38" s="5"/>
      <c r="J38" s="5"/>
      <c r="K38" s="5"/>
      <c r="L38" s="5"/>
      <c r="M38" s="5"/>
      <c r="N38" s="5"/>
      <c r="O38" s="5"/>
      <c r="P38" s="5"/>
      <c r="Q38" s="5"/>
      <c r="R38" s="5"/>
      <c r="S38" s="5"/>
      <c r="T38" s="5"/>
      <c r="U38" s="5"/>
      <c r="V38" s="5"/>
      <c r="W38" s="5"/>
      <c r="X38" s="5"/>
      <c r="Y38" s="5"/>
      <c r="Z38" s="5"/>
    </row>
    <row r="39" spans="1:26" ht="19.5" customHeight="1">
      <c r="A39" s="11" t="s">
        <v>36</v>
      </c>
      <c r="B39" s="12" t="s">
        <v>47</v>
      </c>
      <c r="C39" s="16"/>
      <c r="D39" s="25"/>
      <c r="E39" s="23"/>
      <c r="F39" s="650" t="s">
        <v>48</v>
      </c>
      <c r="G39" s="5"/>
      <c r="H39" s="5"/>
      <c r="I39" s="5"/>
      <c r="J39" s="5"/>
      <c r="K39" s="5"/>
      <c r="L39" s="5"/>
      <c r="M39" s="5"/>
      <c r="N39" s="5"/>
      <c r="O39" s="5"/>
      <c r="P39" s="5"/>
      <c r="Q39" s="5"/>
      <c r="R39" s="5"/>
      <c r="S39" s="5"/>
      <c r="T39" s="5"/>
      <c r="U39" s="5"/>
      <c r="V39" s="5"/>
      <c r="W39" s="5"/>
      <c r="X39" s="5"/>
      <c r="Y39" s="5"/>
      <c r="Z39" s="5"/>
    </row>
    <row r="40" spans="1:26" ht="19.5" customHeight="1">
      <c r="A40" s="11" t="s">
        <v>39</v>
      </c>
      <c r="B40" s="12" t="s">
        <v>49</v>
      </c>
      <c r="C40" s="16"/>
      <c r="D40" s="25"/>
      <c r="E40" s="23"/>
      <c r="F40" s="651"/>
      <c r="G40" s="5"/>
      <c r="H40" s="5"/>
      <c r="I40" s="5"/>
      <c r="J40" s="5"/>
      <c r="K40" s="5"/>
      <c r="L40" s="5"/>
      <c r="M40" s="5"/>
      <c r="N40" s="5"/>
      <c r="O40" s="5"/>
      <c r="P40" s="5"/>
      <c r="Q40" s="5"/>
      <c r="R40" s="5"/>
      <c r="S40" s="5"/>
      <c r="T40" s="5"/>
      <c r="U40" s="5"/>
      <c r="V40" s="5"/>
      <c r="W40" s="5"/>
      <c r="X40" s="5"/>
      <c r="Y40" s="5"/>
      <c r="Z40" s="5"/>
    </row>
    <row r="41" spans="1:26" ht="19.5" customHeight="1">
      <c r="A41" s="11" t="s">
        <v>41</v>
      </c>
      <c r="B41" s="12" t="s">
        <v>50</v>
      </c>
      <c r="C41" s="16"/>
      <c r="D41" s="25"/>
      <c r="E41" s="23"/>
      <c r="F41" s="651"/>
      <c r="G41" s="5"/>
      <c r="H41" s="5"/>
      <c r="I41" s="5"/>
      <c r="J41" s="5"/>
      <c r="K41" s="5"/>
      <c r="L41" s="5"/>
      <c r="M41" s="5"/>
      <c r="N41" s="5"/>
      <c r="O41" s="5"/>
      <c r="P41" s="5"/>
      <c r="Q41" s="5"/>
      <c r="R41" s="5"/>
      <c r="S41" s="5"/>
      <c r="T41" s="5"/>
      <c r="U41" s="5"/>
      <c r="V41" s="5"/>
      <c r="W41" s="5"/>
      <c r="X41" s="5"/>
      <c r="Y41" s="5"/>
      <c r="Z41" s="5"/>
    </row>
    <row r="42" spans="1:26" ht="19.5" customHeight="1">
      <c r="A42" s="11" t="s">
        <v>43</v>
      </c>
      <c r="B42" s="12" t="s">
        <v>51</v>
      </c>
      <c r="C42" s="16"/>
      <c r="D42" s="25"/>
      <c r="E42" s="23"/>
      <c r="F42" s="651"/>
      <c r="G42" s="5"/>
      <c r="H42" s="5"/>
      <c r="I42" s="5"/>
      <c r="J42" s="5"/>
      <c r="K42" s="5"/>
      <c r="L42" s="5"/>
      <c r="M42" s="5"/>
      <c r="N42" s="5"/>
      <c r="O42" s="5"/>
      <c r="P42" s="5"/>
      <c r="Q42" s="5"/>
      <c r="R42" s="5"/>
      <c r="S42" s="5"/>
      <c r="T42" s="5"/>
      <c r="U42" s="5"/>
      <c r="V42" s="5"/>
      <c r="W42" s="5"/>
      <c r="X42" s="5"/>
      <c r="Y42" s="5"/>
      <c r="Z42" s="5"/>
    </row>
    <row r="43" spans="1:26" ht="19.5" customHeight="1">
      <c r="A43" s="11" t="s">
        <v>52</v>
      </c>
      <c r="B43" s="12" t="s">
        <v>53</v>
      </c>
      <c r="C43" s="16"/>
      <c r="D43" s="25"/>
      <c r="E43" s="23"/>
      <c r="F43" s="651"/>
      <c r="G43" s="5"/>
      <c r="H43" s="5"/>
      <c r="I43" s="5"/>
      <c r="J43" s="5"/>
      <c r="K43" s="5"/>
      <c r="L43" s="5"/>
      <c r="M43" s="5"/>
      <c r="N43" s="5"/>
      <c r="O43" s="5"/>
      <c r="P43" s="5"/>
      <c r="Q43" s="5"/>
      <c r="R43" s="5"/>
      <c r="S43" s="5"/>
      <c r="T43" s="5"/>
      <c r="U43" s="5"/>
      <c r="V43" s="5"/>
      <c r="W43" s="5"/>
      <c r="X43" s="5"/>
      <c r="Y43" s="5"/>
      <c r="Z43" s="5"/>
    </row>
    <row r="44" spans="1:26" ht="19.5" customHeight="1">
      <c r="A44" s="11" t="s">
        <v>54</v>
      </c>
      <c r="B44" s="12" t="s">
        <v>55</v>
      </c>
      <c r="C44" s="16"/>
      <c r="D44" s="25"/>
      <c r="E44" s="27"/>
      <c r="F44" s="652"/>
      <c r="G44" s="5"/>
      <c r="H44" s="5"/>
      <c r="I44" s="5"/>
      <c r="J44" s="5"/>
      <c r="K44" s="5"/>
      <c r="L44" s="5"/>
      <c r="M44" s="5"/>
      <c r="N44" s="5"/>
      <c r="O44" s="5"/>
      <c r="P44" s="5"/>
      <c r="Q44" s="5"/>
      <c r="R44" s="5"/>
      <c r="S44" s="5"/>
      <c r="T44" s="5"/>
      <c r="U44" s="5"/>
      <c r="V44" s="5"/>
      <c r="W44" s="5"/>
      <c r="X44" s="5"/>
      <c r="Y44" s="5"/>
      <c r="Z44" s="5"/>
    </row>
    <row r="45" spans="1:26" ht="27" customHeight="1">
      <c r="A45" s="11"/>
      <c r="B45" s="28" t="s">
        <v>56</v>
      </c>
      <c r="C45" s="29"/>
      <c r="D45" s="30"/>
      <c r="E45" s="28">
        <f>SUM(E39:E44)</f>
        <v>0</v>
      </c>
      <c r="F45" s="19"/>
      <c r="G45" s="5"/>
      <c r="H45" s="5"/>
      <c r="I45" s="5"/>
      <c r="J45" s="5"/>
      <c r="K45" s="5"/>
      <c r="L45" s="5"/>
      <c r="M45" s="5"/>
      <c r="N45" s="5"/>
      <c r="O45" s="5"/>
      <c r="P45" s="5"/>
      <c r="Q45" s="5"/>
      <c r="R45" s="5"/>
      <c r="S45" s="5"/>
      <c r="T45" s="5"/>
      <c r="U45" s="5"/>
      <c r="V45" s="5"/>
      <c r="W45" s="5"/>
      <c r="X45" s="5"/>
      <c r="Y45" s="5"/>
      <c r="Z45" s="5"/>
    </row>
    <row r="46" spans="1:26" ht="15.75" customHeight="1">
      <c r="A46" s="31"/>
      <c r="B46" s="2"/>
      <c r="C46" s="32"/>
      <c r="D46" s="33"/>
      <c r="E46" s="34"/>
      <c r="F46" s="35"/>
      <c r="G46" s="5"/>
      <c r="H46" s="5"/>
      <c r="I46" s="5"/>
      <c r="J46" s="5"/>
      <c r="K46" s="5"/>
      <c r="L46" s="5"/>
      <c r="M46" s="5"/>
      <c r="N46" s="5"/>
      <c r="O46" s="5"/>
      <c r="P46" s="5"/>
      <c r="Q46" s="5"/>
      <c r="R46" s="5"/>
      <c r="S46" s="5"/>
      <c r="T46" s="5"/>
      <c r="U46" s="5"/>
      <c r="V46" s="5"/>
      <c r="W46" s="5"/>
      <c r="X46" s="5"/>
      <c r="Y46" s="5"/>
      <c r="Z46" s="5"/>
    </row>
    <row r="47" spans="1:26" ht="15.75" customHeight="1">
      <c r="A47" s="1"/>
      <c r="B47" s="2"/>
      <c r="C47" s="1"/>
      <c r="D47" s="1"/>
      <c r="E47" s="3"/>
      <c r="F47" s="4"/>
      <c r="G47" s="5"/>
      <c r="H47" s="5"/>
      <c r="I47" s="5"/>
      <c r="J47" s="5"/>
      <c r="K47" s="5"/>
      <c r="L47" s="5"/>
      <c r="M47" s="5"/>
      <c r="N47" s="5"/>
      <c r="O47" s="5"/>
      <c r="P47" s="5"/>
      <c r="Q47" s="5"/>
      <c r="R47" s="5"/>
      <c r="S47" s="5"/>
      <c r="T47" s="5"/>
      <c r="U47" s="5"/>
      <c r="V47" s="5"/>
      <c r="W47" s="5"/>
      <c r="X47" s="5"/>
      <c r="Y47" s="5"/>
      <c r="Z47" s="5"/>
    </row>
    <row r="48" spans="1:26" ht="15.75" customHeight="1">
      <c r="A48" s="1"/>
      <c r="B48" s="2"/>
      <c r="C48" s="1"/>
      <c r="D48" s="1"/>
      <c r="E48" s="3"/>
      <c r="F48" s="4"/>
      <c r="G48" s="5"/>
      <c r="H48" s="5"/>
      <c r="I48" s="5"/>
      <c r="J48" s="5"/>
      <c r="K48" s="5"/>
      <c r="L48" s="5"/>
      <c r="M48" s="5"/>
      <c r="N48" s="5"/>
      <c r="O48" s="5"/>
      <c r="P48" s="5"/>
      <c r="Q48" s="5"/>
      <c r="R48" s="5"/>
      <c r="S48" s="5"/>
      <c r="T48" s="5"/>
      <c r="U48" s="5"/>
      <c r="V48" s="5"/>
      <c r="W48" s="5"/>
      <c r="X48" s="5"/>
      <c r="Y48" s="5"/>
      <c r="Z48" s="5"/>
    </row>
    <row r="49" spans="1:26" ht="15.75" customHeight="1">
      <c r="A49" s="1"/>
      <c r="B49" s="2"/>
      <c r="C49" s="1"/>
      <c r="D49" s="1"/>
      <c r="E49" s="3"/>
      <c r="F49" s="4"/>
      <c r="G49" s="5"/>
      <c r="H49" s="5"/>
      <c r="I49" s="5"/>
      <c r="J49" s="5"/>
      <c r="K49" s="5"/>
      <c r="L49" s="5"/>
      <c r="M49" s="5"/>
      <c r="N49" s="5"/>
      <c r="O49" s="5"/>
      <c r="P49" s="5"/>
      <c r="Q49" s="5"/>
      <c r="R49" s="5"/>
      <c r="S49" s="5"/>
      <c r="T49" s="5"/>
      <c r="U49" s="5"/>
      <c r="V49" s="5"/>
      <c r="W49" s="5"/>
      <c r="X49" s="5"/>
      <c r="Y49" s="5"/>
      <c r="Z49" s="5"/>
    </row>
    <row r="50" spans="1:26" ht="15.75" customHeight="1">
      <c r="A50" s="1"/>
      <c r="B50" s="2"/>
      <c r="C50" s="1"/>
      <c r="D50" s="1"/>
      <c r="E50" s="3"/>
      <c r="F50" s="4"/>
      <c r="G50" s="5"/>
      <c r="H50" s="5"/>
      <c r="I50" s="5"/>
      <c r="J50" s="5"/>
      <c r="K50" s="5"/>
      <c r="L50" s="5"/>
      <c r="M50" s="5"/>
      <c r="N50" s="5"/>
      <c r="O50" s="5"/>
      <c r="P50" s="5"/>
      <c r="Q50" s="5"/>
      <c r="R50" s="5"/>
      <c r="S50" s="5"/>
      <c r="T50" s="5"/>
      <c r="U50" s="5"/>
      <c r="V50" s="5"/>
      <c r="W50" s="5"/>
      <c r="X50" s="5"/>
      <c r="Y50" s="5"/>
      <c r="Z50" s="5"/>
    </row>
    <row r="51" spans="1:26" ht="15.75" customHeight="1">
      <c r="A51" s="1"/>
      <c r="B51" s="2"/>
      <c r="C51" s="1"/>
      <c r="D51" s="1"/>
      <c r="E51" s="3"/>
      <c r="F51" s="4"/>
      <c r="G51" s="5"/>
      <c r="H51" s="5"/>
      <c r="I51" s="5"/>
      <c r="J51" s="5"/>
      <c r="K51" s="5"/>
      <c r="L51" s="5"/>
      <c r="M51" s="5"/>
      <c r="N51" s="5"/>
      <c r="O51" s="5"/>
      <c r="P51" s="5"/>
      <c r="Q51" s="5"/>
      <c r="R51" s="5"/>
      <c r="S51" s="5"/>
      <c r="T51" s="5"/>
      <c r="U51" s="5"/>
      <c r="V51" s="5"/>
      <c r="W51" s="5"/>
      <c r="X51" s="5"/>
      <c r="Y51" s="5"/>
      <c r="Z51" s="5"/>
    </row>
    <row r="52" spans="1:26" ht="15.75" customHeight="1">
      <c r="A52" s="1"/>
      <c r="B52" s="2"/>
      <c r="C52" s="1"/>
      <c r="D52" s="1"/>
      <c r="E52" s="3"/>
      <c r="F52" s="4"/>
      <c r="G52" s="5"/>
      <c r="H52" s="5"/>
      <c r="I52" s="5"/>
      <c r="J52" s="5"/>
      <c r="K52" s="5"/>
      <c r="L52" s="5"/>
      <c r="M52" s="5"/>
      <c r="N52" s="5"/>
      <c r="O52" s="5"/>
      <c r="P52" s="5"/>
      <c r="Q52" s="5"/>
      <c r="R52" s="5"/>
      <c r="S52" s="5"/>
      <c r="T52" s="5"/>
      <c r="U52" s="5"/>
      <c r="V52" s="5"/>
      <c r="W52" s="5"/>
      <c r="X52" s="5"/>
      <c r="Y52" s="5"/>
      <c r="Z52" s="5"/>
    </row>
    <row r="53" spans="1:26" ht="15.75" customHeight="1">
      <c r="A53" s="1"/>
      <c r="B53" s="2"/>
      <c r="C53" s="1"/>
      <c r="D53" s="1"/>
      <c r="E53" s="3"/>
      <c r="F53" s="4"/>
      <c r="G53" s="5"/>
      <c r="H53" s="5"/>
      <c r="I53" s="5"/>
      <c r="J53" s="5"/>
      <c r="K53" s="5"/>
      <c r="L53" s="5"/>
      <c r="M53" s="5"/>
      <c r="N53" s="5"/>
      <c r="O53" s="5"/>
      <c r="P53" s="5"/>
      <c r="Q53" s="5"/>
      <c r="R53" s="5"/>
      <c r="S53" s="5"/>
      <c r="T53" s="5"/>
      <c r="U53" s="5"/>
      <c r="V53" s="5"/>
      <c r="W53" s="5"/>
      <c r="X53" s="5"/>
      <c r="Y53" s="5"/>
      <c r="Z53" s="5"/>
    </row>
    <row r="54" spans="1:26" ht="15.75" customHeight="1">
      <c r="A54" s="1"/>
      <c r="B54" s="2"/>
      <c r="C54" s="1"/>
      <c r="D54" s="1"/>
      <c r="E54" s="3"/>
      <c r="F54" s="4"/>
      <c r="G54" s="5"/>
      <c r="H54" s="5"/>
      <c r="I54" s="5"/>
      <c r="J54" s="5"/>
      <c r="K54" s="5"/>
      <c r="L54" s="5"/>
      <c r="M54" s="5"/>
      <c r="N54" s="5"/>
      <c r="O54" s="5"/>
      <c r="P54" s="5"/>
      <c r="Q54" s="5"/>
      <c r="R54" s="5"/>
      <c r="S54" s="5"/>
      <c r="T54" s="5"/>
      <c r="U54" s="5"/>
      <c r="V54" s="5"/>
      <c r="W54" s="5"/>
      <c r="X54" s="5"/>
      <c r="Y54" s="5"/>
      <c r="Z54" s="5"/>
    </row>
    <row r="55" spans="1:26" ht="15.75" customHeight="1">
      <c r="A55" s="1"/>
      <c r="B55" s="2"/>
      <c r="C55" s="1"/>
      <c r="D55" s="1"/>
      <c r="E55" s="3"/>
      <c r="F55" s="4"/>
      <c r="G55" s="5"/>
      <c r="H55" s="5"/>
      <c r="I55" s="5"/>
      <c r="J55" s="5"/>
      <c r="K55" s="5"/>
      <c r="L55" s="5"/>
      <c r="M55" s="5"/>
      <c r="N55" s="5"/>
      <c r="O55" s="5"/>
      <c r="P55" s="5"/>
      <c r="Q55" s="5"/>
      <c r="R55" s="5"/>
      <c r="S55" s="5"/>
      <c r="T55" s="5"/>
      <c r="U55" s="5"/>
      <c r="V55" s="5"/>
      <c r="W55" s="5"/>
      <c r="X55" s="5"/>
      <c r="Y55" s="5"/>
      <c r="Z55" s="5"/>
    </row>
    <row r="56" spans="1:26" ht="15.75" customHeight="1">
      <c r="A56" s="1"/>
      <c r="B56" s="2"/>
      <c r="C56" s="1"/>
      <c r="D56" s="1"/>
      <c r="E56" s="3"/>
      <c r="F56" s="4"/>
      <c r="G56" s="5"/>
      <c r="H56" s="5"/>
      <c r="I56" s="5"/>
      <c r="J56" s="5"/>
      <c r="K56" s="5"/>
      <c r="L56" s="5"/>
      <c r="M56" s="5"/>
      <c r="N56" s="5"/>
      <c r="O56" s="5"/>
      <c r="P56" s="5"/>
      <c r="Q56" s="5"/>
      <c r="R56" s="5"/>
      <c r="S56" s="5"/>
      <c r="T56" s="5"/>
      <c r="U56" s="5"/>
      <c r="V56" s="5"/>
      <c r="W56" s="5"/>
      <c r="X56" s="5"/>
      <c r="Y56" s="5"/>
      <c r="Z56" s="5"/>
    </row>
    <row r="57" spans="1:26" ht="15.75" customHeight="1">
      <c r="A57" s="1"/>
      <c r="B57" s="2"/>
      <c r="C57" s="1"/>
      <c r="D57" s="1"/>
      <c r="E57" s="3"/>
      <c r="F57" s="4"/>
      <c r="G57" s="5"/>
      <c r="H57" s="5"/>
      <c r="I57" s="5"/>
      <c r="J57" s="5"/>
      <c r="K57" s="5"/>
      <c r="L57" s="5"/>
      <c r="M57" s="5"/>
      <c r="N57" s="5"/>
      <c r="O57" s="5"/>
      <c r="P57" s="5"/>
      <c r="Q57" s="5"/>
      <c r="R57" s="5"/>
      <c r="S57" s="5"/>
      <c r="T57" s="5"/>
      <c r="U57" s="5"/>
      <c r="V57" s="5"/>
      <c r="W57" s="5"/>
      <c r="X57" s="5"/>
      <c r="Y57" s="5"/>
      <c r="Z57" s="5"/>
    </row>
    <row r="58" spans="1:26" ht="15.75" customHeight="1">
      <c r="A58" s="1"/>
      <c r="B58" s="2"/>
      <c r="C58" s="1"/>
      <c r="D58" s="1"/>
      <c r="E58" s="3"/>
      <c r="F58" s="4"/>
      <c r="G58" s="5"/>
      <c r="H58" s="5"/>
      <c r="I58" s="5"/>
      <c r="J58" s="5"/>
      <c r="K58" s="5"/>
      <c r="L58" s="5"/>
      <c r="M58" s="5"/>
      <c r="N58" s="5"/>
      <c r="O58" s="5"/>
      <c r="P58" s="5"/>
      <c r="Q58" s="5"/>
      <c r="R58" s="5"/>
      <c r="S58" s="5"/>
      <c r="T58" s="5"/>
      <c r="U58" s="5"/>
      <c r="V58" s="5"/>
      <c r="W58" s="5"/>
      <c r="X58" s="5"/>
      <c r="Y58" s="5"/>
      <c r="Z58" s="5"/>
    </row>
    <row r="59" spans="1:26" ht="15.75" customHeight="1">
      <c r="A59" s="1"/>
      <c r="B59" s="2"/>
      <c r="C59" s="1"/>
      <c r="D59" s="1"/>
      <c r="E59" s="3"/>
      <c r="F59" s="4"/>
      <c r="G59" s="5"/>
      <c r="H59" s="5"/>
      <c r="I59" s="5"/>
      <c r="J59" s="5"/>
      <c r="K59" s="5"/>
      <c r="L59" s="5"/>
      <c r="M59" s="5"/>
      <c r="N59" s="5"/>
      <c r="O59" s="5"/>
      <c r="P59" s="5"/>
      <c r="Q59" s="5"/>
      <c r="R59" s="5"/>
      <c r="S59" s="5"/>
      <c r="T59" s="5"/>
      <c r="U59" s="5"/>
      <c r="V59" s="5"/>
      <c r="W59" s="5"/>
      <c r="X59" s="5"/>
      <c r="Y59" s="5"/>
      <c r="Z59" s="5"/>
    </row>
    <row r="60" spans="1:26" ht="15.75" customHeight="1">
      <c r="A60" s="1"/>
      <c r="B60" s="2"/>
      <c r="C60" s="1"/>
      <c r="D60" s="1"/>
      <c r="E60" s="3"/>
      <c r="F60" s="4"/>
      <c r="G60" s="5"/>
      <c r="H60" s="5"/>
      <c r="I60" s="5"/>
      <c r="J60" s="5"/>
      <c r="K60" s="5"/>
      <c r="L60" s="5"/>
      <c r="M60" s="5"/>
      <c r="N60" s="5"/>
      <c r="O60" s="5"/>
      <c r="P60" s="5"/>
      <c r="Q60" s="5"/>
      <c r="R60" s="5"/>
      <c r="S60" s="5"/>
      <c r="T60" s="5"/>
      <c r="U60" s="5"/>
      <c r="V60" s="5"/>
      <c r="W60" s="5"/>
      <c r="X60" s="5"/>
      <c r="Y60" s="5"/>
      <c r="Z60" s="5"/>
    </row>
    <row r="61" spans="1:26" ht="15.75" customHeight="1">
      <c r="A61" s="1"/>
      <c r="B61" s="2"/>
      <c r="C61" s="1"/>
      <c r="D61" s="1"/>
      <c r="E61" s="3"/>
      <c r="F61" s="4"/>
      <c r="G61" s="5"/>
      <c r="H61" s="5"/>
      <c r="I61" s="5"/>
      <c r="J61" s="5"/>
      <c r="K61" s="5"/>
      <c r="L61" s="5"/>
      <c r="M61" s="5"/>
      <c r="N61" s="5"/>
      <c r="O61" s="5"/>
      <c r="P61" s="5"/>
      <c r="Q61" s="5"/>
      <c r="R61" s="5"/>
      <c r="S61" s="5"/>
      <c r="T61" s="5"/>
      <c r="U61" s="5"/>
      <c r="V61" s="5"/>
      <c r="W61" s="5"/>
      <c r="X61" s="5"/>
      <c r="Y61" s="5"/>
      <c r="Z61" s="5"/>
    </row>
    <row r="62" spans="1:26" ht="15.75" customHeight="1">
      <c r="A62" s="1"/>
      <c r="B62" s="2"/>
      <c r="C62" s="1"/>
      <c r="D62" s="1"/>
      <c r="E62" s="3"/>
      <c r="F62" s="4"/>
      <c r="G62" s="5"/>
      <c r="H62" s="5"/>
      <c r="I62" s="5"/>
      <c r="J62" s="5"/>
      <c r="K62" s="5"/>
      <c r="L62" s="5"/>
      <c r="M62" s="5"/>
      <c r="N62" s="5"/>
      <c r="O62" s="5"/>
      <c r="P62" s="5"/>
      <c r="Q62" s="5"/>
      <c r="R62" s="5"/>
      <c r="S62" s="5"/>
      <c r="T62" s="5"/>
      <c r="U62" s="5"/>
      <c r="V62" s="5"/>
      <c r="W62" s="5"/>
      <c r="X62" s="5"/>
      <c r="Y62" s="5"/>
      <c r="Z62" s="5"/>
    </row>
    <row r="63" spans="1:26" ht="15.75" customHeight="1">
      <c r="A63" s="1"/>
      <c r="B63" s="2"/>
      <c r="C63" s="1"/>
      <c r="D63" s="1"/>
      <c r="E63" s="3"/>
      <c r="F63" s="4"/>
      <c r="G63" s="5"/>
      <c r="H63" s="5"/>
      <c r="I63" s="5"/>
      <c r="J63" s="5"/>
      <c r="K63" s="5"/>
      <c r="L63" s="5"/>
      <c r="M63" s="5"/>
      <c r="N63" s="5"/>
      <c r="O63" s="5"/>
      <c r="P63" s="5"/>
      <c r="Q63" s="5"/>
      <c r="R63" s="5"/>
      <c r="S63" s="5"/>
      <c r="T63" s="5"/>
      <c r="U63" s="5"/>
      <c r="V63" s="5"/>
      <c r="W63" s="5"/>
      <c r="X63" s="5"/>
      <c r="Y63" s="5"/>
      <c r="Z63" s="5"/>
    </row>
    <row r="64" spans="1:26" ht="15.75" customHeight="1">
      <c r="A64" s="1"/>
      <c r="B64" s="2"/>
      <c r="C64" s="1"/>
      <c r="D64" s="1"/>
      <c r="E64" s="3"/>
      <c r="F64" s="4"/>
      <c r="G64" s="5"/>
      <c r="H64" s="5"/>
      <c r="I64" s="5"/>
      <c r="J64" s="5"/>
      <c r="K64" s="5"/>
      <c r="L64" s="5"/>
      <c r="M64" s="5"/>
      <c r="N64" s="5"/>
      <c r="O64" s="5"/>
      <c r="P64" s="5"/>
      <c r="Q64" s="5"/>
      <c r="R64" s="5"/>
      <c r="S64" s="5"/>
      <c r="T64" s="5"/>
      <c r="U64" s="5"/>
      <c r="V64" s="5"/>
      <c r="W64" s="5"/>
      <c r="X64" s="5"/>
      <c r="Y64" s="5"/>
      <c r="Z64" s="5"/>
    </row>
    <row r="65" spans="1:26" ht="15.75" customHeight="1">
      <c r="A65" s="1"/>
      <c r="B65" s="2"/>
      <c r="C65" s="1"/>
      <c r="D65" s="1"/>
      <c r="E65" s="3"/>
      <c r="F65" s="4"/>
      <c r="G65" s="5"/>
      <c r="H65" s="5"/>
      <c r="I65" s="5"/>
      <c r="J65" s="5"/>
      <c r="K65" s="5"/>
      <c r="L65" s="5"/>
      <c r="M65" s="5"/>
      <c r="N65" s="5"/>
      <c r="O65" s="5"/>
      <c r="P65" s="5"/>
      <c r="Q65" s="5"/>
      <c r="R65" s="5"/>
      <c r="S65" s="5"/>
      <c r="T65" s="5"/>
      <c r="U65" s="5"/>
      <c r="V65" s="5"/>
      <c r="W65" s="5"/>
      <c r="X65" s="5"/>
      <c r="Y65" s="5"/>
      <c r="Z65" s="5"/>
    </row>
    <row r="66" spans="1:26" ht="15.75" customHeight="1">
      <c r="A66" s="1"/>
      <c r="B66" s="2"/>
      <c r="C66" s="1"/>
      <c r="D66" s="1"/>
      <c r="E66" s="3"/>
      <c r="F66" s="4"/>
      <c r="G66" s="5"/>
      <c r="H66" s="5"/>
      <c r="I66" s="5"/>
      <c r="J66" s="5"/>
      <c r="K66" s="5"/>
      <c r="L66" s="5"/>
      <c r="M66" s="5"/>
      <c r="N66" s="5"/>
      <c r="O66" s="5"/>
      <c r="P66" s="5"/>
      <c r="Q66" s="5"/>
      <c r="R66" s="5"/>
      <c r="S66" s="5"/>
      <c r="T66" s="5"/>
      <c r="U66" s="5"/>
      <c r="V66" s="5"/>
      <c r="W66" s="5"/>
      <c r="X66" s="5"/>
      <c r="Y66" s="5"/>
      <c r="Z66" s="5"/>
    </row>
    <row r="67" spans="1:26" ht="15.75" customHeight="1">
      <c r="A67" s="1"/>
      <c r="B67" s="2"/>
      <c r="C67" s="1"/>
      <c r="D67" s="1"/>
      <c r="E67" s="3"/>
      <c r="F67" s="4"/>
      <c r="G67" s="5"/>
      <c r="H67" s="5"/>
      <c r="I67" s="5"/>
      <c r="J67" s="5"/>
      <c r="K67" s="5"/>
      <c r="L67" s="5"/>
      <c r="M67" s="5"/>
      <c r="N67" s="5"/>
      <c r="O67" s="5"/>
      <c r="P67" s="5"/>
      <c r="Q67" s="5"/>
      <c r="R67" s="5"/>
      <c r="S67" s="5"/>
      <c r="T67" s="5"/>
      <c r="U67" s="5"/>
      <c r="V67" s="5"/>
      <c r="W67" s="5"/>
      <c r="X67" s="5"/>
      <c r="Y67" s="5"/>
      <c r="Z67" s="5"/>
    </row>
    <row r="68" spans="1:26" ht="15.75" customHeight="1">
      <c r="A68" s="1"/>
      <c r="B68" s="2"/>
      <c r="C68" s="1"/>
      <c r="D68" s="1"/>
      <c r="E68" s="3"/>
      <c r="F68" s="4"/>
      <c r="G68" s="5"/>
      <c r="H68" s="5"/>
      <c r="I68" s="5"/>
      <c r="J68" s="5"/>
      <c r="K68" s="5"/>
      <c r="L68" s="5"/>
      <c r="M68" s="5"/>
      <c r="N68" s="5"/>
      <c r="O68" s="5"/>
      <c r="P68" s="5"/>
      <c r="Q68" s="5"/>
      <c r="R68" s="5"/>
      <c r="S68" s="5"/>
      <c r="T68" s="5"/>
      <c r="U68" s="5"/>
      <c r="V68" s="5"/>
      <c r="W68" s="5"/>
      <c r="X68" s="5"/>
      <c r="Y68" s="5"/>
      <c r="Z68" s="5"/>
    </row>
    <row r="69" spans="1:26" ht="15.75" customHeight="1">
      <c r="A69" s="1"/>
      <c r="B69" s="2"/>
      <c r="C69" s="1"/>
      <c r="D69" s="1"/>
      <c r="E69" s="3"/>
      <c r="F69" s="4"/>
      <c r="G69" s="5"/>
      <c r="H69" s="5"/>
      <c r="I69" s="5"/>
      <c r="J69" s="5"/>
      <c r="K69" s="5"/>
      <c r="L69" s="5"/>
      <c r="M69" s="5"/>
      <c r="N69" s="5"/>
      <c r="O69" s="5"/>
      <c r="P69" s="5"/>
      <c r="Q69" s="5"/>
      <c r="R69" s="5"/>
      <c r="S69" s="5"/>
      <c r="T69" s="5"/>
      <c r="U69" s="5"/>
      <c r="V69" s="5"/>
      <c r="W69" s="5"/>
      <c r="X69" s="5"/>
      <c r="Y69" s="5"/>
      <c r="Z69" s="5"/>
    </row>
    <row r="70" spans="1:26" ht="15.75" customHeight="1">
      <c r="A70" s="1"/>
      <c r="B70" s="2"/>
      <c r="C70" s="1"/>
      <c r="D70" s="1"/>
      <c r="E70" s="3"/>
      <c r="F70" s="4"/>
      <c r="G70" s="5"/>
      <c r="H70" s="5"/>
      <c r="I70" s="5"/>
      <c r="J70" s="5"/>
      <c r="K70" s="5"/>
      <c r="L70" s="5"/>
      <c r="M70" s="5"/>
      <c r="N70" s="5"/>
      <c r="O70" s="5"/>
      <c r="P70" s="5"/>
      <c r="Q70" s="5"/>
      <c r="R70" s="5"/>
      <c r="S70" s="5"/>
      <c r="T70" s="5"/>
      <c r="U70" s="5"/>
      <c r="V70" s="5"/>
      <c r="W70" s="5"/>
      <c r="X70" s="5"/>
      <c r="Y70" s="5"/>
      <c r="Z70" s="5"/>
    </row>
    <row r="71" spans="1:26" ht="15.75" customHeight="1">
      <c r="A71" s="1"/>
      <c r="B71" s="2"/>
      <c r="C71" s="1"/>
      <c r="D71" s="1"/>
      <c r="E71" s="3"/>
      <c r="F71" s="4"/>
      <c r="G71" s="5"/>
      <c r="H71" s="5"/>
      <c r="I71" s="5"/>
      <c r="J71" s="5"/>
      <c r="K71" s="5"/>
      <c r="L71" s="5"/>
      <c r="M71" s="5"/>
      <c r="N71" s="5"/>
      <c r="O71" s="5"/>
      <c r="P71" s="5"/>
      <c r="Q71" s="5"/>
      <c r="R71" s="5"/>
      <c r="S71" s="5"/>
      <c r="T71" s="5"/>
      <c r="U71" s="5"/>
      <c r="V71" s="5"/>
      <c r="W71" s="5"/>
      <c r="X71" s="5"/>
      <c r="Y71" s="5"/>
      <c r="Z71" s="5"/>
    </row>
    <row r="72" spans="1:26" ht="15.75" customHeight="1">
      <c r="A72" s="1"/>
      <c r="B72" s="2"/>
      <c r="C72" s="1"/>
      <c r="D72" s="1"/>
      <c r="E72" s="3"/>
      <c r="F72" s="4"/>
      <c r="G72" s="5"/>
      <c r="H72" s="5"/>
      <c r="I72" s="5"/>
      <c r="J72" s="5"/>
      <c r="K72" s="5"/>
      <c r="L72" s="5"/>
      <c r="M72" s="5"/>
      <c r="N72" s="5"/>
      <c r="O72" s="5"/>
      <c r="P72" s="5"/>
      <c r="Q72" s="5"/>
      <c r="R72" s="5"/>
      <c r="S72" s="5"/>
      <c r="T72" s="5"/>
      <c r="U72" s="5"/>
      <c r="V72" s="5"/>
      <c r="W72" s="5"/>
      <c r="X72" s="5"/>
      <c r="Y72" s="5"/>
      <c r="Z72" s="5"/>
    </row>
    <row r="73" spans="1:26" ht="15.75" customHeight="1">
      <c r="A73" s="1"/>
      <c r="B73" s="2"/>
      <c r="C73" s="1"/>
      <c r="D73" s="1"/>
      <c r="E73" s="3"/>
      <c r="F73" s="4"/>
      <c r="G73" s="5"/>
      <c r="H73" s="5"/>
      <c r="I73" s="5"/>
      <c r="J73" s="5"/>
      <c r="K73" s="5"/>
      <c r="L73" s="5"/>
      <c r="M73" s="5"/>
      <c r="N73" s="5"/>
      <c r="O73" s="5"/>
      <c r="P73" s="5"/>
      <c r="Q73" s="5"/>
      <c r="R73" s="5"/>
      <c r="S73" s="5"/>
      <c r="T73" s="5"/>
      <c r="U73" s="5"/>
      <c r="V73" s="5"/>
      <c r="W73" s="5"/>
      <c r="X73" s="5"/>
      <c r="Y73" s="5"/>
      <c r="Z73" s="5"/>
    </row>
    <row r="74" spans="1:26" ht="15.75" customHeight="1">
      <c r="A74" s="1"/>
      <c r="B74" s="2"/>
      <c r="C74" s="1"/>
      <c r="D74" s="1"/>
      <c r="E74" s="3"/>
      <c r="F74" s="4"/>
      <c r="G74" s="5"/>
      <c r="H74" s="5"/>
      <c r="I74" s="5"/>
      <c r="J74" s="5"/>
      <c r="K74" s="5"/>
      <c r="L74" s="5"/>
      <c r="M74" s="5"/>
      <c r="N74" s="5"/>
      <c r="O74" s="5"/>
      <c r="P74" s="5"/>
      <c r="Q74" s="5"/>
      <c r="R74" s="5"/>
      <c r="S74" s="5"/>
      <c r="T74" s="5"/>
      <c r="U74" s="5"/>
      <c r="V74" s="5"/>
      <c r="W74" s="5"/>
      <c r="X74" s="5"/>
      <c r="Y74" s="5"/>
      <c r="Z74" s="5"/>
    </row>
    <row r="75" spans="1:26" ht="15.75" customHeight="1">
      <c r="A75" s="1"/>
      <c r="B75" s="2"/>
      <c r="C75" s="1"/>
      <c r="D75" s="1"/>
      <c r="E75" s="3"/>
      <c r="F75" s="4"/>
      <c r="G75" s="5"/>
      <c r="H75" s="5"/>
      <c r="I75" s="5"/>
      <c r="J75" s="5"/>
      <c r="K75" s="5"/>
      <c r="L75" s="5"/>
      <c r="M75" s="5"/>
      <c r="N75" s="5"/>
      <c r="O75" s="5"/>
      <c r="P75" s="5"/>
      <c r="Q75" s="5"/>
      <c r="R75" s="5"/>
      <c r="S75" s="5"/>
      <c r="T75" s="5"/>
      <c r="U75" s="5"/>
      <c r="V75" s="5"/>
      <c r="W75" s="5"/>
      <c r="X75" s="5"/>
      <c r="Y75" s="5"/>
      <c r="Z75" s="5"/>
    </row>
    <row r="76" spans="1:26" ht="15.75" customHeight="1">
      <c r="A76" s="1"/>
      <c r="B76" s="2"/>
      <c r="C76" s="1"/>
      <c r="D76" s="1"/>
      <c r="E76" s="3"/>
      <c r="F76" s="4"/>
      <c r="G76" s="5"/>
      <c r="H76" s="5"/>
      <c r="I76" s="5"/>
      <c r="J76" s="5"/>
      <c r="K76" s="5"/>
      <c r="L76" s="5"/>
      <c r="M76" s="5"/>
      <c r="N76" s="5"/>
      <c r="O76" s="5"/>
      <c r="P76" s="5"/>
      <c r="Q76" s="5"/>
      <c r="R76" s="5"/>
      <c r="S76" s="5"/>
      <c r="T76" s="5"/>
      <c r="U76" s="5"/>
      <c r="V76" s="5"/>
      <c r="W76" s="5"/>
      <c r="X76" s="5"/>
      <c r="Y76" s="5"/>
      <c r="Z76" s="5"/>
    </row>
    <row r="77" spans="1:26" ht="15.75" customHeight="1">
      <c r="A77" s="1"/>
      <c r="B77" s="2"/>
      <c r="C77" s="1"/>
      <c r="D77" s="1"/>
      <c r="E77" s="3"/>
      <c r="F77" s="4"/>
      <c r="G77" s="5"/>
      <c r="H77" s="5"/>
      <c r="I77" s="5"/>
      <c r="J77" s="5"/>
      <c r="K77" s="5"/>
      <c r="L77" s="5"/>
      <c r="M77" s="5"/>
      <c r="N77" s="5"/>
      <c r="O77" s="5"/>
      <c r="P77" s="5"/>
      <c r="Q77" s="5"/>
      <c r="R77" s="5"/>
      <c r="S77" s="5"/>
      <c r="T77" s="5"/>
      <c r="U77" s="5"/>
      <c r="V77" s="5"/>
      <c r="W77" s="5"/>
      <c r="X77" s="5"/>
      <c r="Y77" s="5"/>
      <c r="Z77" s="5"/>
    </row>
    <row r="78" spans="1:26" ht="15.75" customHeight="1">
      <c r="A78" s="1"/>
      <c r="B78" s="2"/>
      <c r="C78" s="1"/>
      <c r="D78" s="1"/>
      <c r="E78" s="3"/>
      <c r="F78" s="4"/>
      <c r="G78" s="5"/>
      <c r="H78" s="5"/>
      <c r="I78" s="5"/>
      <c r="J78" s="5"/>
      <c r="K78" s="5"/>
      <c r="L78" s="5"/>
      <c r="M78" s="5"/>
      <c r="N78" s="5"/>
      <c r="O78" s="5"/>
      <c r="P78" s="5"/>
      <c r="Q78" s="5"/>
      <c r="R78" s="5"/>
      <c r="S78" s="5"/>
      <c r="T78" s="5"/>
      <c r="U78" s="5"/>
      <c r="V78" s="5"/>
      <c r="W78" s="5"/>
      <c r="X78" s="5"/>
      <c r="Y78" s="5"/>
      <c r="Z78" s="5"/>
    </row>
    <row r="79" spans="1:26" ht="15.75" customHeight="1">
      <c r="A79" s="1"/>
      <c r="B79" s="2"/>
      <c r="C79" s="1"/>
      <c r="D79" s="1"/>
      <c r="E79" s="3"/>
      <c r="F79" s="4"/>
      <c r="G79" s="5"/>
      <c r="H79" s="5"/>
      <c r="I79" s="5"/>
      <c r="J79" s="5"/>
      <c r="K79" s="5"/>
      <c r="L79" s="5"/>
      <c r="M79" s="5"/>
      <c r="N79" s="5"/>
      <c r="O79" s="5"/>
      <c r="P79" s="5"/>
      <c r="Q79" s="5"/>
      <c r="R79" s="5"/>
      <c r="S79" s="5"/>
      <c r="T79" s="5"/>
      <c r="U79" s="5"/>
      <c r="V79" s="5"/>
      <c r="W79" s="5"/>
      <c r="X79" s="5"/>
      <c r="Y79" s="5"/>
      <c r="Z79" s="5"/>
    </row>
    <row r="80" spans="1:26" ht="15.75" customHeight="1">
      <c r="A80" s="1"/>
      <c r="B80" s="2"/>
      <c r="C80" s="1"/>
      <c r="D80" s="1"/>
      <c r="E80" s="3"/>
      <c r="F80" s="4"/>
      <c r="G80" s="5"/>
      <c r="H80" s="5"/>
      <c r="I80" s="5"/>
      <c r="J80" s="5"/>
      <c r="K80" s="5"/>
      <c r="L80" s="5"/>
      <c r="M80" s="5"/>
      <c r="N80" s="5"/>
      <c r="O80" s="5"/>
      <c r="P80" s="5"/>
      <c r="Q80" s="5"/>
      <c r="R80" s="5"/>
      <c r="S80" s="5"/>
      <c r="T80" s="5"/>
      <c r="U80" s="5"/>
      <c r="V80" s="5"/>
      <c r="W80" s="5"/>
      <c r="X80" s="5"/>
      <c r="Y80" s="5"/>
      <c r="Z80" s="5"/>
    </row>
    <row r="81" spans="1:26" ht="15.75" customHeight="1">
      <c r="A81" s="1"/>
      <c r="B81" s="2"/>
      <c r="C81" s="1"/>
      <c r="D81" s="1"/>
      <c r="E81" s="3"/>
      <c r="F81" s="4"/>
      <c r="G81" s="5"/>
      <c r="H81" s="5"/>
      <c r="I81" s="5"/>
      <c r="J81" s="5"/>
      <c r="K81" s="5"/>
      <c r="L81" s="5"/>
      <c r="M81" s="5"/>
      <c r="N81" s="5"/>
      <c r="O81" s="5"/>
      <c r="P81" s="5"/>
      <c r="Q81" s="5"/>
      <c r="R81" s="5"/>
      <c r="S81" s="5"/>
      <c r="T81" s="5"/>
      <c r="U81" s="5"/>
      <c r="V81" s="5"/>
      <c r="W81" s="5"/>
      <c r="X81" s="5"/>
      <c r="Y81" s="5"/>
      <c r="Z81" s="5"/>
    </row>
    <row r="82" spans="1:26" ht="15.75" customHeight="1">
      <c r="A82" s="1"/>
      <c r="B82" s="2"/>
      <c r="C82" s="1"/>
      <c r="D82" s="1"/>
      <c r="E82" s="3"/>
      <c r="F82" s="4"/>
      <c r="G82" s="5"/>
      <c r="H82" s="5"/>
      <c r="I82" s="5"/>
      <c r="J82" s="5"/>
      <c r="K82" s="5"/>
      <c r="L82" s="5"/>
      <c r="M82" s="5"/>
      <c r="N82" s="5"/>
      <c r="O82" s="5"/>
      <c r="P82" s="5"/>
      <c r="Q82" s="5"/>
      <c r="R82" s="5"/>
      <c r="S82" s="5"/>
      <c r="T82" s="5"/>
      <c r="U82" s="5"/>
      <c r="V82" s="5"/>
      <c r="W82" s="5"/>
      <c r="X82" s="5"/>
      <c r="Y82" s="5"/>
      <c r="Z82" s="5"/>
    </row>
    <row r="83" spans="1:26" ht="15.75" customHeight="1">
      <c r="A83" s="1"/>
      <c r="B83" s="2"/>
      <c r="C83" s="1"/>
      <c r="D83" s="1"/>
      <c r="E83" s="3"/>
      <c r="F83" s="4"/>
      <c r="G83" s="5"/>
      <c r="H83" s="5"/>
      <c r="I83" s="5"/>
      <c r="J83" s="5"/>
      <c r="K83" s="5"/>
      <c r="L83" s="5"/>
      <c r="M83" s="5"/>
      <c r="N83" s="5"/>
      <c r="O83" s="5"/>
      <c r="P83" s="5"/>
      <c r="Q83" s="5"/>
      <c r="R83" s="5"/>
      <c r="S83" s="5"/>
      <c r="T83" s="5"/>
      <c r="U83" s="5"/>
      <c r="V83" s="5"/>
      <c r="W83" s="5"/>
      <c r="X83" s="5"/>
      <c r="Y83" s="5"/>
      <c r="Z83" s="5"/>
    </row>
    <row r="84" spans="1:26" ht="15.75" customHeight="1">
      <c r="A84" s="1"/>
      <c r="B84" s="2"/>
      <c r="C84" s="1"/>
      <c r="D84" s="1"/>
      <c r="E84" s="3"/>
      <c r="F84" s="4"/>
      <c r="G84" s="5"/>
      <c r="H84" s="5"/>
      <c r="I84" s="5"/>
      <c r="J84" s="5"/>
      <c r="K84" s="5"/>
      <c r="L84" s="5"/>
      <c r="M84" s="5"/>
      <c r="N84" s="5"/>
      <c r="O84" s="5"/>
      <c r="P84" s="5"/>
      <c r="Q84" s="5"/>
      <c r="R84" s="5"/>
      <c r="S84" s="5"/>
      <c r="T84" s="5"/>
      <c r="U84" s="5"/>
      <c r="V84" s="5"/>
      <c r="W84" s="5"/>
      <c r="X84" s="5"/>
      <c r="Y84" s="5"/>
      <c r="Z84" s="5"/>
    </row>
    <row r="85" spans="1:26" ht="15.75" customHeight="1">
      <c r="A85" s="1"/>
      <c r="B85" s="2"/>
      <c r="C85" s="1"/>
      <c r="D85" s="1"/>
      <c r="E85" s="3"/>
      <c r="F85" s="4"/>
      <c r="G85" s="5"/>
      <c r="H85" s="5"/>
      <c r="I85" s="5"/>
      <c r="J85" s="5"/>
      <c r="K85" s="5"/>
      <c r="L85" s="5"/>
      <c r="M85" s="5"/>
      <c r="N85" s="5"/>
      <c r="O85" s="5"/>
      <c r="P85" s="5"/>
      <c r="Q85" s="5"/>
      <c r="R85" s="5"/>
      <c r="S85" s="5"/>
      <c r="T85" s="5"/>
      <c r="U85" s="5"/>
      <c r="V85" s="5"/>
      <c r="W85" s="5"/>
      <c r="X85" s="5"/>
      <c r="Y85" s="5"/>
      <c r="Z85" s="5"/>
    </row>
    <row r="86" spans="1:26" ht="15.75" customHeight="1">
      <c r="A86" s="1"/>
      <c r="B86" s="2"/>
      <c r="C86" s="1"/>
      <c r="D86" s="1"/>
      <c r="E86" s="3"/>
      <c r="F86" s="4"/>
      <c r="G86" s="5"/>
      <c r="H86" s="5"/>
      <c r="I86" s="5"/>
      <c r="J86" s="5"/>
      <c r="K86" s="5"/>
      <c r="L86" s="5"/>
      <c r="M86" s="5"/>
      <c r="N86" s="5"/>
      <c r="O86" s="5"/>
      <c r="P86" s="5"/>
      <c r="Q86" s="5"/>
      <c r="R86" s="5"/>
      <c r="S86" s="5"/>
      <c r="T86" s="5"/>
      <c r="U86" s="5"/>
      <c r="V86" s="5"/>
      <c r="W86" s="5"/>
      <c r="X86" s="5"/>
      <c r="Y86" s="5"/>
      <c r="Z86" s="5"/>
    </row>
    <row r="87" spans="1:26" ht="15.75" customHeight="1">
      <c r="A87" s="1"/>
      <c r="B87" s="2"/>
      <c r="C87" s="1"/>
      <c r="D87" s="1"/>
      <c r="E87" s="3"/>
      <c r="F87" s="4"/>
      <c r="G87" s="5"/>
      <c r="H87" s="5"/>
      <c r="I87" s="5"/>
      <c r="J87" s="5"/>
      <c r="K87" s="5"/>
      <c r="L87" s="5"/>
      <c r="M87" s="5"/>
      <c r="N87" s="5"/>
      <c r="O87" s="5"/>
      <c r="P87" s="5"/>
      <c r="Q87" s="5"/>
      <c r="R87" s="5"/>
      <c r="S87" s="5"/>
      <c r="T87" s="5"/>
      <c r="U87" s="5"/>
      <c r="V87" s="5"/>
      <c r="W87" s="5"/>
      <c r="X87" s="5"/>
      <c r="Y87" s="5"/>
      <c r="Z87" s="5"/>
    </row>
    <row r="88" spans="1:26" ht="15.75" customHeight="1">
      <c r="A88" s="1"/>
      <c r="B88" s="2"/>
      <c r="C88" s="1"/>
      <c r="D88" s="1"/>
      <c r="E88" s="3"/>
      <c r="F88" s="4"/>
      <c r="G88" s="5"/>
      <c r="H88" s="5"/>
      <c r="I88" s="5"/>
      <c r="J88" s="5"/>
      <c r="K88" s="5"/>
      <c r="L88" s="5"/>
      <c r="M88" s="5"/>
      <c r="N88" s="5"/>
      <c r="O88" s="5"/>
      <c r="P88" s="5"/>
      <c r="Q88" s="5"/>
      <c r="R88" s="5"/>
      <c r="S88" s="5"/>
      <c r="T88" s="5"/>
      <c r="U88" s="5"/>
      <c r="V88" s="5"/>
      <c r="W88" s="5"/>
      <c r="X88" s="5"/>
      <c r="Y88" s="5"/>
      <c r="Z88" s="5"/>
    </row>
    <row r="89" spans="1:26" ht="15.75" customHeight="1">
      <c r="A89" s="1"/>
      <c r="B89" s="2"/>
      <c r="C89" s="1"/>
      <c r="D89" s="1"/>
      <c r="E89" s="3"/>
      <c r="F89" s="4"/>
      <c r="G89" s="5"/>
      <c r="H89" s="5"/>
      <c r="I89" s="5"/>
      <c r="J89" s="5"/>
      <c r="K89" s="5"/>
      <c r="L89" s="5"/>
      <c r="M89" s="5"/>
      <c r="N89" s="5"/>
      <c r="O89" s="5"/>
      <c r="P89" s="5"/>
      <c r="Q89" s="5"/>
      <c r="R89" s="5"/>
      <c r="S89" s="5"/>
      <c r="T89" s="5"/>
      <c r="U89" s="5"/>
      <c r="V89" s="5"/>
      <c r="W89" s="5"/>
      <c r="X89" s="5"/>
      <c r="Y89" s="5"/>
      <c r="Z89" s="5"/>
    </row>
    <row r="90" spans="1:26" ht="15.75" customHeight="1">
      <c r="A90" s="1"/>
      <c r="B90" s="2"/>
      <c r="C90" s="1"/>
      <c r="D90" s="1"/>
      <c r="E90" s="3"/>
      <c r="F90" s="4"/>
      <c r="G90" s="5"/>
      <c r="H90" s="5"/>
      <c r="I90" s="5"/>
      <c r="J90" s="5"/>
      <c r="K90" s="5"/>
      <c r="L90" s="5"/>
      <c r="M90" s="5"/>
      <c r="N90" s="5"/>
      <c r="O90" s="5"/>
      <c r="P90" s="5"/>
      <c r="Q90" s="5"/>
      <c r="R90" s="5"/>
      <c r="S90" s="5"/>
      <c r="T90" s="5"/>
      <c r="U90" s="5"/>
      <c r="V90" s="5"/>
      <c r="W90" s="5"/>
      <c r="X90" s="5"/>
      <c r="Y90" s="5"/>
      <c r="Z90" s="5"/>
    </row>
    <row r="91" spans="1:26" ht="15.75" customHeight="1">
      <c r="A91" s="1"/>
      <c r="B91" s="2"/>
      <c r="C91" s="1"/>
      <c r="D91" s="1"/>
      <c r="E91" s="3"/>
      <c r="F91" s="4"/>
      <c r="G91" s="5"/>
      <c r="H91" s="5"/>
      <c r="I91" s="5"/>
      <c r="J91" s="5"/>
      <c r="K91" s="5"/>
      <c r="L91" s="5"/>
      <c r="M91" s="5"/>
      <c r="N91" s="5"/>
      <c r="O91" s="5"/>
      <c r="P91" s="5"/>
      <c r="Q91" s="5"/>
      <c r="R91" s="5"/>
      <c r="S91" s="5"/>
      <c r="T91" s="5"/>
      <c r="U91" s="5"/>
      <c r="V91" s="5"/>
      <c r="W91" s="5"/>
      <c r="X91" s="5"/>
      <c r="Y91" s="5"/>
      <c r="Z91" s="5"/>
    </row>
    <row r="92" spans="1:26" ht="15.75" customHeight="1">
      <c r="A92" s="1"/>
      <c r="B92" s="2"/>
      <c r="C92" s="1"/>
      <c r="D92" s="1"/>
      <c r="E92" s="3"/>
      <c r="F92" s="4"/>
      <c r="G92" s="5"/>
      <c r="H92" s="5"/>
      <c r="I92" s="5"/>
      <c r="J92" s="5"/>
      <c r="K92" s="5"/>
      <c r="L92" s="5"/>
      <c r="M92" s="5"/>
      <c r="N92" s="5"/>
      <c r="O92" s="5"/>
      <c r="P92" s="5"/>
      <c r="Q92" s="5"/>
      <c r="R92" s="5"/>
      <c r="S92" s="5"/>
      <c r="T92" s="5"/>
      <c r="U92" s="5"/>
      <c r="V92" s="5"/>
      <c r="W92" s="5"/>
      <c r="X92" s="5"/>
      <c r="Y92" s="5"/>
      <c r="Z92" s="5"/>
    </row>
    <row r="93" spans="1:26" ht="15.75" customHeight="1">
      <c r="A93" s="1"/>
      <c r="B93" s="2"/>
      <c r="C93" s="1"/>
      <c r="D93" s="1"/>
      <c r="E93" s="3"/>
      <c r="F93" s="4"/>
      <c r="G93" s="5"/>
      <c r="H93" s="5"/>
      <c r="I93" s="5"/>
      <c r="J93" s="5"/>
      <c r="K93" s="5"/>
      <c r="L93" s="5"/>
      <c r="M93" s="5"/>
      <c r="N93" s="5"/>
      <c r="O93" s="5"/>
      <c r="P93" s="5"/>
      <c r="Q93" s="5"/>
      <c r="R93" s="5"/>
      <c r="S93" s="5"/>
      <c r="T93" s="5"/>
      <c r="U93" s="5"/>
      <c r="V93" s="5"/>
      <c r="W93" s="5"/>
      <c r="X93" s="5"/>
      <c r="Y93" s="5"/>
      <c r="Z93" s="5"/>
    </row>
    <row r="94" spans="1:26" ht="15.75" customHeight="1">
      <c r="A94" s="1"/>
      <c r="B94" s="2"/>
      <c r="C94" s="1"/>
      <c r="D94" s="1"/>
      <c r="E94" s="3"/>
      <c r="F94" s="4"/>
      <c r="G94" s="5"/>
      <c r="H94" s="5"/>
      <c r="I94" s="5"/>
      <c r="J94" s="5"/>
      <c r="K94" s="5"/>
      <c r="L94" s="5"/>
      <c r="M94" s="5"/>
      <c r="N94" s="5"/>
      <c r="O94" s="5"/>
      <c r="P94" s="5"/>
      <c r="Q94" s="5"/>
      <c r="R94" s="5"/>
      <c r="S94" s="5"/>
      <c r="T94" s="5"/>
      <c r="U94" s="5"/>
      <c r="V94" s="5"/>
      <c r="W94" s="5"/>
      <c r="X94" s="5"/>
      <c r="Y94" s="5"/>
      <c r="Z94" s="5"/>
    </row>
    <row r="95" spans="1:26" ht="15.75" customHeight="1">
      <c r="A95" s="1"/>
      <c r="B95" s="2"/>
      <c r="C95" s="1"/>
      <c r="D95" s="1"/>
      <c r="E95" s="3"/>
      <c r="F95" s="4"/>
      <c r="G95" s="5"/>
      <c r="H95" s="5"/>
      <c r="I95" s="5"/>
      <c r="J95" s="5"/>
      <c r="K95" s="5"/>
      <c r="L95" s="5"/>
      <c r="M95" s="5"/>
      <c r="N95" s="5"/>
      <c r="O95" s="5"/>
      <c r="P95" s="5"/>
      <c r="Q95" s="5"/>
      <c r="R95" s="5"/>
      <c r="S95" s="5"/>
      <c r="T95" s="5"/>
      <c r="U95" s="5"/>
      <c r="V95" s="5"/>
      <c r="W95" s="5"/>
      <c r="X95" s="5"/>
      <c r="Y95" s="5"/>
      <c r="Z95" s="5"/>
    </row>
    <row r="96" spans="1:26" ht="15.75" customHeight="1">
      <c r="A96" s="1"/>
      <c r="B96" s="2"/>
      <c r="C96" s="1"/>
      <c r="D96" s="1"/>
      <c r="E96" s="3"/>
      <c r="F96" s="4"/>
      <c r="G96" s="5"/>
      <c r="H96" s="5"/>
      <c r="I96" s="5"/>
      <c r="J96" s="5"/>
      <c r="K96" s="5"/>
      <c r="L96" s="5"/>
      <c r="M96" s="5"/>
      <c r="N96" s="5"/>
      <c r="O96" s="5"/>
      <c r="P96" s="5"/>
      <c r="Q96" s="5"/>
      <c r="R96" s="5"/>
      <c r="S96" s="5"/>
      <c r="T96" s="5"/>
      <c r="U96" s="5"/>
      <c r="V96" s="5"/>
      <c r="W96" s="5"/>
      <c r="X96" s="5"/>
      <c r="Y96" s="5"/>
      <c r="Z96" s="5"/>
    </row>
    <row r="97" spans="1:26" ht="15.75" customHeight="1">
      <c r="A97" s="1"/>
      <c r="B97" s="2"/>
      <c r="C97" s="1"/>
      <c r="D97" s="1"/>
      <c r="E97" s="3"/>
      <c r="F97" s="4"/>
      <c r="G97" s="5"/>
      <c r="H97" s="5"/>
      <c r="I97" s="5"/>
      <c r="J97" s="5"/>
      <c r="K97" s="5"/>
      <c r="L97" s="5"/>
      <c r="M97" s="5"/>
      <c r="N97" s="5"/>
      <c r="O97" s="5"/>
      <c r="P97" s="5"/>
      <c r="Q97" s="5"/>
      <c r="R97" s="5"/>
      <c r="S97" s="5"/>
      <c r="T97" s="5"/>
      <c r="U97" s="5"/>
      <c r="V97" s="5"/>
      <c r="W97" s="5"/>
      <c r="X97" s="5"/>
      <c r="Y97" s="5"/>
      <c r="Z97" s="5"/>
    </row>
    <row r="98" spans="1:26" ht="15.75" customHeight="1">
      <c r="A98" s="1"/>
      <c r="B98" s="2"/>
      <c r="C98" s="1"/>
      <c r="D98" s="1"/>
      <c r="E98" s="3"/>
      <c r="F98" s="4"/>
      <c r="G98" s="5"/>
      <c r="H98" s="5"/>
      <c r="I98" s="5"/>
      <c r="J98" s="5"/>
      <c r="K98" s="5"/>
      <c r="L98" s="5"/>
      <c r="M98" s="5"/>
      <c r="N98" s="5"/>
      <c r="O98" s="5"/>
      <c r="P98" s="5"/>
      <c r="Q98" s="5"/>
      <c r="R98" s="5"/>
      <c r="S98" s="5"/>
      <c r="T98" s="5"/>
      <c r="U98" s="5"/>
      <c r="V98" s="5"/>
      <c r="W98" s="5"/>
      <c r="X98" s="5"/>
      <c r="Y98" s="5"/>
      <c r="Z98" s="5"/>
    </row>
    <row r="99" spans="1:26" ht="15.75" customHeight="1">
      <c r="A99" s="1"/>
      <c r="B99" s="2"/>
      <c r="C99" s="1"/>
      <c r="D99" s="1"/>
      <c r="E99" s="3"/>
      <c r="F99" s="4"/>
      <c r="G99" s="5"/>
      <c r="H99" s="5"/>
      <c r="I99" s="5"/>
      <c r="J99" s="5"/>
      <c r="K99" s="5"/>
      <c r="L99" s="5"/>
      <c r="M99" s="5"/>
      <c r="N99" s="5"/>
      <c r="O99" s="5"/>
      <c r="P99" s="5"/>
      <c r="Q99" s="5"/>
      <c r="R99" s="5"/>
      <c r="S99" s="5"/>
      <c r="T99" s="5"/>
      <c r="U99" s="5"/>
      <c r="V99" s="5"/>
      <c r="W99" s="5"/>
      <c r="X99" s="5"/>
      <c r="Y99" s="5"/>
      <c r="Z99" s="5"/>
    </row>
    <row r="100" spans="1:26" ht="15.75" customHeight="1">
      <c r="A100" s="1"/>
      <c r="B100" s="2"/>
      <c r="C100" s="1"/>
      <c r="D100" s="1"/>
      <c r="E100" s="3"/>
      <c r="F100" s="4"/>
      <c r="G100" s="5"/>
      <c r="H100" s="5"/>
      <c r="I100" s="5"/>
      <c r="J100" s="5"/>
      <c r="K100" s="5"/>
      <c r="L100" s="5"/>
      <c r="M100" s="5"/>
      <c r="N100" s="5"/>
      <c r="O100" s="5"/>
      <c r="P100" s="5"/>
      <c r="Q100" s="5"/>
      <c r="R100" s="5"/>
      <c r="S100" s="5"/>
      <c r="T100" s="5"/>
      <c r="U100" s="5"/>
      <c r="V100" s="5"/>
      <c r="W100" s="5"/>
      <c r="X100" s="5"/>
      <c r="Y100" s="5"/>
      <c r="Z100" s="5"/>
    </row>
    <row r="101" spans="1:26" ht="15.75" customHeight="1">
      <c r="A101" s="1"/>
      <c r="B101" s="2"/>
      <c r="C101" s="1"/>
      <c r="D101" s="1"/>
      <c r="E101" s="3"/>
      <c r="F101" s="4"/>
      <c r="G101" s="5"/>
      <c r="H101" s="5"/>
      <c r="I101" s="5"/>
      <c r="J101" s="5"/>
      <c r="K101" s="5"/>
      <c r="L101" s="5"/>
      <c r="M101" s="5"/>
      <c r="N101" s="5"/>
      <c r="O101" s="5"/>
      <c r="P101" s="5"/>
      <c r="Q101" s="5"/>
      <c r="R101" s="5"/>
      <c r="S101" s="5"/>
      <c r="T101" s="5"/>
      <c r="U101" s="5"/>
      <c r="V101" s="5"/>
      <c r="W101" s="5"/>
      <c r="X101" s="5"/>
      <c r="Y101" s="5"/>
      <c r="Z101" s="5"/>
    </row>
    <row r="102" spans="1:26" ht="15.75" customHeight="1">
      <c r="A102" s="1"/>
      <c r="B102" s="2"/>
      <c r="C102" s="1"/>
      <c r="D102" s="1"/>
      <c r="E102" s="3"/>
      <c r="F102" s="4"/>
      <c r="G102" s="5"/>
      <c r="H102" s="5"/>
      <c r="I102" s="5"/>
      <c r="J102" s="5"/>
      <c r="K102" s="5"/>
      <c r="L102" s="5"/>
      <c r="M102" s="5"/>
      <c r="N102" s="5"/>
      <c r="O102" s="5"/>
      <c r="P102" s="5"/>
      <c r="Q102" s="5"/>
      <c r="R102" s="5"/>
      <c r="S102" s="5"/>
      <c r="T102" s="5"/>
      <c r="U102" s="5"/>
      <c r="V102" s="5"/>
      <c r="W102" s="5"/>
      <c r="X102" s="5"/>
      <c r="Y102" s="5"/>
      <c r="Z102" s="5"/>
    </row>
    <row r="103" spans="1:26" ht="15.75" customHeight="1">
      <c r="A103" s="1"/>
      <c r="B103" s="2"/>
      <c r="C103" s="1"/>
      <c r="D103" s="1"/>
      <c r="E103" s="3"/>
      <c r="F103" s="4"/>
      <c r="G103" s="5"/>
      <c r="H103" s="5"/>
      <c r="I103" s="5"/>
      <c r="J103" s="5"/>
      <c r="K103" s="5"/>
      <c r="L103" s="5"/>
      <c r="M103" s="5"/>
      <c r="N103" s="5"/>
      <c r="O103" s="5"/>
      <c r="P103" s="5"/>
      <c r="Q103" s="5"/>
      <c r="R103" s="5"/>
      <c r="S103" s="5"/>
      <c r="T103" s="5"/>
      <c r="U103" s="5"/>
      <c r="V103" s="5"/>
      <c r="W103" s="5"/>
      <c r="X103" s="5"/>
      <c r="Y103" s="5"/>
      <c r="Z103" s="5"/>
    </row>
    <row r="104" spans="1:26" ht="15.75" customHeight="1">
      <c r="A104" s="1"/>
      <c r="B104" s="2"/>
      <c r="C104" s="1"/>
      <c r="D104" s="1"/>
      <c r="E104" s="3"/>
      <c r="F104" s="4"/>
      <c r="G104" s="5"/>
      <c r="H104" s="5"/>
      <c r="I104" s="5"/>
      <c r="J104" s="5"/>
      <c r="K104" s="5"/>
      <c r="L104" s="5"/>
      <c r="M104" s="5"/>
      <c r="N104" s="5"/>
      <c r="O104" s="5"/>
      <c r="P104" s="5"/>
      <c r="Q104" s="5"/>
      <c r="R104" s="5"/>
      <c r="S104" s="5"/>
      <c r="T104" s="5"/>
      <c r="U104" s="5"/>
      <c r="V104" s="5"/>
      <c r="W104" s="5"/>
      <c r="X104" s="5"/>
      <c r="Y104" s="5"/>
      <c r="Z104" s="5"/>
    </row>
    <row r="105" spans="1:26" ht="15.75" customHeight="1">
      <c r="A105" s="1"/>
      <c r="B105" s="2"/>
      <c r="C105" s="1"/>
      <c r="D105" s="1"/>
      <c r="E105" s="3"/>
      <c r="F105" s="4"/>
      <c r="G105" s="5"/>
      <c r="H105" s="5"/>
      <c r="I105" s="5"/>
      <c r="J105" s="5"/>
      <c r="K105" s="5"/>
      <c r="L105" s="5"/>
      <c r="M105" s="5"/>
      <c r="N105" s="5"/>
      <c r="O105" s="5"/>
      <c r="P105" s="5"/>
      <c r="Q105" s="5"/>
      <c r="R105" s="5"/>
      <c r="S105" s="5"/>
      <c r="T105" s="5"/>
      <c r="U105" s="5"/>
      <c r="V105" s="5"/>
      <c r="W105" s="5"/>
      <c r="X105" s="5"/>
      <c r="Y105" s="5"/>
      <c r="Z105" s="5"/>
    </row>
    <row r="106" spans="1:26" ht="15.75" customHeight="1">
      <c r="A106" s="1"/>
      <c r="B106" s="2"/>
      <c r="C106" s="1"/>
      <c r="D106" s="1"/>
      <c r="E106" s="3"/>
      <c r="F106" s="4"/>
      <c r="G106" s="5"/>
      <c r="H106" s="5"/>
      <c r="I106" s="5"/>
      <c r="J106" s="5"/>
      <c r="K106" s="5"/>
      <c r="L106" s="5"/>
      <c r="M106" s="5"/>
      <c r="N106" s="5"/>
      <c r="O106" s="5"/>
      <c r="P106" s="5"/>
      <c r="Q106" s="5"/>
      <c r="R106" s="5"/>
      <c r="S106" s="5"/>
      <c r="T106" s="5"/>
      <c r="U106" s="5"/>
      <c r="V106" s="5"/>
      <c r="W106" s="5"/>
      <c r="X106" s="5"/>
      <c r="Y106" s="5"/>
      <c r="Z106" s="5"/>
    </row>
    <row r="107" spans="1:26" ht="15.75" customHeight="1">
      <c r="A107" s="1"/>
      <c r="B107" s="2"/>
      <c r="C107" s="1"/>
      <c r="D107" s="1"/>
      <c r="E107" s="3"/>
      <c r="F107" s="4"/>
      <c r="G107" s="5"/>
      <c r="H107" s="5"/>
      <c r="I107" s="5"/>
      <c r="J107" s="5"/>
      <c r="K107" s="5"/>
      <c r="L107" s="5"/>
      <c r="M107" s="5"/>
      <c r="N107" s="5"/>
      <c r="O107" s="5"/>
      <c r="P107" s="5"/>
      <c r="Q107" s="5"/>
      <c r="R107" s="5"/>
      <c r="S107" s="5"/>
      <c r="T107" s="5"/>
      <c r="U107" s="5"/>
      <c r="V107" s="5"/>
      <c r="W107" s="5"/>
      <c r="X107" s="5"/>
      <c r="Y107" s="5"/>
      <c r="Z107" s="5"/>
    </row>
    <row r="108" spans="1:26" ht="15.75" customHeight="1">
      <c r="A108" s="1"/>
      <c r="B108" s="2"/>
      <c r="C108" s="1"/>
      <c r="D108" s="1"/>
      <c r="E108" s="3"/>
      <c r="F108" s="4"/>
      <c r="G108" s="5"/>
      <c r="H108" s="5"/>
      <c r="I108" s="5"/>
      <c r="J108" s="5"/>
      <c r="K108" s="5"/>
      <c r="L108" s="5"/>
      <c r="M108" s="5"/>
      <c r="N108" s="5"/>
      <c r="O108" s="5"/>
      <c r="P108" s="5"/>
      <c r="Q108" s="5"/>
      <c r="R108" s="5"/>
      <c r="S108" s="5"/>
      <c r="T108" s="5"/>
      <c r="U108" s="5"/>
      <c r="V108" s="5"/>
      <c r="W108" s="5"/>
      <c r="X108" s="5"/>
      <c r="Y108" s="5"/>
      <c r="Z108" s="5"/>
    </row>
    <row r="109" spans="1:26" ht="15.75" customHeight="1">
      <c r="A109" s="1"/>
      <c r="B109" s="2"/>
      <c r="C109" s="1"/>
      <c r="D109" s="1"/>
      <c r="E109" s="3"/>
      <c r="F109" s="4"/>
      <c r="G109" s="5"/>
      <c r="H109" s="5"/>
      <c r="I109" s="5"/>
      <c r="J109" s="5"/>
      <c r="K109" s="5"/>
      <c r="L109" s="5"/>
      <c r="M109" s="5"/>
      <c r="N109" s="5"/>
      <c r="O109" s="5"/>
      <c r="P109" s="5"/>
      <c r="Q109" s="5"/>
      <c r="R109" s="5"/>
      <c r="S109" s="5"/>
      <c r="T109" s="5"/>
      <c r="U109" s="5"/>
      <c r="V109" s="5"/>
      <c r="W109" s="5"/>
      <c r="X109" s="5"/>
      <c r="Y109" s="5"/>
      <c r="Z109" s="5"/>
    </row>
    <row r="110" spans="1:26" ht="15.75" customHeight="1">
      <c r="A110" s="1"/>
      <c r="B110" s="2"/>
      <c r="C110" s="1"/>
      <c r="D110" s="1"/>
      <c r="E110" s="3"/>
      <c r="F110" s="4"/>
      <c r="G110" s="5"/>
      <c r="H110" s="5"/>
      <c r="I110" s="5"/>
      <c r="J110" s="5"/>
      <c r="K110" s="5"/>
      <c r="L110" s="5"/>
      <c r="M110" s="5"/>
      <c r="N110" s="5"/>
      <c r="O110" s="5"/>
      <c r="P110" s="5"/>
      <c r="Q110" s="5"/>
      <c r="R110" s="5"/>
      <c r="S110" s="5"/>
      <c r="T110" s="5"/>
      <c r="U110" s="5"/>
      <c r="V110" s="5"/>
      <c r="W110" s="5"/>
      <c r="X110" s="5"/>
      <c r="Y110" s="5"/>
      <c r="Z110" s="5"/>
    </row>
    <row r="111" spans="1:26" ht="15.75" customHeight="1">
      <c r="A111" s="1"/>
      <c r="B111" s="2"/>
      <c r="C111" s="1"/>
      <c r="D111" s="1"/>
      <c r="E111" s="3"/>
      <c r="F111" s="4"/>
      <c r="G111" s="5"/>
      <c r="H111" s="5"/>
      <c r="I111" s="5"/>
      <c r="J111" s="5"/>
      <c r="K111" s="5"/>
      <c r="L111" s="5"/>
      <c r="M111" s="5"/>
      <c r="N111" s="5"/>
      <c r="O111" s="5"/>
      <c r="P111" s="5"/>
      <c r="Q111" s="5"/>
      <c r="R111" s="5"/>
      <c r="S111" s="5"/>
      <c r="T111" s="5"/>
      <c r="U111" s="5"/>
      <c r="V111" s="5"/>
      <c r="W111" s="5"/>
      <c r="X111" s="5"/>
      <c r="Y111" s="5"/>
      <c r="Z111" s="5"/>
    </row>
    <row r="112" spans="1:26" ht="15.75" customHeight="1">
      <c r="A112" s="1"/>
      <c r="B112" s="2"/>
      <c r="C112" s="1"/>
      <c r="D112" s="1"/>
      <c r="E112" s="3"/>
      <c r="F112" s="4"/>
      <c r="G112" s="5"/>
      <c r="H112" s="5"/>
      <c r="I112" s="5"/>
      <c r="J112" s="5"/>
      <c r="K112" s="5"/>
      <c r="L112" s="5"/>
      <c r="M112" s="5"/>
      <c r="N112" s="5"/>
      <c r="O112" s="5"/>
      <c r="P112" s="5"/>
      <c r="Q112" s="5"/>
      <c r="R112" s="5"/>
      <c r="S112" s="5"/>
      <c r="T112" s="5"/>
      <c r="U112" s="5"/>
      <c r="V112" s="5"/>
      <c r="W112" s="5"/>
      <c r="X112" s="5"/>
      <c r="Y112" s="5"/>
      <c r="Z112" s="5"/>
    </row>
    <row r="113" spans="1:26" ht="15.75" customHeight="1">
      <c r="A113" s="1"/>
      <c r="B113" s="2"/>
      <c r="C113" s="1"/>
      <c r="D113" s="1"/>
      <c r="E113" s="3"/>
      <c r="F113" s="4"/>
      <c r="G113" s="5"/>
      <c r="H113" s="5"/>
      <c r="I113" s="5"/>
      <c r="J113" s="5"/>
      <c r="K113" s="5"/>
      <c r="L113" s="5"/>
      <c r="M113" s="5"/>
      <c r="N113" s="5"/>
      <c r="O113" s="5"/>
      <c r="P113" s="5"/>
      <c r="Q113" s="5"/>
      <c r="R113" s="5"/>
      <c r="S113" s="5"/>
      <c r="T113" s="5"/>
      <c r="U113" s="5"/>
      <c r="V113" s="5"/>
      <c r="W113" s="5"/>
      <c r="X113" s="5"/>
      <c r="Y113" s="5"/>
      <c r="Z113" s="5"/>
    </row>
    <row r="114" spans="1:26" ht="15.75" customHeight="1">
      <c r="A114" s="1"/>
      <c r="B114" s="2"/>
      <c r="C114" s="1"/>
      <c r="D114" s="1"/>
      <c r="E114" s="3"/>
      <c r="F114" s="4"/>
      <c r="G114" s="5"/>
      <c r="H114" s="5"/>
      <c r="I114" s="5"/>
      <c r="J114" s="5"/>
      <c r="K114" s="5"/>
      <c r="L114" s="5"/>
      <c r="M114" s="5"/>
      <c r="N114" s="5"/>
      <c r="O114" s="5"/>
      <c r="P114" s="5"/>
      <c r="Q114" s="5"/>
      <c r="R114" s="5"/>
      <c r="S114" s="5"/>
      <c r="T114" s="5"/>
      <c r="U114" s="5"/>
      <c r="V114" s="5"/>
      <c r="W114" s="5"/>
      <c r="X114" s="5"/>
      <c r="Y114" s="5"/>
      <c r="Z114" s="5"/>
    </row>
    <row r="115" spans="1:26" ht="15.75" customHeight="1">
      <c r="A115" s="1"/>
      <c r="B115" s="2"/>
      <c r="C115" s="1"/>
      <c r="D115" s="1"/>
      <c r="E115" s="3"/>
      <c r="F115" s="4"/>
      <c r="G115" s="5"/>
      <c r="H115" s="5"/>
      <c r="I115" s="5"/>
      <c r="J115" s="5"/>
      <c r="K115" s="5"/>
      <c r="L115" s="5"/>
      <c r="M115" s="5"/>
      <c r="N115" s="5"/>
      <c r="O115" s="5"/>
      <c r="P115" s="5"/>
      <c r="Q115" s="5"/>
      <c r="R115" s="5"/>
      <c r="S115" s="5"/>
      <c r="T115" s="5"/>
      <c r="U115" s="5"/>
      <c r="V115" s="5"/>
      <c r="W115" s="5"/>
      <c r="X115" s="5"/>
      <c r="Y115" s="5"/>
      <c r="Z115" s="5"/>
    </row>
    <row r="116" spans="1:26" ht="15.75" customHeight="1">
      <c r="A116" s="1"/>
      <c r="B116" s="2"/>
      <c r="C116" s="1"/>
      <c r="D116" s="1"/>
      <c r="E116" s="3"/>
      <c r="F116" s="4"/>
      <c r="G116" s="5"/>
      <c r="H116" s="5"/>
      <c r="I116" s="5"/>
      <c r="J116" s="5"/>
      <c r="K116" s="5"/>
      <c r="L116" s="5"/>
      <c r="M116" s="5"/>
      <c r="N116" s="5"/>
      <c r="O116" s="5"/>
      <c r="P116" s="5"/>
      <c r="Q116" s="5"/>
      <c r="R116" s="5"/>
      <c r="S116" s="5"/>
      <c r="T116" s="5"/>
      <c r="U116" s="5"/>
      <c r="V116" s="5"/>
      <c r="W116" s="5"/>
      <c r="X116" s="5"/>
      <c r="Y116" s="5"/>
      <c r="Z116" s="5"/>
    </row>
    <row r="117" spans="1:26" ht="15.75" customHeight="1">
      <c r="A117" s="1"/>
      <c r="B117" s="2"/>
      <c r="C117" s="1"/>
      <c r="D117" s="1"/>
      <c r="E117" s="3"/>
      <c r="F117" s="4"/>
      <c r="G117" s="5"/>
      <c r="H117" s="5"/>
      <c r="I117" s="5"/>
      <c r="J117" s="5"/>
      <c r="K117" s="5"/>
      <c r="L117" s="5"/>
      <c r="M117" s="5"/>
      <c r="N117" s="5"/>
      <c r="O117" s="5"/>
      <c r="P117" s="5"/>
      <c r="Q117" s="5"/>
      <c r="R117" s="5"/>
      <c r="S117" s="5"/>
      <c r="T117" s="5"/>
      <c r="U117" s="5"/>
      <c r="V117" s="5"/>
      <c r="W117" s="5"/>
      <c r="X117" s="5"/>
      <c r="Y117" s="5"/>
      <c r="Z117" s="5"/>
    </row>
    <row r="118" spans="1:26" ht="15.75" customHeight="1">
      <c r="A118" s="1"/>
      <c r="B118" s="2"/>
      <c r="C118" s="1"/>
      <c r="D118" s="1"/>
      <c r="E118" s="3"/>
      <c r="F118" s="4"/>
      <c r="G118" s="5"/>
      <c r="H118" s="5"/>
      <c r="I118" s="5"/>
      <c r="J118" s="5"/>
      <c r="K118" s="5"/>
      <c r="L118" s="5"/>
      <c r="M118" s="5"/>
      <c r="N118" s="5"/>
      <c r="O118" s="5"/>
      <c r="P118" s="5"/>
      <c r="Q118" s="5"/>
      <c r="R118" s="5"/>
      <c r="S118" s="5"/>
      <c r="T118" s="5"/>
      <c r="U118" s="5"/>
      <c r="V118" s="5"/>
      <c r="W118" s="5"/>
      <c r="X118" s="5"/>
      <c r="Y118" s="5"/>
      <c r="Z118" s="5"/>
    </row>
    <row r="119" spans="1:26" ht="15.75" customHeight="1">
      <c r="A119" s="1"/>
      <c r="B119" s="2"/>
      <c r="C119" s="1"/>
      <c r="D119" s="1"/>
      <c r="E119" s="3"/>
      <c r="F119" s="4"/>
      <c r="G119" s="5"/>
      <c r="H119" s="5"/>
      <c r="I119" s="5"/>
      <c r="J119" s="5"/>
      <c r="K119" s="5"/>
      <c r="L119" s="5"/>
      <c r="M119" s="5"/>
      <c r="N119" s="5"/>
      <c r="O119" s="5"/>
      <c r="P119" s="5"/>
      <c r="Q119" s="5"/>
      <c r="R119" s="5"/>
      <c r="S119" s="5"/>
      <c r="T119" s="5"/>
      <c r="U119" s="5"/>
      <c r="V119" s="5"/>
      <c r="W119" s="5"/>
      <c r="X119" s="5"/>
      <c r="Y119" s="5"/>
      <c r="Z119" s="5"/>
    </row>
    <row r="120" spans="1:26" ht="15.75" customHeight="1">
      <c r="A120" s="1"/>
      <c r="B120" s="2"/>
      <c r="C120" s="1"/>
      <c r="D120" s="1"/>
      <c r="E120" s="3"/>
      <c r="F120" s="4"/>
      <c r="G120" s="5"/>
      <c r="H120" s="5"/>
      <c r="I120" s="5"/>
      <c r="J120" s="5"/>
      <c r="K120" s="5"/>
      <c r="L120" s="5"/>
      <c r="M120" s="5"/>
      <c r="N120" s="5"/>
      <c r="O120" s="5"/>
      <c r="P120" s="5"/>
      <c r="Q120" s="5"/>
      <c r="R120" s="5"/>
      <c r="S120" s="5"/>
      <c r="T120" s="5"/>
      <c r="U120" s="5"/>
      <c r="V120" s="5"/>
      <c r="W120" s="5"/>
      <c r="X120" s="5"/>
      <c r="Y120" s="5"/>
      <c r="Z120" s="5"/>
    </row>
    <row r="121" spans="1:26" ht="15.75" customHeight="1">
      <c r="A121" s="1"/>
      <c r="B121" s="2"/>
      <c r="C121" s="1"/>
      <c r="D121" s="1"/>
      <c r="E121" s="3"/>
      <c r="F121" s="4"/>
      <c r="G121" s="5"/>
      <c r="H121" s="5"/>
      <c r="I121" s="5"/>
      <c r="J121" s="5"/>
      <c r="K121" s="5"/>
      <c r="L121" s="5"/>
      <c r="M121" s="5"/>
      <c r="N121" s="5"/>
      <c r="O121" s="5"/>
      <c r="P121" s="5"/>
      <c r="Q121" s="5"/>
      <c r="R121" s="5"/>
      <c r="S121" s="5"/>
      <c r="T121" s="5"/>
      <c r="U121" s="5"/>
      <c r="V121" s="5"/>
      <c r="W121" s="5"/>
      <c r="X121" s="5"/>
      <c r="Y121" s="5"/>
      <c r="Z121" s="5"/>
    </row>
    <row r="122" spans="1:26" ht="15.75" customHeight="1">
      <c r="A122" s="1"/>
      <c r="B122" s="2"/>
      <c r="C122" s="1"/>
      <c r="D122" s="1"/>
      <c r="E122" s="3"/>
      <c r="F122" s="4"/>
      <c r="G122" s="5"/>
      <c r="H122" s="5"/>
      <c r="I122" s="5"/>
      <c r="J122" s="5"/>
      <c r="K122" s="5"/>
      <c r="L122" s="5"/>
      <c r="M122" s="5"/>
      <c r="N122" s="5"/>
      <c r="O122" s="5"/>
      <c r="P122" s="5"/>
      <c r="Q122" s="5"/>
      <c r="R122" s="5"/>
      <c r="S122" s="5"/>
      <c r="T122" s="5"/>
      <c r="U122" s="5"/>
      <c r="V122" s="5"/>
      <c r="W122" s="5"/>
      <c r="X122" s="5"/>
      <c r="Y122" s="5"/>
      <c r="Z122" s="5"/>
    </row>
    <row r="123" spans="1:26" ht="15.75" customHeight="1">
      <c r="A123" s="1"/>
      <c r="B123" s="2"/>
      <c r="C123" s="1"/>
      <c r="D123" s="1"/>
      <c r="E123" s="3"/>
      <c r="F123" s="4"/>
      <c r="G123" s="5"/>
      <c r="H123" s="5"/>
      <c r="I123" s="5"/>
      <c r="J123" s="5"/>
      <c r="K123" s="5"/>
      <c r="L123" s="5"/>
      <c r="M123" s="5"/>
      <c r="N123" s="5"/>
      <c r="O123" s="5"/>
      <c r="P123" s="5"/>
      <c r="Q123" s="5"/>
      <c r="R123" s="5"/>
      <c r="S123" s="5"/>
      <c r="T123" s="5"/>
      <c r="U123" s="5"/>
      <c r="V123" s="5"/>
      <c r="W123" s="5"/>
      <c r="X123" s="5"/>
      <c r="Y123" s="5"/>
      <c r="Z123" s="5"/>
    </row>
    <row r="124" spans="1:26" ht="15.75" customHeight="1">
      <c r="A124" s="1"/>
      <c r="B124" s="2"/>
      <c r="C124" s="1"/>
      <c r="D124" s="1"/>
      <c r="E124" s="3"/>
      <c r="F124" s="4"/>
      <c r="G124" s="5"/>
      <c r="H124" s="5"/>
      <c r="I124" s="5"/>
      <c r="J124" s="5"/>
      <c r="K124" s="5"/>
      <c r="L124" s="5"/>
      <c r="M124" s="5"/>
      <c r="N124" s="5"/>
      <c r="O124" s="5"/>
      <c r="P124" s="5"/>
      <c r="Q124" s="5"/>
      <c r="R124" s="5"/>
      <c r="S124" s="5"/>
      <c r="T124" s="5"/>
      <c r="U124" s="5"/>
      <c r="V124" s="5"/>
      <c r="W124" s="5"/>
      <c r="X124" s="5"/>
      <c r="Y124" s="5"/>
      <c r="Z124" s="5"/>
    </row>
    <row r="125" spans="1:26" ht="15.75" customHeight="1">
      <c r="A125" s="1"/>
      <c r="B125" s="2"/>
      <c r="C125" s="1"/>
      <c r="D125" s="1"/>
      <c r="E125" s="3"/>
      <c r="F125" s="4"/>
      <c r="G125" s="5"/>
      <c r="H125" s="5"/>
      <c r="I125" s="5"/>
      <c r="J125" s="5"/>
      <c r="K125" s="5"/>
      <c r="L125" s="5"/>
      <c r="M125" s="5"/>
      <c r="N125" s="5"/>
      <c r="O125" s="5"/>
      <c r="P125" s="5"/>
      <c r="Q125" s="5"/>
      <c r="R125" s="5"/>
      <c r="S125" s="5"/>
      <c r="T125" s="5"/>
      <c r="U125" s="5"/>
      <c r="V125" s="5"/>
      <c r="W125" s="5"/>
      <c r="X125" s="5"/>
      <c r="Y125" s="5"/>
      <c r="Z125" s="5"/>
    </row>
    <row r="126" spans="1:26" ht="15.75" customHeight="1">
      <c r="A126" s="1"/>
      <c r="B126" s="2"/>
      <c r="C126" s="1"/>
      <c r="D126" s="1"/>
      <c r="E126" s="3"/>
      <c r="F126" s="4"/>
      <c r="G126" s="5"/>
      <c r="H126" s="5"/>
      <c r="I126" s="5"/>
      <c r="J126" s="5"/>
      <c r="K126" s="5"/>
      <c r="L126" s="5"/>
      <c r="M126" s="5"/>
      <c r="N126" s="5"/>
      <c r="O126" s="5"/>
      <c r="P126" s="5"/>
      <c r="Q126" s="5"/>
      <c r="R126" s="5"/>
      <c r="S126" s="5"/>
      <c r="T126" s="5"/>
      <c r="U126" s="5"/>
      <c r="V126" s="5"/>
      <c r="W126" s="5"/>
      <c r="X126" s="5"/>
      <c r="Y126" s="5"/>
      <c r="Z126" s="5"/>
    </row>
    <row r="127" spans="1:26" ht="15.75" customHeight="1">
      <c r="A127" s="1"/>
      <c r="B127" s="2"/>
      <c r="C127" s="1"/>
      <c r="D127" s="1"/>
      <c r="E127" s="3"/>
      <c r="F127" s="4"/>
      <c r="G127" s="5"/>
      <c r="H127" s="5"/>
      <c r="I127" s="5"/>
      <c r="J127" s="5"/>
      <c r="K127" s="5"/>
      <c r="L127" s="5"/>
      <c r="M127" s="5"/>
      <c r="N127" s="5"/>
      <c r="O127" s="5"/>
      <c r="P127" s="5"/>
      <c r="Q127" s="5"/>
      <c r="R127" s="5"/>
      <c r="S127" s="5"/>
      <c r="T127" s="5"/>
      <c r="U127" s="5"/>
      <c r="V127" s="5"/>
      <c r="W127" s="5"/>
      <c r="X127" s="5"/>
      <c r="Y127" s="5"/>
      <c r="Z127" s="5"/>
    </row>
    <row r="128" spans="1:26" ht="15.75" customHeight="1">
      <c r="A128" s="1"/>
      <c r="B128" s="2"/>
      <c r="C128" s="1"/>
      <c r="D128" s="1"/>
      <c r="E128" s="3"/>
      <c r="F128" s="4"/>
      <c r="G128" s="5"/>
      <c r="H128" s="5"/>
      <c r="I128" s="5"/>
      <c r="J128" s="5"/>
      <c r="K128" s="5"/>
      <c r="L128" s="5"/>
      <c r="M128" s="5"/>
      <c r="N128" s="5"/>
      <c r="O128" s="5"/>
      <c r="P128" s="5"/>
      <c r="Q128" s="5"/>
      <c r="R128" s="5"/>
      <c r="S128" s="5"/>
      <c r="T128" s="5"/>
      <c r="U128" s="5"/>
      <c r="V128" s="5"/>
      <c r="W128" s="5"/>
      <c r="X128" s="5"/>
      <c r="Y128" s="5"/>
      <c r="Z128" s="5"/>
    </row>
    <row r="129" spans="1:26" ht="15.75" customHeight="1">
      <c r="A129" s="1"/>
      <c r="B129" s="2"/>
      <c r="C129" s="1"/>
      <c r="D129" s="1"/>
      <c r="E129" s="3"/>
      <c r="F129" s="4"/>
      <c r="G129" s="5"/>
      <c r="H129" s="5"/>
      <c r="I129" s="5"/>
      <c r="J129" s="5"/>
      <c r="K129" s="5"/>
      <c r="L129" s="5"/>
      <c r="M129" s="5"/>
      <c r="N129" s="5"/>
      <c r="O129" s="5"/>
      <c r="P129" s="5"/>
      <c r="Q129" s="5"/>
      <c r="R129" s="5"/>
      <c r="S129" s="5"/>
      <c r="T129" s="5"/>
      <c r="U129" s="5"/>
      <c r="V129" s="5"/>
      <c r="W129" s="5"/>
      <c r="X129" s="5"/>
      <c r="Y129" s="5"/>
      <c r="Z129" s="5"/>
    </row>
    <row r="130" spans="1:26" ht="15.75" customHeight="1">
      <c r="A130" s="1"/>
      <c r="B130" s="2"/>
      <c r="C130" s="1"/>
      <c r="D130" s="1"/>
      <c r="E130" s="3"/>
      <c r="F130" s="4"/>
      <c r="G130" s="5"/>
      <c r="H130" s="5"/>
      <c r="I130" s="5"/>
      <c r="J130" s="5"/>
      <c r="K130" s="5"/>
      <c r="L130" s="5"/>
      <c r="M130" s="5"/>
      <c r="N130" s="5"/>
      <c r="O130" s="5"/>
      <c r="P130" s="5"/>
      <c r="Q130" s="5"/>
      <c r="R130" s="5"/>
      <c r="S130" s="5"/>
      <c r="T130" s="5"/>
      <c r="U130" s="5"/>
      <c r="V130" s="5"/>
      <c r="W130" s="5"/>
      <c r="X130" s="5"/>
      <c r="Y130" s="5"/>
      <c r="Z130" s="5"/>
    </row>
    <row r="131" spans="1:26" ht="15.75" customHeight="1">
      <c r="A131" s="1"/>
      <c r="B131" s="2"/>
      <c r="C131" s="1"/>
      <c r="D131" s="1"/>
      <c r="E131" s="3"/>
      <c r="F131" s="4"/>
      <c r="G131" s="5"/>
      <c r="H131" s="5"/>
      <c r="I131" s="5"/>
      <c r="J131" s="5"/>
      <c r="K131" s="5"/>
      <c r="L131" s="5"/>
      <c r="M131" s="5"/>
      <c r="N131" s="5"/>
      <c r="O131" s="5"/>
      <c r="P131" s="5"/>
      <c r="Q131" s="5"/>
      <c r="R131" s="5"/>
      <c r="S131" s="5"/>
      <c r="T131" s="5"/>
      <c r="U131" s="5"/>
      <c r="V131" s="5"/>
      <c r="W131" s="5"/>
      <c r="X131" s="5"/>
      <c r="Y131" s="5"/>
      <c r="Z131" s="5"/>
    </row>
    <row r="132" spans="1:26" ht="15.75" customHeight="1">
      <c r="A132" s="1"/>
      <c r="B132" s="2"/>
      <c r="C132" s="1"/>
      <c r="D132" s="1"/>
      <c r="E132" s="3"/>
      <c r="F132" s="4"/>
      <c r="G132" s="5"/>
      <c r="H132" s="5"/>
      <c r="I132" s="5"/>
      <c r="J132" s="5"/>
      <c r="K132" s="5"/>
      <c r="L132" s="5"/>
      <c r="M132" s="5"/>
      <c r="N132" s="5"/>
      <c r="O132" s="5"/>
      <c r="P132" s="5"/>
      <c r="Q132" s="5"/>
      <c r="R132" s="5"/>
      <c r="S132" s="5"/>
      <c r="T132" s="5"/>
      <c r="U132" s="5"/>
      <c r="V132" s="5"/>
      <c r="W132" s="5"/>
      <c r="X132" s="5"/>
      <c r="Y132" s="5"/>
      <c r="Z132" s="5"/>
    </row>
    <row r="133" spans="1:26" ht="15.75" customHeight="1">
      <c r="A133" s="1"/>
      <c r="B133" s="2"/>
      <c r="C133" s="1"/>
      <c r="D133" s="1"/>
      <c r="E133" s="3"/>
      <c r="F133" s="4"/>
      <c r="G133" s="5"/>
      <c r="H133" s="5"/>
      <c r="I133" s="5"/>
      <c r="J133" s="5"/>
      <c r="K133" s="5"/>
      <c r="L133" s="5"/>
      <c r="M133" s="5"/>
      <c r="N133" s="5"/>
      <c r="O133" s="5"/>
      <c r="P133" s="5"/>
      <c r="Q133" s="5"/>
      <c r="R133" s="5"/>
      <c r="S133" s="5"/>
      <c r="T133" s="5"/>
      <c r="U133" s="5"/>
      <c r="V133" s="5"/>
      <c r="W133" s="5"/>
      <c r="X133" s="5"/>
      <c r="Y133" s="5"/>
      <c r="Z133" s="5"/>
    </row>
    <row r="134" spans="1:26" ht="15.75" customHeight="1">
      <c r="A134" s="1"/>
      <c r="B134" s="2"/>
      <c r="C134" s="1"/>
      <c r="D134" s="1"/>
      <c r="E134" s="3"/>
      <c r="F134" s="4"/>
      <c r="G134" s="5"/>
      <c r="H134" s="5"/>
      <c r="I134" s="5"/>
      <c r="J134" s="5"/>
      <c r="K134" s="5"/>
      <c r="L134" s="5"/>
      <c r="M134" s="5"/>
      <c r="N134" s="5"/>
      <c r="O134" s="5"/>
      <c r="P134" s="5"/>
      <c r="Q134" s="5"/>
      <c r="R134" s="5"/>
      <c r="S134" s="5"/>
      <c r="T134" s="5"/>
      <c r="U134" s="5"/>
      <c r="V134" s="5"/>
      <c r="W134" s="5"/>
      <c r="X134" s="5"/>
      <c r="Y134" s="5"/>
      <c r="Z134" s="5"/>
    </row>
    <row r="135" spans="1:26" ht="15.75" customHeight="1">
      <c r="A135" s="1"/>
      <c r="B135" s="2"/>
      <c r="C135" s="1"/>
      <c r="D135" s="1"/>
      <c r="E135" s="3"/>
      <c r="F135" s="4"/>
      <c r="G135" s="5"/>
      <c r="H135" s="5"/>
      <c r="I135" s="5"/>
      <c r="J135" s="5"/>
      <c r="K135" s="5"/>
      <c r="L135" s="5"/>
      <c r="M135" s="5"/>
      <c r="N135" s="5"/>
      <c r="O135" s="5"/>
      <c r="P135" s="5"/>
      <c r="Q135" s="5"/>
      <c r="R135" s="5"/>
      <c r="S135" s="5"/>
      <c r="T135" s="5"/>
      <c r="U135" s="5"/>
      <c r="V135" s="5"/>
      <c r="W135" s="5"/>
      <c r="X135" s="5"/>
      <c r="Y135" s="5"/>
      <c r="Z135" s="5"/>
    </row>
    <row r="136" spans="1:26" ht="15.75" customHeight="1">
      <c r="A136" s="1"/>
      <c r="B136" s="2"/>
      <c r="C136" s="1"/>
      <c r="D136" s="1"/>
      <c r="E136" s="3"/>
      <c r="F136" s="4"/>
      <c r="G136" s="5"/>
      <c r="H136" s="5"/>
      <c r="I136" s="5"/>
      <c r="J136" s="5"/>
      <c r="K136" s="5"/>
      <c r="L136" s="5"/>
      <c r="M136" s="5"/>
      <c r="N136" s="5"/>
      <c r="O136" s="5"/>
      <c r="P136" s="5"/>
      <c r="Q136" s="5"/>
      <c r="R136" s="5"/>
      <c r="S136" s="5"/>
      <c r="T136" s="5"/>
      <c r="U136" s="5"/>
      <c r="V136" s="5"/>
      <c r="W136" s="5"/>
      <c r="X136" s="5"/>
      <c r="Y136" s="5"/>
      <c r="Z136" s="5"/>
    </row>
    <row r="137" spans="1:26" ht="15.75" customHeight="1">
      <c r="A137" s="1"/>
      <c r="B137" s="2"/>
      <c r="C137" s="1"/>
      <c r="D137" s="1"/>
      <c r="E137" s="3"/>
      <c r="F137" s="4"/>
      <c r="G137" s="5"/>
      <c r="H137" s="5"/>
      <c r="I137" s="5"/>
      <c r="J137" s="5"/>
      <c r="K137" s="5"/>
      <c r="L137" s="5"/>
      <c r="M137" s="5"/>
      <c r="N137" s="5"/>
      <c r="O137" s="5"/>
      <c r="P137" s="5"/>
      <c r="Q137" s="5"/>
      <c r="R137" s="5"/>
      <c r="S137" s="5"/>
      <c r="T137" s="5"/>
      <c r="U137" s="5"/>
      <c r="V137" s="5"/>
      <c r="W137" s="5"/>
      <c r="X137" s="5"/>
      <c r="Y137" s="5"/>
      <c r="Z137" s="5"/>
    </row>
    <row r="138" spans="1:26" ht="15.75" customHeight="1">
      <c r="A138" s="1"/>
      <c r="B138" s="2"/>
      <c r="C138" s="1"/>
      <c r="D138" s="1"/>
      <c r="E138" s="3"/>
      <c r="F138" s="4"/>
      <c r="G138" s="5"/>
      <c r="H138" s="5"/>
      <c r="I138" s="5"/>
      <c r="J138" s="5"/>
      <c r="K138" s="5"/>
      <c r="L138" s="5"/>
      <c r="M138" s="5"/>
      <c r="N138" s="5"/>
      <c r="O138" s="5"/>
      <c r="P138" s="5"/>
      <c r="Q138" s="5"/>
      <c r="R138" s="5"/>
      <c r="S138" s="5"/>
      <c r="T138" s="5"/>
      <c r="U138" s="5"/>
      <c r="V138" s="5"/>
      <c r="W138" s="5"/>
      <c r="X138" s="5"/>
      <c r="Y138" s="5"/>
      <c r="Z138" s="5"/>
    </row>
    <row r="139" spans="1:26" ht="15.75" customHeight="1">
      <c r="A139" s="1"/>
      <c r="B139" s="2"/>
      <c r="C139" s="1"/>
      <c r="D139" s="1"/>
      <c r="E139" s="3"/>
      <c r="F139" s="4"/>
      <c r="G139" s="5"/>
      <c r="H139" s="5"/>
      <c r="I139" s="5"/>
      <c r="J139" s="5"/>
      <c r="K139" s="5"/>
      <c r="L139" s="5"/>
      <c r="M139" s="5"/>
      <c r="N139" s="5"/>
      <c r="O139" s="5"/>
      <c r="P139" s="5"/>
      <c r="Q139" s="5"/>
      <c r="R139" s="5"/>
      <c r="S139" s="5"/>
      <c r="T139" s="5"/>
      <c r="U139" s="5"/>
      <c r="V139" s="5"/>
      <c r="W139" s="5"/>
      <c r="X139" s="5"/>
      <c r="Y139" s="5"/>
      <c r="Z139" s="5"/>
    </row>
    <row r="140" spans="1:26" ht="15.75" customHeight="1">
      <c r="A140" s="1"/>
      <c r="B140" s="2"/>
      <c r="C140" s="1"/>
      <c r="D140" s="1"/>
      <c r="E140" s="3"/>
      <c r="F140" s="4"/>
      <c r="G140" s="5"/>
      <c r="H140" s="5"/>
      <c r="I140" s="5"/>
      <c r="J140" s="5"/>
      <c r="K140" s="5"/>
      <c r="L140" s="5"/>
      <c r="M140" s="5"/>
      <c r="N140" s="5"/>
      <c r="O140" s="5"/>
      <c r="P140" s="5"/>
      <c r="Q140" s="5"/>
      <c r="R140" s="5"/>
      <c r="S140" s="5"/>
      <c r="T140" s="5"/>
      <c r="U140" s="5"/>
      <c r="V140" s="5"/>
      <c r="W140" s="5"/>
      <c r="X140" s="5"/>
      <c r="Y140" s="5"/>
      <c r="Z140" s="5"/>
    </row>
    <row r="141" spans="1:26" ht="15.75" customHeight="1">
      <c r="A141" s="1"/>
      <c r="B141" s="2"/>
      <c r="C141" s="1"/>
      <c r="D141" s="1"/>
      <c r="E141" s="3"/>
      <c r="F141" s="4"/>
      <c r="G141" s="5"/>
      <c r="H141" s="5"/>
      <c r="I141" s="5"/>
      <c r="J141" s="5"/>
      <c r="K141" s="5"/>
      <c r="L141" s="5"/>
      <c r="M141" s="5"/>
      <c r="N141" s="5"/>
      <c r="O141" s="5"/>
      <c r="P141" s="5"/>
      <c r="Q141" s="5"/>
      <c r="R141" s="5"/>
      <c r="S141" s="5"/>
      <c r="T141" s="5"/>
      <c r="U141" s="5"/>
      <c r="V141" s="5"/>
      <c r="W141" s="5"/>
      <c r="X141" s="5"/>
      <c r="Y141" s="5"/>
      <c r="Z141" s="5"/>
    </row>
    <row r="142" spans="1:26" ht="15.75" customHeight="1">
      <c r="A142" s="1"/>
      <c r="B142" s="2"/>
      <c r="C142" s="1"/>
      <c r="D142" s="1"/>
      <c r="E142" s="3"/>
      <c r="F142" s="4"/>
      <c r="G142" s="5"/>
      <c r="H142" s="5"/>
      <c r="I142" s="5"/>
      <c r="J142" s="5"/>
      <c r="K142" s="5"/>
      <c r="L142" s="5"/>
      <c r="M142" s="5"/>
      <c r="N142" s="5"/>
      <c r="O142" s="5"/>
      <c r="P142" s="5"/>
      <c r="Q142" s="5"/>
      <c r="R142" s="5"/>
      <c r="S142" s="5"/>
      <c r="T142" s="5"/>
      <c r="U142" s="5"/>
      <c r="V142" s="5"/>
      <c r="W142" s="5"/>
      <c r="X142" s="5"/>
      <c r="Y142" s="5"/>
      <c r="Z142" s="5"/>
    </row>
    <row r="143" spans="1:26" ht="15.75" customHeight="1">
      <c r="A143" s="1"/>
      <c r="B143" s="2"/>
      <c r="C143" s="1"/>
      <c r="D143" s="1"/>
      <c r="E143" s="3"/>
      <c r="F143" s="4"/>
      <c r="G143" s="5"/>
      <c r="H143" s="5"/>
      <c r="I143" s="5"/>
      <c r="J143" s="5"/>
      <c r="K143" s="5"/>
      <c r="L143" s="5"/>
      <c r="M143" s="5"/>
      <c r="N143" s="5"/>
      <c r="O143" s="5"/>
      <c r="P143" s="5"/>
      <c r="Q143" s="5"/>
      <c r="R143" s="5"/>
      <c r="S143" s="5"/>
      <c r="T143" s="5"/>
      <c r="U143" s="5"/>
      <c r="V143" s="5"/>
      <c r="W143" s="5"/>
      <c r="X143" s="5"/>
      <c r="Y143" s="5"/>
      <c r="Z143" s="5"/>
    </row>
    <row r="144" spans="1:26" ht="15.75" customHeight="1">
      <c r="A144" s="1"/>
      <c r="B144" s="2"/>
      <c r="C144" s="1"/>
      <c r="D144" s="1"/>
      <c r="E144" s="3"/>
      <c r="F144" s="4"/>
      <c r="G144" s="5"/>
      <c r="H144" s="5"/>
      <c r="I144" s="5"/>
      <c r="J144" s="5"/>
      <c r="K144" s="5"/>
      <c r="L144" s="5"/>
      <c r="M144" s="5"/>
      <c r="N144" s="5"/>
      <c r="O144" s="5"/>
      <c r="P144" s="5"/>
      <c r="Q144" s="5"/>
      <c r="R144" s="5"/>
      <c r="S144" s="5"/>
      <c r="T144" s="5"/>
      <c r="U144" s="5"/>
      <c r="V144" s="5"/>
      <c r="W144" s="5"/>
      <c r="X144" s="5"/>
      <c r="Y144" s="5"/>
      <c r="Z144" s="5"/>
    </row>
    <row r="145" spans="1:26" ht="15.75" customHeight="1">
      <c r="A145" s="1"/>
      <c r="B145" s="2"/>
      <c r="C145" s="1"/>
      <c r="D145" s="1"/>
      <c r="E145" s="3"/>
      <c r="F145" s="4"/>
      <c r="G145" s="5"/>
      <c r="H145" s="5"/>
      <c r="I145" s="5"/>
      <c r="J145" s="5"/>
      <c r="K145" s="5"/>
      <c r="L145" s="5"/>
      <c r="M145" s="5"/>
      <c r="N145" s="5"/>
      <c r="O145" s="5"/>
      <c r="P145" s="5"/>
      <c r="Q145" s="5"/>
      <c r="R145" s="5"/>
      <c r="S145" s="5"/>
      <c r="T145" s="5"/>
      <c r="U145" s="5"/>
      <c r="V145" s="5"/>
      <c r="W145" s="5"/>
      <c r="X145" s="5"/>
      <c r="Y145" s="5"/>
      <c r="Z145" s="5"/>
    </row>
    <row r="146" spans="1:26" ht="15.75" customHeight="1">
      <c r="A146" s="1"/>
      <c r="B146" s="2"/>
      <c r="C146" s="1"/>
      <c r="D146" s="1"/>
      <c r="E146" s="3"/>
      <c r="F146" s="4"/>
      <c r="G146" s="5"/>
      <c r="H146" s="5"/>
      <c r="I146" s="5"/>
      <c r="J146" s="5"/>
      <c r="K146" s="5"/>
      <c r="L146" s="5"/>
      <c r="M146" s="5"/>
      <c r="N146" s="5"/>
      <c r="O146" s="5"/>
      <c r="P146" s="5"/>
      <c r="Q146" s="5"/>
      <c r="R146" s="5"/>
      <c r="S146" s="5"/>
      <c r="T146" s="5"/>
      <c r="U146" s="5"/>
      <c r="V146" s="5"/>
      <c r="W146" s="5"/>
      <c r="X146" s="5"/>
      <c r="Y146" s="5"/>
      <c r="Z146" s="5"/>
    </row>
    <row r="147" spans="1:26" ht="15.75" customHeight="1">
      <c r="A147" s="1"/>
      <c r="B147" s="2"/>
      <c r="C147" s="1"/>
      <c r="D147" s="1"/>
      <c r="E147" s="3"/>
      <c r="F147" s="4"/>
      <c r="G147" s="5"/>
      <c r="H147" s="5"/>
      <c r="I147" s="5"/>
      <c r="J147" s="5"/>
      <c r="K147" s="5"/>
      <c r="L147" s="5"/>
      <c r="M147" s="5"/>
      <c r="N147" s="5"/>
      <c r="O147" s="5"/>
      <c r="P147" s="5"/>
      <c r="Q147" s="5"/>
      <c r="R147" s="5"/>
      <c r="S147" s="5"/>
      <c r="T147" s="5"/>
      <c r="U147" s="5"/>
      <c r="V147" s="5"/>
      <c r="W147" s="5"/>
      <c r="X147" s="5"/>
      <c r="Y147" s="5"/>
      <c r="Z147" s="5"/>
    </row>
    <row r="148" spans="1:26" ht="15.75" customHeight="1">
      <c r="A148" s="1"/>
      <c r="B148" s="2"/>
      <c r="C148" s="1"/>
      <c r="D148" s="1"/>
      <c r="E148" s="3"/>
      <c r="F148" s="4"/>
      <c r="G148" s="5"/>
      <c r="H148" s="5"/>
      <c r="I148" s="5"/>
      <c r="J148" s="5"/>
      <c r="K148" s="5"/>
      <c r="L148" s="5"/>
      <c r="M148" s="5"/>
      <c r="N148" s="5"/>
      <c r="O148" s="5"/>
      <c r="P148" s="5"/>
      <c r="Q148" s="5"/>
      <c r="R148" s="5"/>
      <c r="S148" s="5"/>
      <c r="T148" s="5"/>
      <c r="U148" s="5"/>
      <c r="V148" s="5"/>
      <c r="W148" s="5"/>
      <c r="X148" s="5"/>
      <c r="Y148" s="5"/>
      <c r="Z148" s="5"/>
    </row>
    <row r="149" spans="1:26" ht="15.75" customHeight="1">
      <c r="A149" s="1"/>
      <c r="B149" s="2"/>
      <c r="C149" s="1"/>
      <c r="D149" s="1"/>
      <c r="E149" s="3"/>
      <c r="F149" s="4"/>
      <c r="G149" s="5"/>
      <c r="H149" s="5"/>
      <c r="I149" s="5"/>
      <c r="J149" s="5"/>
      <c r="K149" s="5"/>
      <c r="L149" s="5"/>
      <c r="M149" s="5"/>
      <c r="N149" s="5"/>
      <c r="O149" s="5"/>
      <c r="P149" s="5"/>
      <c r="Q149" s="5"/>
      <c r="R149" s="5"/>
      <c r="S149" s="5"/>
      <c r="T149" s="5"/>
      <c r="U149" s="5"/>
      <c r="V149" s="5"/>
      <c r="W149" s="5"/>
      <c r="X149" s="5"/>
      <c r="Y149" s="5"/>
      <c r="Z149" s="5"/>
    </row>
    <row r="150" spans="1:26" ht="15.75" customHeight="1">
      <c r="A150" s="1"/>
      <c r="B150" s="2"/>
      <c r="C150" s="1"/>
      <c r="D150" s="1"/>
      <c r="E150" s="3"/>
      <c r="F150" s="4"/>
      <c r="G150" s="5"/>
      <c r="H150" s="5"/>
      <c r="I150" s="5"/>
      <c r="J150" s="5"/>
      <c r="K150" s="5"/>
      <c r="L150" s="5"/>
      <c r="M150" s="5"/>
      <c r="N150" s="5"/>
      <c r="O150" s="5"/>
      <c r="P150" s="5"/>
      <c r="Q150" s="5"/>
      <c r="R150" s="5"/>
      <c r="S150" s="5"/>
      <c r="T150" s="5"/>
      <c r="U150" s="5"/>
      <c r="V150" s="5"/>
      <c r="W150" s="5"/>
      <c r="X150" s="5"/>
      <c r="Y150" s="5"/>
      <c r="Z150" s="5"/>
    </row>
    <row r="151" spans="1:26" ht="15.75" customHeight="1">
      <c r="A151" s="1"/>
      <c r="B151" s="2"/>
      <c r="C151" s="1"/>
      <c r="D151" s="1"/>
      <c r="E151" s="3"/>
      <c r="F151" s="4"/>
      <c r="G151" s="5"/>
      <c r="H151" s="5"/>
      <c r="I151" s="5"/>
      <c r="J151" s="5"/>
      <c r="K151" s="5"/>
      <c r="L151" s="5"/>
      <c r="M151" s="5"/>
      <c r="N151" s="5"/>
      <c r="O151" s="5"/>
      <c r="P151" s="5"/>
      <c r="Q151" s="5"/>
      <c r="R151" s="5"/>
      <c r="S151" s="5"/>
      <c r="T151" s="5"/>
      <c r="U151" s="5"/>
      <c r="V151" s="5"/>
      <c r="W151" s="5"/>
      <c r="X151" s="5"/>
      <c r="Y151" s="5"/>
      <c r="Z151" s="5"/>
    </row>
    <row r="152" spans="1:26" ht="15.75" customHeight="1">
      <c r="A152" s="1"/>
      <c r="B152" s="2"/>
      <c r="C152" s="1"/>
      <c r="D152" s="1"/>
      <c r="E152" s="3"/>
      <c r="F152" s="4"/>
      <c r="G152" s="5"/>
      <c r="H152" s="5"/>
      <c r="I152" s="5"/>
      <c r="J152" s="5"/>
      <c r="K152" s="5"/>
      <c r="L152" s="5"/>
      <c r="M152" s="5"/>
      <c r="N152" s="5"/>
      <c r="O152" s="5"/>
      <c r="P152" s="5"/>
      <c r="Q152" s="5"/>
      <c r="R152" s="5"/>
      <c r="S152" s="5"/>
      <c r="T152" s="5"/>
      <c r="U152" s="5"/>
      <c r="V152" s="5"/>
      <c r="W152" s="5"/>
      <c r="X152" s="5"/>
      <c r="Y152" s="5"/>
      <c r="Z152" s="5"/>
    </row>
    <row r="153" spans="1:26" ht="15.75" customHeight="1">
      <c r="A153" s="1"/>
      <c r="B153" s="2"/>
      <c r="C153" s="1"/>
      <c r="D153" s="1"/>
      <c r="E153" s="3"/>
      <c r="F153" s="4"/>
      <c r="G153" s="5"/>
      <c r="H153" s="5"/>
      <c r="I153" s="5"/>
      <c r="J153" s="5"/>
      <c r="K153" s="5"/>
      <c r="L153" s="5"/>
      <c r="M153" s="5"/>
      <c r="N153" s="5"/>
      <c r="O153" s="5"/>
      <c r="P153" s="5"/>
      <c r="Q153" s="5"/>
      <c r="R153" s="5"/>
      <c r="S153" s="5"/>
      <c r="T153" s="5"/>
      <c r="U153" s="5"/>
      <c r="V153" s="5"/>
      <c r="W153" s="5"/>
      <c r="X153" s="5"/>
      <c r="Y153" s="5"/>
      <c r="Z153" s="5"/>
    </row>
    <row r="154" spans="1:26" ht="15.75" customHeight="1">
      <c r="A154" s="1"/>
      <c r="B154" s="2"/>
      <c r="C154" s="1"/>
      <c r="D154" s="1"/>
      <c r="E154" s="3"/>
      <c r="F154" s="4"/>
      <c r="G154" s="5"/>
      <c r="H154" s="5"/>
      <c r="I154" s="5"/>
      <c r="J154" s="5"/>
      <c r="K154" s="5"/>
      <c r="L154" s="5"/>
      <c r="M154" s="5"/>
      <c r="N154" s="5"/>
      <c r="O154" s="5"/>
      <c r="P154" s="5"/>
      <c r="Q154" s="5"/>
      <c r="R154" s="5"/>
      <c r="S154" s="5"/>
      <c r="T154" s="5"/>
      <c r="U154" s="5"/>
      <c r="V154" s="5"/>
      <c r="W154" s="5"/>
      <c r="X154" s="5"/>
      <c r="Y154" s="5"/>
      <c r="Z154" s="5"/>
    </row>
    <row r="155" spans="1:26" ht="15.75" customHeight="1">
      <c r="A155" s="1"/>
      <c r="B155" s="2"/>
      <c r="C155" s="1"/>
      <c r="D155" s="1"/>
      <c r="E155" s="3"/>
      <c r="F155" s="4"/>
      <c r="G155" s="5"/>
      <c r="H155" s="5"/>
      <c r="I155" s="5"/>
      <c r="J155" s="5"/>
      <c r="K155" s="5"/>
      <c r="L155" s="5"/>
      <c r="M155" s="5"/>
      <c r="N155" s="5"/>
      <c r="O155" s="5"/>
      <c r="P155" s="5"/>
      <c r="Q155" s="5"/>
      <c r="R155" s="5"/>
      <c r="S155" s="5"/>
      <c r="T155" s="5"/>
      <c r="U155" s="5"/>
      <c r="V155" s="5"/>
      <c r="W155" s="5"/>
      <c r="X155" s="5"/>
      <c r="Y155" s="5"/>
      <c r="Z155" s="5"/>
    </row>
    <row r="156" spans="1:26" ht="15.75" customHeight="1">
      <c r="A156" s="1"/>
      <c r="B156" s="2"/>
      <c r="C156" s="1"/>
      <c r="D156" s="1"/>
      <c r="E156" s="3"/>
      <c r="F156" s="4"/>
      <c r="G156" s="5"/>
      <c r="H156" s="5"/>
      <c r="I156" s="5"/>
      <c r="J156" s="5"/>
      <c r="K156" s="5"/>
      <c r="L156" s="5"/>
      <c r="M156" s="5"/>
      <c r="N156" s="5"/>
      <c r="O156" s="5"/>
      <c r="P156" s="5"/>
      <c r="Q156" s="5"/>
      <c r="R156" s="5"/>
      <c r="S156" s="5"/>
      <c r="T156" s="5"/>
      <c r="U156" s="5"/>
      <c r="V156" s="5"/>
      <c r="W156" s="5"/>
      <c r="X156" s="5"/>
      <c r="Y156" s="5"/>
      <c r="Z156" s="5"/>
    </row>
    <row r="157" spans="1:26" ht="15.75" customHeight="1">
      <c r="A157" s="1"/>
      <c r="B157" s="2"/>
      <c r="C157" s="1"/>
      <c r="D157" s="1"/>
      <c r="E157" s="3"/>
      <c r="F157" s="4"/>
      <c r="G157" s="5"/>
      <c r="H157" s="5"/>
      <c r="I157" s="5"/>
      <c r="J157" s="5"/>
      <c r="K157" s="5"/>
      <c r="L157" s="5"/>
      <c r="M157" s="5"/>
      <c r="N157" s="5"/>
      <c r="O157" s="5"/>
      <c r="P157" s="5"/>
      <c r="Q157" s="5"/>
      <c r="R157" s="5"/>
      <c r="S157" s="5"/>
      <c r="T157" s="5"/>
      <c r="U157" s="5"/>
      <c r="V157" s="5"/>
      <c r="W157" s="5"/>
      <c r="X157" s="5"/>
      <c r="Y157" s="5"/>
      <c r="Z157" s="5"/>
    </row>
    <row r="158" spans="1:26" ht="15.75" customHeight="1">
      <c r="A158" s="1"/>
      <c r="B158" s="2"/>
      <c r="C158" s="1"/>
      <c r="D158" s="1"/>
      <c r="E158" s="3"/>
      <c r="F158" s="4"/>
      <c r="G158" s="5"/>
      <c r="H158" s="5"/>
      <c r="I158" s="5"/>
      <c r="J158" s="5"/>
      <c r="K158" s="5"/>
      <c r="L158" s="5"/>
      <c r="M158" s="5"/>
      <c r="N158" s="5"/>
      <c r="O158" s="5"/>
      <c r="P158" s="5"/>
      <c r="Q158" s="5"/>
      <c r="R158" s="5"/>
      <c r="S158" s="5"/>
      <c r="T158" s="5"/>
      <c r="U158" s="5"/>
      <c r="V158" s="5"/>
      <c r="W158" s="5"/>
      <c r="X158" s="5"/>
      <c r="Y158" s="5"/>
      <c r="Z158" s="5"/>
    </row>
    <row r="159" spans="1:26" ht="15.75" customHeight="1">
      <c r="A159" s="1"/>
      <c r="B159" s="2"/>
      <c r="C159" s="1"/>
      <c r="D159" s="1"/>
      <c r="E159" s="3"/>
      <c r="F159" s="4"/>
      <c r="G159" s="5"/>
      <c r="H159" s="5"/>
      <c r="I159" s="5"/>
      <c r="J159" s="5"/>
      <c r="K159" s="5"/>
      <c r="L159" s="5"/>
      <c r="M159" s="5"/>
      <c r="N159" s="5"/>
      <c r="O159" s="5"/>
      <c r="P159" s="5"/>
      <c r="Q159" s="5"/>
      <c r="R159" s="5"/>
      <c r="S159" s="5"/>
      <c r="T159" s="5"/>
      <c r="U159" s="5"/>
      <c r="V159" s="5"/>
      <c r="W159" s="5"/>
      <c r="X159" s="5"/>
      <c r="Y159" s="5"/>
      <c r="Z159" s="5"/>
    </row>
    <row r="160" spans="1:26" ht="15.75" customHeight="1">
      <c r="A160" s="1"/>
      <c r="B160" s="2"/>
      <c r="C160" s="1"/>
      <c r="D160" s="1"/>
      <c r="E160" s="3"/>
      <c r="F160" s="4"/>
      <c r="G160" s="5"/>
      <c r="H160" s="5"/>
      <c r="I160" s="5"/>
      <c r="J160" s="5"/>
      <c r="K160" s="5"/>
      <c r="L160" s="5"/>
      <c r="M160" s="5"/>
      <c r="N160" s="5"/>
      <c r="O160" s="5"/>
      <c r="P160" s="5"/>
      <c r="Q160" s="5"/>
      <c r="R160" s="5"/>
      <c r="S160" s="5"/>
      <c r="T160" s="5"/>
      <c r="U160" s="5"/>
      <c r="V160" s="5"/>
      <c r="W160" s="5"/>
      <c r="X160" s="5"/>
      <c r="Y160" s="5"/>
      <c r="Z160" s="5"/>
    </row>
    <row r="161" spans="1:26" ht="15.75" customHeight="1">
      <c r="A161" s="1"/>
      <c r="B161" s="2"/>
      <c r="C161" s="1"/>
      <c r="D161" s="1"/>
      <c r="E161" s="3"/>
      <c r="F161" s="4"/>
      <c r="G161" s="5"/>
      <c r="H161" s="5"/>
      <c r="I161" s="5"/>
      <c r="J161" s="5"/>
      <c r="K161" s="5"/>
      <c r="L161" s="5"/>
      <c r="M161" s="5"/>
      <c r="N161" s="5"/>
      <c r="O161" s="5"/>
      <c r="P161" s="5"/>
      <c r="Q161" s="5"/>
      <c r="R161" s="5"/>
      <c r="S161" s="5"/>
      <c r="T161" s="5"/>
      <c r="U161" s="5"/>
      <c r="V161" s="5"/>
      <c r="W161" s="5"/>
      <c r="X161" s="5"/>
      <c r="Y161" s="5"/>
      <c r="Z161" s="5"/>
    </row>
    <row r="162" spans="1:26" ht="15.75" customHeight="1">
      <c r="A162" s="1"/>
      <c r="B162" s="2"/>
      <c r="C162" s="1"/>
      <c r="D162" s="1"/>
      <c r="E162" s="3"/>
      <c r="F162" s="4"/>
      <c r="G162" s="5"/>
      <c r="H162" s="5"/>
      <c r="I162" s="5"/>
      <c r="J162" s="5"/>
      <c r="K162" s="5"/>
      <c r="L162" s="5"/>
      <c r="M162" s="5"/>
      <c r="N162" s="5"/>
      <c r="O162" s="5"/>
      <c r="P162" s="5"/>
      <c r="Q162" s="5"/>
      <c r="R162" s="5"/>
      <c r="S162" s="5"/>
      <c r="T162" s="5"/>
      <c r="U162" s="5"/>
      <c r="V162" s="5"/>
      <c r="W162" s="5"/>
      <c r="X162" s="5"/>
      <c r="Y162" s="5"/>
      <c r="Z162" s="5"/>
    </row>
    <row r="163" spans="1:26" ht="15.75" customHeight="1">
      <c r="A163" s="1"/>
      <c r="B163" s="2"/>
      <c r="C163" s="1"/>
      <c r="D163" s="1"/>
      <c r="E163" s="3"/>
      <c r="F163" s="4"/>
      <c r="G163" s="5"/>
      <c r="H163" s="5"/>
      <c r="I163" s="5"/>
      <c r="J163" s="5"/>
      <c r="K163" s="5"/>
      <c r="L163" s="5"/>
      <c r="M163" s="5"/>
      <c r="N163" s="5"/>
      <c r="O163" s="5"/>
      <c r="P163" s="5"/>
      <c r="Q163" s="5"/>
      <c r="R163" s="5"/>
      <c r="S163" s="5"/>
      <c r="T163" s="5"/>
      <c r="U163" s="5"/>
      <c r="V163" s="5"/>
      <c r="W163" s="5"/>
      <c r="X163" s="5"/>
      <c r="Y163" s="5"/>
      <c r="Z163" s="5"/>
    </row>
    <row r="164" spans="1:26" ht="15.75" customHeight="1">
      <c r="A164" s="1"/>
      <c r="B164" s="2"/>
      <c r="C164" s="1"/>
      <c r="D164" s="1"/>
      <c r="E164" s="3"/>
      <c r="F164" s="4"/>
      <c r="G164" s="5"/>
      <c r="H164" s="5"/>
      <c r="I164" s="5"/>
      <c r="J164" s="5"/>
      <c r="K164" s="5"/>
      <c r="L164" s="5"/>
      <c r="M164" s="5"/>
      <c r="N164" s="5"/>
      <c r="O164" s="5"/>
      <c r="P164" s="5"/>
      <c r="Q164" s="5"/>
      <c r="R164" s="5"/>
      <c r="S164" s="5"/>
      <c r="T164" s="5"/>
      <c r="U164" s="5"/>
      <c r="V164" s="5"/>
      <c r="W164" s="5"/>
      <c r="X164" s="5"/>
      <c r="Y164" s="5"/>
      <c r="Z164" s="5"/>
    </row>
    <row r="165" spans="1:26" ht="15.75" customHeight="1">
      <c r="A165" s="1"/>
      <c r="B165" s="2"/>
      <c r="C165" s="1"/>
      <c r="D165" s="1"/>
      <c r="E165" s="3"/>
      <c r="F165" s="4"/>
      <c r="G165" s="5"/>
      <c r="H165" s="5"/>
      <c r="I165" s="5"/>
      <c r="J165" s="5"/>
      <c r="K165" s="5"/>
      <c r="L165" s="5"/>
      <c r="M165" s="5"/>
      <c r="N165" s="5"/>
      <c r="O165" s="5"/>
      <c r="P165" s="5"/>
      <c r="Q165" s="5"/>
      <c r="R165" s="5"/>
      <c r="S165" s="5"/>
      <c r="T165" s="5"/>
      <c r="U165" s="5"/>
      <c r="V165" s="5"/>
      <c r="W165" s="5"/>
      <c r="X165" s="5"/>
      <c r="Y165" s="5"/>
      <c r="Z165" s="5"/>
    </row>
    <row r="166" spans="1:26" ht="15.75" customHeight="1">
      <c r="A166" s="1"/>
      <c r="B166" s="2"/>
      <c r="C166" s="1"/>
      <c r="D166" s="1"/>
      <c r="E166" s="3"/>
      <c r="F166" s="4"/>
      <c r="G166" s="5"/>
      <c r="H166" s="5"/>
      <c r="I166" s="5"/>
      <c r="J166" s="5"/>
      <c r="K166" s="5"/>
      <c r="L166" s="5"/>
      <c r="M166" s="5"/>
      <c r="N166" s="5"/>
      <c r="O166" s="5"/>
      <c r="P166" s="5"/>
      <c r="Q166" s="5"/>
      <c r="R166" s="5"/>
      <c r="S166" s="5"/>
      <c r="T166" s="5"/>
      <c r="U166" s="5"/>
      <c r="V166" s="5"/>
      <c r="W166" s="5"/>
      <c r="X166" s="5"/>
      <c r="Y166" s="5"/>
      <c r="Z166" s="5"/>
    </row>
    <row r="167" spans="1:26" ht="15.75" customHeight="1">
      <c r="A167" s="1"/>
      <c r="B167" s="2"/>
      <c r="C167" s="1"/>
      <c r="D167" s="1"/>
      <c r="E167" s="3"/>
      <c r="F167" s="4"/>
      <c r="G167" s="5"/>
      <c r="H167" s="5"/>
      <c r="I167" s="5"/>
      <c r="J167" s="5"/>
      <c r="K167" s="5"/>
      <c r="L167" s="5"/>
      <c r="M167" s="5"/>
      <c r="N167" s="5"/>
      <c r="O167" s="5"/>
      <c r="P167" s="5"/>
      <c r="Q167" s="5"/>
      <c r="R167" s="5"/>
      <c r="S167" s="5"/>
      <c r="T167" s="5"/>
      <c r="U167" s="5"/>
      <c r="V167" s="5"/>
      <c r="W167" s="5"/>
      <c r="X167" s="5"/>
      <c r="Y167" s="5"/>
      <c r="Z167" s="5"/>
    </row>
    <row r="168" spans="1:26" ht="15.75" customHeight="1">
      <c r="A168" s="1"/>
      <c r="B168" s="2"/>
      <c r="C168" s="1"/>
      <c r="D168" s="1"/>
      <c r="E168" s="3"/>
      <c r="F168" s="4"/>
      <c r="G168" s="5"/>
      <c r="H168" s="5"/>
      <c r="I168" s="5"/>
      <c r="J168" s="5"/>
      <c r="K168" s="5"/>
      <c r="L168" s="5"/>
      <c r="M168" s="5"/>
      <c r="N168" s="5"/>
      <c r="O168" s="5"/>
      <c r="P168" s="5"/>
      <c r="Q168" s="5"/>
      <c r="R168" s="5"/>
      <c r="S168" s="5"/>
      <c r="T168" s="5"/>
      <c r="U168" s="5"/>
      <c r="V168" s="5"/>
      <c r="W168" s="5"/>
      <c r="X168" s="5"/>
      <c r="Y168" s="5"/>
      <c r="Z168" s="5"/>
    </row>
    <row r="169" spans="1:26" ht="15.75" customHeight="1">
      <c r="A169" s="1"/>
      <c r="B169" s="2"/>
      <c r="C169" s="1"/>
      <c r="D169" s="1"/>
      <c r="E169" s="3"/>
      <c r="F169" s="4"/>
      <c r="G169" s="5"/>
      <c r="H169" s="5"/>
      <c r="I169" s="5"/>
      <c r="J169" s="5"/>
      <c r="K169" s="5"/>
      <c r="L169" s="5"/>
      <c r="M169" s="5"/>
      <c r="N169" s="5"/>
      <c r="O169" s="5"/>
      <c r="P169" s="5"/>
      <c r="Q169" s="5"/>
      <c r="R169" s="5"/>
      <c r="S169" s="5"/>
      <c r="T169" s="5"/>
      <c r="U169" s="5"/>
      <c r="V169" s="5"/>
      <c r="W169" s="5"/>
      <c r="X169" s="5"/>
      <c r="Y169" s="5"/>
      <c r="Z169" s="5"/>
    </row>
    <row r="170" spans="1:26" ht="15.75" customHeight="1">
      <c r="A170" s="1"/>
      <c r="B170" s="2"/>
      <c r="C170" s="1"/>
      <c r="D170" s="1"/>
      <c r="E170" s="3"/>
      <c r="F170" s="4"/>
      <c r="G170" s="5"/>
      <c r="H170" s="5"/>
      <c r="I170" s="5"/>
      <c r="J170" s="5"/>
      <c r="K170" s="5"/>
      <c r="L170" s="5"/>
      <c r="M170" s="5"/>
      <c r="N170" s="5"/>
      <c r="O170" s="5"/>
      <c r="P170" s="5"/>
      <c r="Q170" s="5"/>
      <c r="R170" s="5"/>
      <c r="S170" s="5"/>
      <c r="T170" s="5"/>
      <c r="U170" s="5"/>
      <c r="V170" s="5"/>
      <c r="W170" s="5"/>
      <c r="X170" s="5"/>
      <c r="Y170" s="5"/>
      <c r="Z170" s="5"/>
    </row>
    <row r="171" spans="1:26" ht="15.75" customHeight="1">
      <c r="A171" s="1"/>
      <c r="B171" s="2"/>
      <c r="C171" s="1"/>
      <c r="D171" s="1"/>
      <c r="E171" s="3"/>
      <c r="F171" s="4"/>
      <c r="G171" s="5"/>
      <c r="H171" s="5"/>
      <c r="I171" s="5"/>
      <c r="J171" s="5"/>
      <c r="K171" s="5"/>
      <c r="L171" s="5"/>
      <c r="M171" s="5"/>
      <c r="N171" s="5"/>
      <c r="O171" s="5"/>
      <c r="P171" s="5"/>
      <c r="Q171" s="5"/>
      <c r="R171" s="5"/>
      <c r="S171" s="5"/>
      <c r="T171" s="5"/>
      <c r="U171" s="5"/>
      <c r="V171" s="5"/>
      <c r="W171" s="5"/>
      <c r="X171" s="5"/>
      <c r="Y171" s="5"/>
      <c r="Z171" s="5"/>
    </row>
    <row r="172" spans="1:26" ht="15.75" customHeight="1">
      <c r="A172" s="1"/>
      <c r="B172" s="2"/>
      <c r="C172" s="1"/>
      <c r="D172" s="1"/>
      <c r="E172" s="3"/>
      <c r="F172" s="4"/>
      <c r="G172" s="5"/>
      <c r="H172" s="5"/>
      <c r="I172" s="5"/>
      <c r="J172" s="5"/>
      <c r="K172" s="5"/>
      <c r="L172" s="5"/>
      <c r="M172" s="5"/>
      <c r="N172" s="5"/>
      <c r="O172" s="5"/>
      <c r="P172" s="5"/>
      <c r="Q172" s="5"/>
      <c r="R172" s="5"/>
      <c r="S172" s="5"/>
      <c r="T172" s="5"/>
      <c r="U172" s="5"/>
      <c r="V172" s="5"/>
      <c r="W172" s="5"/>
      <c r="X172" s="5"/>
      <c r="Y172" s="5"/>
      <c r="Z172" s="5"/>
    </row>
    <row r="173" spans="1:26" ht="15.75" customHeight="1">
      <c r="A173" s="1"/>
      <c r="B173" s="2"/>
      <c r="C173" s="1"/>
      <c r="D173" s="1"/>
      <c r="E173" s="3"/>
      <c r="F173" s="4"/>
      <c r="G173" s="5"/>
      <c r="H173" s="5"/>
      <c r="I173" s="5"/>
      <c r="J173" s="5"/>
      <c r="K173" s="5"/>
      <c r="L173" s="5"/>
      <c r="M173" s="5"/>
      <c r="N173" s="5"/>
      <c r="O173" s="5"/>
      <c r="P173" s="5"/>
      <c r="Q173" s="5"/>
      <c r="R173" s="5"/>
      <c r="S173" s="5"/>
      <c r="T173" s="5"/>
      <c r="U173" s="5"/>
      <c r="V173" s="5"/>
      <c r="W173" s="5"/>
      <c r="X173" s="5"/>
      <c r="Y173" s="5"/>
      <c r="Z173" s="5"/>
    </row>
    <row r="174" spans="1:26" ht="15.75" customHeight="1">
      <c r="A174" s="1"/>
      <c r="B174" s="2"/>
      <c r="C174" s="1"/>
      <c r="D174" s="1"/>
      <c r="E174" s="3"/>
      <c r="F174" s="4"/>
      <c r="G174" s="5"/>
      <c r="H174" s="5"/>
      <c r="I174" s="5"/>
      <c r="J174" s="5"/>
      <c r="K174" s="5"/>
      <c r="L174" s="5"/>
      <c r="M174" s="5"/>
      <c r="N174" s="5"/>
      <c r="O174" s="5"/>
      <c r="P174" s="5"/>
      <c r="Q174" s="5"/>
      <c r="R174" s="5"/>
      <c r="S174" s="5"/>
      <c r="T174" s="5"/>
      <c r="U174" s="5"/>
      <c r="V174" s="5"/>
      <c r="W174" s="5"/>
      <c r="X174" s="5"/>
      <c r="Y174" s="5"/>
      <c r="Z174" s="5"/>
    </row>
    <row r="175" spans="1:26" ht="15.75" customHeight="1">
      <c r="A175" s="1"/>
      <c r="B175" s="2"/>
      <c r="C175" s="1"/>
      <c r="D175" s="1"/>
      <c r="E175" s="3"/>
      <c r="F175" s="4"/>
      <c r="G175" s="5"/>
      <c r="H175" s="5"/>
      <c r="I175" s="5"/>
      <c r="J175" s="5"/>
      <c r="K175" s="5"/>
      <c r="L175" s="5"/>
      <c r="M175" s="5"/>
      <c r="N175" s="5"/>
      <c r="O175" s="5"/>
      <c r="P175" s="5"/>
      <c r="Q175" s="5"/>
      <c r="R175" s="5"/>
      <c r="S175" s="5"/>
      <c r="T175" s="5"/>
      <c r="U175" s="5"/>
      <c r="V175" s="5"/>
      <c r="W175" s="5"/>
      <c r="X175" s="5"/>
      <c r="Y175" s="5"/>
      <c r="Z175" s="5"/>
    </row>
    <row r="176" spans="1:26" ht="15.75" customHeight="1">
      <c r="A176" s="1"/>
      <c r="B176" s="2"/>
      <c r="C176" s="1"/>
      <c r="D176" s="1"/>
      <c r="E176" s="3"/>
      <c r="F176" s="4"/>
      <c r="G176" s="5"/>
      <c r="H176" s="5"/>
      <c r="I176" s="5"/>
      <c r="J176" s="5"/>
      <c r="K176" s="5"/>
      <c r="L176" s="5"/>
      <c r="M176" s="5"/>
      <c r="N176" s="5"/>
      <c r="O176" s="5"/>
      <c r="P176" s="5"/>
      <c r="Q176" s="5"/>
      <c r="R176" s="5"/>
      <c r="S176" s="5"/>
      <c r="T176" s="5"/>
      <c r="U176" s="5"/>
      <c r="V176" s="5"/>
      <c r="W176" s="5"/>
      <c r="X176" s="5"/>
      <c r="Y176" s="5"/>
      <c r="Z176" s="5"/>
    </row>
    <row r="177" spans="1:26" ht="15.75" customHeight="1">
      <c r="A177" s="1"/>
      <c r="B177" s="2"/>
      <c r="C177" s="1"/>
      <c r="D177" s="1"/>
      <c r="E177" s="3"/>
      <c r="F177" s="4"/>
      <c r="G177" s="5"/>
      <c r="H177" s="5"/>
      <c r="I177" s="5"/>
      <c r="J177" s="5"/>
      <c r="K177" s="5"/>
      <c r="L177" s="5"/>
      <c r="M177" s="5"/>
      <c r="N177" s="5"/>
      <c r="O177" s="5"/>
      <c r="P177" s="5"/>
      <c r="Q177" s="5"/>
      <c r="R177" s="5"/>
      <c r="S177" s="5"/>
      <c r="T177" s="5"/>
      <c r="U177" s="5"/>
      <c r="V177" s="5"/>
      <c r="W177" s="5"/>
      <c r="X177" s="5"/>
      <c r="Y177" s="5"/>
      <c r="Z177" s="5"/>
    </row>
    <row r="178" spans="1:26" ht="15.75" customHeight="1">
      <c r="A178" s="1"/>
      <c r="B178" s="2"/>
      <c r="C178" s="1"/>
      <c r="D178" s="1"/>
      <c r="E178" s="3"/>
      <c r="F178" s="4"/>
      <c r="G178" s="5"/>
      <c r="H178" s="5"/>
      <c r="I178" s="5"/>
      <c r="J178" s="5"/>
      <c r="K178" s="5"/>
      <c r="L178" s="5"/>
      <c r="M178" s="5"/>
      <c r="N178" s="5"/>
      <c r="O178" s="5"/>
      <c r="P178" s="5"/>
      <c r="Q178" s="5"/>
      <c r="R178" s="5"/>
      <c r="S178" s="5"/>
      <c r="T178" s="5"/>
      <c r="U178" s="5"/>
      <c r="V178" s="5"/>
      <c r="W178" s="5"/>
      <c r="X178" s="5"/>
      <c r="Y178" s="5"/>
      <c r="Z178" s="5"/>
    </row>
    <row r="179" spans="1:26" ht="15.75" customHeight="1">
      <c r="A179" s="1"/>
      <c r="B179" s="2"/>
      <c r="C179" s="1"/>
      <c r="D179" s="1"/>
      <c r="E179" s="3"/>
      <c r="F179" s="4"/>
      <c r="G179" s="5"/>
      <c r="H179" s="5"/>
      <c r="I179" s="5"/>
      <c r="J179" s="5"/>
      <c r="K179" s="5"/>
      <c r="L179" s="5"/>
      <c r="M179" s="5"/>
      <c r="N179" s="5"/>
      <c r="O179" s="5"/>
      <c r="P179" s="5"/>
      <c r="Q179" s="5"/>
      <c r="R179" s="5"/>
      <c r="S179" s="5"/>
      <c r="T179" s="5"/>
      <c r="U179" s="5"/>
      <c r="V179" s="5"/>
      <c r="W179" s="5"/>
      <c r="X179" s="5"/>
      <c r="Y179" s="5"/>
      <c r="Z179" s="5"/>
    </row>
    <row r="180" spans="1:26" ht="15.75" customHeight="1">
      <c r="A180" s="1"/>
      <c r="B180" s="2"/>
      <c r="C180" s="1"/>
      <c r="D180" s="1"/>
      <c r="E180" s="3"/>
      <c r="F180" s="4"/>
      <c r="G180" s="5"/>
      <c r="H180" s="5"/>
      <c r="I180" s="5"/>
      <c r="J180" s="5"/>
      <c r="K180" s="5"/>
      <c r="L180" s="5"/>
      <c r="M180" s="5"/>
      <c r="N180" s="5"/>
      <c r="O180" s="5"/>
      <c r="P180" s="5"/>
      <c r="Q180" s="5"/>
      <c r="R180" s="5"/>
      <c r="S180" s="5"/>
      <c r="T180" s="5"/>
      <c r="U180" s="5"/>
      <c r="V180" s="5"/>
      <c r="W180" s="5"/>
      <c r="X180" s="5"/>
      <c r="Y180" s="5"/>
      <c r="Z180" s="5"/>
    </row>
    <row r="181" spans="1:26" ht="15.75" customHeight="1">
      <c r="A181" s="1"/>
      <c r="B181" s="2"/>
      <c r="C181" s="1"/>
      <c r="D181" s="1"/>
      <c r="E181" s="3"/>
      <c r="F181" s="4"/>
      <c r="G181" s="5"/>
      <c r="H181" s="5"/>
      <c r="I181" s="5"/>
      <c r="J181" s="5"/>
      <c r="K181" s="5"/>
      <c r="L181" s="5"/>
      <c r="M181" s="5"/>
      <c r="N181" s="5"/>
      <c r="O181" s="5"/>
      <c r="P181" s="5"/>
      <c r="Q181" s="5"/>
      <c r="R181" s="5"/>
      <c r="S181" s="5"/>
      <c r="T181" s="5"/>
      <c r="U181" s="5"/>
      <c r="V181" s="5"/>
      <c r="W181" s="5"/>
      <c r="X181" s="5"/>
      <c r="Y181" s="5"/>
      <c r="Z181" s="5"/>
    </row>
    <row r="182" spans="1:26" ht="15.75" customHeight="1">
      <c r="A182" s="1"/>
      <c r="B182" s="2"/>
      <c r="C182" s="1"/>
      <c r="D182" s="1"/>
      <c r="E182" s="3"/>
      <c r="F182" s="4"/>
      <c r="G182" s="5"/>
      <c r="H182" s="5"/>
      <c r="I182" s="5"/>
      <c r="J182" s="5"/>
      <c r="K182" s="5"/>
      <c r="L182" s="5"/>
      <c r="M182" s="5"/>
      <c r="N182" s="5"/>
      <c r="O182" s="5"/>
      <c r="P182" s="5"/>
      <c r="Q182" s="5"/>
      <c r="R182" s="5"/>
      <c r="S182" s="5"/>
      <c r="T182" s="5"/>
      <c r="U182" s="5"/>
      <c r="V182" s="5"/>
      <c r="W182" s="5"/>
      <c r="X182" s="5"/>
      <c r="Y182" s="5"/>
      <c r="Z182" s="5"/>
    </row>
    <row r="183" spans="1:26" ht="15.75" customHeight="1">
      <c r="A183" s="1"/>
      <c r="B183" s="2"/>
      <c r="C183" s="1"/>
      <c r="D183" s="1"/>
      <c r="E183" s="3"/>
      <c r="F183" s="4"/>
      <c r="G183" s="5"/>
      <c r="H183" s="5"/>
      <c r="I183" s="5"/>
      <c r="J183" s="5"/>
      <c r="K183" s="5"/>
      <c r="L183" s="5"/>
      <c r="M183" s="5"/>
      <c r="N183" s="5"/>
      <c r="O183" s="5"/>
      <c r="P183" s="5"/>
      <c r="Q183" s="5"/>
      <c r="R183" s="5"/>
      <c r="S183" s="5"/>
      <c r="T183" s="5"/>
      <c r="U183" s="5"/>
      <c r="V183" s="5"/>
      <c r="W183" s="5"/>
      <c r="X183" s="5"/>
      <c r="Y183" s="5"/>
      <c r="Z183" s="5"/>
    </row>
    <row r="184" spans="1:26" ht="15.75" customHeight="1">
      <c r="A184" s="1"/>
      <c r="B184" s="2"/>
      <c r="C184" s="1"/>
      <c r="D184" s="1"/>
      <c r="E184" s="3"/>
      <c r="F184" s="4"/>
      <c r="G184" s="5"/>
      <c r="H184" s="5"/>
      <c r="I184" s="5"/>
      <c r="J184" s="5"/>
      <c r="K184" s="5"/>
      <c r="L184" s="5"/>
      <c r="M184" s="5"/>
      <c r="N184" s="5"/>
      <c r="O184" s="5"/>
      <c r="P184" s="5"/>
      <c r="Q184" s="5"/>
      <c r="R184" s="5"/>
      <c r="S184" s="5"/>
      <c r="T184" s="5"/>
      <c r="U184" s="5"/>
      <c r="V184" s="5"/>
      <c r="W184" s="5"/>
      <c r="X184" s="5"/>
      <c r="Y184" s="5"/>
      <c r="Z184" s="5"/>
    </row>
    <row r="185" spans="1:26" ht="15.75" customHeight="1">
      <c r="A185" s="1"/>
      <c r="B185" s="2"/>
      <c r="C185" s="1"/>
      <c r="D185" s="1"/>
      <c r="E185" s="3"/>
      <c r="F185" s="4"/>
      <c r="G185" s="5"/>
      <c r="H185" s="5"/>
      <c r="I185" s="5"/>
      <c r="J185" s="5"/>
      <c r="K185" s="5"/>
      <c r="L185" s="5"/>
      <c r="M185" s="5"/>
      <c r="N185" s="5"/>
      <c r="O185" s="5"/>
      <c r="P185" s="5"/>
      <c r="Q185" s="5"/>
      <c r="R185" s="5"/>
      <c r="S185" s="5"/>
      <c r="T185" s="5"/>
      <c r="U185" s="5"/>
      <c r="V185" s="5"/>
      <c r="W185" s="5"/>
      <c r="X185" s="5"/>
      <c r="Y185" s="5"/>
      <c r="Z185" s="5"/>
    </row>
    <row r="186" spans="1:26" ht="15.75" customHeight="1">
      <c r="A186" s="1"/>
      <c r="B186" s="2"/>
      <c r="C186" s="1"/>
      <c r="D186" s="1"/>
      <c r="E186" s="3"/>
      <c r="F186" s="4"/>
      <c r="G186" s="5"/>
      <c r="H186" s="5"/>
      <c r="I186" s="5"/>
      <c r="J186" s="5"/>
      <c r="K186" s="5"/>
      <c r="L186" s="5"/>
      <c r="M186" s="5"/>
      <c r="N186" s="5"/>
      <c r="O186" s="5"/>
      <c r="P186" s="5"/>
      <c r="Q186" s="5"/>
      <c r="R186" s="5"/>
      <c r="S186" s="5"/>
      <c r="T186" s="5"/>
      <c r="U186" s="5"/>
      <c r="V186" s="5"/>
      <c r="W186" s="5"/>
      <c r="X186" s="5"/>
      <c r="Y186" s="5"/>
      <c r="Z186" s="5"/>
    </row>
    <row r="187" spans="1:26" ht="15.75" customHeight="1">
      <c r="A187" s="1"/>
      <c r="B187" s="2"/>
      <c r="C187" s="1"/>
      <c r="D187" s="1"/>
      <c r="E187" s="3"/>
      <c r="F187" s="4"/>
      <c r="G187" s="5"/>
      <c r="H187" s="5"/>
      <c r="I187" s="5"/>
      <c r="J187" s="5"/>
      <c r="K187" s="5"/>
      <c r="L187" s="5"/>
      <c r="M187" s="5"/>
      <c r="N187" s="5"/>
      <c r="O187" s="5"/>
      <c r="P187" s="5"/>
      <c r="Q187" s="5"/>
      <c r="R187" s="5"/>
      <c r="S187" s="5"/>
      <c r="T187" s="5"/>
      <c r="U187" s="5"/>
      <c r="V187" s="5"/>
      <c r="W187" s="5"/>
      <c r="X187" s="5"/>
      <c r="Y187" s="5"/>
      <c r="Z187" s="5"/>
    </row>
    <row r="188" spans="1:26" ht="15.75" customHeight="1">
      <c r="A188" s="1"/>
      <c r="B188" s="2"/>
      <c r="C188" s="1"/>
      <c r="D188" s="1"/>
      <c r="E188" s="3"/>
      <c r="F188" s="4"/>
      <c r="G188" s="5"/>
      <c r="H188" s="5"/>
      <c r="I188" s="5"/>
      <c r="J188" s="5"/>
      <c r="K188" s="5"/>
      <c r="L188" s="5"/>
      <c r="M188" s="5"/>
      <c r="N188" s="5"/>
      <c r="O188" s="5"/>
      <c r="P188" s="5"/>
      <c r="Q188" s="5"/>
      <c r="R188" s="5"/>
      <c r="S188" s="5"/>
      <c r="T188" s="5"/>
      <c r="U188" s="5"/>
      <c r="V188" s="5"/>
      <c r="W188" s="5"/>
      <c r="X188" s="5"/>
      <c r="Y188" s="5"/>
      <c r="Z188" s="5"/>
    </row>
    <row r="189" spans="1:26" ht="15.75" customHeight="1">
      <c r="A189" s="1"/>
      <c r="B189" s="2"/>
      <c r="C189" s="1"/>
      <c r="D189" s="1"/>
      <c r="E189" s="3"/>
      <c r="F189" s="4"/>
      <c r="G189" s="5"/>
      <c r="H189" s="5"/>
      <c r="I189" s="5"/>
      <c r="J189" s="5"/>
      <c r="K189" s="5"/>
      <c r="L189" s="5"/>
      <c r="M189" s="5"/>
      <c r="N189" s="5"/>
      <c r="O189" s="5"/>
      <c r="P189" s="5"/>
      <c r="Q189" s="5"/>
      <c r="R189" s="5"/>
      <c r="S189" s="5"/>
      <c r="T189" s="5"/>
      <c r="U189" s="5"/>
      <c r="V189" s="5"/>
      <c r="W189" s="5"/>
      <c r="X189" s="5"/>
      <c r="Y189" s="5"/>
      <c r="Z189" s="5"/>
    </row>
    <row r="190" spans="1:26" ht="15.75" customHeight="1">
      <c r="A190" s="1"/>
      <c r="B190" s="2"/>
      <c r="C190" s="1"/>
      <c r="D190" s="1"/>
      <c r="E190" s="3"/>
      <c r="F190" s="4"/>
      <c r="G190" s="5"/>
      <c r="H190" s="5"/>
      <c r="I190" s="5"/>
      <c r="J190" s="5"/>
      <c r="K190" s="5"/>
      <c r="L190" s="5"/>
      <c r="M190" s="5"/>
      <c r="N190" s="5"/>
      <c r="O190" s="5"/>
      <c r="P190" s="5"/>
      <c r="Q190" s="5"/>
      <c r="R190" s="5"/>
      <c r="S190" s="5"/>
      <c r="T190" s="5"/>
      <c r="U190" s="5"/>
      <c r="V190" s="5"/>
      <c r="W190" s="5"/>
      <c r="X190" s="5"/>
      <c r="Y190" s="5"/>
      <c r="Z190" s="5"/>
    </row>
    <row r="191" spans="1:26" ht="15.75" customHeight="1">
      <c r="A191" s="1"/>
      <c r="B191" s="2"/>
      <c r="C191" s="1"/>
      <c r="D191" s="1"/>
      <c r="E191" s="3"/>
      <c r="F191" s="4"/>
      <c r="G191" s="5"/>
      <c r="H191" s="5"/>
      <c r="I191" s="5"/>
      <c r="J191" s="5"/>
      <c r="K191" s="5"/>
      <c r="L191" s="5"/>
      <c r="M191" s="5"/>
      <c r="N191" s="5"/>
      <c r="O191" s="5"/>
      <c r="P191" s="5"/>
      <c r="Q191" s="5"/>
      <c r="R191" s="5"/>
      <c r="S191" s="5"/>
      <c r="T191" s="5"/>
      <c r="U191" s="5"/>
      <c r="V191" s="5"/>
      <c r="W191" s="5"/>
      <c r="X191" s="5"/>
      <c r="Y191" s="5"/>
      <c r="Z191" s="5"/>
    </row>
    <row r="192" spans="1:26" ht="15.75" customHeight="1">
      <c r="A192" s="1"/>
      <c r="B192" s="2"/>
      <c r="C192" s="1"/>
      <c r="D192" s="1"/>
      <c r="E192" s="3"/>
      <c r="F192" s="4"/>
      <c r="G192" s="5"/>
      <c r="H192" s="5"/>
      <c r="I192" s="5"/>
      <c r="J192" s="5"/>
      <c r="K192" s="5"/>
      <c r="L192" s="5"/>
      <c r="M192" s="5"/>
      <c r="N192" s="5"/>
      <c r="O192" s="5"/>
      <c r="P192" s="5"/>
      <c r="Q192" s="5"/>
      <c r="R192" s="5"/>
      <c r="S192" s="5"/>
      <c r="T192" s="5"/>
      <c r="U192" s="5"/>
      <c r="V192" s="5"/>
      <c r="W192" s="5"/>
      <c r="X192" s="5"/>
      <c r="Y192" s="5"/>
      <c r="Z192" s="5"/>
    </row>
    <row r="193" spans="1:26" ht="15.75" customHeight="1">
      <c r="A193" s="1"/>
      <c r="B193" s="2"/>
      <c r="C193" s="1"/>
      <c r="D193" s="1"/>
      <c r="E193" s="3"/>
      <c r="F193" s="4"/>
      <c r="G193" s="5"/>
      <c r="H193" s="5"/>
      <c r="I193" s="5"/>
      <c r="J193" s="5"/>
      <c r="K193" s="5"/>
      <c r="L193" s="5"/>
      <c r="M193" s="5"/>
      <c r="N193" s="5"/>
      <c r="O193" s="5"/>
      <c r="P193" s="5"/>
      <c r="Q193" s="5"/>
      <c r="R193" s="5"/>
      <c r="S193" s="5"/>
      <c r="T193" s="5"/>
      <c r="U193" s="5"/>
      <c r="V193" s="5"/>
      <c r="W193" s="5"/>
      <c r="X193" s="5"/>
      <c r="Y193" s="5"/>
      <c r="Z193" s="5"/>
    </row>
    <row r="194" spans="1:26" ht="15.75" customHeight="1">
      <c r="A194" s="1"/>
      <c r="B194" s="2"/>
      <c r="C194" s="1"/>
      <c r="D194" s="1"/>
      <c r="E194" s="3"/>
      <c r="F194" s="4"/>
      <c r="G194" s="5"/>
      <c r="H194" s="5"/>
      <c r="I194" s="5"/>
      <c r="J194" s="5"/>
      <c r="K194" s="5"/>
      <c r="L194" s="5"/>
      <c r="M194" s="5"/>
      <c r="N194" s="5"/>
      <c r="O194" s="5"/>
      <c r="P194" s="5"/>
      <c r="Q194" s="5"/>
      <c r="R194" s="5"/>
      <c r="S194" s="5"/>
      <c r="T194" s="5"/>
      <c r="U194" s="5"/>
      <c r="V194" s="5"/>
      <c r="W194" s="5"/>
      <c r="X194" s="5"/>
      <c r="Y194" s="5"/>
      <c r="Z194" s="5"/>
    </row>
    <row r="195" spans="1:26" ht="15.75" customHeight="1">
      <c r="A195" s="1"/>
      <c r="B195" s="2"/>
      <c r="C195" s="1"/>
      <c r="D195" s="1"/>
      <c r="E195" s="3"/>
      <c r="F195" s="4"/>
      <c r="G195" s="5"/>
      <c r="H195" s="5"/>
      <c r="I195" s="5"/>
      <c r="J195" s="5"/>
      <c r="K195" s="5"/>
      <c r="L195" s="5"/>
      <c r="M195" s="5"/>
      <c r="N195" s="5"/>
      <c r="O195" s="5"/>
      <c r="P195" s="5"/>
      <c r="Q195" s="5"/>
      <c r="R195" s="5"/>
      <c r="S195" s="5"/>
      <c r="T195" s="5"/>
      <c r="U195" s="5"/>
      <c r="V195" s="5"/>
      <c r="W195" s="5"/>
      <c r="X195" s="5"/>
      <c r="Y195" s="5"/>
      <c r="Z195" s="5"/>
    </row>
    <row r="196" spans="1:26" ht="15.75" customHeight="1">
      <c r="A196" s="1"/>
      <c r="B196" s="2"/>
      <c r="C196" s="1"/>
      <c r="D196" s="1"/>
      <c r="E196" s="3"/>
      <c r="F196" s="4"/>
      <c r="G196" s="5"/>
      <c r="H196" s="5"/>
      <c r="I196" s="5"/>
      <c r="J196" s="5"/>
      <c r="K196" s="5"/>
      <c r="L196" s="5"/>
      <c r="M196" s="5"/>
      <c r="N196" s="5"/>
      <c r="O196" s="5"/>
      <c r="P196" s="5"/>
      <c r="Q196" s="5"/>
      <c r="R196" s="5"/>
      <c r="S196" s="5"/>
      <c r="T196" s="5"/>
      <c r="U196" s="5"/>
      <c r="V196" s="5"/>
      <c r="W196" s="5"/>
      <c r="X196" s="5"/>
      <c r="Y196" s="5"/>
      <c r="Z196" s="5"/>
    </row>
    <row r="197" spans="1:26" ht="15.75" customHeight="1">
      <c r="A197" s="1"/>
      <c r="B197" s="2"/>
      <c r="C197" s="1"/>
      <c r="D197" s="1"/>
      <c r="E197" s="3"/>
      <c r="F197" s="4"/>
      <c r="G197" s="5"/>
      <c r="H197" s="5"/>
      <c r="I197" s="5"/>
      <c r="J197" s="5"/>
      <c r="K197" s="5"/>
      <c r="L197" s="5"/>
      <c r="M197" s="5"/>
      <c r="N197" s="5"/>
      <c r="O197" s="5"/>
      <c r="P197" s="5"/>
      <c r="Q197" s="5"/>
      <c r="R197" s="5"/>
      <c r="S197" s="5"/>
      <c r="T197" s="5"/>
      <c r="U197" s="5"/>
      <c r="V197" s="5"/>
      <c r="W197" s="5"/>
      <c r="X197" s="5"/>
      <c r="Y197" s="5"/>
      <c r="Z197" s="5"/>
    </row>
    <row r="198" spans="1:26" ht="15.75" customHeight="1">
      <c r="A198" s="1"/>
      <c r="B198" s="2"/>
      <c r="C198" s="1"/>
      <c r="D198" s="1"/>
      <c r="E198" s="3"/>
      <c r="F198" s="4"/>
      <c r="G198" s="5"/>
      <c r="H198" s="5"/>
      <c r="I198" s="5"/>
      <c r="J198" s="5"/>
      <c r="K198" s="5"/>
      <c r="L198" s="5"/>
      <c r="M198" s="5"/>
      <c r="N198" s="5"/>
      <c r="O198" s="5"/>
      <c r="P198" s="5"/>
      <c r="Q198" s="5"/>
      <c r="R198" s="5"/>
      <c r="S198" s="5"/>
      <c r="T198" s="5"/>
      <c r="U198" s="5"/>
      <c r="V198" s="5"/>
      <c r="W198" s="5"/>
      <c r="X198" s="5"/>
      <c r="Y198" s="5"/>
      <c r="Z198" s="5"/>
    </row>
    <row r="199" spans="1:26" ht="15.75" customHeight="1">
      <c r="A199" s="1"/>
      <c r="B199" s="2"/>
      <c r="C199" s="1"/>
      <c r="D199" s="1"/>
      <c r="E199" s="3"/>
      <c r="F199" s="4"/>
      <c r="G199" s="5"/>
      <c r="H199" s="5"/>
      <c r="I199" s="5"/>
      <c r="J199" s="5"/>
      <c r="K199" s="5"/>
      <c r="L199" s="5"/>
      <c r="M199" s="5"/>
      <c r="N199" s="5"/>
      <c r="O199" s="5"/>
      <c r="P199" s="5"/>
      <c r="Q199" s="5"/>
      <c r="R199" s="5"/>
      <c r="S199" s="5"/>
      <c r="T199" s="5"/>
      <c r="U199" s="5"/>
      <c r="V199" s="5"/>
      <c r="W199" s="5"/>
      <c r="X199" s="5"/>
      <c r="Y199" s="5"/>
      <c r="Z199" s="5"/>
    </row>
    <row r="200" spans="1:26" ht="15.75" customHeight="1">
      <c r="A200" s="1"/>
      <c r="B200" s="2"/>
      <c r="C200" s="1"/>
      <c r="D200" s="1"/>
      <c r="E200" s="3"/>
      <c r="F200" s="4"/>
      <c r="G200" s="5"/>
      <c r="H200" s="5"/>
      <c r="I200" s="5"/>
      <c r="J200" s="5"/>
      <c r="K200" s="5"/>
      <c r="L200" s="5"/>
      <c r="M200" s="5"/>
      <c r="N200" s="5"/>
      <c r="O200" s="5"/>
      <c r="P200" s="5"/>
      <c r="Q200" s="5"/>
      <c r="R200" s="5"/>
      <c r="S200" s="5"/>
      <c r="T200" s="5"/>
      <c r="U200" s="5"/>
      <c r="V200" s="5"/>
      <c r="W200" s="5"/>
      <c r="X200" s="5"/>
      <c r="Y200" s="5"/>
      <c r="Z200" s="5"/>
    </row>
    <row r="201" spans="1:26" ht="15.75" customHeight="1">
      <c r="A201" s="1"/>
      <c r="B201" s="2"/>
      <c r="C201" s="1"/>
      <c r="D201" s="1"/>
      <c r="E201" s="3"/>
      <c r="F201" s="4"/>
      <c r="G201" s="5"/>
      <c r="H201" s="5"/>
      <c r="I201" s="5"/>
      <c r="J201" s="5"/>
      <c r="K201" s="5"/>
      <c r="L201" s="5"/>
      <c r="M201" s="5"/>
      <c r="N201" s="5"/>
      <c r="O201" s="5"/>
      <c r="P201" s="5"/>
      <c r="Q201" s="5"/>
      <c r="R201" s="5"/>
      <c r="S201" s="5"/>
      <c r="T201" s="5"/>
      <c r="U201" s="5"/>
      <c r="V201" s="5"/>
      <c r="W201" s="5"/>
      <c r="X201" s="5"/>
      <c r="Y201" s="5"/>
      <c r="Z201" s="5"/>
    </row>
    <row r="202" spans="1:26" ht="15.75" customHeight="1">
      <c r="A202" s="1"/>
      <c r="B202" s="2"/>
      <c r="C202" s="1"/>
      <c r="D202" s="1"/>
      <c r="E202" s="3"/>
      <c r="F202" s="4"/>
      <c r="G202" s="5"/>
      <c r="H202" s="5"/>
      <c r="I202" s="5"/>
      <c r="J202" s="5"/>
      <c r="K202" s="5"/>
      <c r="L202" s="5"/>
      <c r="M202" s="5"/>
      <c r="N202" s="5"/>
      <c r="O202" s="5"/>
      <c r="P202" s="5"/>
      <c r="Q202" s="5"/>
      <c r="R202" s="5"/>
      <c r="S202" s="5"/>
      <c r="T202" s="5"/>
      <c r="U202" s="5"/>
      <c r="V202" s="5"/>
      <c r="W202" s="5"/>
      <c r="X202" s="5"/>
      <c r="Y202" s="5"/>
      <c r="Z202" s="5"/>
    </row>
    <row r="203" spans="1:26" ht="15.75" customHeight="1">
      <c r="A203" s="1"/>
      <c r="B203" s="2"/>
      <c r="C203" s="1"/>
      <c r="D203" s="1"/>
      <c r="E203" s="3"/>
      <c r="F203" s="4"/>
      <c r="G203" s="5"/>
      <c r="H203" s="5"/>
      <c r="I203" s="5"/>
      <c r="J203" s="5"/>
      <c r="K203" s="5"/>
      <c r="L203" s="5"/>
      <c r="M203" s="5"/>
      <c r="N203" s="5"/>
      <c r="O203" s="5"/>
      <c r="P203" s="5"/>
      <c r="Q203" s="5"/>
      <c r="R203" s="5"/>
      <c r="S203" s="5"/>
      <c r="T203" s="5"/>
      <c r="U203" s="5"/>
      <c r="V203" s="5"/>
      <c r="W203" s="5"/>
      <c r="X203" s="5"/>
      <c r="Y203" s="5"/>
      <c r="Z203" s="5"/>
    </row>
    <row r="204" spans="1:26" ht="15.75" customHeight="1">
      <c r="A204" s="1"/>
      <c r="B204" s="2"/>
      <c r="C204" s="1"/>
      <c r="D204" s="1"/>
      <c r="E204" s="3"/>
      <c r="F204" s="4"/>
      <c r="G204" s="5"/>
      <c r="H204" s="5"/>
      <c r="I204" s="5"/>
      <c r="J204" s="5"/>
      <c r="K204" s="5"/>
      <c r="L204" s="5"/>
      <c r="M204" s="5"/>
      <c r="N204" s="5"/>
      <c r="O204" s="5"/>
      <c r="P204" s="5"/>
      <c r="Q204" s="5"/>
      <c r="R204" s="5"/>
      <c r="S204" s="5"/>
      <c r="T204" s="5"/>
      <c r="U204" s="5"/>
      <c r="V204" s="5"/>
      <c r="W204" s="5"/>
      <c r="X204" s="5"/>
      <c r="Y204" s="5"/>
      <c r="Z204" s="5"/>
    </row>
    <row r="205" spans="1:26" ht="15.75" customHeight="1">
      <c r="A205" s="1"/>
      <c r="B205" s="2"/>
      <c r="C205" s="1"/>
      <c r="D205" s="1"/>
      <c r="E205" s="3"/>
      <c r="F205" s="4"/>
      <c r="G205" s="5"/>
      <c r="H205" s="5"/>
      <c r="I205" s="5"/>
      <c r="J205" s="5"/>
      <c r="K205" s="5"/>
      <c r="L205" s="5"/>
      <c r="M205" s="5"/>
      <c r="N205" s="5"/>
      <c r="O205" s="5"/>
      <c r="P205" s="5"/>
      <c r="Q205" s="5"/>
      <c r="R205" s="5"/>
      <c r="S205" s="5"/>
      <c r="T205" s="5"/>
      <c r="U205" s="5"/>
      <c r="V205" s="5"/>
      <c r="W205" s="5"/>
      <c r="X205" s="5"/>
      <c r="Y205" s="5"/>
      <c r="Z205" s="5"/>
    </row>
    <row r="206" spans="1:26" ht="15.75" customHeight="1">
      <c r="A206" s="1"/>
      <c r="B206" s="2"/>
      <c r="C206" s="1"/>
      <c r="D206" s="1"/>
      <c r="E206" s="3"/>
      <c r="F206" s="4"/>
      <c r="G206" s="5"/>
      <c r="H206" s="5"/>
      <c r="I206" s="5"/>
      <c r="J206" s="5"/>
      <c r="K206" s="5"/>
      <c r="L206" s="5"/>
      <c r="M206" s="5"/>
      <c r="N206" s="5"/>
      <c r="O206" s="5"/>
      <c r="P206" s="5"/>
      <c r="Q206" s="5"/>
      <c r="R206" s="5"/>
      <c r="S206" s="5"/>
      <c r="T206" s="5"/>
      <c r="U206" s="5"/>
      <c r="V206" s="5"/>
      <c r="W206" s="5"/>
      <c r="X206" s="5"/>
      <c r="Y206" s="5"/>
      <c r="Z206" s="5"/>
    </row>
    <row r="207" spans="1:26" ht="15.75" customHeight="1">
      <c r="A207" s="1"/>
      <c r="B207" s="2"/>
      <c r="C207" s="1"/>
      <c r="D207" s="1"/>
      <c r="E207" s="3"/>
      <c r="F207" s="4"/>
      <c r="G207" s="5"/>
      <c r="H207" s="5"/>
      <c r="I207" s="5"/>
      <c r="J207" s="5"/>
      <c r="K207" s="5"/>
      <c r="L207" s="5"/>
      <c r="M207" s="5"/>
      <c r="N207" s="5"/>
      <c r="O207" s="5"/>
      <c r="P207" s="5"/>
      <c r="Q207" s="5"/>
      <c r="R207" s="5"/>
      <c r="S207" s="5"/>
      <c r="T207" s="5"/>
      <c r="U207" s="5"/>
      <c r="V207" s="5"/>
      <c r="W207" s="5"/>
      <c r="X207" s="5"/>
      <c r="Y207" s="5"/>
      <c r="Z207" s="5"/>
    </row>
    <row r="208" spans="1:26" ht="15.75" customHeight="1">
      <c r="A208" s="1"/>
      <c r="B208" s="2"/>
      <c r="C208" s="1"/>
      <c r="D208" s="1"/>
      <c r="E208" s="3"/>
      <c r="F208" s="4"/>
      <c r="G208" s="5"/>
      <c r="H208" s="5"/>
      <c r="I208" s="5"/>
      <c r="J208" s="5"/>
      <c r="K208" s="5"/>
      <c r="L208" s="5"/>
      <c r="M208" s="5"/>
      <c r="N208" s="5"/>
      <c r="O208" s="5"/>
      <c r="P208" s="5"/>
      <c r="Q208" s="5"/>
      <c r="R208" s="5"/>
      <c r="S208" s="5"/>
      <c r="T208" s="5"/>
      <c r="U208" s="5"/>
      <c r="V208" s="5"/>
      <c r="W208" s="5"/>
      <c r="X208" s="5"/>
      <c r="Y208" s="5"/>
      <c r="Z208" s="5"/>
    </row>
    <row r="209" spans="1:26" ht="15.75" customHeight="1">
      <c r="A209" s="1"/>
      <c r="B209" s="2"/>
      <c r="C209" s="1"/>
      <c r="D209" s="1"/>
      <c r="E209" s="3"/>
      <c r="F209" s="4"/>
      <c r="G209" s="5"/>
      <c r="H209" s="5"/>
      <c r="I209" s="5"/>
      <c r="J209" s="5"/>
      <c r="K209" s="5"/>
      <c r="L209" s="5"/>
      <c r="M209" s="5"/>
      <c r="N209" s="5"/>
      <c r="O209" s="5"/>
      <c r="P209" s="5"/>
      <c r="Q209" s="5"/>
      <c r="R209" s="5"/>
      <c r="S209" s="5"/>
      <c r="T209" s="5"/>
      <c r="U209" s="5"/>
      <c r="V209" s="5"/>
      <c r="W209" s="5"/>
      <c r="X209" s="5"/>
      <c r="Y209" s="5"/>
      <c r="Z209" s="5"/>
    </row>
    <row r="210" spans="1:26" ht="15.75" customHeight="1">
      <c r="A210" s="1"/>
      <c r="B210" s="2"/>
      <c r="C210" s="1"/>
      <c r="D210" s="1"/>
      <c r="E210" s="3"/>
      <c r="F210" s="4"/>
      <c r="G210" s="5"/>
      <c r="H210" s="5"/>
      <c r="I210" s="5"/>
      <c r="J210" s="5"/>
      <c r="K210" s="5"/>
      <c r="L210" s="5"/>
      <c r="M210" s="5"/>
      <c r="N210" s="5"/>
      <c r="O210" s="5"/>
      <c r="P210" s="5"/>
      <c r="Q210" s="5"/>
      <c r="R210" s="5"/>
      <c r="S210" s="5"/>
      <c r="T210" s="5"/>
      <c r="U210" s="5"/>
      <c r="V210" s="5"/>
      <c r="W210" s="5"/>
      <c r="X210" s="5"/>
      <c r="Y210" s="5"/>
      <c r="Z210" s="5"/>
    </row>
    <row r="211" spans="1:26" ht="15.75" customHeight="1">
      <c r="A211" s="1"/>
      <c r="B211" s="2"/>
      <c r="C211" s="1"/>
      <c r="D211" s="1"/>
      <c r="E211" s="3"/>
      <c r="F211" s="4"/>
      <c r="G211" s="5"/>
      <c r="H211" s="5"/>
      <c r="I211" s="5"/>
      <c r="J211" s="5"/>
      <c r="K211" s="5"/>
      <c r="L211" s="5"/>
      <c r="M211" s="5"/>
      <c r="N211" s="5"/>
      <c r="O211" s="5"/>
      <c r="P211" s="5"/>
      <c r="Q211" s="5"/>
      <c r="R211" s="5"/>
      <c r="S211" s="5"/>
      <c r="T211" s="5"/>
      <c r="U211" s="5"/>
      <c r="V211" s="5"/>
      <c r="W211" s="5"/>
      <c r="X211" s="5"/>
      <c r="Y211" s="5"/>
      <c r="Z211" s="5"/>
    </row>
    <row r="212" spans="1:26" ht="15.75" customHeight="1">
      <c r="A212" s="1"/>
      <c r="B212" s="2"/>
      <c r="C212" s="1"/>
      <c r="D212" s="1"/>
      <c r="E212" s="3"/>
      <c r="F212" s="4"/>
      <c r="G212" s="5"/>
      <c r="H212" s="5"/>
      <c r="I212" s="5"/>
      <c r="J212" s="5"/>
      <c r="K212" s="5"/>
      <c r="L212" s="5"/>
      <c r="M212" s="5"/>
      <c r="N212" s="5"/>
      <c r="O212" s="5"/>
      <c r="P212" s="5"/>
      <c r="Q212" s="5"/>
      <c r="R212" s="5"/>
      <c r="S212" s="5"/>
      <c r="T212" s="5"/>
      <c r="U212" s="5"/>
      <c r="V212" s="5"/>
      <c r="W212" s="5"/>
      <c r="X212" s="5"/>
      <c r="Y212" s="5"/>
      <c r="Z212" s="5"/>
    </row>
    <row r="213" spans="1:26" ht="15.75" customHeight="1">
      <c r="A213" s="1"/>
      <c r="B213" s="2"/>
      <c r="C213" s="1"/>
      <c r="D213" s="1"/>
      <c r="E213" s="3"/>
      <c r="F213" s="4"/>
      <c r="G213" s="5"/>
      <c r="H213" s="5"/>
      <c r="I213" s="5"/>
      <c r="J213" s="5"/>
      <c r="K213" s="5"/>
      <c r="L213" s="5"/>
      <c r="M213" s="5"/>
      <c r="N213" s="5"/>
      <c r="O213" s="5"/>
      <c r="P213" s="5"/>
      <c r="Q213" s="5"/>
      <c r="R213" s="5"/>
      <c r="S213" s="5"/>
      <c r="T213" s="5"/>
      <c r="U213" s="5"/>
      <c r="V213" s="5"/>
      <c r="W213" s="5"/>
      <c r="X213" s="5"/>
      <c r="Y213" s="5"/>
      <c r="Z213" s="5"/>
    </row>
    <row r="214" spans="1:26" ht="15.75" customHeight="1">
      <c r="A214" s="1"/>
      <c r="B214" s="2"/>
      <c r="C214" s="1"/>
      <c r="D214" s="1"/>
      <c r="E214" s="3"/>
      <c r="F214" s="4"/>
      <c r="G214" s="5"/>
      <c r="H214" s="5"/>
      <c r="I214" s="5"/>
      <c r="J214" s="5"/>
      <c r="K214" s="5"/>
      <c r="L214" s="5"/>
      <c r="M214" s="5"/>
      <c r="N214" s="5"/>
      <c r="O214" s="5"/>
      <c r="P214" s="5"/>
      <c r="Q214" s="5"/>
      <c r="R214" s="5"/>
      <c r="S214" s="5"/>
      <c r="T214" s="5"/>
      <c r="U214" s="5"/>
      <c r="V214" s="5"/>
      <c r="W214" s="5"/>
      <c r="X214" s="5"/>
      <c r="Y214" s="5"/>
      <c r="Z214" s="5"/>
    </row>
    <row r="215" spans="1:26" ht="15.75" customHeight="1">
      <c r="A215" s="1"/>
      <c r="B215" s="2"/>
      <c r="C215" s="1"/>
      <c r="D215" s="1"/>
      <c r="E215" s="3"/>
      <c r="F215" s="4"/>
      <c r="G215" s="5"/>
      <c r="H215" s="5"/>
      <c r="I215" s="5"/>
      <c r="J215" s="5"/>
      <c r="K215" s="5"/>
      <c r="L215" s="5"/>
      <c r="M215" s="5"/>
      <c r="N215" s="5"/>
      <c r="O215" s="5"/>
      <c r="P215" s="5"/>
      <c r="Q215" s="5"/>
      <c r="R215" s="5"/>
      <c r="S215" s="5"/>
      <c r="T215" s="5"/>
      <c r="U215" s="5"/>
      <c r="V215" s="5"/>
      <c r="W215" s="5"/>
      <c r="X215" s="5"/>
      <c r="Y215" s="5"/>
      <c r="Z215" s="5"/>
    </row>
    <row r="216" spans="1:26" ht="15.75" customHeight="1">
      <c r="A216" s="1"/>
      <c r="B216" s="2"/>
      <c r="C216" s="1"/>
      <c r="D216" s="1"/>
      <c r="E216" s="3"/>
      <c r="F216" s="4"/>
      <c r="G216" s="5"/>
      <c r="H216" s="5"/>
      <c r="I216" s="5"/>
      <c r="J216" s="5"/>
      <c r="K216" s="5"/>
      <c r="L216" s="5"/>
      <c r="M216" s="5"/>
      <c r="N216" s="5"/>
      <c r="O216" s="5"/>
      <c r="P216" s="5"/>
      <c r="Q216" s="5"/>
      <c r="R216" s="5"/>
      <c r="S216" s="5"/>
      <c r="T216" s="5"/>
      <c r="U216" s="5"/>
      <c r="V216" s="5"/>
      <c r="W216" s="5"/>
      <c r="X216" s="5"/>
      <c r="Y216" s="5"/>
      <c r="Z216" s="5"/>
    </row>
    <row r="217" spans="1:26" ht="15.75" customHeight="1">
      <c r="A217" s="1"/>
      <c r="B217" s="2"/>
      <c r="C217" s="1"/>
      <c r="D217" s="1"/>
      <c r="E217" s="3"/>
      <c r="F217" s="4"/>
      <c r="G217" s="5"/>
      <c r="H217" s="5"/>
      <c r="I217" s="5"/>
      <c r="J217" s="5"/>
      <c r="K217" s="5"/>
      <c r="L217" s="5"/>
      <c r="M217" s="5"/>
      <c r="N217" s="5"/>
      <c r="O217" s="5"/>
      <c r="P217" s="5"/>
      <c r="Q217" s="5"/>
      <c r="R217" s="5"/>
      <c r="S217" s="5"/>
      <c r="T217" s="5"/>
      <c r="U217" s="5"/>
      <c r="V217" s="5"/>
      <c r="W217" s="5"/>
      <c r="X217" s="5"/>
      <c r="Y217" s="5"/>
      <c r="Z217" s="5"/>
    </row>
    <row r="218" spans="1:26" ht="15.75" customHeight="1">
      <c r="A218" s="1"/>
      <c r="B218" s="2"/>
      <c r="C218" s="1"/>
      <c r="D218" s="1"/>
      <c r="E218" s="3"/>
      <c r="F218" s="4"/>
      <c r="G218" s="5"/>
      <c r="H218" s="5"/>
      <c r="I218" s="5"/>
      <c r="J218" s="5"/>
      <c r="K218" s="5"/>
      <c r="L218" s="5"/>
      <c r="M218" s="5"/>
      <c r="N218" s="5"/>
      <c r="O218" s="5"/>
      <c r="P218" s="5"/>
      <c r="Q218" s="5"/>
      <c r="R218" s="5"/>
      <c r="S218" s="5"/>
      <c r="T218" s="5"/>
      <c r="U218" s="5"/>
      <c r="V218" s="5"/>
      <c r="W218" s="5"/>
      <c r="X218" s="5"/>
      <c r="Y218" s="5"/>
      <c r="Z218" s="5"/>
    </row>
    <row r="219" spans="1:26" ht="15.75" customHeight="1">
      <c r="A219" s="1"/>
      <c r="B219" s="2"/>
      <c r="C219" s="1"/>
      <c r="D219" s="1"/>
      <c r="E219" s="3"/>
      <c r="F219" s="4"/>
      <c r="G219" s="5"/>
      <c r="H219" s="5"/>
      <c r="I219" s="5"/>
      <c r="J219" s="5"/>
      <c r="K219" s="5"/>
      <c r="L219" s="5"/>
      <c r="M219" s="5"/>
      <c r="N219" s="5"/>
      <c r="O219" s="5"/>
      <c r="P219" s="5"/>
      <c r="Q219" s="5"/>
      <c r="R219" s="5"/>
      <c r="S219" s="5"/>
      <c r="T219" s="5"/>
      <c r="U219" s="5"/>
      <c r="V219" s="5"/>
      <c r="W219" s="5"/>
      <c r="X219" s="5"/>
      <c r="Y219" s="5"/>
      <c r="Z219" s="5"/>
    </row>
    <row r="220" spans="1:26" ht="15.75" customHeight="1">
      <c r="A220" s="1"/>
      <c r="B220" s="2"/>
      <c r="C220" s="1"/>
      <c r="D220" s="1"/>
      <c r="E220" s="3"/>
      <c r="F220" s="4"/>
      <c r="G220" s="5"/>
      <c r="H220" s="5"/>
      <c r="I220" s="5"/>
      <c r="J220" s="5"/>
      <c r="K220" s="5"/>
      <c r="L220" s="5"/>
      <c r="M220" s="5"/>
      <c r="N220" s="5"/>
      <c r="O220" s="5"/>
      <c r="P220" s="5"/>
      <c r="Q220" s="5"/>
      <c r="R220" s="5"/>
      <c r="S220" s="5"/>
      <c r="T220" s="5"/>
      <c r="U220" s="5"/>
      <c r="V220" s="5"/>
      <c r="W220" s="5"/>
      <c r="X220" s="5"/>
      <c r="Y220" s="5"/>
      <c r="Z220" s="5"/>
    </row>
    <row r="221" spans="1:26" ht="15.75" customHeight="1">
      <c r="A221" s="1"/>
      <c r="B221" s="2"/>
      <c r="C221" s="1"/>
      <c r="D221" s="1"/>
      <c r="E221" s="3"/>
      <c r="F221" s="4"/>
      <c r="G221" s="5"/>
      <c r="H221" s="5"/>
      <c r="I221" s="5"/>
      <c r="J221" s="5"/>
      <c r="K221" s="5"/>
      <c r="L221" s="5"/>
      <c r="M221" s="5"/>
      <c r="N221" s="5"/>
      <c r="O221" s="5"/>
      <c r="P221" s="5"/>
      <c r="Q221" s="5"/>
      <c r="R221" s="5"/>
      <c r="S221" s="5"/>
      <c r="T221" s="5"/>
      <c r="U221" s="5"/>
      <c r="V221" s="5"/>
      <c r="W221" s="5"/>
      <c r="X221" s="5"/>
      <c r="Y221" s="5"/>
      <c r="Z221" s="5"/>
    </row>
    <row r="222" spans="1:26" ht="15.75" customHeight="1">
      <c r="A222" s="1"/>
      <c r="B222" s="2"/>
      <c r="C222" s="1"/>
      <c r="D222" s="1"/>
      <c r="E222" s="3"/>
      <c r="F222" s="4"/>
      <c r="G222" s="5"/>
      <c r="H222" s="5"/>
      <c r="I222" s="5"/>
      <c r="J222" s="5"/>
      <c r="K222" s="5"/>
      <c r="L222" s="5"/>
      <c r="M222" s="5"/>
      <c r="N222" s="5"/>
      <c r="O222" s="5"/>
      <c r="P222" s="5"/>
      <c r="Q222" s="5"/>
      <c r="R222" s="5"/>
      <c r="S222" s="5"/>
      <c r="T222" s="5"/>
      <c r="U222" s="5"/>
      <c r="V222" s="5"/>
      <c r="W222" s="5"/>
      <c r="X222" s="5"/>
      <c r="Y222" s="5"/>
      <c r="Z222" s="5"/>
    </row>
    <row r="223" spans="1:26" ht="15.75" customHeight="1">
      <c r="A223" s="1"/>
      <c r="B223" s="2"/>
      <c r="C223" s="1"/>
      <c r="D223" s="1"/>
      <c r="E223" s="3"/>
      <c r="F223" s="4"/>
      <c r="G223" s="5"/>
      <c r="H223" s="5"/>
      <c r="I223" s="5"/>
      <c r="J223" s="5"/>
      <c r="K223" s="5"/>
      <c r="L223" s="5"/>
      <c r="M223" s="5"/>
      <c r="N223" s="5"/>
      <c r="O223" s="5"/>
      <c r="P223" s="5"/>
      <c r="Q223" s="5"/>
      <c r="R223" s="5"/>
      <c r="S223" s="5"/>
      <c r="T223" s="5"/>
      <c r="U223" s="5"/>
      <c r="V223" s="5"/>
      <c r="W223" s="5"/>
      <c r="X223" s="5"/>
      <c r="Y223" s="5"/>
      <c r="Z223" s="5"/>
    </row>
    <row r="224" spans="1:26" ht="15.75" customHeight="1">
      <c r="A224" s="1"/>
      <c r="B224" s="2"/>
      <c r="C224" s="1"/>
      <c r="D224" s="1"/>
      <c r="E224" s="3"/>
      <c r="F224" s="4"/>
      <c r="G224" s="5"/>
      <c r="H224" s="5"/>
      <c r="I224" s="5"/>
      <c r="J224" s="5"/>
      <c r="K224" s="5"/>
      <c r="L224" s="5"/>
      <c r="M224" s="5"/>
      <c r="N224" s="5"/>
      <c r="O224" s="5"/>
      <c r="P224" s="5"/>
      <c r="Q224" s="5"/>
      <c r="R224" s="5"/>
      <c r="S224" s="5"/>
      <c r="T224" s="5"/>
      <c r="U224" s="5"/>
      <c r="V224" s="5"/>
      <c r="W224" s="5"/>
      <c r="X224" s="5"/>
      <c r="Y224" s="5"/>
      <c r="Z224" s="5"/>
    </row>
    <row r="225" spans="1:26" ht="15.75" customHeight="1">
      <c r="A225" s="1"/>
      <c r="B225" s="2"/>
      <c r="C225" s="1"/>
      <c r="D225" s="1"/>
      <c r="E225" s="3"/>
      <c r="F225" s="4"/>
      <c r="G225" s="5"/>
      <c r="H225" s="5"/>
      <c r="I225" s="5"/>
      <c r="J225" s="5"/>
      <c r="K225" s="5"/>
      <c r="L225" s="5"/>
      <c r="M225" s="5"/>
      <c r="N225" s="5"/>
      <c r="O225" s="5"/>
      <c r="P225" s="5"/>
      <c r="Q225" s="5"/>
      <c r="R225" s="5"/>
      <c r="S225" s="5"/>
      <c r="T225" s="5"/>
      <c r="U225" s="5"/>
      <c r="V225" s="5"/>
      <c r="W225" s="5"/>
      <c r="X225" s="5"/>
      <c r="Y225" s="5"/>
      <c r="Z225" s="5"/>
    </row>
    <row r="226" spans="1:26" ht="15.75" customHeight="1">
      <c r="A226" s="1"/>
      <c r="B226" s="2"/>
      <c r="C226" s="1"/>
      <c r="D226" s="1"/>
      <c r="E226" s="3"/>
      <c r="F226" s="4"/>
      <c r="G226" s="5"/>
      <c r="H226" s="5"/>
      <c r="I226" s="5"/>
      <c r="J226" s="5"/>
      <c r="K226" s="5"/>
      <c r="L226" s="5"/>
      <c r="M226" s="5"/>
      <c r="N226" s="5"/>
      <c r="O226" s="5"/>
      <c r="P226" s="5"/>
      <c r="Q226" s="5"/>
      <c r="R226" s="5"/>
      <c r="S226" s="5"/>
      <c r="T226" s="5"/>
      <c r="U226" s="5"/>
      <c r="V226" s="5"/>
      <c r="W226" s="5"/>
      <c r="X226" s="5"/>
      <c r="Y226" s="5"/>
      <c r="Z226" s="5"/>
    </row>
    <row r="227" spans="1:26" ht="15.75" customHeight="1">
      <c r="A227" s="1"/>
      <c r="B227" s="2"/>
      <c r="C227" s="1"/>
      <c r="D227" s="1"/>
      <c r="E227" s="3"/>
      <c r="F227" s="4"/>
      <c r="G227" s="5"/>
      <c r="H227" s="5"/>
      <c r="I227" s="5"/>
      <c r="J227" s="5"/>
      <c r="K227" s="5"/>
      <c r="L227" s="5"/>
      <c r="M227" s="5"/>
      <c r="N227" s="5"/>
      <c r="O227" s="5"/>
      <c r="P227" s="5"/>
      <c r="Q227" s="5"/>
      <c r="R227" s="5"/>
      <c r="S227" s="5"/>
      <c r="T227" s="5"/>
      <c r="U227" s="5"/>
      <c r="V227" s="5"/>
      <c r="W227" s="5"/>
      <c r="X227" s="5"/>
      <c r="Y227" s="5"/>
      <c r="Z227" s="5"/>
    </row>
    <row r="228" spans="1:26" ht="15.75" customHeight="1">
      <c r="A228" s="1"/>
      <c r="B228" s="2"/>
      <c r="C228" s="1"/>
      <c r="D228" s="1"/>
      <c r="E228" s="3"/>
      <c r="F228" s="4"/>
      <c r="G228" s="5"/>
      <c r="H228" s="5"/>
      <c r="I228" s="5"/>
      <c r="J228" s="5"/>
      <c r="K228" s="5"/>
      <c r="L228" s="5"/>
      <c r="M228" s="5"/>
      <c r="N228" s="5"/>
      <c r="O228" s="5"/>
      <c r="P228" s="5"/>
      <c r="Q228" s="5"/>
      <c r="R228" s="5"/>
      <c r="S228" s="5"/>
      <c r="T228" s="5"/>
      <c r="U228" s="5"/>
      <c r="V228" s="5"/>
      <c r="W228" s="5"/>
      <c r="X228" s="5"/>
      <c r="Y228" s="5"/>
      <c r="Z228" s="5"/>
    </row>
    <row r="229" spans="1:26" ht="15.75" customHeight="1">
      <c r="A229" s="1"/>
      <c r="B229" s="2"/>
      <c r="C229" s="1"/>
      <c r="D229" s="1"/>
      <c r="E229" s="3"/>
      <c r="F229" s="4"/>
      <c r="G229" s="5"/>
      <c r="H229" s="5"/>
      <c r="I229" s="5"/>
      <c r="J229" s="5"/>
      <c r="K229" s="5"/>
      <c r="L229" s="5"/>
      <c r="M229" s="5"/>
      <c r="N229" s="5"/>
      <c r="O229" s="5"/>
      <c r="P229" s="5"/>
      <c r="Q229" s="5"/>
      <c r="R229" s="5"/>
      <c r="S229" s="5"/>
      <c r="T229" s="5"/>
      <c r="U229" s="5"/>
      <c r="V229" s="5"/>
      <c r="W229" s="5"/>
      <c r="X229" s="5"/>
      <c r="Y229" s="5"/>
      <c r="Z229" s="5"/>
    </row>
    <row r="230" spans="1:26" ht="15.75" customHeight="1">
      <c r="A230" s="1"/>
      <c r="B230" s="2"/>
      <c r="C230" s="1"/>
      <c r="D230" s="1"/>
      <c r="E230" s="3"/>
      <c r="F230" s="4"/>
      <c r="G230" s="5"/>
      <c r="H230" s="5"/>
      <c r="I230" s="5"/>
      <c r="J230" s="5"/>
      <c r="K230" s="5"/>
      <c r="L230" s="5"/>
      <c r="M230" s="5"/>
      <c r="N230" s="5"/>
      <c r="O230" s="5"/>
      <c r="P230" s="5"/>
      <c r="Q230" s="5"/>
      <c r="R230" s="5"/>
      <c r="S230" s="5"/>
      <c r="T230" s="5"/>
      <c r="U230" s="5"/>
      <c r="V230" s="5"/>
      <c r="W230" s="5"/>
      <c r="X230" s="5"/>
      <c r="Y230" s="5"/>
      <c r="Z230" s="5"/>
    </row>
    <row r="231" spans="1:26" ht="15.75" customHeight="1">
      <c r="A231" s="1"/>
      <c r="B231" s="2"/>
      <c r="C231" s="1"/>
      <c r="D231" s="1"/>
      <c r="E231" s="3"/>
      <c r="F231" s="4"/>
      <c r="G231" s="5"/>
      <c r="H231" s="5"/>
      <c r="I231" s="5"/>
      <c r="J231" s="5"/>
      <c r="K231" s="5"/>
      <c r="L231" s="5"/>
      <c r="M231" s="5"/>
      <c r="N231" s="5"/>
      <c r="O231" s="5"/>
      <c r="P231" s="5"/>
      <c r="Q231" s="5"/>
      <c r="R231" s="5"/>
      <c r="S231" s="5"/>
      <c r="T231" s="5"/>
      <c r="U231" s="5"/>
      <c r="V231" s="5"/>
      <c r="W231" s="5"/>
      <c r="X231" s="5"/>
      <c r="Y231" s="5"/>
      <c r="Z231" s="5"/>
    </row>
    <row r="232" spans="1:26" ht="15.75" customHeight="1">
      <c r="A232" s="1"/>
      <c r="B232" s="2"/>
      <c r="C232" s="1"/>
      <c r="D232" s="1"/>
      <c r="E232" s="3"/>
      <c r="F232" s="4"/>
      <c r="G232" s="5"/>
      <c r="H232" s="5"/>
      <c r="I232" s="5"/>
      <c r="J232" s="5"/>
      <c r="K232" s="5"/>
      <c r="L232" s="5"/>
      <c r="M232" s="5"/>
      <c r="N232" s="5"/>
      <c r="O232" s="5"/>
      <c r="P232" s="5"/>
      <c r="Q232" s="5"/>
      <c r="R232" s="5"/>
      <c r="S232" s="5"/>
      <c r="T232" s="5"/>
      <c r="U232" s="5"/>
      <c r="V232" s="5"/>
      <c r="W232" s="5"/>
      <c r="X232" s="5"/>
      <c r="Y232" s="5"/>
      <c r="Z232" s="5"/>
    </row>
    <row r="233" spans="1:26" ht="15.75" customHeight="1">
      <c r="A233" s="1"/>
      <c r="B233" s="2"/>
      <c r="C233" s="1"/>
      <c r="D233" s="1"/>
      <c r="E233" s="3"/>
      <c r="F233" s="4"/>
      <c r="G233" s="5"/>
      <c r="H233" s="5"/>
      <c r="I233" s="5"/>
      <c r="J233" s="5"/>
      <c r="K233" s="5"/>
      <c r="L233" s="5"/>
      <c r="M233" s="5"/>
      <c r="N233" s="5"/>
      <c r="O233" s="5"/>
      <c r="P233" s="5"/>
      <c r="Q233" s="5"/>
      <c r="R233" s="5"/>
      <c r="S233" s="5"/>
      <c r="T233" s="5"/>
      <c r="U233" s="5"/>
      <c r="V233" s="5"/>
      <c r="W233" s="5"/>
      <c r="X233" s="5"/>
      <c r="Y233" s="5"/>
      <c r="Z233" s="5"/>
    </row>
    <row r="234" spans="1:26" ht="15.75" customHeight="1">
      <c r="A234" s="1"/>
      <c r="B234" s="2"/>
      <c r="C234" s="1"/>
      <c r="D234" s="1"/>
      <c r="E234" s="3"/>
      <c r="F234" s="4"/>
      <c r="G234" s="5"/>
      <c r="H234" s="5"/>
      <c r="I234" s="5"/>
      <c r="J234" s="5"/>
      <c r="K234" s="5"/>
      <c r="L234" s="5"/>
      <c r="M234" s="5"/>
      <c r="N234" s="5"/>
      <c r="O234" s="5"/>
      <c r="P234" s="5"/>
      <c r="Q234" s="5"/>
      <c r="R234" s="5"/>
      <c r="S234" s="5"/>
      <c r="T234" s="5"/>
      <c r="U234" s="5"/>
      <c r="V234" s="5"/>
      <c r="W234" s="5"/>
      <c r="X234" s="5"/>
      <c r="Y234" s="5"/>
      <c r="Z234" s="5"/>
    </row>
    <row r="235" spans="1:26" ht="15.75" customHeight="1">
      <c r="A235" s="1"/>
      <c r="B235" s="2"/>
      <c r="C235" s="1"/>
      <c r="D235" s="1"/>
      <c r="E235" s="3"/>
      <c r="F235" s="4"/>
      <c r="G235" s="5"/>
      <c r="H235" s="5"/>
      <c r="I235" s="5"/>
      <c r="J235" s="5"/>
      <c r="K235" s="5"/>
      <c r="L235" s="5"/>
      <c r="M235" s="5"/>
      <c r="N235" s="5"/>
      <c r="O235" s="5"/>
      <c r="P235" s="5"/>
      <c r="Q235" s="5"/>
      <c r="R235" s="5"/>
      <c r="S235" s="5"/>
      <c r="T235" s="5"/>
      <c r="U235" s="5"/>
      <c r="V235" s="5"/>
      <c r="W235" s="5"/>
      <c r="X235" s="5"/>
      <c r="Y235" s="5"/>
      <c r="Z235" s="5"/>
    </row>
    <row r="236" spans="1:26" ht="15.75" customHeight="1">
      <c r="A236" s="1"/>
      <c r="B236" s="2"/>
      <c r="C236" s="1"/>
      <c r="D236" s="1"/>
      <c r="E236" s="3"/>
      <c r="F236" s="4"/>
      <c r="G236" s="5"/>
      <c r="H236" s="5"/>
      <c r="I236" s="5"/>
      <c r="J236" s="5"/>
      <c r="K236" s="5"/>
      <c r="L236" s="5"/>
      <c r="M236" s="5"/>
      <c r="N236" s="5"/>
      <c r="O236" s="5"/>
      <c r="P236" s="5"/>
      <c r="Q236" s="5"/>
      <c r="R236" s="5"/>
      <c r="S236" s="5"/>
      <c r="T236" s="5"/>
      <c r="U236" s="5"/>
      <c r="V236" s="5"/>
      <c r="W236" s="5"/>
      <c r="X236" s="5"/>
      <c r="Y236" s="5"/>
      <c r="Z236" s="5"/>
    </row>
    <row r="237" spans="1:26" ht="15.75" customHeight="1">
      <c r="A237" s="1"/>
      <c r="B237" s="2"/>
      <c r="C237" s="1"/>
      <c r="D237" s="1"/>
      <c r="E237" s="3"/>
      <c r="F237" s="4"/>
      <c r="G237" s="5"/>
      <c r="H237" s="5"/>
      <c r="I237" s="5"/>
      <c r="J237" s="5"/>
      <c r="K237" s="5"/>
      <c r="L237" s="5"/>
      <c r="M237" s="5"/>
      <c r="N237" s="5"/>
      <c r="O237" s="5"/>
      <c r="P237" s="5"/>
      <c r="Q237" s="5"/>
      <c r="R237" s="5"/>
      <c r="S237" s="5"/>
      <c r="T237" s="5"/>
      <c r="U237" s="5"/>
      <c r="V237" s="5"/>
      <c r="W237" s="5"/>
      <c r="X237" s="5"/>
      <c r="Y237" s="5"/>
      <c r="Z237" s="5"/>
    </row>
    <row r="238" spans="1:26" ht="15.75" customHeight="1">
      <c r="A238" s="1"/>
      <c r="B238" s="2"/>
      <c r="C238" s="1"/>
      <c r="D238" s="1"/>
      <c r="E238" s="3"/>
      <c r="F238" s="4"/>
      <c r="G238" s="5"/>
      <c r="H238" s="5"/>
      <c r="I238" s="5"/>
      <c r="J238" s="5"/>
      <c r="K238" s="5"/>
      <c r="L238" s="5"/>
      <c r="M238" s="5"/>
      <c r="N238" s="5"/>
      <c r="O238" s="5"/>
      <c r="P238" s="5"/>
      <c r="Q238" s="5"/>
      <c r="R238" s="5"/>
      <c r="S238" s="5"/>
      <c r="T238" s="5"/>
      <c r="U238" s="5"/>
      <c r="V238" s="5"/>
      <c r="W238" s="5"/>
      <c r="X238" s="5"/>
      <c r="Y238" s="5"/>
      <c r="Z238" s="5"/>
    </row>
    <row r="239" spans="1:26" ht="15.75" customHeight="1">
      <c r="A239" s="1"/>
      <c r="B239" s="2"/>
      <c r="C239" s="1"/>
      <c r="D239" s="1"/>
      <c r="E239" s="3"/>
      <c r="F239" s="4"/>
      <c r="G239" s="5"/>
      <c r="H239" s="5"/>
      <c r="I239" s="5"/>
      <c r="J239" s="5"/>
      <c r="K239" s="5"/>
      <c r="L239" s="5"/>
      <c r="M239" s="5"/>
      <c r="N239" s="5"/>
      <c r="O239" s="5"/>
      <c r="P239" s="5"/>
      <c r="Q239" s="5"/>
      <c r="R239" s="5"/>
      <c r="S239" s="5"/>
      <c r="T239" s="5"/>
      <c r="U239" s="5"/>
      <c r="V239" s="5"/>
      <c r="W239" s="5"/>
      <c r="X239" s="5"/>
      <c r="Y239" s="5"/>
      <c r="Z239" s="5"/>
    </row>
    <row r="240" spans="1:26" ht="15.75" customHeight="1">
      <c r="A240" s="1"/>
      <c r="B240" s="2"/>
      <c r="C240" s="1"/>
      <c r="D240" s="1"/>
      <c r="E240" s="3"/>
      <c r="F240" s="4"/>
      <c r="G240" s="5"/>
      <c r="H240" s="5"/>
      <c r="I240" s="5"/>
      <c r="J240" s="5"/>
      <c r="K240" s="5"/>
      <c r="L240" s="5"/>
      <c r="M240" s="5"/>
      <c r="N240" s="5"/>
      <c r="O240" s="5"/>
      <c r="P240" s="5"/>
      <c r="Q240" s="5"/>
      <c r="R240" s="5"/>
      <c r="S240" s="5"/>
      <c r="T240" s="5"/>
      <c r="U240" s="5"/>
      <c r="V240" s="5"/>
      <c r="W240" s="5"/>
      <c r="X240" s="5"/>
      <c r="Y240" s="5"/>
      <c r="Z240" s="5"/>
    </row>
    <row r="241" spans="1:26" ht="15.75" customHeight="1">
      <c r="A241" s="1"/>
      <c r="B241" s="2"/>
      <c r="C241" s="1"/>
      <c r="D241" s="1"/>
      <c r="E241" s="3"/>
      <c r="F241" s="4"/>
      <c r="G241" s="5"/>
      <c r="H241" s="5"/>
      <c r="I241" s="5"/>
      <c r="J241" s="5"/>
      <c r="K241" s="5"/>
      <c r="L241" s="5"/>
      <c r="M241" s="5"/>
      <c r="N241" s="5"/>
      <c r="O241" s="5"/>
      <c r="P241" s="5"/>
      <c r="Q241" s="5"/>
      <c r="R241" s="5"/>
      <c r="S241" s="5"/>
      <c r="T241" s="5"/>
      <c r="U241" s="5"/>
      <c r="V241" s="5"/>
      <c r="W241" s="5"/>
      <c r="X241" s="5"/>
      <c r="Y241" s="5"/>
      <c r="Z241" s="5"/>
    </row>
    <row r="242" spans="1:26" ht="15.75" customHeight="1">
      <c r="A242" s="1"/>
      <c r="B242" s="2"/>
      <c r="C242" s="1"/>
      <c r="D242" s="1"/>
      <c r="E242" s="3"/>
      <c r="F242" s="4"/>
      <c r="G242" s="5"/>
      <c r="H242" s="5"/>
      <c r="I242" s="5"/>
      <c r="J242" s="5"/>
      <c r="K242" s="5"/>
      <c r="L242" s="5"/>
      <c r="M242" s="5"/>
      <c r="N242" s="5"/>
      <c r="O242" s="5"/>
      <c r="P242" s="5"/>
      <c r="Q242" s="5"/>
      <c r="R242" s="5"/>
      <c r="S242" s="5"/>
      <c r="T242" s="5"/>
      <c r="U242" s="5"/>
      <c r="V242" s="5"/>
      <c r="W242" s="5"/>
      <c r="X242" s="5"/>
      <c r="Y242" s="5"/>
      <c r="Z242" s="5"/>
    </row>
    <row r="243" spans="1:26" ht="15.75" customHeight="1">
      <c r="A243" s="1"/>
      <c r="B243" s="2"/>
      <c r="C243" s="1"/>
      <c r="D243" s="1"/>
      <c r="E243" s="3"/>
      <c r="F243" s="4"/>
      <c r="G243" s="5"/>
      <c r="H243" s="5"/>
      <c r="I243" s="5"/>
      <c r="J243" s="5"/>
      <c r="K243" s="5"/>
      <c r="L243" s="5"/>
      <c r="M243" s="5"/>
      <c r="N243" s="5"/>
      <c r="O243" s="5"/>
      <c r="P243" s="5"/>
      <c r="Q243" s="5"/>
      <c r="R243" s="5"/>
      <c r="S243" s="5"/>
      <c r="T243" s="5"/>
      <c r="U243" s="5"/>
      <c r="V243" s="5"/>
      <c r="W243" s="5"/>
      <c r="X243" s="5"/>
      <c r="Y243" s="5"/>
      <c r="Z243" s="5"/>
    </row>
    <row r="244" spans="1:26" ht="15.75" customHeight="1">
      <c r="A244" s="1"/>
      <c r="B244" s="2"/>
      <c r="C244" s="1"/>
      <c r="D244" s="1"/>
      <c r="E244" s="3"/>
      <c r="F244" s="4"/>
      <c r="G244" s="5"/>
      <c r="H244" s="5"/>
      <c r="I244" s="5"/>
      <c r="J244" s="5"/>
      <c r="K244" s="5"/>
      <c r="L244" s="5"/>
      <c r="M244" s="5"/>
      <c r="N244" s="5"/>
      <c r="O244" s="5"/>
      <c r="P244" s="5"/>
      <c r="Q244" s="5"/>
      <c r="R244" s="5"/>
      <c r="S244" s="5"/>
      <c r="T244" s="5"/>
      <c r="U244" s="5"/>
      <c r="V244" s="5"/>
      <c r="W244" s="5"/>
      <c r="X244" s="5"/>
      <c r="Y244" s="5"/>
      <c r="Z244" s="5"/>
    </row>
    <row r="245" spans="1:26" ht="15.75" customHeight="1">
      <c r="A245" s="1"/>
      <c r="B245" s="2"/>
      <c r="C245" s="1"/>
      <c r="D245" s="1"/>
      <c r="E245" s="3"/>
      <c r="F245" s="4"/>
      <c r="G245" s="5"/>
      <c r="H245" s="5"/>
      <c r="I245" s="5"/>
      <c r="J245" s="5"/>
      <c r="K245" s="5"/>
      <c r="L245" s="5"/>
      <c r="M245" s="5"/>
      <c r="N245" s="5"/>
      <c r="O245" s="5"/>
      <c r="P245" s="5"/>
      <c r="Q245" s="5"/>
      <c r="R245" s="5"/>
      <c r="S245" s="5"/>
      <c r="T245" s="5"/>
      <c r="U245" s="5"/>
      <c r="V245" s="5"/>
      <c r="W245" s="5"/>
      <c r="X245" s="5"/>
      <c r="Y245" s="5"/>
      <c r="Z245" s="5"/>
    </row>
  </sheetData>
  <mergeCells count="20">
    <mergeCell ref="F39:F44"/>
    <mergeCell ref="E10:F10"/>
    <mergeCell ref="E11:F11"/>
    <mergeCell ref="E12:F12"/>
    <mergeCell ref="E13:F13"/>
    <mergeCell ref="E14:F14"/>
    <mergeCell ref="E15:F15"/>
    <mergeCell ref="E16:F16"/>
    <mergeCell ref="E17:F17"/>
    <mergeCell ref="E18:F18"/>
    <mergeCell ref="E19:F19"/>
    <mergeCell ref="F24:F27"/>
    <mergeCell ref="F30:F35"/>
    <mergeCell ref="E8:F8"/>
    <mergeCell ref="E9:F9"/>
    <mergeCell ref="A2:C2"/>
    <mergeCell ref="A3:C3"/>
    <mergeCell ref="E5:F5"/>
    <mergeCell ref="E6:F6"/>
    <mergeCell ref="E7:F7"/>
  </mergeCells>
  <hyperlinks>
    <hyperlink ref="C6" r:id="rId1" xr:uid="{00000000-0004-0000-0000-000000000000}"/>
    <hyperlink ref="C9" r:id="rId2" xr:uid="{00000000-0004-0000-0000-000001000000}"/>
    <hyperlink ref="C10" r:id="rId3" xr:uid="{00000000-0004-0000-0000-000002000000}"/>
    <hyperlink ref="C11" r:id="rId4" xr:uid="{00000000-0004-0000-0000-000003000000}"/>
    <hyperlink ref="C12" r:id="rId5" xr:uid="{00000000-0004-0000-0000-000004000000}"/>
    <hyperlink ref="C13" r:id="rId6" xr:uid="{00000000-0004-0000-0000-000005000000}"/>
    <hyperlink ref="C17" r:id="rId7" xr:uid="{00000000-0004-0000-0000-000006000000}"/>
    <hyperlink ref="C18" r:id="rId8" xr:uid="{00000000-0004-0000-0000-000007000000}"/>
  </hyperlinks>
  <pageMargins left="0.9055118110236221" right="0.47244094488188981" top="0.86614173228346458" bottom="0.74803149606299213" header="0" footer="0"/>
  <pageSetup paperSize="9"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250"/>
  <sheetViews>
    <sheetView workbookViewId="0"/>
  </sheetViews>
  <sheetFormatPr defaultColWidth="14.42578125" defaultRowHeight="15" customHeight="1"/>
  <cols>
    <col min="1" max="1" width="7.42578125" customWidth="1"/>
    <col min="2" max="2" width="2.5703125" customWidth="1"/>
    <col min="3" max="3" width="26.140625" customWidth="1"/>
    <col min="4" max="4" width="7.42578125" customWidth="1"/>
    <col min="5" max="5" width="8.5703125" customWidth="1"/>
    <col min="6" max="6" width="12.28515625" customWidth="1"/>
    <col min="7" max="7" width="13.5703125" customWidth="1"/>
    <col min="8" max="8" width="35.42578125" customWidth="1"/>
    <col min="9" max="9" width="93.7109375" customWidth="1"/>
    <col min="10" max="12" width="8" customWidth="1"/>
    <col min="13" max="13" width="10.5703125" customWidth="1"/>
    <col min="14" max="14" width="13.140625" customWidth="1"/>
    <col min="15" max="26" width="7.5703125" customWidth="1"/>
  </cols>
  <sheetData>
    <row r="1" spans="1:25">
      <c r="A1" s="663" t="s">
        <v>59</v>
      </c>
      <c r="B1" s="647"/>
      <c r="C1" s="647"/>
      <c r="D1" s="647"/>
      <c r="E1" s="647"/>
      <c r="F1" s="647"/>
      <c r="G1" s="647"/>
      <c r="H1" s="647"/>
      <c r="I1" s="5"/>
      <c r="J1" s="5"/>
      <c r="K1" s="5"/>
      <c r="L1" s="5"/>
      <c r="M1" s="5"/>
      <c r="N1" s="5"/>
      <c r="O1" s="5"/>
      <c r="P1" s="5"/>
      <c r="Q1" s="5"/>
      <c r="R1" s="5"/>
      <c r="S1" s="5"/>
      <c r="T1" s="5"/>
      <c r="U1" s="5"/>
      <c r="V1" s="5"/>
      <c r="W1" s="5"/>
      <c r="X1" s="5"/>
      <c r="Y1" s="5"/>
    </row>
    <row r="2" spans="1:25">
      <c r="A2" s="663"/>
      <c r="B2" s="647"/>
      <c r="C2" s="647"/>
      <c r="D2" s="647"/>
      <c r="E2" s="647"/>
      <c r="F2" s="647"/>
      <c r="G2" s="647"/>
      <c r="H2" s="647"/>
      <c r="I2" s="5"/>
      <c r="J2" s="5"/>
      <c r="K2" s="5"/>
      <c r="L2" s="5"/>
      <c r="M2" s="5"/>
      <c r="N2" s="5"/>
      <c r="O2" s="5"/>
      <c r="P2" s="5"/>
      <c r="Q2" s="5"/>
      <c r="R2" s="5"/>
      <c r="S2" s="5"/>
      <c r="T2" s="5"/>
      <c r="U2" s="5"/>
      <c r="V2" s="5"/>
      <c r="W2" s="5"/>
      <c r="X2" s="5"/>
      <c r="Y2" s="5"/>
    </row>
    <row r="3" spans="1:25">
      <c r="A3" s="5"/>
      <c r="B3" s="5"/>
      <c r="C3" s="37" t="s">
        <v>60</v>
      </c>
      <c r="D3" s="38" t="s">
        <v>61</v>
      </c>
      <c r="E3" s="5"/>
      <c r="F3" s="5"/>
      <c r="G3" s="5"/>
      <c r="H3" s="5"/>
      <c r="I3" s="5"/>
      <c r="J3" s="5"/>
      <c r="K3" s="5"/>
      <c r="L3" s="5"/>
      <c r="M3" s="5"/>
      <c r="N3" s="5"/>
      <c r="O3" s="5"/>
      <c r="P3" s="5"/>
      <c r="Q3" s="5"/>
      <c r="R3" s="5"/>
      <c r="S3" s="5"/>
      <c r="T3" s="5"/>
      <c r="U3" s="5"/>
      <c r="V3" s="5"/>
      <c r="W3" s="5"/>
      <c r="X3" s="5"/>
      <c r="Y3" s="5"/>
    </row>
    <row r="4" spans="1:25">
      <c r="A4" s="5"/>
      <c r="B4" s="5"/>
      <c r="C4" s="5"/>
      <c r="D4" s="5"/>
      <c r="E4" s="5"/>
      <c r="F4" s="5"/>
      <c r="G4" s="5"/>
      <c r="H4" s="5"/>
      <c r="I4" s="5"/>
      <c r="J4" s="5"/>
      <c r="K4" s="5"/>
      <c r="L4" s="5"/>
      <c r="M4" s="5"/>
      <c r="N4" s="5"/>
      <c r="O4" s="5"/>
      <c r="P4" s="5"/>
      <c r="Q4" s="5"/>
      <c r="R4" s="5"/>
      <c r="S4" s="5"/>
      <c r="T4" s="5"/>
      <c r="U4" s="5"/>
      <c r="V4" s="5"/>
      <c r="W4" s="5"/>
      <c r="X4" s="5"/>
      <c r="Y4" s="5"/>
    </row>
    <row r="5" spans="1:25" ht="16.5" customHeight="1">
      <c r="A5" s="39" t="s">
        <v>62</v>
      </c>
      <c r="B5" s="664" t="s">
        <v>63</v>
      </c>
      <c r="C5" s="665"/>
      <c r="D5" s="665"/>
      <c r="E5" s="665"/>
      <c r="F5" s="665"/>
      <c r="G5" s="665"/>
      <c r="H5" s="666"/>
      <c r="I5" s="1"/>
      <c r="J5" s="1"/>
      <c r="K5" s="1"/>
      <c r="L5" s="1"/>
      <c r="M5" s="1"/>
      <c r="N5" s="1"/>
      <c r="O5" s="1"/>
      <c r="P5" s="1"/>
      <c r="Q5" s="1"/>
      <c r="R5" s="1"/>
      <c r="S5" s="1"/>
      <c r="T5" s="1"/>
      <c r="U5" s="1"/>
      <c r="V5" s="1"/>
      <c r="W5" s="1"/>
      <c r="X5" s="1"/>
      <c r="Y5" s="1"/>
    </row>
    <row r="6" spans="1:25" ht="18" customHeight="1">
      <c r="A6" s="40">
        <v>1</v>
      </c>
      <c r="B6" s="656" t="s">
        <v>64</v>
      </c>
      <c r="C6" s="654"/>
      <c r="D6" s="657"/>
      <c r="E6" s="667" t="s">
        <v>65</v>
      </c>
      <c r="F6" s="654"/>
      <c r="G6" s="654"/>
      <c r="H6" s="655"/>
      <c r="I6" s="1"/>
      <c r="J6" s="1"/>
      <c r="K6" s="1"/>
      <c r="L6" s="1"/>
      <c r="M6" s="1"/>
      <c r="N6" s="1"/>
      <c r="O6" s="1"/>
      <c r="P6" s="1"/>
      <c r="Q6" s="1"/>
      <c r="R6" s="1"/>
      <c r="S6" s="1"/>
      <c r="T6" s="1"/>
      <c r="U6" s="1"/>
      <c r="V6" s="1"/>
      <c r="W6" s="1"/>
      <c r="X6" s="1"/>
      <c r="Y6" s="1"/>
    </row>
    <row r="7" spans="1:25" ht="18" customHeight="1">
      <c r="A7" s="40">
        <v>2</v>
      </c>
      <c r="B7" s="656" t="s">
        <v>66</v>
      </c>
      <c r="C7" s="654"/>
      <c r="D7" s="657"/>
      <c r="E7" s="667" t="s">
        <v>67</v>
      </c>
      <c r="F7" s="654"/>
      <c r="G7" s="654"/>
      <c r="H7" s="655"/>
      <c r="I7" s="1"/>
      <c r="J7" s="1"/>
      <c r="K7" s="1"/>
      <c r="L7" s="1"/>
      <c r="M7" s="1"/>
      <c r="N7" s="1"/>
      <c r="O7" s="1"/>
      <c r="P7" s="1"/>
      <c r="Q7" s="1"/>
      <c r="R7" s="1"/>
      <c r="S7" s="1"/>
      <c r="T7" s="1"/>
      <c r="U7" s="1"/>
      <c r="V7" s="1"/>
      <c r="W7" s="1"/>
      <c r="X7" s="1"/>
      <c r="Y7" s="1"/>
    </row>
    <row r="8" spans="1:25" ht="18" customHeight="1">
      <c r="A8" s="40">
        <v>3</v>
      </c>
      <c r="B8" s="656" t="s">
        <v>68</v>
      </c>
      <c r="C8" s="654"/>
      <c r="D8" s="657"/>
      <c r="E8" s="667" t="s">
        <v>69</v>
      </c>
      <c r="F8" s="654"/>
      <c r="G8" s="654"/>
      <c r="H8" s="655"/>
      <c r="I8" s="1"/>
      <c r="J8" s="1"/>
      <c r="K8" s="1"/>
      <c r="L8" s="1"/>
      <c r="M8" s="1"/>
      <c r="N8" s="1"/>
      <c r="O8" s="1"/>
      <c r="P8" s="1"/>
      <c r="Q8" s="1"/>
      <c r="R8" s="1"/>
      <c r="S8" s="1"/>
      <c r="T8" s="1"/>
      <c r="U8" s="1"/>
      <c r="V8" s="1"/>
      <c r="W8" s="1"/>
      <c r="X8" s="1"/>
      <c r="Y8" s="1"/>
    </row>
    <row r="9" spans="1:25" ht="18" customHeight="1">
      <c r="A9" s="40">
        <v>4</v>
      </c>
      <c r="B9" s="656" t="s">
        <v>70</v>
      </c>
      <c r="C9" s="654"/>
      <c r="D9" s="657"/>
      <c r="E9" s="653" t="s">
        <v>71</v>
      </c>
      <c r="F9" s="654"/>
      <c r="G9" s="654"/>
      <c r="H9" s="655"/>
      <c r="I9" s="1"/>
      <c r="J9" s="1"/>
      <c r="K9" s="1"/>
      <c r="L9" s="1"/>
      <c r="M9" s="1"/>
      <c r="N9" s="1"/>
      <c r="O9" s="1"/>
      <c r="P9" s="1"/>
      <c r="Q9" s="1"/>
      <c r="R9" s="1"/>
      <c r="S9" s="1"/>
      <c r="T9" s="1"/>
      <c r="U9" s="1"/>
      <c r="V9" s="1"/>
      <c r="W9" s="1"/>
      <c r="X9" s="1"/>
      <c r="Y9" s="1"/>
    </row>
    <row r="10" spans="1:25" ht="18" customHeight="1">
      <c r="A10" s="40">
        <v>5</v>
      </c>
      <c r="B10" s="656" t="s">
        <v>72</v>
      </c>
      <c r="C10" s="654"/>
      <c r="D10" s="657"/>
      <c r="E10" s="653" t="s">
        <v>73</v>
      </c>
      <c r="F10" s="654"/>
      <c r="G10" s="654"/>
      <c r="H10" s="655"/>
      <c r="I10" s="1"/>
      <c r="J10" s="1"/>
      <c r="K10" s="1"/>
      <c r="L10" s="1"/>
      <c r="M10" s="1"/>
      <c r="N10" s="1"/>
      <c r="O10" s="1"/>
      <c r="P10" s="1"/>
      <c r="Q10" s="1"/>
      <c r="R10" s="1"/>
      <c r="S10" s="1"/>
      <c r="T10" s="1"/>
      <c r="U10" s="1"/>
      <c r="V10" s="1"/>
      <c r="W10" s="1"/>
      <c r="X10" s="1"/>
      <c r="Y10" s="1"/>
    </row>
    <row r="11" spans="1:25" ht="18" customHeight="1">
      <c r="A11" s="40">
        <v>6</v>
      </c>
      <c r="B11" s="656" t="s">
        <v>74</v>
      </c>
      <c r="C11" s="654"/>
      <c r="D11" s="657"/>
      <c r="E11" s="653" t="s">
        <v>75</v>
      </c>
      <c r="F11" s="654"/>
      <c r="G11" s="654"/>
      <c r="H11" s="655"/>
      <c r="I11" s="1"/>
      <c r="J11" s="1"/>
      <c r="K11" s="1"/>
      <c r="L11" s="1"/>
      <c r="M11" s="1"/>
      <c r="N11" s="1"/>
      <c r="O11" s="1"/>
      <c r="P11" s="1"/>
      <c r="Q11" s="1"/>
      <c r="R11" s="1"/>
      <c r="S11" s="1"/>
      <c r="T11" s="1"/>
      <c r="U11" s="1"/>
      <c r="V11" s="1"/>
      <c r="W11" s="1"/>
      <c r="X11" s="1"/>
      <c r="Y11" s="1"/>
    </row>
    <row r="12" spans="1:25" ht="18" customHeight="1">
      <c r="A12" s="40">
        <v>7</v>
      </c>
      <c r="B12" s="656" t="s">
        <v>76</v>
      </c>
      <c r="C12" s="654"/>
      <c r="D12" s="657"/>
      <c r="E12" s="653" t="s">
        <v>77</v>
      </c>
      <c r="F12" s="654"/>
      <c r="G12" s="654"/>
      <c r="H12" s="655"/>
      <c r="I12" s="1"/>
      <c r="J12" s="1"/>
      <c r="K12" s="1"/>
      <c r="L12" s="1"/>
      <c r="M12" s="1"/>
      <c r="N12" s="1"/>
      <c r="O12" s="1"/>
      <c r="P12" s="1"/>
      <c r="Q12" s="1"/>
      <c r="R12" s="1"/>
      <c r="S12" s="1"/>
      <c r="T12" s="1"/>
      <c r="U12" s="1"/>
      <c r="V12" s="1"/>
      <c r="W12" s="1"/>
      <c r="X12" s="1"/>
      <c r="Y12" s="1"/>
    </row>
    <row r="13" spans="1:25" ht="18" customHeight="1">
      <c r="A13" s="40">
        <v>8</v>
      </c>
      <c r="B13" s="656" t="s">
        <v>78</v>
      </c>
      <c r="C13" s="654"/>
      <c r="D13" s="657"/>
      <c r="E13" s="653" t="s">
        <v>79</v>
      </c>
      <c r="F13" s="654"/>
      <c r="G13" s="654"/>
      <c r="H13" s="655"/>
      <c r="I13" s="1"/>
      <c r="J13" s="1"/>
      <c r="K13" s="1"/>
      <c r="L13" s="1"/>
      <c r="M13" s="1"/>
      <c r="N13" s="1"/>
      <c r="O13" s="1"/>
      <c r="P13" s="1"/>
      <c r="Q13" s="1"/>
      <c r="R13" s="1"/>
      <c r="S13" s="1"/>
      <c r="T13" s="1"/>
      <c r="U13" s="1"/>
      <c r="V13" s="1"/>
      <c r="W13" s="1"/>
      <c r="X13" s="1"/>
      <c r="Y13" s="1"/>
    </row>
    <row r="14" spans="1:25" ht="18" customHeight="1">
      <c r="A14" s="668">
        <v>9</v>
      </c>
      <c r="B14" s="658" t="s">
        <v>80</v>
      </c>
      <c r="C14" s="660"/>
      <c r="D14" s="43" t="s">
        <v>81</v>
      </c>
      <c r="E14" s="653" t="s">
        <v>82</v>
      </c>
      <c r="F14" s="654"/>
      <c r="G14" s="654"/>
      <c r="H14" s="655"/>
      <c r="I14" s="1"/>
      <c r="J14" s="1"/>
      <c r="K14" s="1"/>
      <c r="L14" s="1"/>
      <c r="M14" s="1"/>
      <c r="N14" s="1"/>
      <c r="O14" s="1"/>
      <c r="P14" s="1"/>
      <c r="Q14" s="1"/>
      <c r="R14" s="1"/>
      <c r="S14" s="1"/>
      <c r="T14" s="1"/>
      <c r="U14" s="1"/>
      <c r="V14" s="1"/>
      <c r="W14" s="1"/>
      <c r="X14" s="1"/>
      <c r="Y14" s="1"/>
    </row>
    <row r="15" spans="1:25" ht="18" customHeight="1">
      <c r="A15" s="669"/>
      <c r="B15" s="670"/>
      <c r="C15" s="671"/>
      <c r="D15" s="43" t="s">
        <v>83</v>
      </c>
      <c r="E15" s="653" t="s">
        <v>84</v>
      </c>
      <c r="F15" s="654"/>
      <c r="G15" s="654"/>
      <c r="H15" s="655"/>
      <c r="I15" s="1"/>
      <c r="J15" s="1"/>
      <c r="K15" s="1"/>
      <c r="L15" s="1"/>
      <c r="M15" s="1"/>
      <c r="N15" s="1"/>
      <c r="O15" s="1"/>
      <c r="P15" s="1"/>
      <c r="Q15" s="1"/>
      <c r="R15" s="1"/>
      <c r="S15" s="1"/>
      <c r="T15" s="1"/>
      <c r="U15" s="1"/>
      <c r="V15" s="1"/>
      <c r="W15" s="1"/>
      <c r="X15" s="1"/>
      <c r="Y15" s="1"/>
    </row>
    <row r="16" spans="1:25" ht="18" customHeight="1">
      <c r="A16" s="44">
        <v>10</v>
      </c>
      <c r="B16" s="672" t="s">
        <v>85</v>
      </c>
      <c r="C16" s="673"/>
      <c r="D16" s="674"/>
      <c r="E16" s="688" t="s">
        <v>86</v>
      </c>
      <c r="F16" s="673"/>
      <c r="G16" s="673"/>
      <c r="H16" s="689"/>
      <c r="I16" s="1"/>
      <c r="J16" s="1"/>
      <c r="K16" s="1"/>
      <c r="L16" s="1"/>
      <c r="M16" s="1"/>
      <c r="N16" s="1"/>
      <c r="O16" s="1"/>
      <c r="P16" s="1"/>
      <c r="Q16" s="1"/>
      <c r="R16" s="1"/>
      <c r="S16" s="1"/>
      <c r="T16" s="1"/>
      <c r="U16" s="1"/>
      <c r="V16" s="1"/>
      <c r="W16" s="1"/>
      <c r="X16" s="1"/>
      <c r="Y16" s="1"/>
    </row>
    <row r="17" spans="1:25" ht="16.5" customHeight="1">
      <c r="A17" s="45"/>
      <c r="B17" s="46"/>
      <c r="C17" s="46"/>
      <c r="D17" s="46"/>
      <c r="E17" s="46"/>
      <c r="F17" s="46"/>
      <c r="G17" s="46"/>
      <c r="H17" s="47"/>
      <c r="I17" s="1"/>
      <c r="J17" s="1"/>
      <c r="K17" s="1"/>
      <c r="L17" s="1"/>
      <c r="M17" s="1"/>
      <c r="N17" s="1"/>
      <c r="O17" s="1"/>
      <c r="P17" s="1"/>
      <c r="Q17" s="1"/>
      <c r="R17" s="1"/>
      <c r="S17" s="1"/>
      <c r="T17" s="1"/>
      <c r="U17" s="1"/>
      <c r="V17" s="1"/>
      <c r="W17" s="1"/>
      <c r="X17" s="1"/>
      <c r="Y17" s="1"/>
    </row>
    <row r="18" spans="1:25" ht="18" customHeight="1">
      <c r="A18" s="48" t="s">
        <v>87</v>
      </c>
      <c r="B18" s="675" t="s">
        <v>59</v>
      </c>
      <c r="C18" s="665"/>
      <c r="D18" s="665"/>
      <c r="E18" s="676"/>
      <c r="F18" s="49" t="s">
        <v>88</v>
      </c>
      <c r="G18" s="49" t="s">
        <v>89</v>
      </c>
      <c r="H18" s="50" t="s">
        <v>90</v>
      </c>
      <c r="I18" s="1"/>
      <c r="J18" s="1"/>
      <c r="K18" s="1"/>
      <c r="L18" s="1"/>
      <c r="M18" s="1"/>
      <c r="N18" s="1"/>
      <c r="O18" s="1"/>
      <c r="P18" s="1"/>
      <c r="Q18" s="1"/>
      <c r="R18" s="1"/>
      <c r="S18" s="1"/>
      <c r="T18" s="1"/>
      <c r="U18" s="1"/>
      <c r="V18" s="1"/>
      <c r="W18" s="1"/>
      <c r="X18" s="1"/>
      <c r="Y18" s="1"/>
    </row>
    <row r="19" spans="1:25" ht="18" customHeight="1">
      <c r="A19" s="42">
        <v>1</v>
      </c>
      <c r="B19" s="656" t="s">
        <v>91</v>
      </c>
      <c r="C19" s="654"/>
      <c r="D19" s="654"/>
      <c r="E19" s="657"/>
      <c r="F19" s="51"/>
      <c r="G19" s="51"/>
      <c r="H19" s="52"/>
      <c r="I19" s="1"/>
      <c r="J19" s="1"/>
      <c r="K19" s="1"/>
      <c r="L19" s="53"/>
      <c r="M19" s="54"/>
      <c r="N19" s="1"/>
      <c r="O19" s="1"/>
      <c r="P19" s="1"/>
      <c r="Q19" s="1"/>
      <c r="R19" s="1"/>
      <c r="S19" s="1"/>
      <c r="T19" s="1"/>
      <c r="U19" s="1"/>
      <c r="V19" s="1"/>
      <c r="W19" s="1"/>
      <c r="X19" s="1"/>
      <c r="Y19" s="1"/>
    </row>
    <row r="20" spans="1:25" ht="22.5" customHeight="1">
      <c r="A20" s="55"/>
      <c r="B20" s="56" t="s">
        <v>92</v>
      </c>
      <c r="C20" s="658" t="s">
        <v>93</v>
      </c>
      <c r="D20" s="659"/>
      <c r="E20" s="660"/>
      <c r="F20" s="57"/>
      <c r="G20" s="58">
        <v>50</v>
      </c>
      <c r="H20" s="59">
        <f>F20+G20</f>
        <v>50</v>
      </c>
      <c r="I20" s="1"/>
      <c r="J20" s="1"/>
      <c r="K20" s="1"/>
      <c r="L20" s="1"/>
      <c r="M20" s="54"/>
      <c r="N20" s="1"/>
      <c r="O20" s="1"/>
      <c r="P20" s="1"/>
      <c r="Q20" s="1"/>
      <c r="R20" s="1"/>
      <c r="S20" s="1"/>
      <c r="T20" s="1"/>
      <c r="U20" s="1"/>
      <c r="V20" s="1"/>
      <c r="W20" s="1"/>
      <c r="X20" s="1"/>
      <c r="Y20" s="1"/>
    </row>
    <row r="21" spans="1:25" ht="18" customHeight="1">
      <c r="A21" s="55"/>
      <c r="B21" s="60"/>
      <c r="C21" s="661" t="s">
        <v>94</v>
      </c>
      <c r="D21" s="654"/>
      <c r="E21" s="657"/>
      <c r="F21" s="57"/>
      <c r="G21" s="62"/>
      <c r="H21" s="63"/>
      <c r="I21" s="1"/>
      <c r="J21" s="1"/>
      <c r="K21" s="1"/>
      <c r="L21" s="1"/>
      <c r="M21" s="54"/>
      <c r="N21" s="1"/>
      <c r="O21" s="1"/>
      <c r="P21" s="1"/>
      <c r="Q21" s="1"/>
      <c r="R21" s="1"/>
      <c r="S21" s="1"/>
      <c r="T21" s="1"/>
      <c r="U21" s="1"/>
      <c r="V21" s="1"/>
      <c r="W21" s="1"/>
      <c r="X21" s="1"/>
      <c r="Y21" s="1"/>
    </row>
    <row r="22" spans="1:25" ht="18" customHeight="1">
      <c r="A22" s="55"/>
      <c r="B22" s="11" t="s">
        <v>95</v>
      </c>
      <c r="C22" s="656" t="s">
        <v>96</v>
      </c>
      <c r="D22" s="654"/>
      <c r="E22" s="657"/>
      <c r="F22" s="64">
        <v>81.78</v>
      </c>
      <c r="G22" s="62">
        <f>PENDIDIKAN!K27</f>
        <v>270.51</v>
      </c>
      <c r="H22" s="63">
        <f t="shared" ref="H22:H24" si="0">F22+G22</f>
        <v>352.28999999999996</v>
      </c>
      <c r="I22" s="1"/>
      <c r="J22" s="1"/>
      <c r="K22" s="1"/>
      <c r="L22" s="1"/>
      <c r="M22" s="54"/>
      <c r="N22" s="1"/>
      <c r="O22" s="1"/>
      <c r="P22" s="1"/>
      <c r="Q22" s="1"/>
      <c r="R22" s="1"/>
      <c r="S22" s="1"/>
      <c r="T22" s="1"/>
      <c r="U22" s="1"/>
      <c r="V22" s="1"/>
      <c r="W22" s="1"/>
      <c r="X22" s="1"/>
      <c r="Y22" s="1"/>
    </row>
    <row r="23" spans="1:25" ht="18" customHeight="1">
      <c r="A23" s="55"/>
      <c r="B23" s="11" t="s">
        <v>97</v>
      </c>
      <c r="C23" s="656" t="s">
        <v>98</v>
      </c>
      <c r="D23" s="654"/>
      <c r="E23" s="657"/>
      <c r="F23" s="64">
        <v>53.22</v>
      </c>
      <c r="G23" s="58">
        <f>PENELITIAN!N22</f>
        <v>312.33</v>
      </c>
      <c r="H23" s="59">
        <f t="shared" si="0"/>
        <v>365.54999999999995</v>
      </c>
      <c r="I23" s="1"/>
      <c r="J23" s="1"/>
      <c r="K23" s="1"/>
      <c r="L23" s="53"/>
      <c r="M23" s="54"/>
      <c r="N23" s="1"/>
      <c r="O23" s="1"/>
      <c r="P23" s="1"/>
      <c r="Q23" s="1"/>
      <c r="R23" s="1"/>
      <c r="S23" s="1"/>
      <c r="T23" s="1"/>
      <c r="U23" s="1"/>
      <c r="V23" s="1"/>
      <c r="W23" s="1"/>
      <c r="X23" s="1"/>
      <c r="Y23" s="1"/>
    </row>
    <row r="24" spans="1:25" ht="35.25" customHeight="1">
      <c r="A24" s="65"/>
      <c r="B24" s="11" t="s">
        <v>99</v>
      </c>
      <c r="C24" s="678" t="s">
        <v>100</v>
      </c>
      <c r="D24" s="654"/>
      <c r="E24" s="657"/>
      <c r="F24" s="64">
        <v>25</v>
      </c>
      <c r="G24" s="58">
        <f>PENGABDIAN!L22</f>
        <v>38</v>
      </c>
      <c r="H24" s="59">
        <f t="shared" si="0"/>
        <v>63</v>
      </c>
      <c r="I24" s="1"/>
      <c r="J24" s="1"/>
      <c r="K24" s="1"/>
      <c r="L24" s="1"/>
      <c r="M24" s="1"/>
      <c r="N24" s="1"/>
      <c r="O24" s="1"/>
      <c r="P24" s="1"/>
      <c r="Q24" s="1"/>
      <c r="R24" s="1"/>
      <c r="S24" s="1"/>
      <c r="T24" s="1"/>
      <c r="U24" s="1"/>
      <c r="V24" s="1"/>
      <c r="W24" s="1"/>
      <c r="X24" s="1"/>
      <c r="Y24" s="1"/>
    </row>
    <row r="25" spans="1:25" ht="18" customHeight="1">
      <c r="A25" s="662" t="s">
        <v>101</v>
      </c>
      <c r="B25" s="654"/>
      <c r="C25" s="654"/>
      <c r="D25" s="654"/>
      <c r="E25" s="657"/>
      <c r="F25" s="66">
        <f t="shared" ref="F25:H25" si="1">SUM(F20:F24)</f>
        <v>160</v>
      </c>
      <c r="G25" s="67">
        <f t="shared" si="1"/>
        <v>670.83999999999992</v>
      </c>
      <c r="H25" s="68">
        <f t="shared" si="1"/>
        <v>830.83999999999992</v>
      </c>
      <c r="I25" s="1"/>
      <c r="J25" s="1"/>
      <c r="K25" s="1"/>
      <c r="L25" s="53"/>
      <c r="M25" s="54"/>
      <c r="N25" s="1"/>
      <c r="O25" s="1"/>
      <c r="P25" s="1"/>
      <c r="Q25" s="1"/>
      <c r="R25" s="1"/>
      <c r="S25" s="1"/>
      <c r="T25" s="1"/>
      <c r="U25" s="1"/>
      <c r="V25" s="1"/>
      <c r="W25" s="1"/>
      <c r="X25" s="1"/>
      <c r="Y25" s="1"/>
    </row>
    <row r="26" spans="1:25" ht="18" customHeight="1">
      <c r="A26" s="42">
        <v>2</v>
      </c>
      <c r="B26" s="656" t="s">
        <v>102</v>
      </c>
      <c r="C26" s="654"/>
      <c r="D26" s="654"/>
      <c r="E26" s="657"/>
      <c r="F26" s="57"/>
      <c r="G26" s="8"/>
      <c r="H26" s="69"/>
      <c r="I26" s="1"/>
      <c r="J26" s="1"/>
      <c r="K26" s="1"/>
      <c r="L26" s="1"/>
      <c r="M26" s="54"/>
      <c r="N26" s="1"/>
      <c r="O26" s="1"/>
      <c r="P26" s="1"/>
      <c r="Q26" s="1"/>
      <c r="R26" s="1"/>
      <c r="S26" s="1"/>
      <c r="T26" s="1"/>
      <c r="U26" s="1"/>
      <c r="V26" s="1"/>
      <c r="W26" s="1"/>
      <c r="X26" s="1"/>
      <c r="Y26" s="1"/>
    </row>
    <row r="27" spans="1:25" ht="18" customHeight="1">
      <c r="A27" s="65"/>
      <c r="B27" s="70"/>
      <c r="C27" s="71" t="s">
        <v>103</v>
      </c>
      <c r="D27" s="72"/>
      <c r="E27" s="73"/>
      <c r="F27" s="57">
        <v>40</v>
      </c>
      <c r="G27" s="62">
        <f>PENUNJANG!L22</f>
        <v>130</v>
      </c>
      <c r="H27" s="63">
        <f>F27+G27</f>
        <v>170</v>
      </c>
      <c r="I27" s="1"/>
      <c r="J27" s="1"/>
      <c r="K27" s="1"/>
      <c r="L27" s="1"/>
      <c r="M27" s="54"/>
      <c r="N27" s="1"/>
      <c r="O27" s="1"/>
      <c r="P27" s="1"/>
      <c r="Q27" s="1"/>
      <c r="R27" s="1"/>
      <c r="S27" s="1"/>
      <c r="T27" s="1"/>
      <c r="U27" s="1"/>
      <c r="V27" s="1"/>
      <c r="W27" s="1"/>
      <c r="X27" s="1"/>
      <c r="Y27" s="1"/>
    </row>
    <row r="28" spans="1:25" ht="18" customHeight="1">
      <c r="A28" s="662" t="s">
        <v>104</v>
      </c>
      <c r="B28" s="654"/>
      <c r="C28" s="654"/>
      <c r="D28" s="654"/>
      <c r="E28" s="657"/>
      <c r="F28" s="74">
        <f t="shared" ref="F28:H28" si="2">F27</f>
        <v>40</v>
      </c>
      <c r="G28" s="75">
        <f t="shared" si="2"/>
        <v>130</v>
      </c>
      <c r="H28" s="76">
        <f t="shared" si="2"/>
        <v>170</v>
      </c>
      <c r="I28" s="1"/>
      <c r="J28" s="1"/>
      <c r="K28" s="1"/>
      <c r="L28" s="1"/>
      <c r="M28" s="54"/>
      <c r="N28" s="1"/>
      <c r="O28" s="1"/>
      <c r="P28" s="1"/>
      <c r="Q28" s="1"/>
      <c r="R28" s="1"/>
      <c r="S28" s="1"/>
      <c r="T28" s="1"/>
      <c r="U28" s="1"/>
      <c r="V28" s="1"/>
      <c r="W28" s="1"/>
      <c r="X28" s="1"/>
      <c r="Y28" s="1"/>
    </row>
    <row r="29" spans="1:25" ht="18" customHeight="1">
      <c r="A29" s="77" t="s">
        <v>105</v>
      </c>
      <c r="B29" s="72"/>
      <c r="C29" s="72"/>
      <c r="D29" s="72"/>
      <c r="E29" s="72"/>
      <c r="F29" s="66">
        <f t="shared" ref="F29:H29" si="3">F25+F28</f>
        <v>200</v>
      </c>
      <c r="G29" s="78">
        <f t="shared" si="3"/>
        <v>800.83999999999992</v>
      </c>
      <c r="H29" s="79">
        <f t="shared" si="3"/>
        <v>1000.8399999999999</v>
      </c>
      <c r="I29" s="1"/>
      <c r="J29" s="1"/>
      <c r="K29" s="1"/>
      <c r="L29" s="53"/>
      <c r="M29" s="54"/>
      <c r="N29" s="1"/>
      <c r="O29" s="1"/>
      <c r="P29" s="1"/>
      <c r="Q29" s="1"/>
      <c r="R29" s="1"/>
      <c r="S29" s="1"/>
      <c r="T29" s="1"/>
      <c r="U29" s="1"/>
      <c r="V29" s="1"/>
      <c r="W29" s="1"/>
      <c r="X29" s="1"/>
      <c r="Y29" s="1"/>
    </row>
    <row r="30" spans="1:25" ht="16.5" customHeight="1">
      <c r="A30" s="42" t="s">
        <v>106</v>
      </c>
      <c r="B30" s="80"/>
      <c r="C30" s="679" t="s">
        <v>107</v>
      </c>
      <c r="D30" s="659"/>
      <c r="E30" s="659"/>
      <c r="F30" s="659"/>
      <c r="G30" s="659"/>
      <c r="H30" s="680"/>
      <c r="I30" s="1"/>
      <c r="J30" s="1"/>
      <c r="K30" s="1"/>
      <c r="L30" s="1"/>
      <c r="M30" s="1"/>
      <c r="N30" s="1"/>
      <c r="O30" s="1"/>
      <c r="P30" s="1"/>
      <c r="Q30" s="1"/>
      <c r="R30" s="1"/>
      <c r="S30" s="1"/>
      <c r="T30" s="1"/>
      <c r="U30" s="1"/>
      <c r="V30" s="1"/>
      <c r="W30" s="1"/>
      <c r="X30" s="1"/>
      <c r="Y30" s="1"/>
    </row>
    <row r="31" spans="1:25" ht="40.5" customHeight="1">
      <c r="A31" s="81"/>
      <c r="B31" s="82"/>
      <c r="C31" s="681"/>
      <c r="D31" s="682"/>
      <c r="E31" s="682"/>
      <c r="F31" s="682"/>
      <c r="G31" s="682"/>
      <c r="H31" s="683"/>
      <c r="I31" s="1"/>
      <c r="J31" s="1"/>
      <c r="K31" s="1"/>
      <c r="L31" s="1"/>
      <c r="M31" s="1"/>
      <c r="N31" s="1"/>
      <c r="O31" s="1"/>
      <c r="P31" s="1"/>
      <c r="Q31" s="1"/>
      <c r="R31" s="1"/>
      <c r="S31" s="1"/>
      <c r="T31" s="1"/>
      <c r="U31" s="1"/>
      <c r="V31" s="1"/>
      <c r="W31" s="1"/>
      <c r="X31" s="1"/>
      <c r="Y31" s="1"/>
    </row>
    <row r="32" spans="1:25" ht="16.5" customHeight="1">
      <c r="A32" s="1"/>
      <c r="B32" s="1"/>
      <c r="C32" s="1"/>
      <c r="D32" s="1"/>
      <c r="E32" s="1"/>
      <c r="F32" s="1"/>
      <c r="G32" s="1"/>
      <c r="H32" s="1"/>
      <c r="I32" s="1"/>
      <c r="J32" s="1"/>
      <c r="K32" s="1"/>
      <c r="L32" s="1"/>
      <c r="M32" s="1"/>
      <c r="N32" s="1"/>
      <c r="O32" s="1"/>
      <c r="P32" s="1"/>
      <c r="Q32" s="1"/>
      <c r="R32" s="1"/>
      <c r="S32" s="1"/>
      <c r="T32" s="1"/>
      <c r="U32" s="1"/>
      <c r="V32" s="1"/>
      <c r="W32" s="1"/>
      <c r="X32" s="1"/>
      <c r="Y32" s="1"/>
    </row>
    <row r="33" spans="1:26" ht="16.5" customHeight="1">
      <c r="A33" s="1"/>
      <c r="B33" s="1"/>
      <c r="C33" s="1"/>
      <c r="D33" s="1"/>
      <c r="E33" s="1"/>
      <c r="F33" s="83" t="s">
        <v>108</v>
      </c>
      <c r="G33" s="1"/>
      <c r="H33" s="1"/>
      <c r="I33" s="1"/>
      <c r="J33" s="1"/>
      <c r="K33" s="1"/>
      <c r="L33" s="1"/>
      <c r="M33" s="1"/>
      <c r="N33" s="1"/>
      <c r="O33" s="1"/>
      <c r="P33" s="1"/>
      <c r="Q33" s="1"/>
      <c r="R33" s="1"/>
      <c r="S33" s="1"/>
      <c r="T33" s="1"/>
      <c r="U33" s="1"/>
      <c r="V33" s="1"/>
      <c r="W33" s="1"/>
      <c r="X33" s="1"/>
      <c r="Y33" s="1"/>
    </row>
    <row r="34" spans="1:26" ht="16.5" customHeight="1">
      <c r="A34" s="1"/>
      <c r="B34" s="1"/>
      <c r="C34" s="1"/>
      <c r="D34" s="1"/>
      <c r="E34" s="1"/>
      <c r="F34" s="83" t="s">
        <v>109</v>
      </c>
      <c r="G34" s="1"/>
      <c r="H34" s="1"/>
      <c r="I34" s="1"/>
      <c r="J34" s="1"/>
      <c r="K34" s="1"/>
      <c r="L34" s="1"/>
      <c r="M34" s="1"/>
      <c r="N34" s="1"/>
      <c r="O34" s="1"/>
      <c r="P34" s="1"/>
      <c r="Q34" s="1"/>
      <c r="R34" s="1"/>
      <c r="S34" s="1"/>
      <c r="T34" s="1"/>
      <c r="U34" s="1"/>
      <c r="V34" s="1"/>
      <c r="W34" s="1"/>
      <c r="X34" s="1"/>
      <c r="Y34" s="1"/>
    </row>
    <row r="35" spans="1:26" ht="16.5" customHeight="1">
      <c r="A35" s="1"/>
      <c r="B35" s="1"/>
      <c r="C35" s="1"/>
      <c r="D35" s="1"/>
      <c r="E35" s="1"/>
      <c r="F35" s="83" t="s">
        <v>110</v>
      </c>
      <c r="G35" s="1"/>
      <c r="H35" s="1"/>
      <c r="I35" s="1"/>
      <c r="J35" s="1"/>
      <c r="K35" s="1"/>
      <c r="L35" s="1"/>
      <c r="M35" s="1"/>
      <c r="N35" s="1"/>
      <c r="O35" s="1"/>
      <c r="P35" s="1"/>
      <c r="Q35" s="1"/>
      <c r="R35" s="1"/>
      <c r="S35" s="1"/>
      <c r="T35" s="1"/>
      <c r="U35" s="1"/>
      <c r="V35" s="1"/>
      <c r="W35" s="1"/>
      <c r="X35" s="1"/>
      <c r="Y35" s="1"/>
    </row>
    <row r="36" spans="1:26" ht="16.5" customHeight="1">
      <c r="A36" s="1"/>
      <c r="B36" s="1"/>
      <c r="C36" s="1"/>
      <c r="D36" s="1"/>
      <c r="E36" s="1"/>
      <c r="F36" s="83"/>
      <c r="G36" s="1"/>
      <c r="H36" s="1"/>
      <c r="I36" s="1"/>
      <c r="J36" s="1"/>
      <c r="K36" s="1"/>
      <c r="L36" s="1"/>
      <c r="M36" s="1"/>
      <c r="N36" s="1"/>
      <c r="O36" s="1"/>
      <c r="P36" s="1"/>
      <c r="Q36" s="1"/>
      <c r="R36" s="1"/>
      <c r="S36" s="1"/>
      <c r="T36" s="1"/>
      <c r="U36" s="1"/>
      <c r="V36" s="1"/>
      <c r="W36" s="1"/>
      <c r="X36" s="1"/>
      <c r="Y36" s="1"/>
    </row>
    <row r="37" spans="1:26" ht="16.5" customHeight="1">
      <c r="A37" s="1"/>
      <c r="B37" s="1"/>
      <c r="C37" s="1"/>
      <c r="D37" s="1"/>
      <c r="E37" s="1"/>
      <c r="F37" s="83"/>
      <c r="G37" s="1"/>
      <c r="H37" s="1"/>
      <c r="I37" s="1"/>
      <c r="J37" s="1"/>
      <c r="K37" s="1"/>
      <c r="L37" s="1"/>
      <c r="M37" s="1"/>
      <c r="N37" s="1"/>
      <c r="O37" s="1"/>
      <c r="P37" s="1"/>
      <c r="Q37" s="1"/>
      <c r="R37" s="1"/>
      <c r="S37" s="1"/>
      <c r="T37" s="1"/>
      <c r="U37" s="1"/>
      <c r="V37" s="1"/>
      <c r="W37" s="1"/>
      <c r="X37" s="1"/>
      <c r="Y37" s="1"/>
    </row>
    <row r="38" spans="1:26" ht="16.5" customHeight="1">
      <c r="A38" s="1"/>
      <c r="B38" s="1"/>
      <c r="C38" s="1"/>
      <c r="D38" s="1"/>
      <c r="E38" s="1"/>
      <c r="F38" s="83"/>
      <c r="G38" s="1"/>
      <c r="H38" s="1"/>
      <c r="I38" s="1"/>
      <c r="J38" s="1"/>
      <c r="K38" s="1"/>
      <c r="L38" s="1"/>
      <c r="M38" s="1"/>
      <c r="N38" s="1"/>
      <c r="O38" s="1"/>
      <c r="P38" s="1"/>
      <c r="Q38" s="1"/>
      <c r="R38" s="1"/>
      <c r="S38" s="1"/>
      <c r="T38" s="1"/>
      <c r="U38" s="1"/>
      <c r="V38" s="1"/>
      <c r="W38" s="1"/>
      <c r="X38" s="1"/>
      <c r="Y38" s="1"/>
    </row>
    <row r="39" spans="1:26" ht="16.5" customHeight="1">
      <c r="A39" s="1"/>
      <c r="B39" s="1"/>
      <c r="C39" s="1"/>
      <c r="D39" s="1"/>
      <c r="E39" s="1"/>
      <c r="F39" s="84" t="s">
        <v>111</v>
      </c>
      <c r="G39" s="85"/>
      <c r="H39" s="85"/>
      <c r="I39" s="86"/>
      <c r="J39" s="1"/>
      <c r="K39" s="1"/>
      <c r="L39" s="1"/>
      <c r="M39" s="1"/>
      <c r="N39" s="1"/>
      <c r="O39" s="1"/>
      <c r="P39" s="1"/>
      <c r="Q39" s="1"/>
      <c r="R39" s="1"/>
      <c r="S39" s="1"/>
      <c r="T39" s="1"/>
      <c r="U39" s="1"/>
      <c r="V39" s="1"/>
      <c r="W39" s="1"/>
      <c r="X39" s="1"/>
      <c r="Y39" s="1"/>
    </row>
    <row r="40" spans="1:26" ht="16.5" customHeight="1">
      <c r="A40" s="1"/>
      <c r="B40" s="1"/>
      <c r="C40" s="1"/>
      <c r="D40" s="1"/>
      <c r="E40" s="1"/>
      <c r="F40" s="85" t="s">
        <v>112</v>
      </c>
      <c r="G40" s="85"/>
      <c r="H40" s="85"/>
      <c r="I40" s="86"/>
      <c r="J40" s="1"/>
      <c r="K40" s="1"/>
      <c r="L40" s="1"/>
      <c r="M40" s="1"/>
      <c r="N40" s="1"/>
      <c r="O40" s="1"/>
      <c r="P40" s="1"/>
      <c r="Q40" s="1"/>
      <c r="R40" s="1"/>
      <c r="S40" s="1"/>
      <c r="T40" s="1"/>
      <c r="U40" s="1"/>
      <c r="V40" s="1"/>
      <c r="W40" s="1"/>
      <c r="X40" s="1"/>
      <c r="Y40" s="1"/>
    </row>
    <row r="41" spans="1:26" ht="16.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6" ht="16.5" customHeight="1">
      <c r="A42" s="1" t="s">
        <v>113</v>
      </c>
      <c r="B42" s="1" t="s">
        <v>114</v>
      </c>
      <c r="C42" s="83" t="str">
        <f>E6</f>
        <v>Dr. Mohammad Ali Shafii, M.Si</v>
      </c>
      <c r="D42" s="1"/>
      <c r="E42" s="1"/>
      <c r="F42" s="87" t="s">
        <v>115</v>
      </c>
      <c r="G42" s="687" t="s">
        <v>116</v>
      </c>
      <c r="H42" s="686"/>
      <c r="I42" s="1"/>
      <c r="J42" s="1"/>
      <c r="K42" s="1"/>
      <c r="L42" s="1"/>
      <c r="M42" s="1"/>
      <c r="N42" s="1"/>
      <c r="O42" s="1"/>
      <c r="P42" s="1"/>
      <c r="Q42" s="1"/>
      <c r="R42" s="1"/>
      <c r="S42" s="1"/>
      <c r="T42" s="1"/>
      <c r="U42" s="1"/>
      <c r="V42" s="1"/>
      <c r="W42" s="1"/>
      <c r="X42" s="1"/>
      <c r="Y42" s="1"/>
    </row>
    <row r="43" spans="1:26" ht="16.5" customHeight="1">
      <c r="A43" s="2" t="s">
        <v>117</v>
      </c>
      <c r="B43" s="2" t="s">
        <v>114</v>
      </c>
      <c r="C43" s="684" t="s">
        <v>86</v>
      </c>
      <c r="D43" s="685"/>
      <c r="E43" s="685"/>
      <c r="F43" s="685"/>
      <c r="G43" s="686"/>
      <c r="H43" s="1"/>
      <c r="I43" s="1"/>
      <c r="J43" s="1"/>
      <c r="K43" s="1"/>
      <c r="L43" s="1"/>
      <c r="M43" s="1"/>
      <c r="N43" s="1"/>
      <c r="O43" s="1"/>
      <c r="P43" s="1"/>
      <c r="Q43" s="1"/>
      <c r="R43" s="1"/>
      <c r="S43" s="1"/>
      <c r="T43" s="1"/>
      <c r="U43" s="1"/>
      <c r="V43" s="1"/>
      <c r="W43" s="1"/>
      <c r="X43" s="1"/>
      <c r="Y43" s="1"/>
    </row>
    <row r="44" spans="1:26" ht="16.5" customHeight="1">
      <c r="A44" s="33"/>
      <c r="B44" s="33"/>
      <c r="C44" s="677" t="s">
        <v>118</v>
      </c>
      <c r="D44" s="647"/>
      <c r="E44" s="647"/>
      <c r="F44" s="647"/>
      <c r="G44" s="647"/>
      <c r="H44" s="1"/>
      <c r="I44" s="1"/>
      <c r="J44" s="1"/>
      <c r="K44" s="1"/>
      <c r="L44" s="1"/>
      <c r="M44" s="1"/>
      <c r="N44" s="1"/>
      <c r="O44" s="1"/>
      <c r="P44" s="1"/>
      <c r="Q44" s="1"/>
      <c r="R44" s="1"/>
      <c r="S44" s="1"/>
      <c r="T44" s="1"/>
      <c r="U44" s="1"/>
      <c r="V44" s="1"/>
      <c r="W44" s="1"/>
      <c r="X44" s="1"/>
      <c r="Y44" s="1"/>
    </row>
    <row r="45" spans="1:26" ht="16.5" customHeight="1">
      <c r="A45" s="1"/>
      <c r="B45" s="1"/>
      <c r="C45" s="1"/>
      <c r="D45" s="1"/>
      <c r="E45" s="1"/>
      <c r="F45" s="1"/>
      <c r="G45" s="1"/>
      <c r="H45" s="1"/>
      <c r="I45" s="1"/>
      <c r="J45" s="1"/>
      <c r="K45" s="1"/>
      <c r="L45" s="1"/>
      <c r="M45" s="1"/>
      <c r="N45" s="1"/>
      <c r="O45" s="1"/>
      <c r="P45" s="1"/>
      <c r="Q45" s="1"/>
      <c r="R45" s="1"/>
      <c r="S45" s="1"/>
      <c r="T45" s="1"/>
      <c r="U45" s="1"/>
      <c r="V45" s="1"/>
      <c r="W45" s="1"/>
      <c r="X45" s="1"/>
      <c r="Y45" s="1"/>
    </row>
    <row r="46" spans="1:26" ht="16.5" customHeight="1">
      <c r="A46" s="88" t="s">
        <v>119</v>
      </c>
      <c r="B46" s="88"/>
      <c r="C46" s="88"/>
      <c r="D46" s="88"/>
      <c r="E46" s="88"/>
      <c r="F46" s="88"/>
      <c r="G46" s="88"/>
      <c r="H46" s="1"/>
      <c r="I46" s="1"/>
      <c r="J46" s="1"/>
      <c r="K46" s="1"/>
      <c r="L46" s="1"/>
      <c r="M46" s="1"/>
      <c r="N46" s="1"/>
      <c r="O46" s="1"/>
      <c r="P46" s="1"/>
      <c r="Q46" s="1"/>
      <c r="R46" s="1"/>
      <c r="S46" s="1"/>
      <c r="T46" s="1"/>
      <c r="U46" s="1"/>
      <c r="V46" s="1"/>
      <c r="W46" s="1"/>
      <c r="X46" s="1"/>
      <c r="Y46" s="1"/>
    </row>
    <row r="47" spans="1:26" ht="16.5" customHeight="1">
      <c r="A47" s="88" t="s">
        <v>120</v>
      </c>
      <c r="B47" s="88"/>
      <c r="C47" s="88"/>
      <c r="D47" s="88"/>
      <c r="E47" s="88"/>
      <c r="F47" s="88"/>
      <c r="G47" s="88"/>
      <c r="H47" s="1"/>
      <c r="I47" s="1"/>
      <c r="J47" s="1"/>
      <c r="K47" s="1"/>
      <c r="L47" s="1"/>
      <c r="M47" s="1"/>
      <c r="N47" s="1"/>
      <c r="O47" s="1"/>
      <c r="P47" s="1"/>
      <c r="Q47" s="1"/>
      <c r="R47" s="1"/>
      <c r="S47" s="1"/>
      <c r="T47" s="1"/>
      <c r="U47" s="1"/>
      <c r="V47" s="1"/>
      <c r="W47" s="1"/>
      <c r="X47" s="1"/>
      <c r="Y47" s="1"/>
    </row>
    <row r="48" spans="1:26" ht="15.75" customHeight="1">
      <c r="A48" s="88" t="s">
        <v>121</v>
      </c>
      <c r="B48" s="88"/>
      <c r="C48" s="88"/>
      <c r="D48" s="88"/>
      <c r="E48" s="88"/>
      <c r="F48" s="88"/>
      <c r="G48" s="88"/>
      <c r="H48" s="1"/>
      <c r="I48" s="1"/>
      <c r="J48" s="1"/>
      <c r="K48" s="1"/>
      <c r="L48" s="1"/>
      <c r="M48" s="1"/>
      <c r="N48" s="1"/>
      <c r="O48" s="1"/>
      <c r="P48" s="1"/>
      <c r="Q48" s="1"/>
      <c r="R48" s="1"/>
      <c r="S48" s="1"/>
      <c r="T48" s="1"/>
      <c r="U48" s="1"/>
      <c r="V48" s="1"/>
      <c r="W48" s="1"/>
      <c r="X48" s="1"/>
      <c r="Y48" s="1"/>
      <c r="Z48" s="1"/>
    </row>
    <row r="49" spans="1:26" ht="15.75" customHeight="1">
      <c r="A49" s="88" t="s">
        <v>122</v>
      </c>
      <c r="B49" s="88"/>
      <c r="C49" s="88"/>
      <c r="D49" s="88"/>
      <c r="E49" s="88"/>
      <c r="F49" s="88"/>
      <c r="G49" s="88"/>
      <c r="H49" s="1"/>
      <c r="I49" s="1"/>
      <c r="J49" s="1"/>
      <c r="K49" s="1"/>
      <c r="L49" s="1"/>
      <c r="M49" s="1"/>
      <c r="N49" s="1"/>
      <c r="O49" s="1"/>
      <c r="P49" s="1"/>
      <c r="Q49" s="1"/>
      <c r="R49" s="1"/>
      <c r="S49" s="1"/>
      <c r="T49" s="1"/>
      <c r="U49" s="1"/>
      <c r="V49" s="1"/>
      <c r="W49" s="1"/>
      <c r="X49" s="1"/>
      <c r="Y49" s="1"/>
      <c r="Z49" s="1"/>
    </row>
    <row r="50" spans="1:26" ht="15.75" customHeight="1">
      <c r="A50" s="88" t="s">
        <v>123</v>
      </c>
      <c r="B50" s="88"/>
      <c r="C50" s="88"/>
      <c r="D50" s="88"/>
      <c r="E50" s="88"/>
      <c r="F50" s="88"/>
      <c r="G50" s="88"/>
      <c r="H50" s="1"/>
      <c r="I50" s="1"/>
      <c r="J50" s="1"/>
      <c r="K50" s="1"/>
      <c r="L50" s="1"/>
      <c r="M50" s="1"/>
      <c r="N50" s="1"/>
      <c r="O50" s="1"/>
      <c r="P50" s="1"/>
      <c r="Q50" s="1"/>
      <c r="R50" s="1"/>
      <c r="S50" s="1"/>
      <c r="T50" s="1"/>
      <c r="U50" s="1"/>
      <c r="V50" s="1"/>
      <c r="W50" s="1"/>
      <c r="X50" s="1"/>
      <c r="Y50" s="1"/>
      <c r="Z50" s="1"/>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sheetData>
  <mergeCells count="39">
    <mergeCell ref="C44:G44"/>
    <mergeCell ref="C24:E24"/>
    <mergeCell ref="C30:H31"/>
    <mergeCell ref="B12:D12"/>
    <mergeCell ref="B13:D13"/>
    <mergeCell ref="B26:E26"/>
    <mergeCell ref="A28:E28"/>
    <mergeCell ref="C22:E22"/>
    <mergeCell ref="C23:E23"/>
    <mergeCell ref="C43:G43"/>
    <mergeCell ref="G42:H42"/>
    <mergeCell ref="E12:H12"/>
    <mergeCell ref="E13:H13"/>
    <mergeCell ref="E15:H15"/>
    <mergeCell ref="E16:H16"/>
    <mergeCell ref="E14:H14"/>
    <mergeCell ref="B10:D10"/>
    <mergeCell ref="E10:H10"/>
    <mergeCell ref="A1:H1"/>
    <mergeCell ref="A2:H2"/>
    <mergeCell ref="B5:H5"/>
    <mergeCell ref="B6:D6"/>
    <mergeCell ref="E6:H6"/>
    <mergeCell ref="B7:D7"/>
    <mergeCell ref="E7:H7"/>
    <mergeCell ref="B8:D8"/>
    <mergeCell ref="E8:H8"/>
    <mergeCell ref="B9:D9"/>
    <mergeCell ref="E9:H9"/>
    <mergeCell ref="E11:H11"/>
    <mergeCell ref="B11:D11"/>
    <mergeCell ref="C20:E20"/>
    <mergeCell ref="C21:E21"/>
    <mergeCell ref="A25:E25"/>
    <mergeCell ref="A14:A15"/>
    <mergeCell ref="B14:C15"/>
    <mergeCell ref="B16:D16"/>
    <mergeCell ref="B18:E18"/>
    <mergeCell ref="B19:E19"/>
  </mergeCells>
  <pageMargins left="0.6692913385826772" right="0.70866141732283472" top="0.59055118110236227" bottom="0.74803149606299213" header="0" footer="0"/>
  <pageSetup paperSize="9" scale="7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Z493"/>
  <sheetViews>
    <sheetView topLeftCell="A13" workbookViewId="0"/>
  </sheetViews>
  <sheetFormatPr defaultColWidth="14.42578125" defaultRowHeight="15" customHeight="1"/>
  <cols>
    <col min="1" max="5" width="4.140625" customWidth="1"/>
    <col min="6" max="6" width="2.7109375" customWidth="1"/>
    <col min="7" max="7" width="39.42578125" customWidth="1"/>
    <col min="8" max="8" width="8.42578125" customWidth="1"/>
    <col min="9" max="9" width="11.140625" customWidth="1"/>
    <col min="10" max="10" width="9.28515625" customWidth="1"/>
    <col min="11" max="12" width="6.7109375" customWidth="1"/>
    <col min="13" max="13" width="9.28515625" customWidth="1"/>
    <col min="14" max="26" width="8" customWidth="1"/>
  </cols>
  <sheetData>
    <row r="1" spans="1:26" ht="18" hidden="1" customHeight="1">
      <c r="A1" s="89"/>
      <c r="B1" s="5"/>
      <c r="C1" s="89"/>
      <c r="D1" s="1"/>
      <c r="E1" s="1"/>
      <c r="F1" s="1"/>
      <c r="G1" s="90"/>
      <c r="H1" s="694" t="s">
        <v>124</v>
      </c>
      <c r="I1" s="647"/>
      <c r="J1" s="647"/>
      <c r="K1" s="647"/>
      <c r="L1" s="647"/>
      <c r="M1" s="647"/>
      <c r="N1" s="5"/>
      <c r="O1" s="5"/>
      <c r="P1" s="5"/>
      <c r="Q1" s="5"/>
      <c r="R1" s="5"/>
      <c r="S1" s="5"/>
      <c r="T1" s="5"/>
      <c r="U1" s="5"/>
      <c r="V1" s="5"/>
      <c r="W1" s="5"/>
      <c r="X1" s="5"/>
      <c r="Y1" s="5"/>
      <c r="Z1" s="5"/>
    </row>
    <row r="2" spans="1:26" ht="15" hidden="1" customHeight="1">
      <c r="A2" s="31"/>
      <c r="B2" s="31"/>
      <c r="C2" s="31"/>
      <c r="D2" s="31"/>
      <c r="E2" s="31"/>
      <c r="F2" s="31"/>
      <c r="G2" s="31"/>
      <c r="H2" s="694" t="s">
        <v>125</v>
      </c>
      <c r="I2" s="647"/>
      <c r="J2" s="647"/>
      <c r="K2" s="647"/>
      <c r="L2" s="647"/>
      <c r="M2" s="647"/>
      <c r="N2" s="5"/>
      <c r="O2" s="5"/>
      <c r="P2" s="5"/>
      <c r="Q2" s="5"/>
      <c r="R2" s="5"/>
      <c r="S2" s="5"/>
      <c r="T2" s="5"/>
      <c r="U2" s="5"/>
      <c r="V2" s="5"/>
      <c r="W2" s="5"/>
      <c r="X2" s="5"/>
      <c r="Y2" s="5"/>
      <c r="Z2" s="5"/>
    </row>
    <row r="3" spans="1:26" ht="15" hidden="1" customHeight="1">
      <c r="A3" s="31"/>
      <c r="B3" s="31"/>
      <c r="C3" s="31"/>
      <c r="D3" s="31"/>
      <c r="E3" s="31"/>
      <c r="F3" s="31"/>
      <c r="G3" s="31"/>
      <c r="H3" s="31" t="s">
        <v>126</v>
      </c>
      <c r="I3" s="31"/>
      <c r="J3" s="31"/>
      <c r="K3" s="31"/>
      <c r="L3" s="31"/>
      <c r="M3" s="31"/>
      <c r="N3" s="5"/>
      <c r="O3" s="5"/>
      <c r="P3" s="5"/>
      <c r="Q3" s="5"/>
      <c r="R3" s="5"/>
      <c r="S3" s="5"/>
      <c r="T3" s="5"/>
      <c r="U3" s="5"/>
      <c r="V3" s="5"/>
      <c r="W3" s="5"/>
      <c r="X3" s="5"/>
      <c r="Y3" s="5"/>
      <c r="Z3" s="5"/>
    </row>
    <row r="4" spans="1:26" ht="15" hidden="1" customHeight="1">
      <c r="A4" s="31"/>
      <c r="B4" s="31"/>
      <c r="C4" s="31"/>
      <c r="D4" s="31"/>
      <c r="E4" s="31"/>
      <c r="F4" s="31"/>
      <c r="G4" s="31"/>
      <c r="H4" s="31" t="s">
        <v>127</v>
      </c>
      <c r="I4" s="31"/>
      <c r="J4" s="31"/>
      <c r="K4" s="31"/>
      <c r="L4" s="31"/>
      <c r="M4" s="31"/>
      <c r="N4" s="5"/>
      <c r="O4" s="5"/>
      <c r="P4" s="5"/>
      <c r="Q4" s="5"/>
      <c r="R4" s="5"/>
      <c r="S4" s="5"/>
      <c r="T4" s="5"/>
      <c r="U4" s="5"/>
      <c r="V4" s="5"/>
      <c r="W4" s="5"/>
      <c r="X4" s="5"/>
      <c r="Y4" s="5"/>
      <c r="Z4" s="5"/>
    </row>
    <row r="5" spans="1:26" ht="15" hidden="1" customHeight="1">
      <c r="A5" s="31"/>
      <c r="B5" s="31"/>
      <c r="C5" s="31"/>
      <c r="D5" s="31"/>
      <c r="E5" s="31"/>
      <c r="F5" s="31"/>
      <c r="G5" s="31"/>
      <c r="H5" s="31" t="s">
        <v>128</v>
      </c>
      <c r="I5" s="31"/>
      <c r="J5" s="31"/>
      <c r="K5" s="31"/>
      <c r="L5" s="31"/>
      <c r="M5" s="31"/>
      <c r="N5" s="5"/>
      <c r="O5" s="5"/>
      <c r="P5" s="5"/>
      <c r="Q5" s="5"/>
      <c r="R5" s="5"/>
      <c r="S5" s="5"/>
      <c r="T5" s="5"/>
      <c r="U5" s="5"/>
      <c r="V5" s="5"/>
      <c r="W5" s="5"/>
      <c r="X5" s="5"/>
      <c r="Y5" s="5"/>
      <c r="Z5" s="5"/>
    </row>
    <row r="6" spans="1:26" ht="15" hidden="1" customHeight="1">
      <c r="A6" s="31"/>
      <c r="B6" s="31"/>
      <c r="C6" s="31"/>
      <c r="D6" s="31"/>
      <c r="E6" s="31"/>
      <c r="F6" s="31"/>
      <c r="G6" s="31"/>
      <c r="H6" s="91" t="s">
        <v>129</v>
      </c>
      <c r="I6" s="31"/>
      <c r="J6" s="31"/>
      <c r="K6" s="31"/>
      <c r="L6" s="31"/>
      <c r="M6" s="31"/>
      <c r="N6" s="5"/>
      <c r="O6" s="5"/>
      <c r="P6" s="5"/>
      <c r="Q6" s="5"/>
      <c r="R6" s="5"/>
      <c r="S6" s="5"/>
      <c r="T6" s="5"/>
      <c r="U6" s="5"/>
      <c r="V6" s="5"/>
      <c r="W6" s="5"/>
      <c r="X6" s="5"/>
      <c r="Y6" s="5"/>
      <c r="Z6" s="5"/>
    </row>
    <row r="7" spans="1:26" ht="15" hidden="1" customHeight="1">
      <c r="A7" s="31"/>
      <c r="B7" s="31"/>
      <c r="C7" s="31"/>
      <c r="D7" s="31"/>
      <c r="E7" s="31"/>
      <c r="F7" s="31"/>
      <c r="G7" s="31"/>
      <c r="H7" s="91" t="s">
        <v>130</v>
      </c>
      <c r="I7" s="31"/>
      <c r="J7" s="31"/>
      <c r="K7" s="31"/>
      <c r="L7" s="31"/>
      <c r="M7" s="31"/>
      <c r="N7" s="5"/>
      <c r="O7" s="5"/>
      <c r="P7" s="5"/>
      <c r="Q7" s="5"/>
      <c r="R7" s="5"/>
      <c r="S7" s="5"/>
      <c r="T7" s="5"/>
      <c r="U7" s="5"/>
      <c r="V7" s="5"/>
      <c r="W7" s="5"/>
      <c r="X7" s="5"/>
      <c r="Y7" s="5"/>
      <c r="Z7" s="5"/>
    </row>
    <row r="8" spans="1:26" ht="15" hidden="1" customHeight="1">
      <c r="A8" s="31"/>
      <c r="B8" s="31"/>
      <c r="C8" s="31"/>
      <c r="D8" s="31"/>
      <c r="E8" s="31"/>
      <c r="F8" s="31"/>
      <c r="G8" s="31"/>
      <c r="H8" s="31" t="s">
        <v>131</v>
      </c>
      <c r="I8" s="31"/>
      <c r="J8" s="31"/>
      <c r="K8" s="31"/>
      <c r="L8" s="31"/>
      <c r="M8" s="31"/>
      <c r="N8" s="5"/>
      <c r="O8" s="5"/>
      <c r="P8" s="5"/>
      <c r="Q8" s="5"/>
      <c r="R8" s="5"/>
      <c r="S8" s="5"/>
      <c r="T8" s="5"/>
      <c r="U8" s="5"/>
      <c r="V8" s="5"/>
      <c r="W8" s="5"/>
      <c r="X8" s="5"/>
      <c r="Y8" s="5"/>
      <c r="Z8" s="5"/>
    </row>
    <row r="9" spans="1:26" ht="153" hidden="1" customHeight="1">
      <c r="A9" s="31"/>
      <c r="B9" s="31"/>
      <c r="C9" s="31"/>
      <c r="D9" s="31"/>
      <c r="E9" s="31"/>
      <c r="F9" s="31"/>
      <c r="G9" s="31"/>
      <c r="H9" s="705" t="s">
        <v>132</v>
      </c>
      <c r="I9" s="647"/>
      <c r="J9" s="647"/>
      <c r="K9" s="647"/>
      <c r="L9" s="647"/>
      <c r="M9" s="647"/>
      <c r="N9" s="5"/>
      <c r="O9" s="5"/>
      <c r="P9" s="5"/>
      <c r="Q9" s="5"/>
      <c r="R9" s="5"/>
      <c r="S9" s="5"/>
      <c r="T9" s="5"/>
      <c r="U9" s="5"/>
      <c r="V9" s="5"/>
      <c r="W9" s="5"/>
      <c r="X9" s="5"/>
      <c r="Y9" s="5"/>
      <c r="Z9" s="5"/>
    </row>
    <row r="10" spans="1:26" ht="15.75" hidden="1" customHeight="1">
      <c r="A10" s="5" t="s">
        <v>133</v>
      </c>
      <c r="B10" s="31"/>
      <c r="C10" s="31"/>
      <c r="D10" s="31"/>
      <c r="E10" s="31"/>
      <c r="F10" s="31"/>
      <c r="G10" s="31"/>
      <c r="H10" s="31"/>
      <c r="I10" s="31"/>
      <c r="J10" s="31"/>
      <c r="K10" s="3"/>
      <c r="L10" s="3"/>
      <c r="M10" s="3"/>
      <c r="N10" s="5"/>
      <c r="O10" s="5"/>
      <c r="P10" s="5"/>
      <c r="Q10" s="5"/>
      <c r="R10" s="5"/>
      <c r="S10" s="5"/>
      <c r="T10" s="5"/>
      <c r="U10" s="5"/>
      <c r="V10" s="5"/>
      <c r="W10" s="5"/>
      <c r="X10" s="5"/>
      <c r="Y10" s="5"/>
      <c r="Z10" s="5"/>
    </row>
    <row r="11" spans="1:26" ht="15.75" hidden="1" customHeight="1">
      <c r="A11" s="83" t="s">
        <v>134</v>
      </c>
      <c r="B11" s="31"/>
      <c r="C11" s="31"/>
      <c r="D11" s="31"/>
      <c r="E11" s="31"/>
      <c r="F11" s="31"/>
      <c r="G11" s="31"/>
      <c r="H11" s="31"/>
      <c r="I11" s="31"/>
      <c r="J11" s="31"/>
      <c r="K11" s="3"/>
      <c r="L11" s="3"/>
      <c r="M11" s="3"/>
      <c r="N11" s="5"/>
      <c r="O11" s="5"/>
      <c r="P11" s="5"/>
      <c r="Q11" s="5"/>
      <c r="R11" s="5"/>
      <c r="S11" s="5"/>
      <c r="T11" s="5"/>
      <c r="U11" s="5"/>
      <c r="V11" s="5"/>
      <c r="W11" s="5"/>
      <c r="X11" s="5"/>
      <c r="Y11" s="5"/>
      <c r="Z11" s="5"/>
    </row>
    <row r="12" spans="1:26" ht="15.75" hidden="1" customHeight="1">
      <c r="A12" s="83" t="s">
        <v>135</v>
      </c>
      <c r="B12" s="31"/>
      <c r="C12" s="31"/>
      <c r="D12" s="31"/>
      <c r="E12" s="31"/>
      <c r="F12" s="31"/>
      <c r="G12" s="31"/>
      <c r="H12" s="31"/>
      <c r="I12" s="31"/>
      <c r="J12" s="31"/>
      <c r="K12" s="3"/>
      <c r="L12" s="3"/>
      <c r="M12" s="3"/>
      <c r="N12" s="5"/>
      <c r="O12" s="5"/>
      <c r="P12" s="5"/>
      <c r="Q12" s="5"/>
      <c r="R12" s="5"/>
      <c r="S12" s="5"/>
      <c r="T12" s="5"/>
      <c r="U12" s="5"/>
      <c r="V12" s="5"/>
      <c r="W12" s="5"/>
      <c r="X12" s="5"/>
      <c r="Y12" s="5"/>
      <c r="Z12" s="5"/>
    </row>
    <row r="13" spans="1:26" ht="15.75" customHeight="1">
      <c r="A13" s="31"/>
      <c r="B13" s="31"/>
      <c r="C13" s="31"/>
      <c r="D13" s="31"/>
      <c r="E13" s="31"/>
      <c r="F13" s="31"/>
      <c r="G13" s="31"/>
      <c r="H13" s="31"/>
      <c r="I13" s="31"/>
      <c r="J13" s="3"/>
      <c r="K13" s="3"/>
      <c r="L13" s="3"/>
      <c r="M13" s="3"/>
      <c r="N13" s="5"/>
      <c r="O13" s="5"/>
      <c r="P13" s="5"/>
      <c r="Q13" s="5"/>
      <c r="R13" s="5"/>
      <c r="S13" s="5"/>
      <c r="T13" s="5"/>
      <c r="U13" s="5"/>
      <c r="V13" s="5"/>
      <c r="W13" s="5"/>
      <c r="X13" s="5"/>
      <c r="Y13" s="5"/>
      <c r="Z13" s="5"/>
    </row>
    <row r="14" spans="1:26" ht="19.5" customHeight="1">
      <c r="A14" s="706" t="s">
        <v>134</v>
      </c>
      <c r="B14" s="647"/>
      <c r="C14" s="647"/>
      <c r="D14" s="647"/>
      <c r="E14" s="647"/>
      <c r="F14" s="647"/>
      <c r="G14" s="647"/>
      <c r="H14" s="647"/>
      <c r="I14" s="647"/>
      <c r="J14" s="647"/>
      <c r="K14" s="647"/>
      <c r="L14" s="647"/>
      <c r="M14" s="647"/>
      <c r="N14" s="2"/>
      <c r="O14" s="5"/>
      <c r="P14" s="5"/>
      <c r="Q14" s="5"/>
      <c r="R14" s="5"/>
      <c r="S14" s="5"/>
      <c r="T14" s="5"/>
      <c r="U14" s="5"/>
      <c r="V14" s="5"/>
      <c r="W14" s="5"/>
      <c r="X14" s="5"/>
      <c r="Y14" s="5"/>
      <c r="Z14" s="5"/>
    </row>
    <row r="15" spans="1:26" ht="19.5" customHeight="1">
      <c r="A15" s="706" t="s">
        <v>135</v>
      </c>
      <c r="B15" s="647"/>
      <c r="C15" s="647"/>
      <c r="D15" s="647"/>
      <c r="E15" s="647"/>
      <c r="F15" s="647"/>
      <c r="G15" s="647"/>
      <c r="H15" s="647"/>
      <c r="I15" s="647"/>
      <c r="J15" s="647"/>
      <c r="K15" s="647"/>
      <c r="L15" s="647"/>
      <c r="M15" s="647"/>
      <c r="N15" s="2"/>
      <c r="O15" s="5"/>
      <c r="P15" s="5"/>
      <c r="Q15" s="5"/>
      <c r="R15" s="5"/>
      <c r="S15" s="5"/>
      <c r="T15" s="5"/>
      <c r="U15" s="5"/>
      <c r="V15" s="5"/>
      <c r="W15" s="5"/>
      <c r="X15" s="5"/>
      <c r="Y15" s="5"/>
      <c r="Z15" s="5"/>
    </row>
    <row r="16" spans="1:26" ht="18.75" customHeight="1">
      <c r="A16" s="706" t="s">
        <v>136</v>
      </c>
      <c r="B16" s="647"/>
      <c r="C16" s="647"/>
      <c r="D16" s="647"/>
      <c r="E16" s="647"/>
      <c r="F16" s="647"/>
      <c r="G16" s="647"/>
      <c r="H16" s="647"/>
      <c r="I16" s="647"/>
      <c r="J16" s="647"/>
      <c r="K16" s="647"/>
      <c r="L16" s="647"/>
      <c r="M16" s="647"/>
      <c r="N16" s="2"/>
      <c r="O16" s="5"/>
      <c r="P16" s="5"/>
      <c r="Q16" s="5"/>
      <c r="R16" s="5"/>
      <c r="S16" s="5"/>
      <c r="T16" s="5"/>
      <c r="U16" s="5"/>
      <c r="V16" s="5"/>
      <c r="W16" s="5"/>
      <c r="X16" s="5"/>
      <c r="Y16" s="5"/>
      <c r="Z16" s="5"/>
    </row>
    <row r="17" spans="1:26" ht="18.75" customHeight="1">
      <c r="A17" s="92"/>
      <c r="B17" s="92"/>
      <c r="C17" s="92"/>
      <c r="D17" s="92"/>
      <c r="E17" s="92"/>
      <c r="F17" s="92"/>
      <c r="G17" s="92"/>
      <c r="H17" s="92"/>
      <c r="I17" s="92"/>
      <c r="J17" s="92"/>
      <c r="K17" s="92"/>
      <c r="L17" s="92"/>
      <c r="M17" s="92"/>
      <c r="N17" s="92"/>
      <c r="O17" s="5"/>
      <c r="P17" s="5"/>
      <c r="Q17" s="5"/>
      <c r="R17" s="5"/>
      <c r="S17" s="5"/>
      <c r="T17" s="5"/>
      <c r="U17" s="5"/>
      <c r="V17" s="5"/>
      <c r="W17" s="5"/>
      <c r="X17" s="5"/>
      <c r="Y17" s="5"/>
      <c r="Z17" s="5"/>
    </row>
    <row r="18" spans="1:26" ht="18" customHeight="1">
      <c r="A18" s="1" t="s">
        <v>137</v>
      </c>
      <c r="B18" s="31"/>
      <c r="C18" s="31"/>
      <c r="D18" s="31"/>
      <c r="E18" s="31"/>
      <c r="F18" s="31"/>
      <c r="G18" s="31"/>
      <c r="H18" s="694" t="s">
        <v>138</v>
      </c>
      <c r="I18" s="647"/>
      <c r="J18" s="647"/>
      <c r="K18" s="3"/>
      <c r="L18" s="3"/>
      <c r="M18" s="31"/>
      <c r="N18" s="31"/>
      <c r="O18" s="5"/>
      <c r="P18" s="5"/>
      <c r="Q18" s="5"/>
      <c r="R18" s="5"/>
      <c r="S18" s="5"/>
      <c r="T18" s="5"/>
      <c r="U18" s="5"/>
      <c r="V18" s="5"/>
      <c r="W18" s="5"/>
      <c r="X18" s="5"/>
      <c r="Y18" s="5"/>
      <c r="Z18" s="5"/>
    </row>
    <row r="19" spans="1:26" ht="19.5" customHeight="1">
      <c r="A19" s="5"/>
      <c r="B19" s="1"/>
      <c r="C19" s="1"/>
      <c r="D19" s="1"/>
      <c r="E19" s="1"/>
      <c r="F19" s="1"/>
      <c r="G19" s="1"/>
      <c r="H19" s="31" t="str">
        <f>PAK!D3</f>
        <v>Januari 2007 s/d April 2022</v>
      </c>
      <c r="I19" s="31"/>
      <c r="J19" s="3"/>
      <c r="K19" s="31"/>
      <c r="L19" s="31"/>
      <c r="M19" s="31"/>
      <c r="N19" s="1"/>
      <c r="O19" s="5"/>
      <c r="P19" s="5"/>
      <c r="Q19" s="5"/>
      <c r="R19" s="5"/>
      <c r="S19" s="5"/>
      <c r="T19" s="5"/>
      <c r="U19" s="5"/>
      <c r="V19" s="5"/>
      <c r="W19" s="5"/>
      <c r="X19" s="5"/>
      <c r="Y19" s="5"/>
      <c r="Z19" s="5"/>
    </row>
    <row r="20" spans="1:26" ht="25.5" customHeight="1">
      <c r="A20" s="11" t="s">
        <v>139</v>
      </c>
      <c r="B20" s="701" t="s">
        <v>63</v>
      </c>
      <c r="C20" s="654"/>
      <c r="D20" s="654"/>
      <c r="E20" s="654"/>
      <c r="F20" s="654"/>
      <c r="G20" s="654"/>
      <c r="H20" s="654"/>
      <c r="I20" s="654"/>
      <c r="J20" s="654"/>
      <c r="K20" s="654"/>
      <c r="L20" s="654"/>
      <c r="M20" s="657"/>
      <c r="N20" s="1"/>
      <c r="O20" s="1"/>
      <c r="P20" s="5"/>
      <c r="Q20" s="5"/>
      <c r="R20" s="5"/>
      <c r="S20" s="5"/>
      <c r="T20" s="5"/>
      <c r="U20" s="5"/>
      <c r="V20" s="5"/>
      <c r="W20" s="5"/>
      <c r="X20" s="5"/>
      <c r="Y20" s="5"/>
      <c r="Z20" s="5"/>
    </row>
    <row r="21" spans="1:26" ht="21" customHeight="1">
      <c r="A21" s="94" t="s">
        <v>140</v>
      </c>
      <c r="B21" s="678" t="s">
        <v>141</v>
      </c>
      <c r="C21" s="654"/>
      <c r="D21" s="654"/>
      <c r="E21" s="654"/>
      <c r="F21" s="654"/>
      <c r="G21" s="654"/>
      <c r="H21" s="678" t="str">
        <f>PAK!E6</f>
        <v>Dr. Mohammad Ali Shafii, M.Si</v>
      </c>
      <c r="I21" s="654"/>
      <c r="J21" s="654"/>
      <c r="K21" s="654"/>
      <c r="L21" s="654"/>
      <c r="M21" s="657"/>
      <c r="N21" s="1"/>
      <c r="O21" s="1"/>
      <c r="P21" s="5"/>
      <c r="Q21" s="5"/>
      <c r="R21" s="5"/>
      <c r="S21" s="5"/>
      <c r="T21" s="5"/>
      <c r="U21" s="5"/>
      <c r="V21" s="5"/>
      <c r="W21" s="5"/>
      <c r="X21" s="5"/>
      <c r="Y21" s="5"/>
      <c r="Z21" s="5"/>
    </row>
    <row r="22" spans="1:26" ht="21" customHeight="1">
      <c r="A22" s="93" t="s">
        <v>142</v>
      </c>
      <c r="B22" s="678" t="s">
        <v>143</v>
      </c>
      <c r="C22" s="654"/>
      <c r="D22" s="654"/>
      <c r="E22" s="654"/>
      <c r="F22" s="654"/>
      <c r="G22" s="654"/>
      <c r="H22" s="678" t="str">
        <f>PAK!E7</f>
        <v>19700612 199702 1002 / 0012067007</v>
      </c>
      <c r="I22" s="654"/>
      <c r="J22" s="654"/>
      <c r="K22" s="654"/>
      <c r="L22" s="654"/>
      <c r="M22" s="657"/>
      <c r="N22" s="1"/>
      <c r="O22" s="1"/>
      <c r="P22" s="1"/>
      <c r="Q22" s="1"/>
      <c r="R22" s="1"/>
      <c r="S22" s="1"/>
      <c r="T22" s="1"/>
      <c r="U22" s="1"/>
      <c r="V22" s="1"/>
      <c r="W22" s="1"/>
      <c r="X22" s="1"/>
      <c r="Y22" s="1"/>
      <c r="Z22" s="1"/>
    </row>
    <row r="23" spans="1:26" ht="21" customHeight="1">
      <c r="A23" s="93" t="s">
        <v>144</v>
      </c>
      <c r="B23" s="678" t="s">
        <v>145</v>
      </c>
      <c r="C23" s="654"/>
      <c r="D23" s="654"/>
      <c r="E23" s="654"/>
      <c r="F23" s="654"/>
      <c r="G23" s="654"/>
      <c r="H23" s="678" t="str">
        <f>PAK!E8</f>
        <v>L.007567</v>
      </c>
      <c r="I23" s="654"/>
      <c r="J23" s="654"/>
      <c r="K23" s="654"/>
      <c r="L23" s="654"/>
      <c r="M23" s="657"/>
      <c r="N23" s="1"/>
      <c r="O23" s="1"/>
      <c r="P23" s="1"/>
      <c r="Q23" s="1"/>
      <c r="R23" s="1"/>
      <c r="S23" s="1"/>
      <c r="T23" s="1"/>
      <c r="U23" s="1"/>
      <c r="V23" s="1"/>
      <c r="W23" s="1"/>
      <c r="X23" s="1"/>
      <c r="Y23" s="1"/>
      <c r="Z23" s="1"/>
    </row>
    <row r="24" spans="1:26" ht="21" customHeight="1">
      <c r="A24" s="93" t="s">
        <v>146</v>
      </c>
      <c r="B24" s="678" t="s">
        <v>147</v>
      </c>
      <c r="C24" s="654"/>
      <c r="D24" s="654"/>
      <c r="E24" s="654"/>
      <c r="F24" s="654"/>
      <c r="G24" s="654"/>
      <c r="H24" s="678" t="str">
        <f>PAK!E9</f>
        <v>Jepara, 12 Juni 1970</v>
      </c>
      <c r="I24" s="654"/>
      <c r="J24" s="654"/>
      <c r="K24" s="654"/>
      <c r="L24" s="654"/>
      <c r="M24" s="657"/>
      <c r="N24" s="1"/>
      <c r="O24" s="1"/>
      <c r="P24" s="1"/>
      <c r="Q24" s="1"/>
      <c r="R24" s="1"/>
      <c r="S24" s="1"/>
      <c r="T24" s="1"/>
      <c r="U24" s="1"/>
      <c r="V24" s="1"/>
      <c r="W24" s="1"/>
      <c r="X24" s="1"/>
      <c r="Y24" s="1"/>
      <c r="Z24" s="1"/>
    </row>
    <row r="25" spans="1:26" ht="21" customHeight="1">
      <c r="A25" s="93" t="s">
        <v>148</v>
      </c>
      <c r="B25" s="678" t="s">
        <v>149</v>
      </c>
      <c r="C25" s="654"/>
      <c r="D25" s="654"/>
      <c r="E25" s="654"/>
      <c r="F25" s="654"/>
      <c r="G25" s="654"/>
      <c r="H25" s="678" t="str">
        <f>PAK!E10</f>
        <v>Laki-laki</v>
      </c>
      <c r="I25" s="654"/>
      <c r="J25" s="654"/>
      <c r="K25" s="654"/>
      <c r="L25" s="654"/>
      <c r="M25" s="657"/>
      <c r="N25" s="1"/>
      <c r="O25" s="1"/>
      <c r="P25" s="1"/>
      <c r="Q25" s="1"/>
      <c r="R25" s="1"/>
      <c r="S25" s="1"/>
      <c r="T25" s="1"/>
      <c r="U25" s="1"/>
      <c r="V25" s="1"/>
      <c r="W25" s="1"/>
      <c r="X25" s="1"/>
      <c r="Y25" s="1"/>
      <c r="Z25" s="1"/>
    </row>
    <row r="26" spans="1:26" ht="21" customHeight="1">
      <c r="A26" s="93" t="s">
        <v>150</v>
      </c>
      <c r="B26" s="678" t="s">
        <v>151</v>
      </c>
      <c r="C26" s="654"/>
      <c r="D26" s="654"/>
      <c r="E26" s="654"/>
      <c r="F26" s="654"/>
      <c r="G26" s="654"/>
      <c r="H26" s="678" t="str">
        <f>PAK!E11</f>
        <v>Doktor (S3) Tahun 2011</v>
      </c>
      <c r="I26" s="654"/>
      <c r="J26" s="654"/>
      <c r="K26" s="654"/>
      <c r="L26" s="654"/>
      <c r="M26" s="657"/>
      <c r="N26" s="1"/>
      <c r="O26" s="1"/>
      <c r="P26" s="1"/>
      <c r="Q26" s="1"/>
      <c r="R26" s="1"/>
      <c r="S26" s="1"/>
      <c r="T26" s="1"/>
      <c r="U26" s="1"/>
      <c r="V26" s="1"/>
      <c r="W26" s="1"/>
      <c r="X26" s="1"/>
      <c r="Y26" s="1"/>
      <c r="Z26" s="1"/>
    </row>
    <row r="27" spans="1:26" ht="21" customHeight="1">
      <c r="A27" s="93" t="s">
        <v>152</v>
      </c>
      <c r="B27" s="678" t="s">
        <v>153</v>
      </c>
      <c r="C27" s="654"/>
      <c r="D27" s="654"/>
      <c r="E27" s="654"/>
      <c r="F27" s="654"/>
      <c r="G27" s="654"/>
      <c r="H27" s="678" t="str">
        <f>PAK!E12</f>
        <v>Lektor / 1 September 2007</v>
      </c>
      <c r="I27" s="654"/>
      <c r="J27" s="654"/>
      <c r="K27" s="654"/>
      <c r="L27" s="654"/>
      <c r="M27" s="657"/>
      <c r="N27" s="1"/>
      <c r="O27" s="1"/>
      <c r="P27" s="1"/>
      <c r="Q27" s="1"/>
      <c r="R27" s="1"/>
      <c r="S27" s="1"/>
      <c r="T27" s="1"/>
      <c r="U27" s="1"/>
      <c r="V27" s="1"/>
      <c r="W27" s="1"/>
      <c r="X27" s="1"/>
      <c r="Y27" s="1"/>
      <c r="Z27" s="1"/>
    </row>
    <row r="28" spans="1:26" ht="21" customHeight="1">
      <c r="A28" s="95" t="s">
        <v>154</v>
      </c>
      <c r="B28" s="678" t="s">
        <v>155</v>
      </c>
      <c r="C28" s="654"/>
      <c r="D28" s="654"/>
      <c r="E28" s="654"/>
      <c r="F28" s="654"/>
      <c r="G28" s="654"/>
      <c r="H28" s="678" t="str">
        <f>PAK!E14</f>
        <v>10 tahun 7 bulan</v>
      </c>
      <c r="I28" s="654"/>
      <c r="J28" s="654"/>
      <c r="K28" s="654"/>
      <c r="L28" s="654"/>
      <c r="M28" s="657"/>
      <c r="N28" s="1"/>
      <c r="O28" s="1"/>
      <c r="P28" s="1"/>
      <c r="Q28" s="1"/>
      <c r="R28" s="1"/>
      <c r="S28" s="1"/>
      <c r="T28" s="1"/>
      <c r="U28" s="1"/>
      <c r="V28" s="1"/>
      <c r="W28" s="1"/>
      <c r="X28" s="1"/>
      <c r="Y28" s="1"/>
      <c r="Z28" s="1"/>
    </row>
    <row r="29" spans="1:26" ht="21" customHeight="1">
      <c r="A29" s="95" t="s">
        <v>156</v>
      </c>
      <c r="B29" s="678" t="s">
        <v>157</v>
      </c>
      <c r="C29" s="654"/>
      <c r="D29" s="654"/>
      <c r="E29" s="654"/>
      <c r="F29" s="654"/>
      <c r="G29" s="654"/>
      <c r="H29" s="678" t="str">
        <f>PAK!E15</f>
        <v xml:space="preserve">24 tahun </v>
      </c>
      <c r="I29" s="654"/>
      <c r="J29" s="654"/>
      <c r="K29" s="654"/>
      <c r="L29" s="654"/>
      <c r="M29" s="657"/>
      <c r="N29" s="1"/>
      <c r="O29" s="1"/>
      <c r="P29" s="1"/>
      <c r="Q29" s="1"/>
      <c r="R29" s="1"/>
      <c r="S29" s="1"/>
      <c r="T29" s="1"/>
      <c r="U29" s="1"/>
      <c r="V29" s="1"/>
      <c r="W29" s="1"/>
      <c r="X29" s="1"/>
      <c r="Y29" s="1"/>
      <c r="Z29" s="1"/>
    </row>
    <row r="30" spans="1:26" ht="33.75" customHeight="1">
      <c r="A30" s="95" t="s">
        <v>158</v>
      </c>
      <c r="B30" s="710" t="s">
        <v>159</v>
      </c>
      <c r="C30" s="659"/>
      <c r="D30" s="659"/>
      <c r="E30" s="659"/>
      <c r="F30" s="659"/>
      <c r="G30" s="659"/>
      <c r="H30" s="678" t="str">
        <f>PAK!E16</f>
        <v>Fakultas Matematika dan Ilmu Pengetahuan Alam Universitas Andalas</v>
      </c>
      <c r="I30" s="654"/>
      <c r="J30" s="654"/>
      <c r="K30" s="654"/>
      <c r="L30" s="654"/>
      <c r="M30" s="657"/>
      <c r="N30" s="1"/>
      <c r="O30" s="1"/>
      <c r="P30" s="1"/>
      <c r="Q30" s="1"/>
      <c r="R30" s="1"/>
      <c r="S30" s="1"/>
      <c r="T30" s="1"/>
      <c r="U30" s="1"/>
      <c r="V30" s="1"/>
      <c r="W30" s="1"/>
      <c r="X30" s="1"/>
      <c r="Y30" s="1"/>
      <c r="Z30" s="1"/>
    </row>
    <row r="31" spans="1:26" ht="19.5" customHeight="1">
      <c r="A31" s="41"/>
      <c r="B31" s="97"/>
      <c r="C31" s="98"/>
      <c r="D31" s="98"/>
      <c r="E31" s="98"/>
      <c r="F31" s="98"/>
      <c r="G31" s="98"/>
      <c r="H31" s="99"/>
      <c r="I31" s="99"/>
      <c r="J31" s="99"/>
      <c r="K31" s="97"/>
      <c r="L31" s="97"/>
      <c r="M31" s="100"/>
      <c r="N31" s="1"/>
      <c r="O31" s="1"/>
      <c r="P31" s="1"/>
      <c r="Q31" s="1"/>
      <c r="R31" s="1"/>
      <c r="S31" s="1"/>
      <c r="T31" s="1"/>
      <c r="U31" s="1"/>
      <c r="V31" s="1"/>
      <c r="W31" s="1"/>
      <c r="X31" s="1"/>
      <c r="Y31" s="1"/>
      <c r="Z31" s="1"/>
    </row>
    <row r="32" spans="1:26" ht="22.5" customHeight="1">
      <c r="A32" s="700" t="s">
        <v>139</v>
      </c>
      <c r="B32" s="702" t="s">
        <v>160</v>
      </c>
      <c r="C32" s="691"/>
      <c r="D32" s="691"/>
      <c r="E32" s="691"/>
      <c r="F32" s="691"/>
      <c r="G32" s="691"/>
      <c r="H32" s="691"/>
      <c r="I32" s="691"/>
      <c r="J32" s="691"/>
      <c r="K32" s="691"/>
      <c r="L32" s="691"/>
      <c r="M32" s="671"/>
      <c r="N32" s="1"/>
      <c r="O32" s="1"/>
      <c r="P32" s="1"/>
      <c r="Q32" s="1"/>
      <c r="R32" s="1"/>
      <c r="S32" s="1"/>
      <c r="T32" s="1"/>
      <c r="U32" s="1"/>
      <c r="V32" s="1"/>
      <c r="W32" s="1"/>
      <c r="X32" s="1"/>
      <c r="Y32" s="1"/>
      <c r="Z32" s="1"/>
    </row>
    <row r="33" spans="1:26" ht="18" customHeight="1">
      <c r="A33" s="651"/>
      <c r="B33" s="646" t="s">
        <v>161</v>
      </c>
      <c r="C33" s="647"/>
      <c r="D33" s="647"/>
      <c r="E33" s="647"/>
      <c r="F33" s="647"/>
      <c r="G33" s="698"/>
      <c r="H33" s="702" t="s">
        <v>162</v>
      </c>
      <c r="I33" s="691"/>
      <c r="J33" s="691"/>
      <c r="K33" s="691"/>
      <c r="L33" s="691"/>
      <c r="M33" s="671"/>
      <c r="N33" s="1"/>
      <c r="O33" s="1"/>
      <c r="P33" s="1"/>
      <c r="Q33" s="1"/>
      <c r="R33" s="1"/>
      <c r="S33" s="1"/>
      <c r="T33" s="1"/>
      <c r="U33" s="1"/>
      <c r="V33" s="1"/>
      <c r="W33" s="1"/>
      <c r="X33" s="1"/>
      <c r="Y33" s="1"/>
      <c r="Z33" s="1"/>
    </row>
    <row r="34" spans="1:26" ht="18" customHeight="1">
      <c r="A34" s="651"/>
      <c r="B34" s="703"/>
      <c r="C34" s="647"/>
      <c r="D34" s="647"/>
      <c r="E34" s="647"/>
      <c r="F34" s="647"/>
      <c r="G34" s="698"/>
      <c r="H34" s="702" t="s">
        <v>163</v>
      </c>
      <c r="I34" s="691"/>
      <c r="J34" s="671"/>
      <c r="K34" s="702" t="s">
        <v>164</v>
      </c>
      <c r="L34" s="691"/>
      <c r="M34" s="671"/>
      <c r="N34" s="1"/>
      <c r="O34" s="1"/>
      <c r="P34" s="1"/>
      <c r="Q34" s="1"/>
      <c r="R34" s="1"/>
      <c r="S34" s="1"/>
      <c r="T34" s="1"/>
      <c r="U34" s="1"/>
      <c r="V34" s="1"/>
      <c r="W34" s="1"/>
      <c r="X34" s="1"/>
      <c r="Y34" s="1"/>
      <c r="Z34" s="1"/>
    </row>
    <row r="35" spans="1:26" ht="18" customHeight="1">
      <c r="A35" s="652"/>
      <c r="B35" s="670"/>
      <c r="C35" s="691"/>
      <c r="D35" s="691"/>
      <c r="E35" s="691"/>
      <c r="F35" s="691"/>
      <c r="G35" s="671"/>
      <c r="H35" s="11" t="s">
        <v>88</v>
      </c>
      <c r="I35" s="11" t="s">
        <v>89</v>
      </c>
      <c r="J35" s="11" t="s">
        <v>90</v>
      </c>
      <c r="K35" s="11" t="s">
        <v>88</v>
      </c>
      <c r="L35" s="11" t="s">
        <v>89</v>
      </c>
      <c r="M35" s="11" t="s">
        <v>90</v>
      </c>
      <c r="N35" s="1"/>
      <c r="O35" s="1"/>
      <c r="P35" s="1"/>
      <c r="Q35" s="1"/>
      <c r="R35" s="1"/>
      <c r="S35" s="1"/>
      <c r="T35" s="1"/>
      <c r="U35" s="1"/>
      <c r="V35" s="1"/>
      <c r="W35" s="1"/>
      <c r="X35" s="1"/>
      <c r="Y35" s="1"/>
      <c r="Z35" s="1"/>
    </row>
    <row r="36" spans="1:26" ht="17.25" customHeight="1">
      <c r="A36" s="56">
        <v>1</v>
      </c>
      <c r="B36" s="701">
        <v>2</v>
      </c>
      <c r="C36" s="654"/>
      <c r="D36" s="654"/>
      <c r="E36" s="654"/>
      <c r="F36" s="654"/>
      <c r="G36" s="657"/>
      <c r="H36" s="11">
        <v>3</v>
      </c>
      <c r="I36" s="11">
        <v>4</v>
      </c>
      <c r="J36" s="11">
        <v>5</v>
      </c>
      <c r="K36" s="11">
        <v>6</v>
      </c>
      <c r="L36" s="11">
        <v>7</v>
      </c>
      <c r="M36" s="11">
        <v>8</v>
      </c>
      <c r="N36" s="1"/>
      <c r="O36" s="1"/>
      <c r="P36" s="1"/>
      <c r="Q36" s="1"/>
      <c r="R36" s="1"/>
      <c r="S36" s="1"/>
      <c r="T36" s="1"/>
      <c r="U36" s="1"/>
      <c r="V36" s="1"/>
      <c r="W36" s="1"/>
      <c r="X36" s="1"/>
      <c r="Y36" s="1"/>
      <c r="Z36" s="1"/>
    </row>
    <row r="37" spans="1:26" ht="27" customHeight="1">
      <c r="A37" s="102" t="s">
        <v>165</v>
      </c>
      <c r="B37" s="713" t="s">
        <v>166</v>
      </c>
      <c r="C37" s="654"/>
      <c r="D37" s="654"/>
      <c r="E37" s="654"/>
      <c r="F37" s="654"/>
      <c r="G37" s="657"/>
      <c r="H37" s="67">
        <f>PAK!F20</f>
        <v>0</v>
      </c>
      <c r="I37" s="103">
        <f>PAK!G20</f>
        <v>50</v>
      </c>
      <c r="J37" s="67">
        <f>I37+H37</f>
        <v>50</v>
      </c>
      <c r="K37" s="104"/>
      <c r="L37" s="104"/>
      <c r="M37" s="104"/>
      <c r="N37" s="3"/>
      <c r="O37" s="3"/>
      <c r="P37" s="3"/>
      <c r="Q37" s="3"/>
      <c r="R37" s="3"/>
      <c r="S37" s="3"/>
      <c r="T37" s="3"/>
      <c r="U37" s="3"/>
      <c r="V37" s="3"/>
      <c r="W37" s="3"/>
      <c r="X37" s="3"/>
      <c r="Y37" s="3"/>
      <c r="Z37" s="3"/>
    </row>
    <row r="38" spans="1:26" ht="21" customHeight="1">
      <c r="A38" s="60"/>
      <c r="B38" s="105" t="s">
        <v>167</v>
      </c>
      <c r="C38" s="661" t="s">
        <v>168</v>
      </c>
      <c r="D38" s="654"/>
      <c r="E38" s="654"/>
      <c r="F38" s="654"/>
      <c r="G38" s="657"/>
      <c r="H38" s="11"/>
      <c r="I38" s="27"/>
      <c r="J38" s="11"/>
      <c r="K38" s="106"/>
      <c r="L38" s="106"/>
      <c r="M38" s="106"/>
      <c r="N38" s="3"/>
      <c r="O38" s="3"/>
      <c r="P38" s="3"/>
      <c r="Q38" s="3"/>
      <c r="R38" s="3"/>
      <c r="S38" s="3"/>
      <c r="T38" s="3"/>
      <c r="U38" s="3"/>
      <c r="V38" s="3"/>
      <c r="W38" s="3"/>
      <c r="X38" s="3"/>
      <c r="Y38" s="3"/>
      <c r="Z38" s="3"/>
    </row>
    <row r="39" spans="1:26" ht="21" customHeight="1">
      <c r="A39" s="107"/>
      <c r="B39" s="1"/>
      <c r="C39" s="11">
        <v>1</v>
      </c>
      <c r="D39" s="661" t="s">
        <v>169</v>
      </c>
      <c r="E39" s="654"/>
      <c r="F39" s="654"/>
      <c r="G39" s="657"/>
      <c r="H39" s="108">
        <v>0</v>
      </c>
      <c r="I39" s="11">
        <f>PENDIDIKAN!J24</f>
        <v>50</v>
      </c>
      <c r="J39" s="108">
        <f t="shared" ref="J39:J40" si="0">H39+I39</f>
        <v>50</v>
      </c>
      <c r="K39" s="106"/>
      <c r="L39" s="106"/>
      <c r="M39" s="106"/>
      <c r="N39" s="5"/>
      <c r="O39" s="5"/>
      <c r="P39" s="5"/>
      <c r="Q39" s="5"/>
      <c r="R39" s="5"/>
      <c r="S39" s="5"/>
      <c r="T39" s="5"/>
      <c r="U39" s="5"/>
      <c r="V39" s="5"/>
      <c r="W39" s="5"/>
      <c r="X39" s="5"/>
      <c r="Y39" s="5"/>
      <c r="Z39" s="5"/>
    </row>
    <row r="40" spans="1:26" ht="21" customHeight="1">
      <c r="A40" s="60"/>
      <c r="B40" s="109"/>
      <c r="C40" s="11">
        <v>2</v>
      </c>
      <c r="D40" s="110" t="s">
        <v>170</v>
      </c>
      <c r="E40" s="111"/>
      <c r="F40" s="111"/>
      <c r="G40" s="112"/>
      <c r="H40" s="108">
        <f>PENDIDIKAN!J25</f>
        <v>150</v>
      </c>
      <c r="I40" s="11">
        <v>0</v>
      </c>
      <c r="J40" s="108">
        <f t="shared" si="0"/>
        <v>150</v>
      </c>
      <c r="K40" s="106"/>
      <c r="L40" s="106"/>
      <c r="M40" s="106"/>
      <c r="N40" s="5"/>
      <c r="O40" s="5"/>
      <c r="P40" s="5"/>
      <c r="Q40" s="5"/>
      <c r="R40" s="5"/>
      <c r="S40" s="5"/>
      <c r="T40" s="5"/>
      <c r="U40" s="5"/>
      <c r="V40" s="5"/>
      <c r="W40" s="5"/>
      <c r="X40" s="5"/>
      <c r="Y40" s="5"/>
      <c r="Z40" s="5"/>
    </row>
    <row r="41" spans="1:26" ht="21" customHeight="1">
      <c r="A41" s="60"/>
      <c r="B41" s="56" t="s">
        <v>171</v>
      </c>
      <c r="C41" s="678" t="s">
        <v>172</v>
      </c>
      <c r="D41" s="654"/>
      <c r="E41" s="654"/>
      <c r="F41" s="654"/>
      <c r="G41" s="657"/>
      <c r="H41" s="108"/>
      <c r="I41" s="11"/>
      <c r="J41" s="108"/>
      <c r="K41" s="106"/>
      <c r="L41" s="106"/>
      <c r="M41" s="106"/>
      <c r="N41" s="5"/>
      <c r="O41" s="5"/>
      <c r="P41" s="5"/>
      <c r="Q41" s="5"/>
      <c r="R41" s="5"/>
      <c r="S41" s="5"/>
      <c r="T41" s="5"/>
      <c r="U41" s="5"/>
      <c r="V41" s="5"/>
      <c r="W41" s="5"/>
      <c r="X41" s="5"/>
      <c r="Y41" s="5"/>
      <c r="Z41" s="5"/>
    </row>
    <row r="42" spans="1:26" ht="21" customHeight="1">
      <c r="A42" s="113"/>
      <c r="B42" s="1"/>
      <c r="C42" s="11"/>
      <c r="D42" s="110" t="s">
        <v>173</v>
      </c>
      <c r="E42" s="111"/>
      <c r="F42" s="111"/>
      <c r="G42" s="112"/>
      <c r="H42" s="108"/>
      <c r="I42" s="27"/>
      <c r="J42" s="108"/>
      <c r="K42" s="106"/>
      <c r="L42" s="106"/>
      <c r="M42" s="106"/>
      <c r="N42" s="5"/>
      <c r="O42" s="5"/>
      <c r="P42" s="5"/>
      <c r="Q42" s="5"/>
      <c r="R42" s="5"/>
      <c r="S42" s="5"/>
      <c r="T42" s="5"/>
      <c r="U42" s="5"/>
      <c r="V42" s="5"/>
      <c r="W42" s="5"/>
      <c r="X42" s="5"/>
      <c r="Y42" s="5"/>
      <c r="Z42" s="5"/>
    </row>
    <row r="43" spans="1:26" ht="27" customHeight="1">
      <c r="A43" s="114" t="s">
        <v>174</v>
      </c>
      <c r="B43" s="711" t="s">
        <v>175</v>
      </c>
      <c r="C43" s="659"/>
      <c r="D43" s="659"/>
      <c r="E43" s="659"/>
      <c r="F43" s="659"/>
      <c r="G43" s="660"/>
      <c r="H43" s="115">
        <f>PAK!F22</f>
        <v>81.78</v>
      </c>
      <c r="I43" s="116">
        <f>PAK!G22</f>
        <v>270.51</v>
      </c>
      <c r="J43" s="117">
        <f>I43+H43</f>
        <v>352.28999999999996</v>
      </c>
      <c r="K43" s="104"/>
      <c r="L43" s="104"/>
      <c r="M43" s="104"/>
      <c r="N43" s="5"/>
      <c r="O43" s="5"/>
      <c r="P43" s="5"/>
      <c r="Q43" s="5"/>
      <c r="R43" s="5"/>
      <c r="S43" s="5"/>
      <c r="T43" s="5"/>
      <c r="U43" s="5"/>
      <c r="V43" s="5"/>
      <c r="W43" s="5"/>
      <c r="X43" s="5"/>
      <c r="Y43" s="5"/>
      <c r="Z43" s="5"/>
    </row>
    <row r="44" spans="1:26" ht="65.25" customHeight="1">
      <c r="A44" s="118"/>
      <c r="B44" s="119" t="s">
        <v>167</v>
      </c>
      <c r="C44" s="704" t="s">
        <v>176</v>
      </c>
      <c r="D44" s="654"/>
      <c r="E44" s="654"/>
      <c r="F44" s="654"/>
      <c r="G44" s="657"/>
      <c r="H44" s="108">
        <v>0</v>
      </c>
      <c r="I44" s="120">
        <f>PENDIDIKAN!K28</f>
        <v>182.51000000000002</v>
      </c>
      <c r="J44" s="108">
        <f>H44+I44</f>
        <v>182.51000000000002</v>
      </c>
      <c r="K44" s="106"/>
      <c r="L44" s="106"/>
      <c r="M44" s="106"/>
      <c r="N44" s="5"/>
      <c r="O44" s="5"/>
      <c r="P44" s="5"/>
      <c r="Q44" s="5"/>
      <c r="R44" s="5"/>
      <c r="S44" s="5"/>
      <c r="T44" s="5"/>
      <c r="U44" s="5"/>
      <c r="V44" s="5"/>
      <c r="W44" s="5"/>
      <c r="X44" s="5"/>
      <c r="Y44" s="5"/>
      <c r="Z44" s="5"/>
    </row>
    <row r="45" spans="1:26" ht="120" customHeight="1">
      <c r="A45" s="118"/>
      <c r="B45" s="121"/>
      <c r="C45" s="122"/>
      <c r="D45" s="712" t="s">
        <v>177</v>
      </c>
      <c r="E45" s="654"/>
      <c r="F45" s="654"/>
      <c r="G45" s="657"/>
      <c r="H45" s="123"/>
      <c r="I45" s="123"/>
      <c r="J45" s="123"/>
      <c r="K45" s="123"/>
      <c r="L45" s="123"/>
      <c r="M45" s="123"/>
      <c r="N45" s="5"/>
      <c r="O45" s="5"/>
      <c r="P45" s="5"/>
      <c r="Q45" s="5"/>
      <c r="R45" s="5"/>
      <c r="S45" s="5"/>
      <c r="T45" s="5"/>
      <c r="U45" s="5"/>
      <c r="V45" s="5"/>
      <c r="W45" s="5"/>
      <c r="X45" s="5"/>
      <c r="Y45" s="5"/>
      <c r="Z45" s="5"/>
    </row>
    <row r="46" spans="1:26" ht="24" customHeight="1">
      <c r="A46" s="124"/>
      <c r="B46" s="101" t="s">
        <v>171</v>
      </c>
      <c r="C46" s="678" t="s">
        <v>178</v>
      </c>
      <c r="D46" s="654"/>
      <c r="E46" s="654"/>
      <c r="F46" s="654"/>
      <c r="G46" s="657"/>
      <c r="H46" s="108">
        <v>0</v>
      </c>
      <c r="I46" s="120">
        <f>PENDIDIKAN!K179</f>
        <v>18</v>
      </c>
      <c r="J46" s="108"/>
      <c r="K46" s="106"/>
      <c r="L46" s="106"/>
      <c r="M46" s="106"/>
      <c r="N46" s="5"/>
      <c r="O46" s="5"/>
      <c r="P46" s="5"/>
      <c r="Q46" s="5"/>
      <c r="R46" s="5"/>
      <c r="S46" s="5"/>
      <c r="T46" s="5"/>
      <c r="U46" s="5"/>
      <c r="V46" s="5"/>
      <c r="W46" s="5"/>
      <c r="X46" s="5"/>
      <c r="Y46" s="5"/>
      <c r="Z46" s="5"/>
    </row>
    <row r="47" spans="1:26" ht="21" customHeight="1">
      <c r="A47" s="124"/>
      <c r="B47" s="125"/>
      <c r="C47" s="12"/>
      <c r="D47" s="678" t="s">
        <v>179</v>
      </c>
      <c r="E47" s="654"/>
      <c r="F47" s="654"/>
      <c r="G47" s="657"/>
      <c r="H47" s="108"/>
      <c r="I47" s="120"/>
      <c r="J47" s="108"/>
      <c r="K47" s="106"/>
      <c r="L47" s="106"/>
      <c r="M47" s="106"/>
      <c r="N47" s="5"/>
      <c r="O47" s="5"/>
      <c r="P47" s="5"/>
      <c r="Q47" s="5"/>
      <c r="R47" s="5"/>
      <c r="S47" s="5"/>
      <c r="T47" s="5"/>
      <c r="U47" s="5"/>
      <c r="V47" s="5"/>
      <c r="W47" s="5"/>
      <c r="X47" s="5"/>
      <c r="Y47" s="5"/>
      <c r="Z47" s="5"/>
    </row>
    <row r="48" spans="1:26" ht="36" customHeight="1">
      <c r="A48" s="126"/>
      <c r="B48" s="127" t="s">
        <v>180</v>
      </c>
      <c r="C48" s="704" t="s">
        <v>181</v>
      </c>
      <c r="D48" s="654"/>
      <c r="E48" s="654"/>
      <c r="F48" s="654"/>
      <c r="G48" s="657"/>
      <c r="H48" s="128">
        <v>0</v>
      </c>
      <c r="I48" s="120">
        <f>PENDIDIKAN!K245</f>
        <v>0</v>
      </c>
      <c r="J48" s="108"/>
      <c r="K48" s="106"/>
      <c r="L48" s="106"/>
      <c r="M48" s="106"/>
      <c r="N48" s="5"/>
      <c r="O48" s="5"/>
      <c r="P48" s="5"/>
      <c r="Q48" s="5"/>
      <c r="R48" s="5"/>
      <c r="S48" s="5"/>
      <c r="T48" s="5"/>
      <c r="U48" s="5"/>
      <c r="V48" s="5"/>
      <c r="W48" s="5"/>
      <c r="X48" s="5"/>
      <c r="Y48" s="5"/>
      <c r="Z48" s="5"/>
    </row>
    <row r="49" spans="1:26" ht="35.25" customHeight="1">
      <c r="A49" s="126"/>
      <c r="B49" s="125"/>
      <c r="C49" s="12"/>
      <c r="D49" s="678" t="s">
        <v>182</v>
      </c>
      <c r="E49" s="654"/>
      <c r="F49" s="654"/>
      <c r="G49" s="657"/>
      <c r="H49" s="128"/>
      <c r="I49" s="120"/>
      <c r="J49" s="108"/>
      <c r="K49" s="106"/>
      <c r="L49" s="106"/>
      <c r="M49" s="106"/>
      <c r="N49" s="5"/>
      <c r="O49" s="5"/>
      <c r="P49" s="5"/>
      <c r="Q49" s="5"/>
      <c r="R49" s="5"/>
      <c r="S49" s="5"/>
      <c r="T49" s="5"/>
      <c r="U49" s="5"/>
      <c r="V49" s="5"/>
      <c r="W49" s="5"/>
      <c r="X49" s="5"/>
      <c r="Y49" s="5"/>
      <c r="Z49" s="5"/>
    </row>
    <row r="50" spans="1:26" ht="20.25" customHeight="1">
      <c r="A50" s="129"/>
      <c r="B50" s="121"/>
      <c r="C50" s="122"/>
      <c r="D50" s="130"/>
      <c r="E50" s="130"/>
      <c r="F50" s="130"/>
      <c r="G50" s="131"/>
      <c r="H50" s="132"/>
      <c r="I50" s="133"/>
      <c r="J50" s="132"/>
      <c r="K50" s="132"/>
      <c r="L50" s="132"/>
      <c r="M50" s="132"/>
      <c r="N50" s="5"/>
      <c r="O50" s="5"/>
      <c r="P50" s="5"/>
      <c r="Q50" s="5"/>
      <c r="R50" s="5"/>
      <c r="S50" s="5"/>
      <c r="T50" s="5"/>
      <c r="U50" s="5"/>
      <c r="V50" s="5"/>
      <c r="W50" s="5"/>
      <c r="X50" s="5"/>
      <c r="Y50" s="5"/>
      <c r="Z50" s="5"/>
    </row>
    <row r="51" spans="1:26" ht="20.25" customHeight="1">
      <c r="A51" s="700" t="s">
        <v>139</v>
      </c>
      <c r="B51" s="701" t="s">
        <v>160</v>
      </c>
      <c r="C51" s="654"/>
      <c r="D51" s="654"/>
      <c r="E51" s="654"/>
      <c r="F51" s="654"/>
      <c r="G51" s="654"/>
      <c r="H51" s="654"/>
      <c r="I51" s="654"/>
      <c r="J51" s="654"/>
      <c r="K51" s="654"/>
      <c r="L51" s="654"/>
      <c r="M51" s="657"/>
      <c r="N51" s="5"/>
      <c r="O51" s="5"/>
      <c r="P51" s="5"/>
      <c r="Q51" s="5"/>
      <c r="R51" s="5"/>
      <c r="S51" s="5"/>
      <c r="T51" s="5"/>
      <c r="U51" s="5"/>
      <c r="V51" s="5"/>
      <c r="W51" s="5"/>
      <c r="X51" s="5"/>
      <c r="Y51" s="5"/>
      <c r="Z51" s="5"/>
    </row>
    <row r="52" spans="1:26" ht="20.25" customHeight="1">
      <c r="A52" s="651"/>
      <c r="B52" s="646" t="s">
        <v>161</v>
      </c>
      <c r="C52" s="647"/>
      <c r="D52" s="647"/>
      <c r="E52" s="647"/>
      <c r="F52" s="647"/>
      <c r="G52" s="698"/>
      <c r="H52" s="702" t="s">
        <v>162</v>
      </c>
      <c r="I52" s="691"/>
      <c r="J52" s="691"/>
      <c r="K52" s="691"/>
      <c r="L52" s="691"/>
      <c r="M52" s="671"/>
      <c r="N52" s="5"/>
      <c r="O52" s="5"/>
      <c r="P52" s="5"/>
      <c r="Q52" s="5"/>
      <c r="R52" s="5"/>
      <c r="S52" s="5"/>
      <c r="T52" s="5"/>
      <c r="U52" s="5"/>
      <c r="V52" s="5"/>
      <c r="W52" s="5"/>
      <c r="X52" s="5"/>
      <c r="Y52" s="5"/>
      <c r="Z52" s="5"/>
    </row>
    <row r="53" spans="1:26" ht="20.25" customHeight="1">
      <c r="A53" s="651"/>
      <c r="B53" s="703"/>
      <c r="C53" s="647"/>
      <c r="D53" s="647"/>
      <c r="E53" s="647"/>
      <c r="F53" s="647"/>
      <c r="G53" s="698"/>
      <c r="H53" s="702" t="s">
        <v>163</v>
      </c>
      <c r="I53" s="691"/>
      <c r="J53" s="671"/>
      <c r="K53" s="702" t="s">
        <v>164</v>
      </c>
      <c r="L53" s="691"/>
      <c r="M53" s="671"/>
      <c r="N53" s="5"/>
      <c r="O53" s="5"/>
      <c r="P53" s="5"/>
      <c r="Q53" s="5"/>
      <c r="R53" s="5"/>
      <c r="S53" s="5"/>
      <c r="T53" s="5"/>
      <c r="U53" s="5"/>
      <c r="V53" s="5"/>
      <c r="W53" s="5"/>
      <c r="X53" s="5"/>
      <c r="Y53" s="5"/>
      <c r="Z53" s="5"/>
    </row>
    <row r="54" spans="1:26" ht="20.25" customHeight="1">
      <c r="A54" s="652"/>
      <c r="B54" s="670"/>
      <c r="C54" s="691"/>
      <c r="D54" s="691"/>
      <c r="E54" s="691"/>
      <c r="F54" s="691"/>
      <c r="G54" s="671"/>
      <c r="H54" s="11" t="s">
        <v>88</v>
      </c>
      <c r="I54" s="11" t="s">
        <v>89</v>
      </c>
      <c r="J54" s="11" t="s">
        <v>90</v>
      </c>
      <c r="K54" s="11" t="s">
        <v>88</v>
      </c>
      <c r="L54" s="11" t="s">
        <v>89</v>
      </c>
      <c r="M54" s="11" t="s">
        <v>90</v>
      </c>
      <c r="N54" s="5"/>
      <c r="O54" s="5"/>
      <c r="P54" s="5"/>
      <c r="Q54" s="5"/>
      <c r="R54" s="5"/>
      <c r="S54" s="5"/>
      <c r="T54" s="5"/>
      <c r="U54" s="5"/>
      <c r="V54" s="5"/>
      <c r="W54" s="5"/>
      <c r="X54" s="5"/>
      <c r="Y54" s="5"/>
      <c r="Z54" s="5"/>
    </row>
    <row r="55" spans="1:26" ht="20.25" customHeight="1">
      <c r="A55" s="11">
        <v>1</v>
      </c>
      <c r="B55" s="701">
        <v>2</v>
      </c>
      <c r="C55" s="654"/>
      <c r="D55" s="654"/>
      <c r="E55" s="654"/>
      <c r="F55" s="654"/>
      <c r="G55" s="657"/>
      <c r="H55" s="11">
        <v>3</v>
      </c>
      <c r="I55" s="11">
        <v>4</v>
      </c>
      <c r="J55" s="11">
        <v>5</v>
      </c>
      <c r="K55" s="11">
        <v>6</v>
      </c>
      <c r="L55" s="11">
        <v>7</v>
      </c>
      <c r="M55" s="11">
        <v>8</v>
      </c>
      <c r="N55" s="5"/>
      <c r="O55" s="5"/>
      <c r="P55" s="5"/>
      <c r="Q55" s="5"/>
      <c r="R55" s="5"/>
      <c r="S55" s="5"/>
      <c r="T55" s="5"/>
      <c r="U55" s="5"/>
      <c r="V55" s="5"/>
      <c r="W55" s="5"/>
      <c r="X55" s="5"/>
      <c r="Y55" s="5"/>
      <c r="Z55" s="5"/>
    </row>
    <row r="56" spans="1:26" ht="33" customHeight="1">
      <c r="A56" s="134"/>
      <c r="B56" s="119" t="s">
        <v>183</v>
      </c>
      <c r="C56" s="704" t="s">
        <v>184</v>
      </c>
      <c r="D56" s="654"/>
      <c r="E56" s="654"/>
      <c r="F56" s="654"/>
      <c r="G56" s="657"/>
      <c r="H56" s="128">
        <v>0</v>
      </c>
      <c r="I56" s="120">
        <f>PENDIDIKAN!K252</f>
        <v>19</v>
      </c>
      <c r="J56" s="108"/>
      <c r="K56" s="106"/>
      <c r="L56" s="106"/>
      <c r="M56" s="106"/>
      <c r="N56" s="5"/>
      <c r="O56" s="5"/>
      <c r="P56" s="5"/>
      <c r="Q56" s="5"/>
      <c r="R56" s="5"/>
      <c r="S56" s="5"/>
      <c r="T56" s="5"/>
      <c r="U56" s="5"/>
      <c r="V56" s="5"/>
      <c r="W56" s="5"/>
      <c r="X56" s="5"/>
      <c r="Y56" s="5"/>
      <c r="Z56" s="5"/>
    </row>
    <row r="57" spans="1:26" ht="21" customHeight="1">
      <c r="A57" s="134"/>
      <c r="B57" s="135"/>
      <c r="C57" s="101">
        <v>1</v>
      </c>
      <c r="D57" s="678" t="s">
        <v>185</v>
      </c>
      <c r="E57" s="654"/>
      <c r="F57" s="654"/>
      <c r="G57" s="657"/>
      <c r="H57" s="128">
        <v>0</v>
      </c>
      <c r="I57" s="136">
        <f>PENDIDIKAN!K253</f>
        <v>17</v>
      </c>
      <c r="J57" s="108"/>
      <c r="K57" s="106"/>
      <c r="L57" s="106"/>
      <c r="M57" s="106"/>
      <c r="N57" s="5"/>
      <c r="O57" s="5"/>
      <c r="P57" s="5"/>
      <c r="Q57" s="5"/>
      <c r="R57" s="5"/>
      <c r="S57" s="5"/>
      <c r="T57" s="5"/>
      <c r="U57" s="5"/>
      <c r="V57" s="5"/>
      <c r="W57" s="5"/>
      <c r="X57" s="5"/>
      <c r="Y57" s="5"/>
      <c r="Z57" s="5"/>
    </row>
    <row r="58" spans="1:26" ht="21" customHeight="1">
      <c r="A58" s="134"/>
      <c r="B58" s="135"/>
      <c r="C58" s="137"/>
      <c r="D58" s="27" t="s">
        <v>36</v>
      </c>
      <c r="E58" s="678" t="s">
        <v>186</v>
      </c>
      <c r="F58" s="654"/>
      <c r="G58" s="657"/>
      <c r="H58" s="128">
        <v>0</v>
      </c>
      <c r="I58" s="120">
        <v>0</v>
      </c>
      <c r="J58" s="108"/>
      <c r="K58" s="106"/>
      <c r="L58" s="106"/>
      <c r="M58" s="106"/>
      <c r="N58" s="5"/>
      <c r="O58" s="5"/>
      <c r="P58" s="5"/>
      <c r="Q58" s="5"/>
      <c r="R58" s="5"/>
      <c r="S58" s="5"/>
      <c r="T58" s="5"/>
      <c r="U58" s="5"/>
      <c r="V58" s="5"/>
      <c r="W58" s="5"/>
      <c r="X58" s="5"/>
      <c r="Y58" s="5"/>
      <c r="Z58" s="5"/>
    </row>
    <row r="59" spans="1:26" ht="21" customHeight="1">
      <c r="A59" s="134"/>
      <c r="B59" s="135"/>
      <c r="C59" s="137"/>
      <c r="D59" s="27" t="s">
        <v>39</v>
      </c>
      <c r="E59" s="678" t="s">
        <v>187</v>
      </c>
      <c r="F59" s="654"/>
      <c r="G59" s="657"/>
      <c r="H59" s="128">
        <v>0</v>
      </c>
      <c r="I59" s="120">
        <f>PENDIDIKAN!K258</f>
        <v>9</v>
      </c>
      <c r="J59" s="108"/>
      <c r="K59" s="106"/>
      <c r="L59" s="106"/>
      <c r="M59" s="106"/>
      <c r="N59" s="5"/>
      <c r="O59" s="5"/>
      <c r="P59" s="5"/>
      <c r="Q59" s="5"/>
      <c r="R59" s="5"/>
      <c r="S59" s="5"/>
      <c r="T59" s="5"/>
      <c r="U59" s="5"/>
      <c r="V59" s="5"/>
      <c r="W59" s="5"/>
      <c r="X59" s="5"/>
      <c r="Y59" s="5"/>
      <c r="Z59" s="5"/>
    </row>
    <row r="60" spans="1:26" ht="21" customHeight="1">
      <c r="A60" s="134"/>
      <c r="B60" s="135"/>
      <c r="C60" s="137"/>
      <c r="D60" s="27" t="s">
        <v>41</v>
      </c>
      <c r="E60" s="678" t="s">
        <v>188</v>
      </c>
      <c r="F60" s="654"/>
      <c r="G60" s="657"/>
      <c r="H60" s="128">
        <v>0</v>
      </c>
      <c r="I60" s="120">
        <f>PENDIDIKAN!K268</f>
        <v>8</v>
      </c>
      <c r="J60" s="108"/>
      <c r="K60" s="106"/>
      <c r="L60" s="106"/>
      <c r="M60" s="106"/>
      <c r="N60" s="5"/>
      <c r="O60" s="5"/>
      <c r="P60" s="5"/>
      <c r="Q60" s="5"/>
      <c r="R60" s="5"/>
      <c r="S60" s="5"/>
      <c r="T60" s="5"/>
      <c r="U60" s="5"/>
      <c r="V60" s="5"/>
      <c r="W60" s="5"/>
      <c r="X60" s="5"/>
      <c r="Y60" s="5"/>
      <c r="Z60" s="5"/>
    </row>
    <row r="61" spans="1:26" ht="21" customHeight="1">
      <c r="A61" s="138"/>
      <c r="B61" s="135"/>
      <c r="C61" s="139"/>
      <c r="D61" s="27" t="s">
        <v>43</v>
      </c>
      <c r="E61" s="678" t="s">
        <v>189</v>
      </c>
      <c r="F61" s="654"/>
      <c r="G61" s="657"/>
      <c r="H61" s="128">
        <v>0</v>
      </c>
      <c r="I61" s="128">
        <v>0</v>
      </c>
      <c r="J61" s="128"/>
      <c r="K61" s="128"/>
      <c r="L61" s="128"/>
      <c r="M61" s="128"/>
      <c r="N61" s="5"/>
      <c r="O61" s="5"/>
      <c r="P61" s="5"/>
      <c r="Q61" s="5"/>
      <c r="R61" s="5"/>
      <c r="S61" s="5"/>
      <c r="T61" s="5"/>
      <c r="U61" s="5"/>
      <c r="V61" s="5"/>
      <c r="W61" s="5"/>
      <c r="X61" s="5"/>
      <c r="Y61" s="5"/>
      <c r="Z61" s="5"/>
    </row>
    <row r="62" spans="1:26" ht="21" customHeight="1">
      <c r="A62" s="138"/>
      <c r="B62" s="135"/>
      <c r="C62" s="101">
        <v>2</v>
      </c>
      <c r="D62" s="678" t="s">
        <v>190</v>
      </c>
      <c r="E62" s="654"/>
      <c r="F62" s="654"/>
      <c r="G62" s="657"/>
      <c r="H62" s="128">
        <v>0</v>
      </c>
      <c r="I62" s="11">
        <f>PENDIDIKAN!K269</f>
        <v>2</v>
      </c>
      <c r="J62" s="11"/>
      <c r="K62" s="11"/>
      <c r="L62" s="11"/>
      <c r="M62" s="11"/>
      <c r="N62" s="5"/>
      <c r="O62" s="5"/>
      <c r="P62" s="5"/>
      <c r="Q62" s="5"/>
      <c r="R62" s="5"/>
      <c r="S62" s="5"/>
      <c r="T62" s="5"/>
      <c r="U62" s="5"/>
      <c r="V62" s="5"/>
      <c r="W62" s="5"/>
      <c r="X62" s="5"/>
      <c r="Y62" s="5"/>
      <c r="Z62" s="5"/>
    </row>
    <row r="63" spans="1:26" ht="21" customHeight="1">
      <c r="A63" s="138"/>
      <c r="B63" s="135"/>
      <c r="C63" s="135"/>
      <c r="D63" s="27" t="s">
        <v>36</v>
      </c>
      <c r="E63" s="678" t="s">
        <v>186</v>
      </c>
      <c r="F63" s="654"/>
      <c r="G63" s="657"/>
      <c r="H63" s="128">
        <v>0</v>
      </c>
      <c r="I63" s="11">
        <v>0</v>
      </c>
      <c r="J63" s="11"/>
      <c r="K63" s="11"/>
      <c r="L63" s="11"/>
      <c r="M63" s="11"/>
      <c r="N63" s="5"/>
      <c r="O63" s="5"/>
      <c r="P63" s="5"/>
      <c r="Q63" s="5"/>
      <c r="R63" s="5"/>
      <c r="S63" s="5"/>
      <c r="T63" s="5"/>
      <c r="U63" s="5"/>
      <c r="V63" s="5"/>
      <c r="W63" s="5"/>
      <c r="X63" s="5"/>
      <c r="Y63" s="5"/>
      <c r="Z63" s="5"/>
    </row>
    <row r="64" spans="1:26" ht="21" customHeight="1">
      <c r="A64" s="138"/>
      <c r="B64" s="135"/>
      <c r="C64" s="135"/>
      <c r="D64" s="27" t="s">
        <v>39</v>
      </c>
      <c r="E64" s="678" t="s">
        <v>187</v>
      </c>
      <c r="F64" s="654"/>
      <c r="G64" s="657"/>
      <c r="H64" s="128">
        <v>0</v>
      </c>
      <c r="I64" s="11">
        <f>PENDIDIKAN!K271</f>
        <v>2</v>
      </c>
      <c r="J64" s="11"/>
      <c r="K64" s="11"/>
      <c r="L64" s="11"/>
      <c r="M64" s="11"/>
      <c r="N64" s="5"/>
      <c r="O64" s="5"/>
      <c r="P64" s="5"/>
      <c r="Q64" s="5"/>
      <c r="R64" s="5"/>
      <c r="S64" s="5"/>
      <c r="T64" s="5"/>
      <c r="U64" s="5"/>
      <c r="V64" s="5"/>
      <c r="W64" s="5"/>
      <c r="X64" s="5"/>
      <c r="Y64" s="5"/>
      <c r="Z64" s="5"/>
    </row>
    <row r="65" spans="1:26" ht="21" customHeight="1">
      <c r="A65" s="60"/>
      <c r="B65" s="135"/>
      <c r="C65" s="135"/>
      <c r="D65" s="27" t="s">
        <v>41</v>
      </c>
      <c r="E65" s="678" t="s">
        <v>188</v>
      </c>
      <c r="F65" s="654"/>
      <c r="G65" s="657"/>
      <c r="H65" s="128">
        <v>0</v>
      </c>
      <c r="I65" s="11">
        <v>0</v>
      </c>
      <c r="J65" s="11"/>
      <c r="K65" s="11"/>
      <c r="L65" s="11"/>
      <c r="M65" s="11"/>
      <c r="N65" s="1"/>
      <c r="O65" s="1"/>
      <c r="P65" s="1"/>
      <c r="Q65" s="1"/>
      <c r="R65" s="1"/>
      <c r="S65" s="1"/>
      <c r="T65" s="1"/>
      <c r="U65" s="1"/>
      <c r="V65" s="1"/>
      <c r="W65" s="1"/>
      <c r="X65" s="1"/>
      <c r="Y65" s="1"/>
      <c r="Z65" s="1"/>
    </row>
    <row r="66" spans="1:26" ht="21" customHeight="1">
      <c r="A66" s="140"/>
      <c r="B66" s="125"/>
      <c r="C66" s="125"/>
      <c r="D66" s="125" t="s">
        <v>43</v>
      </c>
      <c r="E66" s="709" t="s">
        <v>189</v>
      </c>
      <c r="F66" s="691"/>
      <c r="G66" s="671"/>
      <c r="H66" s="128">
        <v>0</v>
      </c>
      <c r="I66" s="27">
        <v>0</v>
      </c>
      <c r="J66" s="108"/>
      <c r="K66" s="106"/>
      <c r="L66" s="106"/>
      <c r="M66" s="106"/>
      <c r="N66" s="5"/>
      <c r="O66" s="5"/>
      <c r="P66" s="5"/>
      <c r="Q66" s="5"/>
      <c r="R66" s="5"/>
      <c r="S66" s="5"/>
      <c r="T66" s="5"/>
      <c r="U66" s="5"/>
      <c r="V66" s="5"/>
      <c r="W66" s="5"/>
      <c r="X66" s="5"/>
      <c r="Y66" s="5"/>
      <c r="Z66" s="5"/>
    </row>
    <row r="67" spans="1:26" ht="21" customHeight="1">
      <c r="A67" s="134"/>
      <c r="B67" s="101" t="s">
        <v>191</v>
      </c>
      <c r="C67" s="678" t="s">
        <v>192</v>
      </c>
      <c r="D67" s="654"/>
      <c r="E67" s="654"/>
      <c r="F67" s="654"/>
      <c r="G67" s="657"/>
      <c r="H67" s="128">
        <v>0</v>
      </c>
      <c r="I67" s="27">
        <f>PENDIDIKAN!K276</f>
        <v>12</v>
      </c>
      <c r="J67" s="108"/>
      <c r="K67" s="106"/>
      <c r="L67" s="106"/>
      <c r="M67" s="106"/>
      <c r="N67" s="5"/>
      <c r="O67" s="5"/>
      <c r="P67" s="5"/>
      <c r="Q67" s="5"/>
      <c r="R67" s="5"/>
      <c r="S67" s="5"/>
      <c r="T67" s="5"/>
      <c r="U67" s="5"/>
      <c r="V67" s="5"/>
      <c r="W67" s="5"/>
      <c r="X67" s="5"/>
      <c r="Y67" s="5"/>
      <c r="Z67" s="5"/>
    </row>
    <row r="68" spans="1:26" ht="21" customHeight="1">
      <c r="A68" s="134"/>
      <c r="B68" s="135"/>
      <c r="C68" s="27">
        <v>1</v>
      </c>
      <c r="D68" s="678" t="s">
        <v>193</v>
      </c>
      <c r="E68" s="654"/>
      <c r="F68" s="654"/>
      <c r="G68" s="657"/>
      <c r="H68" s="128">
        <v>0</v>
      </c>
      <c r="I68" s="27">
        <f>PENDIDIKAN!K277</f>
        <v>5</v>
      </c>
      <c r="J68" s="108"/>
      <c r="K68" s="106"/>
      <c r="L68" s="106"/>
      <c r="M68" s="106"/>
      <c r="N68" s="5"/>
      <c r="O68" s="5"/>
      <c r="P68" s="5"/>
      <c r="Q68" s="5"/>
      <c r="R68" s="5"/>
      <c r="S68" s="5"/>
      <c r="T68" s="5"/>
      <c r="U68" s="5"/>
      <c r="V68" s="5"/>
      <c r="W68" s="5"/>
      <c r="X68" s="5"/>
      <c r="Y68" s="5"/>
      <c r="Z68" s="5"/>
    </row>
    <row r="69" spans="1:26" ht="21" customHeight="1">
      <c r="A69" s="134"/>
      <c r="B69" s="125"/>
      <c r="C69" s="27">
        <v>2</v>
      </c>
      <c r="D69" s="678" t="s">
        <v>194</v>
      </c>
      <c r="E69" s="654"/>
      <c r="F69" s="654"/>
      <c r="G69" s="657"/>
      <c r="H69" s="128">
        <v>0</v>
      </c>
      <c r="I69" s="27">
        <f>PENDIDIKAN!K287</f>
        <v>7</v>
      </c>
      <c r="J69" s="108"/>
      <c r="K69" s="106"/>
      <c r="L69" s="106"/>
      <c r="M69" s="106"/>
      <c r="N69" s="5"/>
      <c r="O69" s="5"/>
      <c r="P69" s="5"/>
      <c r="Q69" s="5"/>
      <c r="R69" s="5"/>
      <c r="S69" s="5"/>
      <c r="T69" s="5"/>
      <c r="U69" s="5"/>
      <c r="V69" s="5"/>
      <c r="W69" s="5"/>
      <c r="X69" s="5"/>
      <c r="Y69" s="5"/>
      <c r="Z69" s="5"/>
    </row>
    <row r="70" spans="1:26" ht="21" customHeight="1">
      <c r="A70" s="134"/>
      <c r="B70" s="101" t="s">
        <v>195</v>
      </c>
      <c r="C70" s="678" t="s">
        <v>196</v>
      </c>
      <c r="D70" s="654"/>
      <c r="E70" s="654"/>
      <c r="F70" s="654"/>
      <c r="G70" s="657"/>
      <c r="H70" s="128">
        <v>0</v>
      </c>
      <c r="I70" s="27">
        <f>PENDIDIKAN!K306</f>
        <v>36</v>
      </c>
      <c r="J70" s="108"/>
      <c r="K70" s="106"/>
      <c r="L70" s="106"/>
      <c r="M70" s="106"/>
      <c r="N70" s="5"/>
      <c r="O70" s="5"/>
      <c r="P70" s="5"/>
      <c r="Q70" s="5"/>
      <c r="R70" s="5"/>
      <c r="S70" s="5"/>
      <c r="T70" s="5"/>
      <c r="U70" s="5"/>
      <c r="V70" s="5"/>
      <c r="W70" s="5"/>
      <c r="X70" s="5"/>
      <c r="Y70" s="5"/>
      <c r="Z70" s="5"/>
    </row>
    <row r="71" spans="1:26" ht="34.5" customHeight="1">
      <c r="A71" s="134"/>
      <c r="B71" s="125"/>
      <c r="C71" s="19"/>
      <c r="D71" s="678" t="s">
        <v>197</v>
      </c>
      <c r="E71" s="654"/>
      <c r="F71" s="654"/>
      <c r="G71" s="657"/>
      <c r="H71" s="128"/>
      <c r="I71" s="27"/>
      <c r="J71" s="108"/>
      <c r="K71" s="106"/>
      <c r="L71" s="106"/>
      <c r="M71" s="106"/>
      <c r="N71" s="5"/>
      <c r="O71" s="5"/>
      <c r="P71" s="5"/>
      <c r="Q71" s="5"/>
      <c r="R71" s="5"/>
      <c r="S71" s="5"/>
      <c r="T71" s="5"/>
      <c r="U71" s="5"/>
      <c r="V71" s="5"/>
      <c r="W71" s="5"/>
      <c r="X71" s="5"/>
      <c r="Y71" s="5"/>
      <c r="Z71" s="5"/>
    </row>
    <row r="72" spans="1:26" ht="21" customHeight="1">
      <c r="A72" s="134"/>
      <c r="B72" s="101" t="s">
        <v>198</v>
      </c>
      <c r="C72" s="678" t="s">
        <v>199</v>
      </c>
      <c r="D72" s="654"/>
      <c r="E72" s="654"/>
      <c r="F72" s="654"/>
      <c r="G72" s="657"/>
      <c r="H72" s="128">
        <v>0</v>
      </c>
      <c r="I72" s="27">
        <f>PENDIDIKAN!K323</f>
        <v>0</v>
      </c>
      <c r="J72" s="108"/>
      <c r="K72" s="106"/>
      <c r="L72" s="106"/>
      <c r="M72" s="106"/>
      <c r="N72" s="5"/>
      <c r="O72" s="5"/>
      <c r="P72" s="5"/>
      <c r="Q72" s="5"/>
      <c r="R72" s="5"/>
      <c r="S72" s="5"/>
      <c r="T72" s="5"/>
      <c r="U72" s="5"/>
      <c r="V72" s="5"/>
      <c r="W72" s="5"/>
      <c r="X72" s="5"/>
      <c r="Y72" s="5"/>
      <c r="Z72" s="5"/>
    </row>
    <row r="73" spans="1:26" ht="21" customHeight="1">
      <c r="A73" s="134"/>
      <c r="B73" s="125"/>
      <c r="C73" s="19"/>
      <c r="D73" s="678" t="s">
        <v>200</v>
      </c>
      <c r="E73" s="654"/>
      <c r="F73" s="654"/>
      <c r="G73" s="657"/>
      <c r="H73" s="128"/>
      <c r="I73" s="27"/>
      <c r="J73" s="108"/>
      <c r="K73" s="106"/>
      <c r="L73" s="106"/>
      <c r="M73" s="106"/>
      <c r="N73" s="5"/>
      <c r="O73" s="5"/>
      <c r="P73" s="5"/>
      <c r="Q73" s="5"/>
      <c r="R73" s="5"/>
      <c r="S73" s="5"/>
      <c r="T73" s="5"/>
      <c r="U73" s="5"/>
      <c r="V73" s="5"/>
      <c r="W73" s="5"/>
      <c r="X73" s="5"/>
      <c r="Y73" s="5"/>
      <c r="Z73" s="5"/>
    </row>
    <row r="74" spans="1:26" ht="21" customHeight="1">
      <c r="A74" s="134"/>
      <c r="B74" s="101" t="s">
        <v>201</v>
      </c>
      <c r="C74" s="678" t="s">
        <v>202</v>
      </c>
      <c r="D74" s="654"/>
      <c r="E74" s="654"/>
      <c r="F74" s="654"/>
      <c r="G74" s="657"/>
      <c r="H74" s="128">
        <v>0</v>
      </c>
      <c r="I74" s="27">
        <f>PENDIDIKAN!K325</f>
        <v>0</v>
      </c>
      <c r="J74" s="108"/>
      <c r="K74" s="106"/>
      <c r="L74" s="106"/>
      <c r="M74" s="106"/>
      <c r="N74" s="5"/>
      <c r="O74" s="5"/>
      <c r="P74" s="5"/>
      <c r="Q74" s="5"/>
      <c r="R74" s="5"/>
      <c r="S74" s="5"/>
      <c r="T74" s="5"/>
      <c r="U74" s="5"/>
      <c r="V74" s="5"/>
      <c r="W74" s="5"/>
      <c r="X74" s="5"/>
      <c r="Y74" s="5"/>
      <c r="Z74" s="5"/>
    </row>
    <row r="75" spans="1:26" ht="21" customHeight="1">
      <c r="A75" s="134"/>
      <c r="B75" s="135"/>
      <c r="C75" s="27">
        <v>1</v>
      </c>
      <c r="D75" s="678" t="s">
        <v>203</v>
      </c>
      <c r="E75" s="654"/>
      <c r="F75" s="654"/>
      <c r="G75" s="657"/>
      <c r="H75" s="128">
        <v>0</v>
      </c>
      <c r="I75" s="27">
        <v>0</v>
      </c>
      <c r="J75" s="108"/>
      <c r="K75" s="106"/>
      <c r="L75" s="106"/>
      <c r="M75" s="106"/>
      <c r="N75" s="5"/>
      <c r="O75" s="5"/>
      <c r="P75" s="5"/>
      <c r="Q75" s="5"/>
      <c r="R75" s="5"/>
      <c r="S75" s="5"/>
      <c r="T75" s="5"/>
      <c r="U75" s="5"/>
      <c r="V75" s="5"/>
      <c r="W75" s="5"/>
      <c r="X75" s="5"/>
      <c r="Y75" s="5"/>
      <c r="Z75" s="5"/>
    </row>
    <row r="76" spans="1:26" ht="33.75" customHeight="1">
      <c r="A76" s="134"/>
      <c r="B76" s="125"/>
      <c r="C76" s="142">
        <v>2</v>
      </c>
      <c r="D76" s="704" t="s">
        <v>204</v>
      </c>
      <c r="E76" s="654"/>
      <c r="F76" s="654"/>
      <c r="G76" s="657"/>
      <c r="H76" s="128">
        <v>0</v>
      </c>
      <c r="I76" s="27">
        <v>0</v>
      </c>
      <c r="J76" s="108"/>
      <c r="K76" s="106"/>
      <c r="L76" s="106"/>
      <c r="M76" s="106"/>
      <c r="N76" s="5"/>
      <c r="O76" s="5"/>
      <c r="P76" s="5"/>
      <c r="Q76" s="5"/>
      <c r="R76" s="5"/>
      <c r="S76" s="5"/>
      <c r="T76" s="5"/>
      <c r="U76" s="5"/>
      <c r="V76" s="5"/>
      <c r="W76" s="5"/>
      <c r="X76" s="5"/>
      <c r="Y76" s="5"/>
      <c r="Z76" s="5"/>
    </row>
    <row r="77" spans="1:26" ht="19.5" customHeight="1">
      <c r="A77" s="134"/>
      <c r="B77" s="101" t="s">
        <v>165</v>
      </c>
      <c r="C77" s="678" t="s">
        <v>205</v>
      </c>
      <c r="D77" s="654"/>
      <c r="E77" s="654"/>
      <c r="F77" s="654"/>
      <c r="G77" s="657"/>
      <c r="H77" s="128">
        <v>0</v>
      </c>
      <c r="I77" s="27">
        <f>PENDIDIKAN!K328</f>
        <v>0</v>
      </c>
      <c r="J77" s="108"/>
      <c r="K77" s="106"/>
      <c r="L77" s="106"/>
      <c r="M77" s="106"/>
      <c r="N77" s="5"/>
      <c r="O77" s="5"/>
      <c r="P77" s="5"/>
      <c r="Q77" s="5"/>
      <c r="R77" s="5"/>
      <c r="S77" s="5"/>
      <c r="T77" s="5"/>
      <c r="U77" s="5"/>
      <c r="V77" s="5"/>
      <c r="W77" s="5"/>
      <c r="X77" s="5"/>
      <c r="Y77" s="5"/>
      <c r="Z77" s="5"/>
    </row>
    <row r="78" spans="1:26" ht="35.25" customHeight="1">
      <c r="A78" s="134"/>
      <c r="B78" s="125"/>
      <c r="C78" s="19"/>
      <c r="D78" s="678" t="s">
        <v>206</v>
      </c>
      <c r="E78" s="654"/>
      <c r="F78" s="654"/>
      <c r="G78" s="657"/>
      <c r="H78" s="128">
        <v>0</v>
      </c>
      <c r="I78" s="27">
        <v>0</v>
      </c>
      <c r="J78" s="108"/>
      <c r="K78" s="106"/>
      <c r="L78" s="106"/>
      <c r="M78" s="106"/>
      <c r="N78" s="5"/>
      <c r="O78" s="5"/>
      <c r="P78" s="5"/>
      <c r="Q78" s="5"/>
      <c r="R78" s="5"/>
      <c r="S78" s="5"/>
      <c r="T78" s="5"/>
      <c r="U78" s="5"/>
      <c r="V78" s="5"/>
      <c r="W78" s="5"/>
      <c r="X78" s="5"/>
      <c r="Y78" s="5"/>
      <c r="Z78" s="5"/>
    </row>
    <row r="79" spans="1:26" ht="19.5" customHeight="1">
      <c r="A79" s="134"/>
      <c r="B79" s="101" t="s">
        <v>207</v>
      </c>
      <c r="C79" s="678" t="s">
        <v>208</v>
      </c>
      <c r="D79" s="654"/>
      <c r="E79" s="654"/>
      <c r="F79" s="654"/>
      <c r="G79" s="657"/>
      <c r="H79" s="128">
        <v>0</v>
      </c>
      <c r="I79" s="27">
        <f>PENDIDIKAN!K330</f>
        <v>0</v>
      </c>
      <c r="J79" s="108"/>
      <c r="K79" s="106"/>
      <c r="L79" s="106"/>
      <c r="M79" s="106"/>
      <c r="N79" s="5"/>
      <c r="O79" s="5"/>
      <c r="P79" s="5"/>
      <c r="Q79" s="5"/>
      <c r="R79" s="5"/>
      <c r="S79" s="5"/>
      <c r="T79" s="5"/>
      <c r="U79" s="5"/>
      <c r="V79" s="5"/>
      <c r="W79" s="5"/>
      <c r="X79" s="5"/>
      <c r="Y79" s="5"/>
      <c r="Z79" s="5"/>
    </row>
    <row r="80" spans="1:26" ht="19.5" customHeight="1">
      <c r="A80" s="134"/>
      <c r="B80" s="135"/>
      <c r="C80" s="27">
        <v>1</v>
      </c>
      <c r="D80" s="678" t="s">
        <v>209</v>
      </c>
      <c r="E80" s="654"/>
      <c r="F80" s="654"/>
      <c r="G80" s="657"/>
      <c r="H80" s="128">
        <v>0</v>
      </c>
      <c r="I80" s="27">
        <v>0</v>
      </c>
      <c r="J80" s="108"/>
      <c r="K80" s="106"/>
      <c r="L80" s="106"/>
      <c r="M80" s="106"/>
      <c r="N80" s="5"/>
      <c r="O80" s="5"/>
      <c r="P80" s="5"/>
      <c r="Q80" s="5"/>
      <c r="R80" s="5"/>
      <c r="S80" s="5"/>
      <c r="T80" s="5"/>
      <c r="U80" s="5"/>
      <c r="V80" s="5"/>
      <c r="W80" s="5"/>
      <c r="X80" s="5"/>
      <c r="Y80" s="5"/>
      <c r="Z80" s="5"/>
    </row>
    <row r="81" spans="1:26" ht="19.5" customHeight="1">
      <c r="A81" s="134"/>
      <c r="B81" s="135"/>
      <c r="C81" s="142">
        <v>2</v>
      </c>
      <c r="D81" s="708" t="s">
        <v>210</v>
      </c>
      <c r="E81" s="659"/>
      <c r="F81" s="659"/>
      <c r="G81" s="660"/>
      <c r="H81" s="128">
        <v>0</v>
      </c>
      <c r="I81" s="27">
        <v>0</v>
      </c>
      <c r="J81" s="108"/>
      <c r="K81" s="106"/>
      <c r="L81" s="106"/>
      <c r="M81" s="106"/>
      <c r="N81" s="5"/>
      <c r="O81" s="5"/>
      <c r="P81" s="5"/>
      <c r="Q81" s="5"/>
      <c r="R81" s="5"/>
      <c r="S81" s="5"/>
      <c r="T81" s="5"/>
      <c r="U81" s="5"/>
      <c r="V81" s="5"/>
      <c r="W81" s="5"/>
      <c r="X81" s="5"/>
      <c r="Y81" s="5"/>
      <c r="Z81" s="5"/>
    </row>
    <row r="82" spans="1:26" ht="33.75" customHeight="1">
      <c r="A82" s="134"/>
      <c r="B82" s="135"/>
      <c r="C82" s="142">
        <v>3</v>
      </c>
      <c r="D82" s="704" t="s">
        <v>211</v>
      </c>
      <c r="E82" s="654"/>
      <c r="F82" s="654"/>
      <c r="G82" s="657"/>
      <c r="H82" s="128">
        <v>0</v>
      </c>
      <c r="I82" s="27">
        <v>0</v>
      </c>
      <c r="J82" s="108"/>
      <c r="K82" s="106"/>
      <c r="L82" s="106"/>
      <c r="M82" s="106"/>
      <c r="N82" s="5"/>
      <c r="O82" s="5"/>
      <c r="P82" s="5"/>
      <c r="Q82" s="5"/>
      <c r="R82" s="5"/>
      <c r="S82" s="5"/>
      <c r="T82" s="5"/>
      <c r="U82" s="5"/>
      <c r="V82" s="5"/>
      <c r="W82" s="5"/>
      <c r="X82" s="5"/>
      <c r="Y82" s="5"/>
      <c r="Z82" s="5"/>
    </row>
    <row r="83" spans="1:26" ht="33.75" customHeight="1">
      <c r="A83" s="134"/>
      <c r="B83" s="135"/>
      <c r="C83" s="142">
        <v>4</v>
      </c>
      <c r="D83" s="704" t="s">
        <v>212</v>
      </c>
      <c r="E83" s="654"/>
      <c r="F83" s="654"/>
      <c r="G83" s="657"/>
      <c r="H83" s="128">
        <v>0</v>
      </c>
      <c r="I83" s="27">
        <v>0</v>
      </c>
      <c r="J83" s="108"/>
      <c r="K83" s="106"/>
      <c r="L83" s="106"/>
      <c r="M83" s="106"/>
      <c r="N83" s="5"/>
      <c r="O83" s="5"/>
      <c r="P83" s="5"/>
      <c r="Q83" s="5"/>
      <c r="R83" s="5"/>
      <c r="S83" s="5"/>
      <c r="T83" s="5"/>
      <c r="U83" s="5"/>
      <c r="V83" s="5"/>
      <c r="W83" s="5"/>
      <c r="X83" s="5"/>
      <c r="Y83" s="5"/>
      <c r="Z83" s="5"/>
    </row>
    <row r="84" spans="1:26" ht="19.5" customHeight="1">
      <c r="A84" s="134"/>
      <c r="B84" s="135"/>
      <c r="C84" s="27">
        <v>5</v>
      </c>
      <c r="D84" s="678" t="s">
        <v>213</v>
      </c>
      <c r="E84" s="654"/>
      <c r="F84" s="654"/>
      <c r="G84" s="657"/>
      <c r="H84" s="128">
        <v>0</v>
      </c>
      <c r="I84" s="27">
        <v>0</v>
      </c>
      <c r="J84" s="123"/>
      <c r="K84" s="20"/>
      <c r="L84" s="20"/>
      <c r="M84" s="20"/>
      <c r="N84" s="90"/>
      <c r="O84" s="90"/>
      <c r="P84" s="90"/>
      <c r="Q84" s="90"/>
      <c r="R84" s="90"/>
      <c r="S84" s="90"/>
      <c r="T84" s="90"/>
      <c r="U84" s="90"/>
      <c r="V84" s="90"/>
      <c r="W84" s="90"/>
      <c r="X84" s="90"/>
      <c r="Y84" s="90"/>
      <c r="Z84" s="90"/>
    </row>
    <row r="85" spans="1:26" ht="32.25" customHeight="1">
      <c r="A85" s="134"/>
      <c r="B85" s="135"/>
      <c r="C85" s="142">
        <v>6</v>
      </c>
      <c r="D85" s="704" t="s">
        <v>214</v>
      </c>
      <c r="E85" s="654"/>
      <c r="F85" s="654"/>
      <c r="G85" s="657"/>
      <c r="H85" s="128">
        <v>0</v>
      </c>
      <c r="I85" s="27">
        <v>0</v>
      </c>
      <c r="J85" s="108"/>
      <c r="K85" s="106"/>
      <c r="L85" s="106"/>
      <c r="M85" s="106"/>
      <c r="N85" s="5"/>
      <c r="O85" s="5"/>
      <c r="P85" s="5"/>
      <c r="Q85" s="5"/>
      <c r="R85" s="5"/>
      <c r="S85" s="5"/>
      <c r="T85" s="5"/>
      <c r="U85" s="5"/>
      <c r="V85" s="5"/>
      <c r="W85" s="5"/>
      <c r="X85" s="5"/>
      <c r="Y85" s="5"/>
      <c r="Z85" s="5"/>
    </row>
    <row r="86" spans="1:26" ht="48.75" customHeight="1">
      <c r="A86" s="134"/>
      <c r="B86" s="135"/>
      <c r="C86" s="142">
        <v>7</v>
      </c>
      <c r="D86" s="704" t="s">
        <v>215</v>
      </c>
      <c r="E86" s="654"/>
      <c r="F86" s="654"/>
      <c r="G86" s="657"/>
      <c r="H86" s="128">
        <v>0</v>
      </c>
      <c r="I86" s="27">
        <v>0</v>
      </c>
      <c r="J86" s="108"/>
      <c r="K86" s="106"/>
      <c r="L86" s="106"/>
      <c r="M86" s="106"/>
      <c r="N86" s="5"/>
      <c r="O86" s="5"/>
      <c r="P86" s="5"/>
      <c r="Q86" s="5"/>
      <c r="R86" s="5"/>
      <c r="S86" s="5"/>
      <c r="T86" s="5"/>
      <c r="U86" s="5"/>
      <c r="V86" s="5"/>
      <c r="W86" s="5"/>
      <c r="X86" s="5"/>
      <c r="Y86" s="5"/>
      <c r="Z86" s="5"/>
    </row>
    <row r="87" spans="1:26" ht="51" customHeight="1">
      <c r="A87" s="134"/>
      <c r="B87" s="125"/>
      <c r="C87" s="142">
        <v>8</v>
      </c>
      <c r="D87" s="707" t="s">
        <v>216</v>
      </c>
      <c r="E87" s="691"/>
      <c r="F87" s="691"/>
      <c r="G87" s="671"/>
      <c r="H87" s="128">
        <v>0</v>
      </c>
      <c r="I87" s="27">
        <v>0</v>
      </c>
      <c r="J87" s="108"/>
      <c r="K87" s="106"/>
      <c r="L87" s="106"/>
      <c r="M87" s="106"/>
      <c r="N87" s="5"/>
      <c r="O87" s="5"/>
      <c r="P87" s="5"/>
      <c r="Q87" s="5"/>
      <c r="R87" s="5"/>
      <c r="S87" s="5"/>
      <c r="T87" s="5"/>
      <c r="U87" s="5"/>
      <c r="V87" s="5"/>
      <c r="W87" s="5"/>
      <c r="X87" s="5"/>
      <c r="Y87" s="5"/>
      <c r="Z87" s="5"/>
    </row>
    <row r="88" spans="1:26" ht="19.5" customHeight="1">
      <c r="A88" s="134"/>
      <c r="B88" s="119" t="s">
        <v>217</v>
      </c>
      <c r="C88" s="704" t="s">
        <v>218</v>
      </c>
      <c r="D88" s="654"/>
      <c r="E88" s="654"/>
      <c r="F88" s="654"/>
      <c r="G88" s="657"/>
      <c r="H88" s="128">
        <v>0</v>
      </c>
      <c r="I88" s="27">
        <f>PENDIDIKAN!K339</f>
        <v>1</v>
      </c>
      <c r="J88" s="108"/>
      <c r="K88" s="106"/>
      <c r="L88" s="106"/>
      <c r="M88" s="106"/>
      <c r="N88" s="5"/>
      <c r="O88" s="5"/>
      <c r="P88" s="5"/>
      <c r="Q88" s="5"/>
      <c r="R88" s="5"/>
      <c r="S88" s="5"/>
      <c r="T88" s="5"/>
      <c r="U88" s="5"/>
      <c r="V88" s="5"/>
      <c r="W88" s="5"/>
      <c r="X88" s="5"/>
      <c r="Y88" s="5"/>
      <c r="Z88" s="5"/>
    </row>
    <row r="89" spans="1:26" ht="19.5" customHeight="1">
      <c r="A89" s="134"/>
      <c r="B89" s="135"/>
      <c r="C89" s="27">
        <v>1</v>
      </c>
      <c r="D89" s="678" t="s">
        <v>219</v>
      </c>
      <c r="E89" s="654"/>
      <c r="F89" s="654"/>
      <c r="G89" s="657"/>
      <c r="H89" s="128">
        <v>0</v>
      </c>
      <c r="I89" s="27">
        <v>0</v>
      </c>
      <c r="J89" s="108"/>
      <c r="K89" s="106"/>
      <c r="L89" s="106"/>
      <c r="M89" s="106"/>
      <c r="N89" s="5"/>
      <c r="O89" s="5"/>
      <c r="P89" s="5"/>
      <c r="Q89" s="5"/>
      <c r="R89" s="5"/>
      <c r="S89" s="5"/>
      <c r="T89" s="5"/>
      <c r="U89" s="5"/>
      <c r="V89" s="5"/>
      <c r="W89" s="5"/>
      <c r="X89" s="5"/>
      <c r="Y89" s="5"/>
      <c r="Z89" s="5"/>
    </row>
    <row r="90" spans="1:26" ht="19.5" customHeight="1">
      <c r="A90" s="134"/>
      <c r="B90" s="125"/>
      <c r="C90" s="27">
        <v>2</v>
      </c>
      <c r="D90" s="678" t="s">
        <v>220</v>
      </c>
      <c r="E90" s="654"/>
      <c r="F90" s="654"/>
      <c r="G90" s="657"/>
      <c r="H90" s="128">
        <v>0</v>
      </c>
      <c r="I90" s="27">
        <f>PENDIDIKAN!K342</f>
        <v>1</v>
      </c>
      <c r="J90" s="108"/>
      <c r="K90" s="106"/>
      <c r="L90" s="106"/>
      <c r="M90" s="106"/>
      <c r="N90" s="5"/>
      <c r="O90" s="5"/>
      <c r="P90" s="5"/>
      <c r="Q90" s="5"/>
      <c r="R90" s="5"/>
      <c r="S90" s="5"/>
      <c r="T90" s="5"/>
      <c r="U90" s="5"/>
      <c r="V90" s="5"/>
      <c r="W90" s="5"/>
      <c r="X90" s="5"/>
      <c r="Y90" s="5"/>
      <c r="Z90" s="5"/>
    </row>
    <row r="91" spans="1:26" ht="31.5" customHeight="1">
      <c r="A91" s="134"/>
      <c r="B91" s="119" t="s">
        <v>221</v>
      </c>
      <c r="C91" s="708" t="s">
        <v>222</v>
      </c>
      <c r="D91" s="659"/>
      <c r="E91" s="659"/>
      <c r="F91" s="659"/>
      <c r="G91" s="660"/>
      <c r="H91" s="128">
        <v>0</v>
      </c>
      <c r="I91" s="101">
        <f>PENDIDIKAN!K343</f>
        <v>0</v>
      </c>
      <c r="J91" s="105"/>
      <c r="K91" s="143"/>
      <c r="L91" s="143"/>
      <c r="M91" s="143"/>
      <c r="N91" s="5"/>
      <c r="O91" s="5"/>
      <c r="P91" s="5"/>
      <c r="Q91" s="5"/>
      <c r="R91" s="5"/>
      <c r="S91" s="5"/>
      <c r="T91" s="5"/>
      <c r="U91" s="5"/>
      <c r="V91" s="5"/>
      <c r="W91" s="5"/>
      <c r="X91" s="5"/>
      <c r="Y91" s="5"/>
      <c r="Z91" s="5"/>
    </row>
    <row r="92" spans="1:26" ht="21" customHeight="1">
      <c r="A92" s="134"/>
      <c r="B92" s="125"/>
      <c r="C92" s="27">
        <v>1</v>
      </c>
      <c r="D92" s="678" t="s">
        <v>223</v>
      </c>
      <c r="E92" s="654"/>
      <c r="F92" s="654"/>
      <c r="G92" s="657"/>
      <c r="H92" s="128">
        <v>0</v>
      </c>
      <c r="I92" s="27">
        <v>0</v>
      </c>
      <c r="J92" s="108"/>
      <c r="K92" s="106"/>
      <c r="L92" s="106"/>
      <c r="M92" s="106"/>
      <c r="N92" s="5"/>
      <c r="O92" s="5"/>
      <c r="P92" s="5"/>
      <c r="Q92" s="5"/>
      <c r="R92" s="5"/>
      <c r="S92" s="5"/>
      <c r="T92" s="5"/>
      <c r="U92" s="5"/>
      <c r="V92" s="5"/>
      <c r="W92" s="5"/>
      <c r="X92" s="5"/>
      <c r="Y92" s="5"/>
      <c r="Z92" s="5"/>
    </row>
    <row r="93" spans="1:26" ht="21" customHeight="1">
      <c r="A93" s="144"/>
      <c r="B93" s="125"/>
      <c r="C93" s="27">
        <v>2</v>
      </c>
      <c r="D93" s="678" t="s">
        <v>224</v>
      </c>
      <c r="E93" s="654"/>
      <c r="F93" s="654"/>
      <c r="G93" s="657"/>
      <c r="H93" s="145">
        <v>0</v>
      </c>
      <c r="I93" s="27">
        <v>0</v>
      </c>
      <c r="J93" s="108"/>
      <c r="K93" s="106"/>
      <c r="L93" s="106"/>
      <c r="M93" s="106"/>
      <c r="N93" s="5"/>
      <c r="O93" s="5"/>
      <c r="P93" s="5"/>
      <c r="Q93" s="5"/>
      <c r="R93" s="5"/>
      <c r="S93" s="5"/>
      <c r="T93" s="5"/>
      <c r="U93" s="5"/>
      <c r="V93" s="5"/>
      <c r="W93" s="5"/>
      <c r="X93" s="5"/>
      <c r="Y93" s="5"/>
      <c r="Z93" s="5"/>
    </row>
    <row r="94" spans="1:26" ht="21" customHeight="1">
      <c r="A94" s="700" t="s">
        <v>139</v>
      </c>
      <c r="B94" s="701" t="s">
        <v>160</v>
      </c>
      <c r="C94" s="654"/>
      <c r="D94" s="654"/>
      <c r="E94" s="654"/>
      <c r="F94" s="654"/>
      <c r="G94" s="654"/>
      <c r="H94" s="654"/>
      <c r="I94" s="654"/>
      <c r="J94" s="654"/>
      <c r="K94" s="654"/>
      <c r="L94" s="654"/>
      <c r="M94" s="657"/>
      <c r="N94" s="5"/>
      <c r="O94" s="5"/>
      <c r="P94" s="5"/>
      <c r="Q94" s="5"/>
      <c r="R94" s="5"/>
      <c r="S94" s="5"/>
      <c r="T94" s="5"/>
      <c r="U94" s="5"/>
      <c r="V94" s="5"/>
      <c r="W94" s="5"/>
      <c r="X94" s="5"/>
      <c r="Y94" s="5"/>
      <c r="Z94" s="5"/>
    </row>
    <row r="95" spans="1:26" ht="21" customHeight="1">
      <c r="A95" s="651"/>
      <c r="B95" s="646" t="s">
        <v>161</v>
      </c>
      <c r="C95" s="647"/>
      <c r="D95" s="647"/>
      <c r="E95" s="647"/>
      <c r="F95" s="647"/>
      <c r="G95" s="698"/>
      <c r="H95" s="702" t="s">
        <v>162</v>
      </c>
      <c r="I95" s="691"/>
      <c r="J95" s="691"/>
      <c r="K95" s="691"/>
      <c r="L95" s="691"/>
      <c r="M95" s="671"/>
      <c r="N95" s="5"/>
      <c r="O95" s="5"/>
      <c r="P95" s="5"/>
      <c r="Q95" s="5"/>
      <c r="R95" s="5"/>
      <c r="S95" s="5"/>
      <c r="T95" s="5"/>
      <c r="U95" s="5"/>
      <c r="V95" s="5"/>
      <c r="W95" s="5"/>
      <c r="X95" s="5"/>
      <c r="Y95" s="5"/>
      <c r="Z95" s="5"/>
    </row>
    <row r="96" spans="1:26" ht="21" customHeight="1">
      <c r="A96" s="651"/>
      <c r="B96" s="703"/>
      <c r="C96" s="647"/>
      <c r="D96" s="647"/>
      <c r="E96" s="647"/>
      <c r="F96" s="647"/>
      <c r="G96" s="698"/>
      <c r="H96" s="702" t="s">
        <v>163</v>
      </c>
      <c r="I96" s="691"/>
      <c r="J96" s="671"/>
      <c r="K96" s="702" t="s">
        <v>164</v>
      </c>
      <c r="L96" s="691"/>
      <c r="M96" s="671"/>
      <c r="N96" s="5"/>
      <c r="O96" s="5"/>
      <c r="P96" s="5"/>
      <c r="Q96" s="5"/>
      <c r="R96" s="5"/>
      <c r="S96" s="5"/>
      <c r="T96" s="5"/>
      <c r="U96" s="5"/>
      <c r="V96" s="5"/>
      <c r="W96" s="5"/>
      <c r="X96" s="5"/>
      <c r="Y96" s="5"/>
      <c r="Z96" s="5"/>
    </row>
    <row r="97" spans="1:26" ht="21" customHeight="1">
      <c r="A97" s="652"/>
      <c r="B97" s="670"/>
      <c r="C97" s="691"/>
      <c r="D97" s="691"/>
      <c r="E97" s="691"/>
      <c r="F97" s="691"/>
      <c r="G97" s="671"/>
      <c r="H97" s="11" t="s">
        <v>88</v>
      </c>
      <c r="I97" s="11" t="s">
        <v>89</v>
      </c>
      <c r="J97" s="11" t="s">
        <v>90</v>
      </c>
      <c r="K97" s="11" t="s">
        <v>88</v>
      </c>
      <c r="L97" s="11" t="s">
        <v>89</v>
      </c>
      <c r="M97" s="11" t="s">
        <v>90</v>
      </c>
      <c r="N97" s="5"/>
      <c r="O97" s="5"/>
      <c r="P97" s="5"/>
      <c r="Q97" s="5"/>
      <c r="R97" s="5"/>
      <c r="S97" s="5"/>
      <c r="T97" s="5"/>
      <c r="U97" s="5"/>
      <c r="V97" s="5"/>
      <c r="W97" s="5"/>
      <c r="X97" s="5"/>
      <c r="Y97" s="5"/>
      <c r="Z97" s="5"/>
    </row>
    <row r="98" spans="1:26" ht="21" customHeight="1">
      <c r="A98" s="56">
        <v>1</v>
      </c>
      <c r="B98" s="701">
        <v>2</v>
      </c>
      <c r="C98" s="654"/>
      <c r="D98" s="654"/>
      <c r="E98" s="654"/>
      <c r="F98" s="654"/>
      <c r="G98" s="657"/>
      <c r="H98" s="11">
        <v>3</v>
      </c>
      <c r="I98" s="11">
        <v>4</v>
      </c>
      <c r="J98" s="11">
        <v>5</v>
      </c>
      <c r="K98" s="11">
        <v>6</v>
      </c>
      <c r="L98" s="11">
        <v>7</v>
      </c>
      <c r="M98" s="11">
        <v>8</v>
      </c>
      <c r="N98" s="5"/>
      <c r="O98" s="5"/>
      <c r="P98" s="5"/>
      <c r="Q98" s="5"/>
      <c r="R98" s="5"/>
      <c r="S98" s="5"/>
      <c r="T98" s="5"/>
      <c r="U98" s="5"/>
      <c r="V98" s="5"/>
      <c r="W98" s="5"/>
      <c r="X98" s="5"/>
      <c r="Y98" s="5"/>
      <c r="Z98" s="5"/>
    </row>
    <row r="99" spans="1:26" ht="31.5" customHeight="1">
      <c r="A99" s="134"/>
      <c r="B99" s="146" t="s">
        <v>225</v>
      </c>
      <c r="C99" s="704" t="s">
        <v>226</v>
      </c>
      <c r="D99" s="654"/>
      <c r="E99" s="654"/>
      <c r="F99" s="654"/>
      <c r="G99" s="657"/>
      <c r="H99" s="147">
        <v>0</v>
      </c>
      <c r="I99" s="125">
        <f>PENDIDIKAN!K346</f>
        <v>2</v>
      </c>
      <c r="J99" s="148"/>
      <c r="K99" s="149"/>
      <c r="L99" s="149"/>
      <c r="M99" s="149"/>
      <c r="N99" s="5"/>
      <c r="O99" s="5"/>
      <c r="P99" s="5"/>
      <c r="Q99" s="5"/>
      <c r="R99" s="5"/>
      <c r="S99" s="5"/>
      <c r="T99" s="5"/>
      <c r="U99" s="5"/>
      <c r="V99" s="5"/>
      <c r="W99" s="5"/>
      <c r="X99" s="5"/>
      <c r="Y99" s="5"/>
      <c r="Z99" s="5"/>
    </row>
    <row r="100" spans="1:26" ht="21" customHeight="1">
      <c r="A100" s="134"/>
      <c r="B100" s="150"/>
      <c r="C100" s="151" t="s">
        <v>140</v>
      </c>
      <c r="D100" s="721" t="s">
        <v>227</v>
      </c>
      <c r="E100" s="654"/>
      <c r="F100" s="654"/>
      <c r="G100" s="657"/>
      <c r="H100" s="147">
        <v>0</v>
      </c>
      <c r="I100" s="125">
        <v>0</v>
      </c>
      <c r="J100" s="148"/>
      <c r="K100" s="149"/>
      <c r="L100" s="149"/>
      <c r="M100" s="149"/>
      <c r="N100" s="5"/>
      <c r="O100" s="5"/>
      <c r="P100" s="5"/>
      <c r="Q100" s="5"/>
      <c r="R100" s="5"/>
      <c r="S100" s="5"/>
      <c r="T100" s="5"/>
      <c r="U100" s="5"/>
      <c r="V100" s="5"/>
      <c r="W100" s="5"/>
      <c r="X100" s="5"/>
      <c r="Y100" s="5"/>
      <c r="Z100" s="5"/>
    </row>
    <row r="101" spans="1:26" ht="19.5" customHeight="1">
      <c r="A101" s="134"/>
      <c r="B101" s="150"/>
      <c r="C101" s="151" t="s">
        <v>142</v>
      </c>
      <c r="D101" s="721" t="s">
        <v>228</v>
      </c>
      <c r="E101" s="654"/>
      <c r="F101" s="654"/>
      <c r="G101" s="657"/>
      <c r="H101" s="147">
        <v>0</v>
      </c>
      <c r="I101" s="125">
        <v>0</v>
      </c>
      <c r="J101" s="148"/>
      <c r="K101" s="149"/>
      <c r="L101" s="149"/>
      <c r="M101" s="149"/>
      <c r="N101" s="5"/>
      <c r="O101" s="5"/>
      <c r="P101" s="5"/>
      <c r="Q101" s="5"/>
      <c r="R101" s="5"/>
      <c r="S101" s="5"/>
      <c r="T101" s="5"/>
      <c r="U101" s="5"/>
      <c r="V101" s="5"/>
      <c r="W101" s="5"/>
      <c r="X101" s="5"/>
      <c r="Y101" s="5"/>
      <c r="Z101" s="5"/>
    </row>
    <row r="102" spans="1:26" ht="19.5" customHeight="1">
      <c r="A102" s="134"/>
      <c r="B102" s="107"/>
      <c r="C102" s="151" t="s">
        <v>144</v>
      </c>
      <c r="D102" s="721" t="s">
        <v>229</v>
      </c>
      <c r="E102" s="654"/>
      <c r="F102" s="654"/>
      <c r="G102" s="657"/>
      <c r="H102" s="147">
        <v>0</v>
      </c>
      <c r="I102" s="125">
        <v>0</v>
      </c>
      <c r="J102" s="108"/>
      <c r="K102" s="106"/>
      <c r="L102" s="106"/>
      <c r="M102" s="106"/>
      <c r="N102" s="5"/>
      <c r="O102" s="5"/>
      <c r="P102" s="5"/>
      <c r="Q102" s="5"/>
      <c r="R102" s="5"/>
      <c r="S102" s="5"/>
      <c r="T102" s="5"/>
      <c r="U102" s="5"/>
      <c r="V102" s="5"/>
      <c r="W102" s="5"/>
      <c r="X102" s="5"/>
      <c r="Y102" s="5"/>
      <c r="Z102" s="5"/>
    </row>
    <row r="103" spans="1:26" ht="19.5" customHeight="1">
      <c r="A103" s="134"/>
      <c r="B103" s="150"/>
      <c r="C103" s="151" t="s">
        <v>146</v>
      </c>
      <c r="D103" s="721" t="s">
        <v>230</v>
      </c>
      <c r="E103" s="654"/>
      <c r="F103" s="654"/>
      <c r="G103" s="657"/>
      <c r="H103" s="147">
        <v>0</v>
      </c>
      <c r="I103" s="125">
        <v>0</v>
      </c>
      <c r="J103" s="108"/>
      <c r="K103" s="106"/>
      <c r="L103" s="106"/>
      <c r="M103" s="106"/>
      <c r="N103" s="5"/>
      <c r="O103" s="5"/>
      <c r="P103" s="5"/>
      <c r="Q103" s="5"/>
      <c r="R103" s="5"/>
      <c r="S103" s="5"/>
      <c r="T103" s="5"/>
      <c r="U103" s="5"/>
      <c r="V103" s="5"/>
      <c r="W103" s="5"/>
      <c r="X103" s="5"/>
      <c r="Y103" s="5"/>
      <c r="Z103" s="5"/>
    </row>
    <row r="104" spans="1:26" ht="19.5" customHeight="1">
      <c r="A104" s="134"/>
      <c r="B104" s="150"/>
      <c r="C104" s="151" t="s">
        <v>148</v>
      </c>
      <c r="D104" s="721" t="s">
        <v>231</v>
      </c>
      <c r="E104" s="654"/>
      <c r="F104" s="654"/>
      <c r="G104" s="657"/>
      <c r="H104" s="147">
        <v>0</v>
      </c>
      <c r="I104" s="125">
        <v>0</v>
      </c>
      <c r="J104" s="108"/>
      <c r="K104" s="106"/>
      <c r="L104" s="106"/>
      <c r="M104" s="106"/>
      <c r="N104" s="5"/>
      <c r="O104" s="5"/>
      <c r="P104" s="5"/>
      <c r="Q104" s="5"/>
      <c r="R104" s="5"/>
      <c r="S104" s="5"/>
      <c r="T104" s="5"/>
      <c r="U104" s="5"/>
      <c r="V104" s="5"/>
      <c r="W104" s="5"/>
      <c r="X104" s="5"/>
      <c r="Y104" s="5"/>
      <c r="Z104" s="5"/>
    </row>
    <row r="105" spans="1:26" ht="19.5" customHeight="1">
      <c r="A105" s="134"/>
      <c r="B105" s="107"/>
      <c r="C105" s="151" t="s">
        <v>150</v>
      </c>
      <c r="D105" s="721" t="s">
        <v>232</v>
      </c>
      <c r="E105" s="654"/>
      <c r="F105" s="654"/>
      <c r="G105" s="657"/>
      <c r="H105" s="147">
        <v>0</v>
      </c>
      <c r="I105" s="125">
        <v>0</v>
      </c>
      <c r="J105" s="108"/>
      <c r="K105" s="106"/>
      <c r="L105" s="106"/>
      <c r="M105" s="106"/>
      <c r="N105" s="5"/>
      <c r="O105" s="5"/>
      <c r="P105" s="5"/>
      <c r="Q105" s="5"/>
      <c r="R105" s="5"/>
      <c r="S105" s="5"/>
      <c r="T105" s="5"/>
      <c r="U105" s="5"/>
      <c r="V105" s="5"/>
      <c r="W105" s="5"/>
      <c r="X105" s="5"/>
      <c r="Y105" s="5"/>
      <c r="Z105" s="5"/>
    </row>
    <row r="106" spans="1:26" ht="19.5" customHeight="1">
      <c r="A106" s="134"/>
      <c r="B106" s="152"/>
      <c r="C106" s="151" t="s">
        <v>152</v>
      </c>
      <c r="D106" s="721" t="s">
        <v>233</v>
      </c>
      <c r="E106" s="654"/>
      <c r="F106" s="654"/>
      <c r="G106" s="657"/>
      <c r="H106" s="147">
        <v>0</v>
      </c>
      <c r="I106" s="125">
        <v>0</v>
      </c>
      <c r="J106" s="108"/>
      <c r="K106" s="106"/>
      <c r="L106" s="106"/>
      <c r="M106" s="106"/>
      <c r="N106" s="5"/>
      <c r="O106" s="5"/>
      <c r="P106" s="5"/>
      <c r="Q106" s="5"/>
      <c r="R106" s="5"/>
      <c r="S106" s="5"/>
      <c r="T106" s="5"/>
      <c r="U106" s="5"/>
      <c r="V106" s="5"/>
      <c r="W106" s="5"/>
      <c r="X106" s="5"/>
      <c r="Y106" s="5"/>
      <c r="Z106" s="5"/>
    </row>
    <row r="107" spans="1:26" ht="21.75" customHeight="1">
      <c r="A107" s="153" t="s">
        <v>106</v>
      </c>
      <c r="B107" s="719" t="s">
        <v>234</v>
      </c>
      <c r="C107" s="654"/>
      <c r="D107" s="654"/>
      <c r="E107" s="654"/>
      <c r="F107" s="654"/>
      <c r="G107" s="657"/>
      <c r="H107" s="154">
        <f>PAK!F23</f>
        <v>53.22</v>
      </c>
      <c r="I107" s="155">
        <f>PAK!G23</f>
        <v>312.33</v>
      </c>
      <c r="J107" s="156">
        <f>I107+H107</f>
        <v>365.54999999999995</v>
      </c>
      <c r="K107" s="104"/>
      <c r="L107" s="104"/>
      <c r="M107" s="104"/>
      <c r="N107" s="157"/>
      <c r="O107" s="157"/>
      <c r="P107" s="157"/>
      <c r="Q107" s="157"/>
      <c r="R107" s="157"/>
      <c r="S107" s="157"/>
      <c r="T107" s="157"/>
      <c r="U107" s="157"/>
      <c r="V107" s="157"/>
      <c r="W107" s="157"/>
      <c r="X107" s="157"/>
      <c r="Y107" s="157"/>
      <c r="Z107" s="157"/>
    </row>
    <row r="108" spans="1:26" ht="33.75" customHeight="1">
      <c r="A108" s="134"/>
      <c r="B108" s="56" t="s">
        <v>167</v>
      </c>
      <c r="C108" s="678" t="s">
        <v>235</v>
      </c>
      <c r="D108" s="654"/>
      <c r="E108" s="654"/>
      <c r="F108" s="654"/>
      <c r="G108" s="657"/>
      <c r="H108" s="93"/>
      <c r="I108" s="27">
        <f>PENELITIAN!N23</f>
        <v>312.33</v>
      </c>
      <c r="J108" s="108"/>
      <c r="K108" s="106"/>
      <c r="L108" s="106"/>
      <c r="M108" s="106"/>
      <c r="N108" s="5"/>
      <c r="O108" s="5"/>
      <c r="P108" s="5"/>
      <c r="Q108" s="5"/>
      <c r="R108" s="5"/>
      <c r="S108" s="5"/>
      <c r="T108" s="5"/>
      <c r="U108" s="5"/>
      <c r="V108" s="5"/>
      <c r="W108" s="5"/>
      <c r="X108" s="5"/>
      <c r="Y108" s="5"/>
      <c r="Z108" s="5"/>
    </row>
    <row r="109" spans="1:26" ht="28.5" customHeight="1">
      <c r="A109" s="134"/>
      <c r="B109" s="60"/>
      <c r="C109" s="158" t="s">
        <v>140</v>
      </c>
      <c r="D109" s="704" t="s">
        <v>236</v>
      </c>
      <c r="E109" s="654"/>
      <c r="F109" s="654"/>
      <c r="G109" s="657"/>
      <c r="H109" s="93"/>
      <c r="I109" s="27">
        <f>PENELITIAN!N24</f>
        <v>126.5</v>
      </c>
      <c r="J109" s="108"/>
      <c r="K109" s="11"/>
      <c r="L109" s="11"/>
      <c r="M109" s="106"/>
      <c r="N109" s="5"/>
      <c r="O109" s="5"/>
      <c r="P109" s="5"/>
      <c r="Q109" s="5"/>
      <c r="R109" s="5"/>
      <c r="S109" s="5"/>
      <c r="T109" s="5"/>
      <c r="U109" s="5"/>
      <c r="V109" s="5"/>
      <c r="W109" s="5"/>
      <c r="X109" s="5"/>
      <c r="Y109" s="5"/>
      <c r="Z109" s="5"/>
    </row>
    <row r="110" spans="1:26" ht="31.5" customHeight="1">
      <c r="A110" s="134"/>
      <c r="B110" s="60"/>
      <c r="C110" s="137"/>
      <c r="D110" s="158" t="s">
        <v>237</v>
      </c>
      <c r="E110" s="704" t="s">
        <v>238</v>
      </c>
      <c r="F110" s="654"/>
      <c r="G110" s="657"/>
      <c r="H110" s="145"/>
      <c r="I110" s="27"/>
      <c r="J110" s="108"/>
      <c r="K110" s="11"/>
      <c r="L110" s="11"/>
      <c r="M110" s="106"/>
      <c r="N110" s="5"/>
      <c r="O110" s="5"/>
      <c r="P110" s="5"/>
      <c r="Q110" s="5"/>
      <c r="R110" s="5"/>
      <c r="S110" s="5"/>
      <c r="T110" s="5"/>
      <c r="U110" s="5"/>
      <c r="V110" s="5"/>
      <c r="W110" s="5"/>
      <c r="X110" s="5"/>
      <c r="Y110" s="5"/>
      <c r="Z110" s="5"/>
    </row>
    <row r="111" spans="1:26" ht="21" customHeight="1">
      <c r="A111" s="134"/>
      <c r="B111" s="135"/>
      <c r="C111" s="137"/>
      <c r="D111" s="60"/>
      <c r="E111" s="43" t="s">
        <v>239</v>
      </c>
      <c r="F111" s="678" t="s">
        <v>240</v>
      </c>
      <c r="G111" s="657"/>
      <c r="H111" s="145"/>
      <c r="I111" s="27">
        <v>0</v>
      </c>
      <c r="J111" s="108"/>
      <c r="K111" s="11"/>
      <c r="L111" s="11"/>
      <c r="M111" s="106"/>
      <c r="N111" s="5"/>
      <c r="O111" s="5"/>
      <c r="P111" s="5"/>
      <c r="Q111" s="5"/>
      <c r="R111" s="5"/>
      <c r="S111" s="5"/>
      <c r="T111" s="5"/>
      <c r="U111" s="5"/>
      <c r="V111" s="5"/>
      <c r="W111" s="5"/>
      <c r="X111" s="5"/>
      <c r="Y111" s="5"/>
      <c r="Z111" s="5"/>
    </row>
    <row r="112" spans="1:26" ht="21" customHeight="1">
      <c r="A112" s="134"/>
      <c r="B112" s="135"/>
      <c r="C112" s="137"/>
      <c r="D112" s="159"/>
      <c r="E112" s="43" t="s">
        <v>241</v>
      </c>
      <c r="F112" s="678" t="s">
        <v>242</v>
      </c>
      <c r="G112" s="657"/>
      <c r="H112" s="145"/>
      <c r="I112" s="27">
        <v>0</v>
      </c>
      <c r="J112" s="108"/>
      <c r="K112" s="11"/>
      <c r="L112" s="11"/>
      <c r="M112" s="106"/>
      <c r="N112" s="5"/>
      <c r="O112" s="5"/>
      <c r="P112" s="5"/>
      <c r="Q112" s="5"/>
      <c r="R112" s="5"/>
      <c r="S112" s="5"/>
      <c r="T112" s="5"/>
      <c r="U112" s="5"/>
      <c r="V112" s="5"/>
      <c r="W112" s="5"/>
      <c r="X112" s="5"/>
      <c r="Y112" s="5"/>
      <c r="Z112" s="5"/>
    </row>
    <row r="113" spans="1:26" ht="52.5" customHeight="1">
      <c r="A113" s="134"/>
      <c r="B113" s="60"/>
      <c r="C113" s="137"/>
      <c r="D113" s="158" t="s">
        <v>243</v>
      </c>
      <c r="E113" s="678" t="s">
        <v>244</v>
      </c>
      <c r="F113" s="654"/>
      <c r="G113" s="657"/>
      <c r="H113" s="145"/>
      <c r="I113" s="27"/>
      <c r="J113" s="108"/>
      <c r="K113" s="11"/>
      <c r="L113" s="11"/>
      <c r="M113" s="106"/>
      <c r="N113" s="5"/>
      <c r="O113" s="5"/>
      <c r="P113" s="5"/>
      <c r="Q113" s="5"/>
      <c r="R113" s="5"/>
      <c r="S113" s="5"/>
      <c r="T113" s="5"/>
      <c r="U113" s="5"/>
      <c r="V113" s="5"/>
      <c r="W113" s="5"/>
      <c r="X113" s="5"/>
      <c r="Y113" s="5"/>
      <c r="Z113" s="5"/>
    </row>
    <row r="114" spans="1:26" ht="21" customHeight="1">
      <c r="A114" s="134"/>
      <c r="B114" s="135"/>
      <c r="C114" s="137"/>
      <c r="D114" s="60"/>
      <c r="E114" s="43" t="s">
        <v>239</v>
      </c>
      <c r="F114" s="678" t="s">
        <v>245</v>
      </c>
      <c r="G114" s="657"/>
      <c r="H114" s="145"/>
      <c r="I114" s="27">
        <v>0</v>
      </c>
      <c r="J114" s="108"/>
      <c r="K114" s="11"/>
      <c r="L114" s="11"/>
      <c r="M114" s="106"/>
      <c r="N114" s="5"/>
      <c r="O114" s="5"/>
      <c r="P114" s="5"/>
      <c r="Q114" s="5"/>
      <c r="R114" s="5"/>
      <c r="S114" s="5"/>
      <c r="T114" s="5"/>
      <c r="U114" s="5"/>
      <c r="V114" s="5"/>
      <c r="W114" s="5"/>
      <c r="X114" s="5"/>
      <c r="Y114" s="5"/>
      <c r="Z114" s="5"/>
    </row>
    <row r="115" spans="1:26" ht="21" customHeight="1">
      <c r="A115" s="134"/>
      <c r="B115" s="135"/>
      <c r="C115" s="137"/>
      <c r="D115" s="159"/>
      <c r="E115" s="43" t="s">
        <v>241</v>
      </c>
      <c r="F115" s="678" t="s">
        <v>246</v>
      </c>
      <c r="G115" s="657"/>
      <c r="H115" s="145"/>
      <c r="I115" s="27">
        <v>0</v>
      </c>
      <c r="J115" s="108"/>
      <c r="K115" s="11"/>
      <c r="L115" s="11"/>
      <c r="M115" s="106"/>
      <c r="N115" s="5"/>
      <c r="O115" s="5"/>
      <c r="P115" s="5"/>
      <c r="Q115" s="5"/>
      <c r="R115" s="5"/>
      <c r="S115" s="5"/>
      <c r="T115" s="5"/>
      <c r="U115" s="5"/>
      <c r="V115" s="5"/>
      <c r="W115" s="5"/>
      <c r="X115" s="5"/>
      <c r="Y115" s="5"/>
      <c r="Z115" s="5"/>
    </row>
    <row r="116" spans="1:26" ht="29.25" customHeight="1">
      <c r="A116" s="134"/>
      <c r="B116" s="135"/>
      <c r="C116" s="137"/>
      <c r="D116" s="158" t="s">
        <v>247</v>
      </c>
      <c r="E116" s="678" t="s">
        <v>248</v>
      </c>
      <c r="F116" s="654"/>
      <c r="G116" s="657"/>
      <c r="H116" s="145"/>
      <c r="I116" s="27">
        <f>PENELITIAN!N95</f>
        <v>126.5</v>
      </c>
      <c r="J116" s="108"/>
      <c r="K116" s="11"/>
      <c r="L116" s="11"/>
      <c r="M116" s="106"/>
      <c r="N116" s="5"/>
      <c r="O116" s="5"/>
      <c r="P116" s="5"/>
      <c r="Q116" s="5"/>
      <c r="R116" s="5"/>
      <c r="S116" s="5"/>
      <c r="T116" s="5"/>
      <c r="U116" s="5"/>
      <c r="V116" s="5"/>
      <c r="W116" s="5"/>
      <c r="X116" s="5"/>
      <c r="Y116" s="5"/>
      <c r="Z116" s="5"/>
    </row>
    <row r="117" spans="1:26" ht="46.5" customHeight="1">
      <c r="A117" s="134"/>
      <c r="B117" s="135"/>
      <c r="C117" s="160"/>
      <c r="D117" s="135"/>
      <c r="E117" s="20" t="s">
        <v>239</v>
      </c>
      <c r="F117" s="678" t="s">
        <v>249</v>
      </c>
      <c r="G117" s="657"/>
      <c r="H117" s="145"/>
      <c r="I117" s="27">
        <f>PENELITIAN!N96</f>
        <v>48</v>
      </c>
      <c r="J117" s="108"/>
      <c r="K117" s="11"/>
      <c r="L117" s="11"/>
      <c r="M117" s="106"/>
      <c r="N117" s="5"/>
      <c r="O117" s="5"/>
      <c r="P117" s="5"/>
      <c r="Q117" s="5"/>
      <c r="R117" s="5"/>
      <c r="S117" s="5"/>
      <c r="T117" s="5"/>
      <c r="U117" s="5"/>
      <c r="V117" s="5"/>
      <c r="W117" s="5"/>
      <c r="X117" s="5"/>
      <c r="Y117" s="5"/>
      <c r="Z117" s="5"/>
    </row>
    <row r="118" spans="1:26" ht="30.75" customHeight="1">
      <c r="A118" s="134"/>
      <c r="B118" s="135"/>
      <c r="C118" s="160"/>
      <c r="D118" s="135"/>
      <c r="E118" s="20" t="s">
        <v>241</v>
      </c>
      <c r="F118" s="678" t="s">
        <v>250</v>
      </c>
      <c r="G118" s="657"/>
      <c r="H118" s="145"/>
      <c r="I118" s="27"/>
      <c r="J118" s="108"/>
      <c r="K118" s="11"/>
      <c r="L118" s="11"/>
      <c r="M118" s="106"/>
      <c r="N118" s="5"/>
      <c r="O118" s="5"/>
      <c r="P118" s="5"/>
      <c r="Q118" s="5"/>
      <c r="R118" s="5"/>
      <c r="S118" s="5"/>
      <c r="T118" s="5"/>
      <c r="U118" s="5"/>
      <c r="V118" s="5"/>
      <c r="W118" s="5"/>
      <c r="X118" s="5"/>
      <c r="Y118" s="5"/>
      <c r="Z118" s="5"/>
    </row>
    <row r="119" spans="1:26" ht="36" customHeight="1">
      <c r="A119" s="134"/>
      <c r="B119" s="135"/>
      <c r="C119" s="160"/>
      <c r="D119" s="125"/>
      <c r="E119" s="20" t="s">
        <v>251</v>
      </c>
      <c r="F119" s="678" t="s">
        <v>252</v>
      </c>
      <c r="G119" s="657"/>
      <c r="H119" s="145"/>
      <c r="I119" s="27">
        <f>PENELITIAN!N158</f>
        <v>10.6</v>
      </c>
      <c r="J119" s="108"/>
      <c r="K119" s="11"/>
      <c r="L119" s="11"/>
      <c r="M119" s="106"/>
      <c r="N119" s="5"/>
      <c r="O119" s="5"/>
      <c r="P119" s="5"/>
      <c r="Q119" s="5"/>
      <c r="R119" s="5"/>
      <c r="S119" s="5"/>
      <c r="T119" s="5"/>
      <c r="U119" s="5"/>
      <c r="V119" s="5"/>
      <c r="W119" s="5"/>
      <c r="X119" s="5"/>
      <c r="Y119" s="5"/>
      <c r="Z119" s="5"/>
    </row>
    <row r="120" spans="1:26" ht="38.25" customHeight="1">
      <c r="A120" s="134"/>
      <c r="B120" s="135"/>
      <c r="C120" s="160"/>
      <c r="D120" s="125"/>
      <c r="E120" s="20" t="s">
        <v>253</v>
      </c>
      <c r="F120" s="678" t="s">
        <v>254</v>
      </c>
      <c r="G120" s="657"/>
      <c r="H120" s="145"/>
      <c r="I120" s="27"/>
      <c r="J120" s="108"/>
      <c r="K120" s="11"/>
      <c r="L120" s="11"/>
      <c r="M120" s="106"/>
      <c r="N120" s="5"/>
      <c r="O120" s="5"/>
      <c r="P120" s="5"/>
      <c r="Q120" s="5"/>
      <c r="R120" s="5"/>
      <c r="S120" s="5"/>
      <c r="T120" s="5"/>
      <c r="U120" s="5"/>
      <c r="V120" s="5"/>
      <c r="W120" s="5"/>
      <c r="X120" s="5"/>
      <c r="Y120" s="5"/>
      <c r="Z120" s="5"/>
    </row>
    <row r="121" spans="1:26" ht="30" customHeight="1">
      <c r="A121" s="134"/>
      <c r="B121" s="135"/>
      <c r="C121" s="160"/>
      <c r="D121" s="125"/>
      <c r="E121" s="20" t="s">
        <v>255</v>
      </c>
      <c r="F121" s="678" t="s">
        <v>256</v>
      </c>
      <c r="G121" s="657"/>
      <c r="H121" s="145"/>
      <c r="I121" s="27"/>
      <c r="J121" s="108"/>
      <c r="K121" s="11"/>
      <c r="L121" s="11"/>
      <c r="M121" s="106"/>
      <c r="N121" s="5"/>
      <c r="O121" s="5"/>
      <c r="P121" s="5"/>
      <c r="Q121" s="5"/>
      <c r="R121" s="5"/>
      <c r="S121" s="5"/>
      <c r="T121" s="5"/>
      <c r="U121" s="5"/>
      <c r="V121" s="5"/>
      <c r="W121" s="5"/>
      <c r="X121" s="5"/>
      <c r="Y121" s="5"/>
      <c r="Z121" s="5"/>
    </row>
    <row r="122" spans="1:26" ht="45" customHeight="1">
      <c r="A122" s="134"/>
      <c r="B122" s="135"/>
      <c r="C122" s="160"/>
      <c r="D122" s="125"/>
      <c r="E122" s="20"/>
      <c r="F122" s="678" t="s">
        <v>257</v>
      </c>
      <c r="G122" s="657"/>
      <c r="H122" s="145"/>
      <c r="I122" s="27"/>
      <c r="J122" s="108"/>
      <c r="K122" s="11"/>
      <c r="L122" s="11"/>
      <c r="M122" s="106"/>
      <c r="N122" s="5"/>
      <c r="O122" s="5"/>
      <c r="P122" s="5"/>
      <c r="Q122" s="5"/>
      <c r="R122" s="5"/>
      <c r="S122" s="5"/>
      <c r="T122" s="5"/>
      <c r="U122" s="5"/>
      <c r="V122" s="5"/>
      <c r="W122" s="5"/>
      <c r="X122" s="5"/>
      <c r="Y122" s="5"/>
      <c r="Z122" s="5"/>
    </row>
    <row r="123" spans="1:26" ht="15.75" customHeight="1">
      <c r="A123" s="134"/>
      <c r="B123" s="135"/>
      <c r="C123" s="160"/>
      <c r="D123" s="125"/>
      <c r="E123" s="20" t="s">
        <v>258</v>
      </c>
      <c r="F123" s="678" t="s">
        <v>259</v>
      </c>
      <c r="G123" s="657"/>
      <c r="H123" s="145"/>
      <c r="I123" s="27"/>
      <c r="J123" s="108"/>
      <c r="K123" s="11"/>
      <c r="L123" s="11"/>
      <c r="M123" s="106"/>
      <c r="N123" s="5"/>
      <c r="O123" s="5"/>
      <c r="P123" s="5"/>
      <c r="Q123" s="5"/>
      <c r="R123" s="5"/>
      <c r="S123" s="5"/>
      <c r="T123" s="5"/>
      <c r="U123" s="5"/>
      <c r="V123" s="5"/>
      <c r="W123" s="5"/>
      <c r="X123" s="5"/>
      <c r="Y123" s="5"/>
      <c r="Z123" s="5"/>
    </row>
    <row r="124" spans="1:26" ht="60.75" customHeight="1">
      <c r="A124" s="134"/>
      <c r="B124" s="135"/>
      <c r="C124" s="160"/>
      <c r="D124" s="125"/>
      <c r="E124" s="20" t="s">
        <v>260</v>
      </c>
      <c r="F124" s="678" t="s">
        <v>261</v>
      </c>
      <c r="G124" s="657"/>
      <c r="H124" s="145"/>
      <c r="I124" s="27"/>
      <c r="J124" s="108"/>
      <c r="K124" s="11"/>
      <c r="L124" s="11"/>
      <c r="M124" s="106"/>
      <c r="N124" s="5"/>
      <c r="O124" s="5"/>
      <c r="P124" s="5"/>
      <c r="Q124" s="5"/>
      <c r="R124" s="5"/>
      <c r="S124" s="5"/>
      <c r="T124" s="5"/>
      <c r="U124" s="5"/>
      <c r="V124" s="5"/>
      <c r="W124" s="5"/>
      <c r="X124" s="5"/>
      <c r="Y124" s="5"/>
      <c r="Z124" s="5"/>
    </row>
    <row r="125" spans="1:26" ht="31.5" customHeight="1">
      <c r="A125" s="134"/>
      <c r="B125" s="60"/>
      <c r="C125" s="158" t="s">
        <v>142</v>
      </c>
      <c r="D125" s="704" t="s">
        <v>262</v>
      </c>
      <c r="E125" s="654"/>
      <c r="F125" s="654"/>
      <c r="G125" s="657"/>
      <c r="H125" s="93"/>
      <c r="I125" s="27"/>
      <c r="J125" s="108"/>
      <c r="K125" s="11"/>
      <c r="L125" s="11"/>
      <c r="M125" s="106"/>
      <c r="N125" s="5"/>
      <c r="O125" s="5"/>
      <c r="P125" s="5"/>
      <c r="Q125" s="5"/>
      <c r="R125" s="5"/>
      <c r="S125" s="5"/>
      <c r="T125" s="5"/>
      <c r="U125" s="5"/>
      <c r="V125" s="5"/>
      <c r="W125" s="5"/>
      <c r="X125" s="5"/>
      <c r="Y125" s="5"/>
      <c r="Z125" s="5"/>
    </row>
    <row r="126" spans="1:26" ht="31.5" customHeight="1">
      <c r="A126" s="138"/>
      <c r="B126" s="135"/>
      <c r="C126" s="160"/>
      <c r="D126" s="158" t="s">
        <v>237</v>
      </c>
      <c r="E126" s="704" t="s">
        <v>263</v>
      </c>
      <c r="F126" s="654"/>
      <c r="G126" s="657"/>
      <c r="H126" s="145"/>
      <c r="I126" s="128"/>
      <c r="J126" s="128"/>
      <c r="K126" s="128"/>
      <c r="L126" s="128"/>
      <c r="M126" s="128"/>
      <c r="N126" s="5"/>
      <c r="O126" s="5"/>
      <c r="P126" s="5"/>
      <c r="Q126" s="5"/>
      <c r="R126" s="5"/>
      <c r="S126" s="5"/>
      <c r="T126" s="5"/>
      <c r="U126" s="5"/>
      <c r="V126" s="5"/>
      <c r="W126" s="5"/>
      <c r="X126" s="5"/>
      <c r="Y126" s="5"/>
      <c r="Z126" s="5"/>
    </row>
    <row r="127" spans="1:26" ht="21" customHeight="1">
      <c r="A127" s="134"/>
      <c r="B127" s="135"/>
      <c r="C127" s="137"/>
      <c r="D127" s="60"/>
      <c r="E127" s="43" t="s">
        <v>239</v>
      </c>
      <c r="F127" s="678" t="s">
        <v>245</v>
      </c>
      <c r="G127" s="657"/>
      <c r="H127" s="145"/>
      <c r="I127" s="27"/>
      <c r="J127" s="108"/>
      <c r="K127" s="11"/>
      <c r="L127" s="11"/>
      <c r="M127" s="106"/>
      <c r="N127" s="5"/>
      <c r="O127" s="5"/>
      <c r="P127" s="5"/>
      <c r="Q127" s="5"/>
      <c r="R127" s="5"/>
      <c r="S127" s="5"/>
      <c r="T127" s="5"/>
      <c r="U127" s="5"/>
      <c r="V127" s="5"/>
      <c r="W127" s="5"/>
      <c r="X127" s="5"/>
      <c r="Y127" s="5"/>
      <c r="Z127" s="5"/>
    </row>
    <row r="128" spans="1:26" ht="21" customHeight="1">
      <c r="A128" s="134"/>
      <c r="B128" s="135"/>
      <c r="C128" s="137"/>
      <c r="D128" s="159"/>
      <c r="E128" s="43" t="s">
        <v>241</v>
      </c>
      <c r="F128" s="678" t="s">
        <v>246</v>
      </c>
      <c r="G128" s="657"/>
      <c r="H128" s="145"/>
      <c r="I128" s="27"/>
      <c r="J128" s="108"/>
      <c r="K128" s="11"/>
      <c r="L128" s="11"/>
      <c r="M128" s="106"/>
      <c r="N128" s="5"/>
      <c r="O128" s="5"/>
      <c r="P128" s="5"/>
      <c r="Q128" s="5"/>
      <c r="R128" s="5"/>
      <c r="S128" s="5"/>
      <c r="T128" s="5"/>
      <c r="U128" s="5"/>
      <c r="V128" s="5"/>
      <c r="W128" s="5"/>
      <c r="X128" s="5"/>
      <c r="Y128" s="5"/>
      <c r="Z128" s="5"/>
    </row>
    <row r="129" spans="1:26" ht="44.25" customHeight="1">
      <c r="A129" s="138"/>
      <c r="B129" s="135"/>
      <c r="C129" s="160"/>
      <c r="D129" s="158" t="s">
        <v>243</v>
      </c>
      <c r="E129" s="704" t="s">
        <v>264</v>
      </c>
      <c r="F129" s="654"/>
      <c r="G129" s="657"/>
      <c r="H129" s="145"/>
      <c r="I129" s="128"/>
      <c r="J129" s="128"/>
      <c r="K129" s="128"/>
      <c r="L129" s="128"/>
      <c r="M129" s="128"/>
      <c r="N129" s="5"/>
      <c r="O129" s="5"/>
      <c r="P129" s="5"/>
      <c r="Q129" s="5"/>
      <c r="R129" s="5"/>
      <c r="S129" s="5"/>
      <c r="T129" s="5"/>
      <c r="U129" s="5"/>
      <c r="V129" s="5"/>
      <c r="W129" s="5"/>
      <c r="X129" s="5"/>
      <c r="Y129" s="5"/>
      <c r="Z129" s="5"/>
    </row>
    <row r="130" spans="1:26" ht="21" customHeight="1">
      <c r="A130" s="134"/>
      <c r="B130" s="135"/>
      <c r="C130" s="137"/>
      <c r="D130" s="60"/>
      <c r="E130" s="43" t="s">
        <v>239</v>
      </c>
      <c r="F130" s="678" t="s">
        <v>245</v>
      </c>
      <c r="G130" s="657"/>
      <c r="H130" s="145"/>
      <c r="I130" s="27"/>
      <c r="J130" s="108"/>
      <c r="K130" s="11"/>
      <c r="L130" s="11"/>
      <c r="M130" s="106"/>
      <c r="N130" s="5"/>
      <c r="O130" s="5"/>
      <c r="P130" s="5"/>
      <c r="Q130" s="5"/>
      <c r="R130" s="5"/>
      <c r="S130" s="5"/>
      <c r="T130" s="5"/>
      <c r="U130" s="5"/>
      <c r="V130" s="5"/>
      <c r="W130" s="5"/>
      <c r="X130" s="5"/>
      <c r="Y130" s="5"/>
      <c r="Z130" s="5"/>
    </row>
    <row r="131" spans="1:26" ht="21" customHeight="1">
      <c r="A131" s="134"/>
      <c r="B131" s="135"/>
      <c r="C131" s="137"/>
      <c r="D131" s="159"/>
      <c r="E131" s="43" t="s">
        <v>241</v>
      </c>
      <c r="F131" s="678" t="s">
        <v>246</v>
      </c>
      <c r="G131" s="657"/>
      <c r="H131" s="145"/>
      <c r="I131" s="27"/>
      <c r="J131" s="108"/>
      <c r="K131" s="11"/>
      <c r="L131" s="11"/>
      <c r="M131" s="106"/>
      <c r="N131" s="5"/>
      <c r="O131" s="5"/>
      <c r="P131" s="5"/>
      <c r="Q131" s="5"/>
      <c r="R131" s="5"/>
      <c r="S131" s="5"/>
      <c r="T131" s="5"/>
      <c r="U131" s="5"/>
      <c r="V131" s="5"/>
      <c r="W131" s="5"/>
      <c r="X131" s="5"/>
      <c r="Y131" s="5"/>
      <c r="Z131" s="5"/>
    </row>
    <row r="132" spans="1:26" ht="46.5" customHeight="1">
      <c r="A132" s="138"/>
      <c r="B132" s="135"/>
      <c r="C132" s="160"/>
      <c r="D132" s="158" t="s">
        <v>247</v>
      </c>
      <c r="E132" s="704" t="s">
        <v>265</v>
      </c>
      <c r="F132" s="654"/>
      <c r="G132" s="657"/>
      <c r="H132" s="145"/>
      <c r="I132" s="128"/>
      <c r="J132" s="128"/>
      <c r="K132" s="128"/>
      <c r="L132" s="128"/>
      <c r="M132" s="128"/>
      <c r="N132" s="5"/>
      <c r="O132" s="5"/>
      <c r="P132" s="5"/>
      <c r="Q132" s="5"/>
      <c r="R132" s="5"/>
      <c r="S132" s="5"/>
      <c r="T132" s="5"/>
      <c r="U132" s="5"/>
      <c r="V132" s="5"/>
      <c r="W132" s="5"/>
      <c r="X132" s="5"/>
      <c r="Y132" s="5"/>
      <c r="Z132" s="5"/>
    </row>
    <row r="133" spans="1:26" ht="21" customHeight="1">
      <c r="A133" s="134"/>
      <c r="B133" s="135"/>
      <c r="C133" s="137"/>
      <c r="D133" s="60"/>
      <c r="E133" s="43" t="s">
        <v>239</v>
      </c>
      <c r="F133" s="678" t="s">
        <v>245</v>
      </c>
      <c r="G133" s="657"/>
      <c r="H133" s="145"/>
      <c r="I133" s="27"/>
      <c r="J133" s="108"/>
      <c r="K133" s="11"/>
      <c r="L133" s="11"/>
      <c r="M133" s="106"/>
      <c r="N133" s="5"/>
      <c r="O133" s="5"/>
      <c r="P133" s="5"/>
      <c r="Q133" s="5"/>
      <c r="R133" s="5"/>
      <c r="S133" s="5"/>
      <c r="T133" s="5"/>
      <c r="U133" s="5"/>
      <c r="V133" s="5"/>
      <c r="W133" s="5"/>
      <c r="X133" s="5"/>
      <c r="Y133" s="5"/>
      <c r="Z133" s="5"/>
    </row>
    <row r="134" spans="1:26" ht="21" customHeight="1">
      <c r="A134" s="134"/>
      <c r="B134" s="135"/>
      <c r="C134" s="137"/>
      <c r="D134" s="159"/>
      <c r="E134" s="43" t="s">
        <v>241</v>
      </c>
      <c r="F134" s="678" t="s">
        <v>246</v>
      </c>
      <c r="G134" s="657"/>
      <c r="H134" s="145"/>
      <c r="I134" s="27"/>
      <c r="J134" s="108"/>
      <c r="K134" s="11"/>
      <c r="L134" s="11"/>
      <c r="M134" s="106"/>
      <c r="N134" s="5"/>
      <c r="O134" s="5"/>
      <c r="P134" s="5"/>
      <c r="Q134" s="5"/>
      <c r="R134" s="5"/>
      <c r="S134" s="5"/>
      <c r="T134" s="5"/>
      <c r="U134" s="5"/>
      <c r="V134" s="5"/>
      <c r="W134" s="5"/>
      <c r="X134" s="5"/>
      <c r="Y134" s="5"/>
      <c r="Z134" s="5"/>
    </row>
    <row r="135" spans="1:26" ht="49.5" customHeight="1">
      <c r="A135" s="138"/>
      <c r="B135" s="135"/>
      <c r="C135" s="160"/>
      <c r="D135" s="158" t="s">
        <v>266</v>
      </c>
      <c r="E135" s="704" t="s">
        <v>267</v>
      </c>
      <c r="F135" s="654"/>
      <c r="G135" s="657"/>
      <c r="H135" s="145"/>
      <c r="I135" s="128"/>
      <c r="J135" s="128"/>
      <c r="K135" s="128"/>
      <c r="L135" s="128"/>
      <c r="M135" s="128"/>
      <c r="N135" s="5"/>
      <c r="O135" s="5"/>
      <c r="P135" s="5"/>
      <c r="Q135" s="5"/>
      <c r="R135" s="5"/>
      <c r="S135" s="5"/>
      <c r="T135" s="5"/>
      <c r="U135" s="5"/>
      <c r="V135" s="5"/>
      <c r="W135" s="5"/>
      <c r="X135" s="5"/>
      <c r="Y135" s="5"/>
      <c r="Z135" s="5"/>
    </row>
    <row r="136" spans="1:26" ht="21" customHeight="1">
      <c r="A136" s="134"/>
      <c r="B136" s="135"/>
      <c r="C136" s="137"/>
      <c r="D136" s="60"/>
      <c r="E136" s="43" t="s">
        <v>239</v>
      </c>
      <c r="F136" s="678" t="s">
        <v>245</v>
      </c>
      <c r="G136" s="657"/>
      <c r="H136" s="145"/>
      <c r="I136" s="27"/>
      <c r="J136" s="108"/>
      <c r="K136" s="11"/>
      <c r="L136" s="11"/>
      <c r="M136" s="106"/>
      <c r="N136" s="5"/>
      <c r="O136" s="5"/>
      <c r="P136" s="5"/>
      <c r="Q136" s="5"/>
      <c r="R136" s="5"/>
      <c r="S136" s="5"/>
      <c r="T136" s="5"/>
      <c r="U136" s="5"/>
      <c r="V136" s="5"/>
      <c r="W136" s="5"/>
      <c r="X136" s="5"/>
      <c r="Y136" s="5"/>
      <c r="Z136" s="5"/>
    </row>
    <row r="137" spans="1:26" ht="21" customHeight="1">
      <c r="A137" s="134"/>
      <c r="B137" s="135"/>
      <c r="C137" s="137"/>
      <c r="D137" s="159"/>
      <c r="E137" s="43" t="s">
        <v>241</v>
      </c>
      <c r="F137" s="678" t="s">
        <v>246</v>
      </c>
      <c r="G137" s="657"/>
      <c r="H137" s="145"/>
      <c r="I137" s="27"/>
      <c r="J137" s="108"/>
      <c r="K137" s="11"/>
      <c r="L137" s="11"/>
      <c r="M137" s="106"/>
      <c r="N137" s="5"/>
      <c r="O137" s="5"/>
      <c r="P137" s="5"/>
      <c r="Q137" s="5"/>
      <c r="R137" s="5"/>
      <c r="S137" s="5"/>
      <c r="T137" s="5"/>
      <c r="U137" s="5"/>
      <c r="V137" s="5"/>
      <c r="W137" s="5"/>
      <c r="X137" s="5"/>
      <c r="Y137" s="5"/>
      <c r="Z137" s="5"/>
    </row>
    <row r="138" spans="1:26" ht="32.25" customHeight="1">
      <c r="A138" s="138"/>
      <c r="B138" s="135"/>
      <c r="C138" s="160"/>
      <c r="D138" s="158" t="s">
        <v>268</v>
      </c>
      <c r="E138" s="704" t="s">
        <v>269</v>
      </c>
      <c r="F138" s="654"/>
      <c r="G138" s="657"/>
      <c r="H138" s="145"/>
      <c r="I138" s="128"/>
      <c r="J138" s="128"/>
      <c r="K138" s="128"/>
      <c r="L138" s="128"/>
      <c r="M138" s="128"/>
      <c r="N138" s="5"/>
      <c r="O138" s="5"/>
      <c r="P138" s="5"/>
      <c r="Q138" s="5"/>
      <c r="R138" s="5"/>
      <c r="S138" s="5"/>
      <c r="T138" s="5"/>
      <c r="U138" s="5"/>
      <c r="V138" s="5"/>
      <c r="W138" s="5"/>
      <c r="X138" s="5"/>
      <c r="Y138" s="5"/>
      <c r="Z138" s="5"/>
    </row>
    <row r="139" spans="1:26" ht="48" customHeight="1">
      <c r="A139" s="134"/>
      <c r="B139" s="60"/>
      <c r="C139" s="158" t="s">
        <v>144</v>
      </c>
      <c r="D139" s="704" t="s">
        <v>270</v>
      </c>
      <c r="E139" s="654"/>
      <c r="F139" s="654"/>
      <c r="G139" s="657"/>
      <c r="H139" s="93"/>
      <c r="I139" s="27"/>
      <c r="J139" s="108"/>
      <c r="K139" s="11"/>
      <c r="L139" s="11"/>
      <c r="M139" s="106"/>
      <c r="N139" s="5"/>
      <c r="O139" s="5"/>
      <c r="P139" s="5"/>
      <c r="Q139" s="5"/>
      <c r="R139" s="5"/>
      <c r="S139" s="5"/>
      <c r="T139" s="5"/>
      <c r="U139" s="5"/>
      <c r="V139" s="5"/>
      <c r="W139" s="5"/>
      <c r="X139" s="5"/>
      <c r="Y139" s="5"/>
      <c r="Z139" s="5"/>
    </row>
    <row r="140" spans="1:26" ht="32.25" customHeight="1">
      <c r="A140" s="134"/>
      <c r="B140" s="101" t="s">
        <v>171</v>
      </c>
      <c r="C140" s="678" t="s">
        <v>271</v>
      </c>
      <c r="D140" s="654"/>
      <c r="E140" s="654"/>
      <c r="F140" s="654"/>
      <c r="G140" s="657"/>
      <c r="H140" s="93"/>
      <c r="I140" s="27">
        <f>PENELITIAN!N679</f>
        <v>0</v>
      </c>
      <c r="J140" s="108"/>
      <c r="K140" s="11"/>
      <c r="L140" s="11"/>
      <c r="M140" s="106"/>
      <c r="N140" s="5"/>
      <c r="O140" s="5"/>
      <c r="P140" s="5"/>
      <c r="Q140" s="5"/>
      <c r="R140" s="5"/>
      <c r="S140" s="5"/>
      <c r="T140" s="5"/>
      <c r="U140" s="5"/>
      <c r="V140" s="5"/>
      <c r="W140" s="5"/>
      <c r="X140" s="5"/>
      <c r="Y140" s="5"/>
      <c r="Z140" s="5"/>
    </row>
    <row r="141" spans="1:26" ht="23.25" customHeight="1">
      <c r="A141" s="134"/>
      <c r="B141" s="125"/>
      <c r="C141" s="12"/>
      <c r="D141" s="678" t="s">
        <v>272</v>
      </c>
      <c r="E141" s="654"/>
      <c r="F141" s="654"/>
      <c r="G141" s="657"/>
      <c r="H141" s="93"/>
      <c r="I141" s="27"/>
      <c r="J141" s="108"/>
      <c r="K141" s="11"/>
      <c r="L141" s="11"/>
      <c r="M141" s="106"/>
      <c r="N141" s="5"/>
      <c r="O141" s="5"/>
      <c r="P141" s="5"/>
      <c r="Q141" s="5"/>
      <c r="R141" s="5"/>
      <c r="S141" s="5"/>
      <c r="T141" s="5"/>
      <c r="U141" s="5"/>
      <c r="V141" s="5"/>
      <c r="W141" s="5"/>
      <c r="X141" s="5"/>
      <c r="Y141" s="5"/>
      <c r="Z141" s="5"/>
    </row>
    <row r="142" spans="1:26" ht="36.75" customHeight="1">
      <c r="A142" s="134"/>
      <c r="B142" s="101" t="s">
        <v>180</v>
      </c>
      <c r="C142" s="678" t="s">
        <v>273</v>
      </c>
      <c r="D142" s="654"/>
      <c r="E142" s="654"/>
      <c r="F142" s="654"/>
      <c r="G142" s="657"/>
      <c r="H142" s="93"/>
      <c r="I142" s="27">
        <f>PENELITIAN!N681</f>
        <v>0</v>
      </c>
      <c r="J142" s="108"/>
      <c r="K142" s="11"/>
      <c r="L142" s="11"/>
      <c r="M142" s="106"/>
      <c r="N142" s="5"/>
      <c r="O142" s="5"/>
      <c r="P142" s="5"/>
      <c r="Q142" s="5"/>
      <c r="R142" s="5"/>
      <c r="S142" s="5"/>
      <c r="T142" s="5"/>
      <c r="U142" s="5"/>
      <c r="V142" s="5"/>
      <c r="W142" s="5"/>
      <c r="X142" s="5"/>
      <c r="Y142" s="5"/>
      <c r="Z142" s="5"/>
    </row>
    <row r="143" spans="1:26" ht="32.25" customHeight="1">
      <c r="A143" s="134"/>
      <c r="B143" s="125"/>
      <c r="C143" s="12"/>
      <c r="D143" s="678" t="s">
        <v>272</v>
      </c>
      <c r="E143" s="654"/>
      <c r="F143" s="654"/>
      <c r="G143" s="657"/>
      <c r="H143" s="93"/>
      <c r="I143" s="27"/>
      <c r="J143" s="108"/>
      <c r="K143" s="11"/>
      <c r="L143" s="11"/>
      <c r="M143" s="106"/>
      <c r="N143" s="5"/>
      <c r="O143" s="5"/>
      <c r="P143" s="5"/>
      <c r="Q143" s="5"/>
      <c r="R143" s="5"/>
      <c r="S143" s="5"/>
      <c r="T143" s="5"/>
      <c r="U143" s="5"/>
      <c r="V143" s="5"/>
      <c r="W143" s="5"/>
      <c r="X143" s="5"/>
      <c r="Y143" s="5"/>
      <c r="Z143" s="5"/>
    </row>
    <row r="144" spans="1:26" ht="45.75" customHeight="1">
      <c r="A144" s="134"/>
      <c r="B144" s="119" t="s">
        <v>183</v>
      </c>
      <c r="C144" s="704" t="s">
        <v>274</v>
      </c>
      <c r="D144" s="654"/>
      <c r="E144" s="654"/>
      <c r="F144" s="654"/>
      <c r="G144" s="657"/>
      <c r="H144" s="145"/>
      <c r="I144" s="27">
        <f>PENELITIAN!N683</f>
        <v>0</v>
      </c>
      <c r="J144" s="108"/>
      <c r="K144" s="11"/>
      <c r="L144" s="11"/>
      <c r="M144" s="106"/>
      <c r="N144" s="5"/>
      <c r="O144" s="5"/>
      <c r="P144" s="5"/>
      <c r="Q144" s="5"/>
      <c r="R144" s="5"/>
      <c r="S144" s="5"/>
      <c r="T144" s="5"/>
      <c r="U144" s="5"/>
      <c r="V144" s="5"/>
      <c r="W144" s="5"/>
      <c r="X144" s="5"/>
      <c r="Y144" s="5"/>
      <c r="Z144" s="5"/>
    </row>
    <row r="145" spans="1:26" ht="30" customHeight="1">
      <c r="A145" s="134"/>
      <c r="B145" s="135"/>
      <c r="C145" s="20" t="s">
        <v>140</v>
      </c>
      <c r="D145" s="704" t="s">
        <v>275</v>
      </c>
      <c r="E145" s="654"/>
      <c r="F145" s="654"/>
      <c r="G145" s="657"/>
      <c r="H145" s="145"/>
      <c r="I145" s="27"/>
      <c r="J145" s="108"/>
      <c r="K145" s="11"/>
      <c r="L145" s="11"/>
      <c r="M145" s="106"/>
      <c r="N145" s="5"/>
      <c r="O145" s="5"/>
      <c r="P145" s="5"/>
      <c r="Q145" s="5"/>
      <c r="R145" s="5"/>
      <c r="S145" s="5"/>
      <c r="T145" s="5"/>
      <c r="U145" s="5"/>
      <c r="V145" s="5"/>
      <c r="W145" s="5"/>
      <c r="X145" s="5"/>
      <c r="Y145" s="5"/>
      <c r="Z145" s="5"/>
    </row>
    <row r="146" spans="1:26" ht="21" customHeight="1">
      <c r="A146" s="134"/>
      <c r="B146" s="125"/>
      <c r="C146" s="58" t="s">
        <v>142</v>
      </c>
      <c r="D146" s="678" t="s">
        <v>246</v>
      </c>
      <c r="E146" s="654"/>
      <c r="F146" s="654"/>
      <c r="G146" s="657"/>
      <c r="H146" s="93"/>
      <c r="I146" s="27"/>
      <c r="J146" s="108"/>
      <c r="K146" s="11"/>
      <c r="L146" s="11"/>
      <c r="M146" s="106"/>
      <c r="N146" s="5"/>
      <c r="O146" s="5"/>
      <c r="P146" s="5"/>
      <c r="Q146" s="5"/>
      <c r="R146" s="5"/>
      <c r="S146" s="5"/>
      <c r="T146" s="5"/>
      <c r="U146" s="5"/>
      <c r="V146" s="5"/>
      <c r="W146" s="5"/>
      <c r="X146" s="5"/>
      <c r="Y146" s="5"/>
      <c r="Z146" s="5"/>
    </row>
    <row r="147" spans="1:26" ht="46.5" customHeight="1">
      <c r="A147" s="134"/>
      <c r="B147" s="119" t="s">
        <v>191</v>
      </c>
      <c r="C147" s="704" t="s">
        <v>276</v>
      </c>
      <c r="D147" s="654"/>
      <c r="E147" s="654"/>
      <c r="F147" s="654"/>
      <c r="G147" s="657"/>
      <c r="H147" s="145"/>
      <c r="I147" s="27">
        <f>PENELITIAN!N690</f>
        <v>0</v>
      </c>
      <c r="J147" s="108"/>
      <c r="K147" s="11"/>
      <c r="L147" s="11"/>
      <c r="M147" s="106"/>
      <c r="N147" s="5"/>
      <c r="O147" s="5"/>
      <c r="P147" s="5"/>
      <c r="Q147" s="5"/>
      <c r="R147" s="5"/>
      <c r="S147" s="5"/>
      <c r="T147" s="5"/>
      <c r="U147" s="5"/>
      <c r="V147" s="5"/>
      <c r="W147" s="5"/>
      <c r="X147" s="5"/>
      <c r="Y147" s="5"/>
      <c r="Z147" s="5"/>
    </row>
    <row r="148" spans="1:26" ht="21" customHeight="1">
      <c r="A148" s="134"/>
      <c r="B148" s="135"/>
      <c r="C148" s="11">
        <v>1</v>
      </c>
      <c r="D148" s="678" t="s">
        <v>277</v>
      </c>
      <c r="E148" s="654"/>
      <c r="F148" s="654"/>
      <c r="G148" s="657"/>
      <c r="H148" s="145"/>
      <c r="I148" s="27"/>
      <c r="J148" s="108"/>
      <c r="K148" s="11"/>
      <c r="L148" s="11"/>
      <c r="M148" s="106"/>
      <c r="N148" s="5"/>
      <c r="O148" s="5"/>
      <c r="P148" s="5"/>
      <c r="Q148" s="5"/>
      <c r="R148" s="5"/>
      <c r="S148" s="5"/>
      <c r="T148" s="5"/>
      <c r="U148" s="5"/>
      <c r="V148" s="5"/>
      <c r="W148" s="5"/>
      <c r="X148" s="5"/>
      <c r="Y148" s="5"/>
      <c r="Z148" s="5"/>
    </row>
    <row r="149" spans="1:26" ht="21" customHeight="1">
      <c r="A149" s="134"/>
      <c r="B149" s="135"/>
      <c r="C149" s="11">
        <v>2</v>
      </c>
      <c r="D149" s="678" t="s">
        <v>278</v>
      </c>
      <c r="E149" s="654"/>
      <c r="F149" s="654"/>
      <c r="G149" s="657"/>
      <c r="H149" s="145"/>
      <c r="I149" s="27"/>
      <c r="J149" s="108"/>
      <c r="K149" s="11"/>
      <c r="L149" s="11"/>
      <c r="M149" s="106"/>
      <c r="N149" s="5"/>
      <c r="O149" s="5"/>
      <c r="P149" s="5"/>
      <c r="Q149" s="5"/>
      <c r="R149" s="5"/>
      <c r="S149" s="5"/>
      <c r="T149" s="5"/>
      <c r="U149" s="5"/>
      <c r="V149" s="5"/>
      <c r="W149" s="5"/>
      <c r="X149" s="5"/>
      <c r="Y149" s="5"/>
      <c r="Z149" s="5"/>
    </row>
    <row r="150" spans="1:26" ht="21" customHeight="1">
      <c r="A150" s="134"/>
      <c r="B150" s="125"/>
      <c r="C150" s="11">
        <v>3</v>
      </c>
      <c r="D150" s="709" t="s">
        <v>279</v>
      </c>
      <c r="E150" s="691"/>
      <c r="F150" s="691"/>
      <c r="G150" s="671"/>
      <c r="H150" s="93"/>
      <c r="I150" s="27"/>
      <c r="J150" s="108"/>
      <c r="K150" s="11"/>
      <c r="L150" s="11"/>
      <c r="M150" s="106"/>
      <c r="N150" s="5"/>
      <c r="O150" s="5"/>
      <c r="P150" s="5"/>
      <c r="Q150" s="5"/>
      <c r="R150" s="5"/>
      <c r="S150" s="5"/>
      <c r="T150" s="5"/>
      <c r="U150" s="5"/>
      <c r="V150" s="5"/>
      <c r="W150" s="5"/>
      <c r="X150" s="5"/>
      <c r="Y150" s="5"/>
      <c r="Z150" s="5"/>
    </row>
    <row r="151" spans="1:26" ht="39.75" customHeight="1">
      <c r="A151" s="153" t="s">
        <v>280</v>
      </c>
      <c r="B151" s="719" t="s">
        <v>281</v>
      </c>
      <c r="C151" s="654"/>
      <c r="D151" s="654"/>
      <c r="E151" s="654"/>
      <c r="F151" s="654"/>
      <c r="G151" s="657"/>
      <c r="H151" s="154">
        <f>PAK!F24</f>
        <v>25</v>
      </c>
      <c r="I151" s="116">
        <f>I152+I154+I161+I172+I176</f>
        <v>38</v>
      </c>
      <c r="J151" s="115">
        <f>I151+H151</f>
        <v>63</v>
      </c>
      <c r="K151" s="8"/>
      <c r="L151" s="8"/>
      <c r="M151" s="8"/>
      <c r="N151" s="1"/>
      <c r="O151" s="1"/>
      <c r="P151" s="1"/>
      <c r="Q151" s="1"/>
      <c r="R151" s="1"/>
      <c r="S151" s="1"/>
      <c r="T151" s="1"/>
      <c r="U151" s="1"/>
      <c r="V151" s="1"/>
      <c r="W151" s="1"/>
      <c r="X151" s="1"/>
      <c r="Y151" s="1"/>
      <c r="Z151" s="1"/>
    </row>
    <row r="152" spans="1:26" ht="19.5" customHeight="1">
      <c r="A152" s="134"/>
      <c r="B152" s="101" t="s">
        <v>167</v>
      </c>
      <c r="C152" s="678" t="s">
        <v>282</v>
      </c>
      <c r="D152" s="654"/>
      <c r="E152" s="654"/>
      <c r="F152" s="654"/>
      <c r="G152" s="657"/>
      <c r="H152" s="161"/>
      <c r="I152" s="27">
        <f>PENGABDIAN!L23</f>
        <v>0</v>
      </c>
      <c r="J152" s="108"/>
      <c r="K152" s="106"/>
      <c r="L152" s="106"/>
      <c r="M152" s="106"/>
      <c r="N152" s="5"/>
      <c r="O152" s="5"/>
      <c r="P152" s="5"/>
      <c r="Q152" s="5"/>
      <c r="R152" s="5"/>
      <c r="S152" s="5"/>
      <c r="T152" s="5"/>
      <c r="U152" s="5"/>
      <c r="V152" s="5"/>
      <c r="W152" s="5"/>
      <c r="X152" s="5"/>
      <c r="Y152" s="5"/>
      <c r="Z152" s="5"/>
    </row>
    <row r="153" spans="1:26" ht="51" customHeight="1">
      <c r="A153" s="134"/>
      <c r="B153" s="125"/>
      <c r="C153" s="19"/>
      <c r="D153" s="720" t="s">
        <v>283</v>
      </c>
      <c r="E153" s="654"/>
      <c r="F153" s="654"/>
      <c r="G153" s="657"/>
      <c r="H153" s="161"/>
      <c r="I153" s="27"/>
      <c r="J153" s="108"/>
      <c r="K153" s="106"/>
      <c r="L153" s="106"/>
      <c r="M153" s="106"/>
      <c r="N153" s="5"/>
      <c r="O153" s="5"/>
      <c r="P153" s="5"/>
      <c r="Q153" s="5"/>
      <c r="R153" s="5"/>
      <c r="S153" s="5"/>
      <c r="T153" s="5"/>
      <c r="U153" s="5"/>
      <c r="V153" s="5"/>
      <c r="W153" s="5"/>
      <c r="X153" s="5"/>
      <c r="Y153" s="5"/>
      <c r="Z153" s="5"/>
    </row>
    <row r="154" spans="1:26" ht="31.5" customHeight="1">
      <c r="A154" s="134"/>
      <c r="B154" s="119" t="s">
        <v>171</v>
      </c>
      <c r="C154" s="708" t="s">
        <v>284</v>
      </c>
      <c r="D154" s="659"/>
      <c r="E154" s="659"/>
      <c r="F154" s="659"/>
      <c r="G154" s="660"/>
      <c r="H154" s="162"/>
      <c r="I154" s="101">
        <f>PENGABDIAN!L25</f>
        <v>0</v>
      </c>
      <c r="J154" s="105"/>
      <c r="K154" s="143"/>
      <c r="L154" s="143"/>
      <c r="M154" s="143"/>
      <c r="N154" s="5"/>
      <c r="O154" s="5"/>
      <c r="P154" s="5"/>
      <c r="Q154" s="5"/>
      <c r="R154" s="5"/>
      <c r="S154" s="5"/>
      <c r="T154" s="5"/>
      <c r="U154" s="5"/>
      <c r="V154" s="5"/>
      <c r="W154" s="5"/>
      <c r="X154" s="5"/>
      <c r="Y154" s="5"/>
      <c r="Z154" s="5"/>
    </row>
    <row r="155" spans="1:26" ht="33" customHeight="1">
      <c r="A155" s="144"/>
      <c r="B155" s="125"/>
      <c r="C155" s="19"/>
      <c r="D155" s="704" t="s">
        <v>285</v>
      </c>
      <c r="E155" s="654"/>
      <c r="F155" s="654"/>
      <c r="G155" s="657"/>
      <c r="H155" s="161"/>
      <c r="I155" s="27"/>
      <c r="J155" s="108"/>
      <c r="K155" s="20"/>
      <c r="L155" s="106"/>
      <c r="M155" s="106"/>
      <c r="N155" s="5"/>
      <c r="O155" s="5"/>
      <c r="P155" s="5"/>
      <c r="Q155" s="5"/>
      <c r="R155" s="5"/>
      <c r="S155" s="5"/>
      <c r="T155" s="5"/>
      <c r="U155" s="5"/>
      <c r="V155" s="5"/>
      <c r="W155" s="5"/>
      <c r="X155" s="5"/>
      <c r="Y155" s="5"/>
      <c r="Z155" s="5"/>
    </row>
    <row r="156" spans="1:26" ht="19.5" customHeight="1">
      <c r="A156" s="700" t="s">
        <v>139</v>
      </c>
      <c r="B156" s="701" t="s">
        <v>160</v>
      </c>
      <c r="C156" s="654"/>
      <c r="D156" s="654"/>
      <c r="E156" s="654"/>
      <c r="F156" s="654"/>
      <c r="G156" s="654"/>
      <c r="H156" s="654"/>
      <c r="I156" s="654"/>
      <c r="J156" s="654"/>
      <c r="K156" s="654"/>
      <c r="L156" s="654"/>
      <c r="M156" s="657"/>
      <c r="N156" s="5"/>
      <c r="O156" s="5"/>
      <c r="P156" s="5"/>
      <c r="Q156" s="5"/>
      <c r="R156" s="5"/>
      <c r="S156" s="5"/>
      <c r="T156" s="5"/>
      <c r="U156" s="5"/>
      <c r="V156" s="5"/>
      <c r="W156" s="5"/>
      <c r="X156" s="5"/>
      <c r="Y156" s="5"/>
      <c r="Z156" s="5"/>
    </row>
    <row r="157" spans="1:26" ht="19.5" customHeight="1">
      <c r="A157" s="651"/>
      <c r="B157" s="646" t="s">
        <v>161</v>
      </c>
      <c r="C157" s="647"/>
      <c r="D157" s="647"/>
      <c r="E157" s="647"/>
      <c r="F157" s="647"/>
      <c r="G157" s="698"/>
      <c r="H157" s="702" t="s">
        <v>162</v>
      </c>
      <c r="I157" s="691"/>
      <c r="J157" s="691"/>
      <c r="K157" s="691"/>
      <c r="L157" s="691"/>
      <c r="M157" s="671"/>
      <c r="N157" s="5"/>
      <c r="O157" s="5"/>
      <c r="P157" s="5"/>
      <c r="Q157" s="5"/>
      <c r="R157" s="5"/>
      <c r="S157" s="5"/>
      <c r="T157" s="5"/>
      <c r="U157" s="5"/>
      <c r="V157" s="5"/>
      <c r="W157" s="5"/>
      <c r="X157" s="5"/>
      <c r="Y157" s="5"/>
      <c r="Z157" s="5"/>
    </row>
    <row r="158" spans="1:26" ht="19.5" customHeight="1">
      <c r="A158" s="651"/>
      <c r="B158" s="703"/>
      <c r="C158" s="647"/>
      <c r="D158" s="647"/>
      <c r="E158" s="647"/>
      <c r="F158" s="647"/>
      <c r="G158" s="698"/>
      <c r="H158" s="702" t="s">
        <v>163</v>
      </c>
      <c r="I158" s="691"/>
      <c r="J158" s="671"/>
      <c r="K158" s="702" t="s">
        <v>164</v>
      </c>
      <c r="L158" s="691"/>
      <c r="M158" s="671"/>
      <c r="N158" s="5"/>
      <c r="O158" s="5"/>
      <c r="P158" s="5"/>
      <c r="Q158" s="5"/>
      <c r="R158" s="5"/>
      <c r="S158" s="5"/>
      <c r="T158" s="5"/>
      <c r="U158" s="5"/>
      <c r="V158" s="5"/>
      <c r="W158" s="5"/>
      <c r="X158" s="5"/>
      <c r="Y158" s="5"/>
      <c r="Z158" s="5"/>
    </row>
    <row r="159" spans="1:26" ht="19.5" customHeight="1">
      <c r="A159" s="652"/>
      <c r="B159" s="670"/>
      <c r="C159" s="691"/>
      <c r="D159" s="691"/>
      <c r="E159" s="691"/>
      <c r="F159" s="691"/>
      <c r="G159" s="671"/>
      <c r="H159" s="11" t="s">
        <v>88</v>
      </c>
      <c r="I159" s="11" t="s">
        <v>89</v>
      </c>
      <c r="J159" s="11" t="s">
        <v>90</v>
      </c>
      <c r="K159" s="11" t="s">
        <v>88</v>
      </c>
      <c r="L159" s="11" t="s">
        <v>89</v>
      </c>
      <c r="M159" s="11" t="s">
        <v>90</v>
      </c>
      <c r="N159" s="5"/>
      <c r="O159" s="5"/>
      <c r="P159" s="5"/>
      <c r="Q159" s="5"/>
      <c r="R159" s="5"/>
      <c r="S159" s="5"/>
      <c r="T159" s="5"/>
      <c r="U159" s="5"/>
      <c r="V159" s="5"/>
      <c r="W159" s="5"/>
      <c r="X159" s="5"/>
      <c r="Y159" s="5"/>
      <c r="Z159" s="5"/>
    </row>
    <row r="160" spans="1:26" ht="19.5" customHeight="1">
      <c r="A160" s="56">
        <v>1</v>
      </c>
      <c r="B160" s="701">
        <v>2</v>
      </c>
      <c r="C160" s="654"/>
      <c r="D160" s="654"/>
      <c r="E160" s="654"/>
      <c r="F160" s="654"/>
      <c r="G160" s="657"/>
      <c r="H160" s="11">
        <v>3</v>
      </c>
      <c r="I160" s="11">
        <v>4</v>
      </c>
      <c r="J160" s="11">
        <v>5</v>
      </c>
      <c r="K160" s="11">
        <v>6</v>
      </c>
      <c r="L160" s="11">
        <v>7</v>
      </c>
      <c r="M160" s="11">
        <v>8</v>
      </c>
      <c r="N160" s="5"/>
      <c r="O160" s="5"/>
      <c r="P160" s="5"/>
      <c r="Q160" s="5"/>
      <c r="R160" s="5"/>
      <c r="S160" s="5"/>
      <c r="T160" s="5"/>
      <c r="U160" s="5"/>
      <c r="V160" s="5"/>
      <c r="W160" s="5"/>
      <c r="X160" s="5"/>
      <c r="Y160" s="5"/>
      <c r="Z160" s="5"/>
    </row>
    <row r="161" spans="1:26" ht="33.75" customHeight="1">
      <c r="A161" s="134"/>
      <c r="B161" s="119" t="s">
        <v>180</v>
      </c>
      <c r="C161" s="704" t="s">
        <v>286</v>
      </c>
      <c r="D161" s="654"/>
      <c r="E161" s="654"/>
      <c r="F161" s="654"/>
      <c r="G161" s="657"/>
      <c r="H161" s="161"/>
      <c r="I161" s="163">
        <f>PENGABDIAN!L27</f>
        <v>38</v>
      </c>
      <c r="J161" s="108"/>
      <c r="K161" s="106"/>
      <c r="L161" s="106"/>
      <c r="M161" s="106"/>
      <c r="N161" s="5"/>
      <c r="O161" s="5"/>
      <c r="P161" s="5"/>
      <c r="Q161" s="5"/>
      <c r="R161" s="5"/>
      <c r="S161" s="5"/>
      <c r="T161" s="5"/>
      <c r="U161" s="5"/>
      <c r="V161" s="5"/>
      <c r="W161" s="5"/>
      <c r="X161" s="5"/>
      <c r="Y161" s="5"/>
      <c r="Z161" s="5"/>
    </row>
    <row r="162" spans="1:26" ht="19.5" customHeight="1">
      <c r="A162" s="134"/>
      <c r="B162" s="125"/>
      <c r="C162" s="11">
        <v>1</v>
      </c>
      <c r="D162" s="678" t="s">
        <v>287</v>
      </c>
      <c r="E162" s="654"/>
      <c r="F162" s="654"/>
      <c r="G162" s="657"/>
      <c r="H162" s="161"/>
      <c r="I162" s="27"/>
      <c r="J162" s="108"/>
      <c r="K162" s="106"/>
      <c r="L162" s="106"/>
      <c r="M162" s="106"/>
      <c r="N162" s="5"/>
      <c r="O162" s="5"/>
      <c r="P162" s="5"/>
      <c r="Q162" s="5"/>
      <c r="R162" s="5"/>
      <c r="S162" s="5"/>
      <c r="T162" s="5"/>
      <c r="U162" s="5"/>
      <c r="V162" s="5"/>
      <c r="W162" s="5"/>
      <c r="X162" s="5"/>
      <c r="Y162" s="5"/>
      <c r="Z162" s="5"/>
    </row>
    <row r="163" spans="1:26" ht="19.5" customHeight="1">
      <c r="A163" s="134"/>
      <c r="B163" s="135"/>
      <c r="C163" s="137"/>
      <c r="D163" s="101" t="s">
        <v>36</v>
      </c>
      <c r="E163" s="656" t="s">
        <v>288</v>
      </c>
      <c r="F163" s="654"/>
      <c r="G163" s="657"/>
      <c r="H163" s="161"/>
      <c r="I163" s="27"/>
      <c r="J163" s="108"/>
      <c r="K163" s="106"/>
      <c r="L163" s="106"/>
      <c r="M163" s="106"/>
      <c r="N163" s="5"/>
      <c r="O163" s="5"/>
      <c r="P163" s="5"/>
      <c r="Q163" s="5"/>
      <c r="R163" s="5"/>
      <c r="S163" s="5"/>
      <c r="T163" s="5"/>
      <c r="U163" s="5"/>
      <c r="V163" s="5"/>
      <c r="W163" s="5"/>
      <c r="X163" s="5"/>
      <c r="Y163" s="5"/>
      <c r="Z163" s="5"/>
    </row>
    <row r="164" spans="1:26" ht="19.5" customHeight="1">
      <c r="A164" s="134"/>
      <c r="B164" s="135"/>
      <c r="C164" s="137"/>
      <c r="D164" s="135"/>
      <c r="E164" s="11" t="s">
        <v>239</v>
      </c>
      <c r="F164" s="51" t="s">
        <v>277</v>
      </c>
      <c r="G164" s="164"/>
      <c r="H164" s="161"/>
      <c r="I164" s="27"/>
      <c r="J164" s="108"/>
      <c r="K164" s="106"/>
      <c r="L164" s="106"/>
      <c r="M164" s="106"/>
      <c r="N164" s="5"/>
      <c r="O164" s="5"/>
      <c r="P164" s="5"/>
      <c r="Q164" s="5"/>
      <c r="R164" s="5"/>
      <c r="S164" s="5"/>
      <c r="T164" s="5"/>
      <c r="U164" s="5"/>
      <c r="V164" s="5"/>
      <c r="W164" s="5"/>
      <c r="X164" s="5"/>
      <c r="Y164" s="5"/>
      <c r="Z164" s="5"/>
    </row>
    <row r="165" spans="1:26" ht="19.5" customHeight="1">
      <c r="A165" s="134"/>
      <c r="B165" s="135"/>
      <c r="C165" s="137"/>
      <c r="D165" s="135"/>
      <c r="E165" s="11" t="s">
        <v>241</v>
      </c>
      <c r="F165" s="51" t="s">
        <v>278</v>
      </c>
      <c r="G165" s="164"/>
      <c r="H165" s="161"/>
      <c r="I165" s="27"/>
      <c r="J165" s="108"/>
      <c r="K165" s="106"/>
      <c r="L165" s="106"/>
      <c r="M165" s="106"/>
      <c r="N165" s="5"/>
      <c r="O165" s="5"/>
      <c r="P165" s="5"/>
      <c r="Q165" s="5"/>
      <c r="R165" s="5"/>
      <c r="S165" s="5"/>
      <c r="T165" s="5"/>
      <c r="U165" s="5"/>
      <c r="V165" s="5"/>
      <c r="W165" s="5"/>
      <c r="X165" s="5"/>
      <c r="Y165" s="5"/>
      <c r="Z165" s="5"/>
    </row>
    <row r="166" spans="1:26" ht="19.5" customHeight="1">
      <c r="A166" s="134"/>
      <c r="B166" s="135"/>
      <c r="C166" s="160"/>
      <c r="D166" s="125"/>
      <c r="E166" s="11" t="s">
        <v>251</v>
      </c>
      <c r="F166" s="51" t="s">
        <v>279</v>
      </c>
      <c r="G166" s="164"/>
      <c r="H166" s="161"/>
      <c r="I166" s="27"/>
      <c r="J166" s="108"/>
      <c r="K166" s="106"/>
      <c r="L166" s="106"/>
      <c r="M166" s="106"/>
      <c r="N166" s="5"/>
      <c r="O166" s="5"/>
      <c r="P166" s="5"/>
      <c r="Q166" s="5"/>
      <c r="R166" s="5"/>
      <c r="S166" s="5"/>
      <c r="T166" s="5"/>
      <c r="U166" s="5"/>
      <c r="V166" s="5"/>
      <c r="W166" s="5"/>
      <c r="X166" s="5"/>
      <c r="Y166" s="5"/>
      <c r="Z166" s="5"/>
    </row>
    <row r="167" spans="1:26" ht="33" customHeight="1">
      <c r="A167" s="134"/>
      <c r="B167" s="135"/>
      <c r="C167" s="160"/>
      <c r="D167" s="119" t="s">
        <v>289</v>
      </c>
      <c r="E167" s="704" t="s">
        <v>290</v>
      </c>
      <c r="F167" s="654"/>
      <c r="G167" s="657"/>
      <c r="H167" s="161"/>
      <c r="I167" s="27"/>
      <c r="J167" s="108"/>
      <c r="K167" s="106"/>
      <c r="L167" s="106"/>
      <c r="M167" s="106"/>
      <c r="N167" s="5"/>
      <c r="O167" s="5"/>
      <c r="P167" s="5"/>
      <c r="Q167" s="5"/>
      <c r="R167" s="5"/>
      <c r="S167" s="5"/>
      <c r="T167" s="5"/>
      <c r="U167" s="5"/>
      <c r="V167" s="5"/>
      <c r="W167" s="5"/>
      <c r="X167" s="5"/>
      <c r="Y167" s="5"/>
      <c r="Z167" s="5"/>
    </row>
    <row r="168" spans="1:26" ht="19.5" customHeight="1">
      <c r="A168" s="134"/>
      <c r="B168" s="135"/>
      <c r="C168" s="160"/>
      <c r="D168" s="135"/>
      <c r="E168" s="11" t="s">
        <v>239</v>
      </c>
      <c r="F168" s="51" t="s">
        <v>277</v>
      </c>
      <c r="G168" s="164"/>
      <c r="H168" s="161"/>
      <c r="I168" s="27"/>
      <c r="J168" s="108"/>
      <c r="K168" s="106"/>
      <c r="L168" s="106"/>
      <c r="M168" s="106"/>
      <c r="N168" s="5"/>
      <c r="O168" s="5"/>
      <c r="P168" s="5"/>
      <c r="Q168" s="5"/>
      <c r="R168" s="5"/>
      <c r="S168" s="5"/>
      <c r="T168" s="5"/>
      <c r="U168" s="5"/>
      <c r="V168" s="5"/>
      <c r="W168" s="5"/>
      <c r="X168" s="5"/>
      <c r="Y168" s="5"/>
      <c r="Z168" s="5"/>
    </row>
    <row r="169" spans="1:26" ht="19.5" customHeight="1">
      <c r="A169" s="134"/>
      <c r="B169" s="135"/>
      <c r="C169" s="160"/>
      <c r="D169" s="135"/>
      <c r="E169" s="11" t="s">
        <v>241</v>
      </c>
      <c r="F169" s="51" t="s">
        <v>278</v>
      </c>
      <c r="G169" s="164"/>
      <c r="H169" s="161"/>
      <c r="I169" s="27"/>
      <c r="J169" s="108"/>
      <c r="K169" s="106"/>
      <c r="L169" s="106"/>
      <c r="M169" s="106"/>
      <c r="N169" s="5"/>
      <c r="O169" s="5"/>
      <c r="P169" s="5"/>
      <c r="Q169" s="5"/>
      <c r="R169" s="5"/>
      <c r="S169" s="5"/>
      <c r="T169" s="5"/>
      <c r="U169" s="5"/>
      <c r="V169" s="5"/>
      <c r="W169" s="5"/>
      <c r="X169" s="5"/>
      <c r="Y169" s="5"/>
      <c r="Z169" s="5"/>
    </row>
    <row r="170" spans="1:26" ht="19.5" customHeight="1">
      <c r="A170" s="134"/>
      <c r="B170" s="135"/>
      <c r="C170" s="165"/>
      <c r="D170" s="125"/>
      <c r="E170" s="11" t="s">
        <v>251</v>
      </c>
      <c r="F170" s="51" t="s">
        <v>279</v>
      </c>
      <c r="G170" s="164"/>
      <c r="H170" s="161"/>
      <c r="I170" s="27"/>
      <c r="J170" s="108"/>
      <c r="K170" s="106"/>
      <c r="L170" s="106"/>
      <c r="M170" s="106"/>
      <c r="N170" s="5"/>
      <c r="O170" s="5"/>
      <c r="P170" s="5"/>
      <c r="Q170" s="5"/>
      <c r="R170" s="5"/>
      <c r="S170" s="5"/>
      <c r="T170" s="5"/>
      <c r="U170" s="5"/>
      <c r="V170" s="5"/>
      <c r="W170" s="5"/>
      <c r="X170" s="5"/>
      <c r="Y170" s="5"/>
      <c r="Z170" s="5"/>
    </row>
    <row r="171" spans="1:26" ht="19.5" customHeight="1">
      <c r="A171" s="134"/>
      <c r="B171" s="125"/>
      <c r="C171" s="11">
        <v>2</v>
      </c>
      <c r="D171" s="678" t="s">
        <v>291</v>
      </c>
      <c r="E171" s="654"/>
      <c r="F171" s="654"/>
      <c r="G171" s="657"/>
      <c r="H171" s="161"/>
      <c r="I171" s="27"/>
      <c r="J171" s="108"/>
      <c r="K171" s="106"/>
      <c r="L171" s="106"/>
      <c r="M171" s="106"/>
      <c r="N171" s="5"/>
      <c r="O171" s="5"/>
      <c r="P171" s="5"/>
      <c r="Q171" s="5"/>
      <c r="R171" s="5"/>
      <c r="S171" s="5"/>
      <c r="T171" s="5"/>
      <c r="U171" s="5"/>
      <c r="V171" s="5"/>
      <c r="W171" s="5"/>
      <c r="X171" s="5"/>
      <c r="Y171" s="5"/>
      <c r="Z171" s="5"/>
    </row>
    <row r="172" spans="1:26" ht="49.5" customHeight="1">
      <c r="A172" s="134"/>
      <c r="B172" s="119" t="s">
        <v>183</v>
      </c>
      <c r="C172" s="707" t="s">
        <v>292</v>
      </c>
      <c r="D172" s="691"/>
      <c r="E172" s="691"/>
      <c r="F172" s="691"/>
      <c r="G172" s="671"/>
      <c r="H172" s="161"/>
      <c r="I172" s="27">
        <f>PENGABDIAN!L490</f>
        <v>0</v>
      </c>
      <c r="J172" s="108"/>
      <c r="K172" s="106"/>
      <c r="L172" s="106"/>
      <c r="M172" s="106"/>
      <c r="N172" s="5"/>
      <c r="O172" s="5"/>
      <c r="P172" s="5"/>
      <c r="Q172" s="5"/>
      <c r="R172" s="5"/>
      <c r="S172" s="5"/>
      <c r="T172" s="5"/>
      <c r="U172" s="5"/>
      <c r="V172" s="5"/>
      <c r="W172" s="5"/>
      <c r="X172" s="5"/>
      <c r="Y172" s="5"/>
      <c r="Z172" s="5"/>
    </row>
    <row r="173" spans="1:26" ht="19.5" customHeight="1">
      <c r="A173" s="134"/>
      <c r="B173" s="135"/>
      <c r="C173" s="11">
        <v>1</v>
      </c>
      <c r="D173" s="678" t="s">
        <v>293</v>
      </c>
      <c r="E173" s="654"/>
      <c r="F173" s="654"/>
      <c r="G173" s="657"/>
      <c r="H173" s="161"/>
      <c r="I173" s="27"/>
      <c r="J173" s="108"/>
      <c r="K173" s="106"/>
      <c r="L173" s="106"/>
      <c r="M173" s="106"/>
      <c r="N173" s="5"/>
      <c r="O173" s="5"/>
      <c r="P173" s="5"/>
      <c r="Q173" s="5"/>
      <c r="R173" s="5"/>
      <c r="S173" s="5"/>
      <c r="T173" s="5"/>
      <c r="U173" s="5"/>
      <c r="V173" s="5"/>
      <c r="W173" s="5"/>
      <c r="X173" s="5"/>
      <c r="Y173" s="5"/>
      <c r="Z173" s="5"/>
    </row>
    <row r="174" spans="1:26" ht="19.5" customHeight="1">
      <c r="A174" s="134"/>
      <c r="B174" s="135"/>
      <c r="C174" s="11">
        <v>2</v>
      </c>
      <c r="D174" s="678" t="s">
        <v>294</v>
      </c>
      <c r="E174" s="654"/>
      <c r="F174" s="654"/>
      <c r="G174" s="657"/>
      <c r="H174" s="161"/>
      <c r="I174" s="27"/>
      <c r="J174" s="108"/>
      <c r="K174" s="106"/>
      <c r="L174" s="106"/>
      <c r="M174" s="106"/>
      <c r="N174" s="5"/>
      <c r="O174" s="5"/>
      <c r="P174" s="5"/>
      <c r="Q174" s="5"/>
      <c r="R174" s="5"/>
      <c r="S174" s="5"/>
      <c r="T174" s="5"/>
      <c r="U174" s="5"/>
      <c r="V174" s="5"/>
      <c r="W174" s="5"/>
      <c r="X174" s="5"/>
      <c r="Y174" s="5"/>
      <c r="Z174" s="5"/>
    </row>
    <row r="175" spans="1:26" ht="19.5" customHeight="1">
      <c r="A175" s="134"/>
      <c r="B175" s="159"/>
      <c r="C175" s="11">
        <v>3</v>
      </c>
      <c r="D175" s="718" t="s">
        <v>295</v>
      </c>
      <c r="E175" s="691"/>
      <c r="F175" s="691"/>
      <c r="G175" s="671"/>
      <c r="H175" s="161"/>
      <c r="I175" s="27"/>
      <c r="J175" s="108"/>
      <c r="K175" s="106"/>
      <c r="L175" s="106"/>
      <c r="M175" s="106"/>
      <c r="N175" s="5"/>
      <c r="O175" s="5"/>
      <c r="P175" s="5"/>
      <c r="Q175" s="5"/>
      <c r="R175" s="5"/>
      <c r="S175" s="5"/>
      <c r="T175" s="5"/>
      <c r="U175" s="5"/>
      <c r="V175" s="5"/>
      <c r="W175" s="5"/>
      <c r="X175" s="5"/>
      <c r="Y175" s="5"/>
      <c r="Z175" s="5"/>
    </row>
    <row r="176" spans="1:26" ht="19.5" customHeight="1">
      <c r="A176" s="134"/>
      <c r="B176" s="56" t="s">
        <v>191</v>
      </c>
      <c r="C176" s="678" t="s">
        <v>296</v>
      </c>
      <c r="D176" s="654"/>
      <c r="E176" s="654"/>
      <c r="F176" s="654"/>
      <c r="G176" s="657"/>
      <c r="H176" s="167"/>
      <c r="I176" s="27">
        <f>PENGABDIAN!L65</f>
        <v>0</v>
      </c>
      <c r="J176" s="108"/>
      <c r="K176" s="106"/>
      <c r="L176" s="106"/>
      <c r="M176" s="106"/>
      <c r="N176" s="5"/>
      <c r="O176" s="5"/>
      <c r="P176" s="5"/>
      <c r="Q176" s="5"/>
      <c r="R176" s="5"/>
      <c r="S176" s="5"/>
      <c r="T176" s="5"/>
      <c r="U176" s="5"/>
      <c r="V176" s="5"/>
      <c r="W176" s="5"/>
      <c r="X176" s="5"/>
      <c r="Y176" s="5"/>
      <c r="Z176" s="5"/>
    </row>
    <row r="177" spans="1:26" ht="36" customHeight="1">
      <c r="A177" s="134"/>
      <c r="B177" s="159"/>
      <c r="C177" s="98"/>
      <c r="D177" s="678" t="s">
        <v>297</v>
      </c>
      <c r="E177" s="654"/>
      <c r="F177" s="654"/>
      <c r="G177" s="657"/>
      <c r="H177" s="167"/>
      <c r="I177" s="27"/>
      <c r="J177" s="108"/>
      <c r="K177" s="106"/>
      <c r="L177" s="106"/>
      <c r="M177" s="106"/>
      <c r="N177" s="5"/>
      <c r="O177" s="5"/>
      <c r="P177" s="5"/>
      <c r="Q177" s="5"/>
      <c r="R177" s="5"/>
      <c r="S177" s="5"/>
      <c r="T177" s="5"/>
      <c r="U177" s="5"/>
      <c r="V177" s="5"/>
      <c r="W177" s="5"/>
      <c r="X177" s="5"/>
      <c r="Y177" s="5"/>
      <c r="Z177" s="5"/>
    </row>
    <row r="178" spans="1:26" ht="24.75" customHeight="1">
      <c r="A178" s="168"/>
      <c r="B178" s="717" t="s">
        <v>298</v>
      </c>
      <c r="C178" s="654"/>
      <c r="D178" s="654"/>
      <c r="E178" s="654"/>
      <c r="F178" s="654"/>
      <c r="G178" s="657"/>
      <c r="H178" s="169">
        <f t="shared" ref="H178:J178" si="1">H151+H107+H43+H37</f>
        <v>160</v>
      </c>
      <c r="I178" s="169">
        <f t="shared" si="1"/>
        <v>670.83999999999992</v>
      </c>
      <c r="J178" s="169">
        <f t="shared" si="1"/>
        <v>830.83999999999992</v>
      </c>
      <c r="K178" s="104"/>
      <c r="L178" s="104"/>
      <c r="M178" s="104"/>
      <c r="N178" s="157"/>
      <c r="O178" s="157"/>
      <c r="P178" s="157"/>
      <c r="Q178" s="157"/>
      <c r="R178" s="157"/>
      <c r="S178" s="157"/>
      <c r="T178" s="157"/>
      <c r="U178" s="157"/>
      <c r="V178" s="157"/>
      <c r="W178" s="157"/>
      <c r="X178" s="157"/>
      <c r="Y178" s="157"/>
      <c r="Z178" s="157"/>
    </row>
    <row r="179" spans="1:26" ht="25.5" customHeight="1">
      <c r="A179" s="114" t="s">
        <v>299</v>
      </c>
      <c r="B179" s="719" t="s">
        <v>300</v>
      </c>
      <c r="C179" s="654"/>
      <c r="D179" s="654"/>
      <c r="E179" s="654"/>
      <c r="F179" s="654"/>
      <c r="G179" s="657"/>
      <c r="H179" s="154">
        <f>PAK!F27</f>
        <v>40</v>
      </c>
      <c r="I179" s="9">
        <f>(I180+I183+I190+I199+I206+I209+I216+I225+I229+I233+I235)</f>
        <v>130</v>
      </c>
      <c r="J179" s="115">
        <f>I179+H179</f>
        <v>170</v>
      </c>
      <c r="K179" s="8"/>
      <c r="L179" s="8"/>
      <c r="M179" s="8"/>
      <c r="N179" s="1"/>
      <c r="O179" s="1"/>
      <c r="P179" s="1"/>
      <c r="Q179" s="1"/>
      <c r="R179" s="1"/>
      <c r="S179" s="1"/>
      <c r="T179" s="1"/>
      <c r="U179" s="1"/>
      <c r="V179" s="1"/>
      <c r="W179" s="1"/>
      <c r="X179" s="1"/>
      <c r="Y179" s="1"/>
      <c r="Z179" s="1"/>
    </row>
    <row r="180" spans="1:26" ht="33.75" customHeight="1">
      <c r="A180" s="134"/>
      <c r="B180" s="158" t="s">
        <v>167</v>
      </c>
      <c r="C180" s="704" t="s">
        <v>301</v>
      </c>
      <c r="D180" s="654"/>
      <c r="E180" s="654"/>
      <c r="F180" s="654"/>
      <c r="G180" s="657"/>
      <c r="H180" s="161"/>
      <c r="I180" s="27">
        <f>PENUNJANG!L23</f>
        <v>115</v>
      </c>
      <c r="J180" s="108"/>
      <c r="K180" s="106"/>
      <c r="L180" s="106"/>
      <c r="M180" s="106"/>
      <c r="N180" s="5"/>
      <c r="O180" s="5"/>
      <c r="P180" s="5"/>
      <c r="Q180" s="5"/>
      <c r="R180" s="5"/>
      <c r="S180" s="5"/>
      <c r="T180" s="5"/>
      <c r="U180" s="5"/>
      <c r="V180" s="5"/>
      <c r="W180" s="5"/>
      <c r="X180" s="5"/>
      <c r="Y180" s="5"/>
      <c r="Z180" s="5"/>
    </row>
    <row r="181" spans="1:26" ht="19.5" customHeight="1">
      <c r="A181" s="134"/>
      <c r="B181" s="60"/>
      <c r="C181" s="11">
        <v>1</v>
      </c>
      <c r="D181" s="656" t="s">
        <v>302</v>
      </c>
      <c r="E181" s="654"/>
      <c r="F181" s="654"/>
      <c r="G181" s="657"/>
      <c r="H181" s="161"/>
      <c r="I181" s="27"/>
      <c r="J181" s="108"/>
      <c r="K181" s="106"/>
      <c r="L181" s="106"/>
      <c r="M181" s="106"/>
      <c r="N181" s="5"/>
      <c r="O181" s="5"/>
      <c r="P181" s="5"/>
      <c r="Q181" s="5"/>
      <c r="R181" s="5"/>
      <c r="S181" s="5"/>
      <c r="T181" s="5"/>
      <c r="U181" s="5"/>
      <c r="V181" s="5"/>
      <c r="W181" s="5"/>
      <c r="X181" s="5"/>
      <c r="Y181" s="5"/>
      <c r="Z181" s="5"/>
    </row>
    <row r="182" spans="1:26" ht="19.5" customHeight="1">
      <c r="A182" s="134"/>
      <c r="B182" s="159"/>
      <c r="C182" s="11">
        <v>2</v>
      </c>
      <c r="D182" s="678" t="s">
        <v>303</v>
      </c>
      <c r="E182" s="654"/>
      <c r="F182" s="654"/>
      <c r="G182" s="657"/>
      <c r="H182" s="161"/>
      <c r="I182" s="27"/>
      <c r="J182" s="108"/>
      <c r="K182" s="106"/>
      <c r="L182" s="106"/>
      <c r="M182" s="106"/>
      <c r="N182" s="5"/>
      <c r="O182" s="5"/>
      <c r="P182" s="5"/>
      <c r="Q182" s="5"/>
      <c r="R182" s="5"/>
      <c r="S182" s="5"/>
      <c r="T182" s="5"/>
      <c r="U182" s="5"/>
      <c r="V182" s="5"/>
      <c r="W182" s="5"/>
      <c r="X182" s="5"/>
      <c r="Y182" s="5"/>
      <c r="Z182" s="5"/>
    </row>
    <row r="183" spans="1:26" ht="33" customHeight="1">
      <c r="A183" s="134"/>
      <c r="B183" s="158" t="s">
        <v>171</v>
      </c>
      <c r="C183" s="704" t="s">
        <v>304</v>
      </c>
      <c r="D183" s="654"/>
      <c r="E183" s="654"/>
      <c r="F183" s="654"/>
      <c r="G183" s="657"/>
      <c r="H183" s="161"/>
      <c r="I183" s="27">
        <f>PENUNJANG!L66</f>
        <v>2</v>
      </c>
      <c r="J183" s="108"/>
      <c r="K183" s="106"/>
      <c r="L183" s="106"/>
      <c r="M183" s="106"/>
      <c r="N183" s="5"/>
      <c r="O183" s="5"/>
      <c r="P183" s="5"/>
      <c r="Q183" s="5"/>
      <c r="R183" s="5"/>
      <c r="S183" s="5"/>
      <c r="T183" s="5"/>
      <c r="U183" s="5"/>
      <c r="V183" s="5"/>
      <c r="W183" s="5"/>
      <c r="X183" s="5"/>
      <c r="Y183" s="5"/>
      <c r="Z183" s="5"/>
    </row>
    <row r="184" spans="1:26" ht="19.5" customHeight="1">
      <c r="A184" s="134"/>
      <c r="B184" s="60"/>
      <c r="C184" s="56">
        <v>1</v>
      </c>
      <c r="D184" s="678" t="s">
        <v>305</v>
      </c>
      <c r="E184" s="654"/>
      <c r="F184" s="654"/>
      <c r="G184" s="657"/>
      <c r="H184" s="161"/>
      <c r="I184" s="27"/>
      <c r="J184" s="108"/>
      <c r="K184" s="106"/>
      <c r="L184" s="106"/>
      <c r="M184" s="106"/>
      <c r="N184" s="5"/>
      <c r="O184" s="5"/>
      <c r="P184" s="5"/>
      <c r="Q184" s="5"/>
      <c r="R184" s="5"/>
      <c r="S184" s="5"/>
      <c r="T184" s="5"/>
      <c r="U184" s="5"/>
      <c r="V184" s="5"/>
      <c r="W184" s="5"/>
      <c r="X184" s="5"/>
      <c r="Y184" s="5"/>
      <c r="Z184" s="5"/>
    </row>
    <row r="185" spans="1:26" ht="19.5" customHeight="1">
      <c r="A185" s="138"/>
      <c r="B185" s="60"/>
      <c r="C185" s="135"/>
      <c r="D185" s="27" t="s">
        <v>36</v>
      </c>
      <c r="E185" s="678" t="s">
        <v>306</v>
      </c>
      <c r="F185" s="654"/>
      <c r="G185" s="657"/>
      <c r="H185" s="161"/>
      <c r="I185" s="128"/>
      <c r="J185" s="128"/>
      <c r="K185" s="128"/>
      <c r="L185" s="128"/>
      <c r="M185" s="128"/>
      <c r="N185" s="5"/>
      <c r="O185" s="5"/>
      <c r="P185" s="5"/>
      <c r="Q185" s="5"/>
      <c r="R185" s="5"/>
      <c r="S185" s="5"/>
      <c r="T185" s="5"/>
      <c r="U185" s="5"/>
      <c r="V185" s="5"/>
      <c r="W185" s="5"/>
      <c r="X185" s="5"/>
      <c r="Y185" s="5"/>
      <c r="Z185" s="5"/>
    </row>
    <row r="186" spans="1:26" ht="19.5" customHeight="1">
      <c r="A186" s="138"/>
      <c r="B186" s="60"/>
      <c r="C186" s="159"/>
      <c r="D186" s="27" t="s">
        <v>39</v>
      </c>
      <c r="E186" s="656" t="s">
        <v>307</v>
      </c>
      <c r="F186" s="654"/>
      <c r="G186" s="657"/>
      <c r="H186" s="93"/>
      <c r="I186" s="11"/>
      <c r="J186" s="11"/>
      <c r="K186" s="11"/>
      <c r="L186" s="11"/>
      <c r="M186" s="11"/>
      <c r="N186" s="5"/>
      <c r="O186" s="5"/>
      <c r="P186" s="5"/>
      <c r="Q186" s="5"/>
      <c r="R186" s="5"/>
      <c r="S186" s="5"/>
      <c r="T186" s="5"/>
      <c r="U186" s="5"/>
      <c r="V186" s="5"/>
      <c r="W186" s="5"/>
      <c r="X186" s="5"/>
      <c r="Y186" s="5"/>
      <c r="Z186" s="5"/>
    </row>
    <row r="187" spans="1:26" ht="19.5" customHeight="1">
      <c r="A187" s="138"/>
      <c r="B187" s="60"/>
      <c r="C187" s="56">
        <v>2</v>
      </c>
      <c r="D187" s="678" t="s">
        <v>308</v>
      </c>
      <c r="E187" s="654"/>
      <c r="F187" s="654"/>
      <c r="G187" s="657"/>
      <c r="H187" s="93"/>
      <c r="I187" s="11"/>
      <c r="J187" s="11"/>
      <c r="K187" s="11"/>
      <c r="L187" s="11"/>
      <c r="M187" s="11"/>
      <c r="N187" s="5"/>
      <c r="O187" s="5"/>
      <c r="P187" s="5"/>
      <c r="Q187" s="5"/>
      <c r="R187" s="5"/>
      <c r="S187" s="5"/>
      <c r="T187" s="5"/>
      <c r="U187" s="5"/>
      <c r="V187" s="5"/>
      <c r="W187" s="5"/>
      <c r="X187" s="5"/>
      <c r="Y187" s="5"/>
      <c r="Z187" s="5"/>
    </row>
    <row r="188" spans="1:26" ht="19.5" customHeight="1">
      <c r="A188" s="138"/>
      <c r="B188" s="135"/>
      <c r="C188" s="60"/>
      <c r="D188" s="27" t="s">
        <v>36</v>
      </c>
      <c r="E188" s="678" t="s">
        <v>306</v>
      </c>
      <c r="F188" s="654"/>
      <c r="G188" s="657"/>
      <c r="H188" s="93"/>
      <c r="I188" s="11"/>
      <c r="J188" s="11"/>
      <c r="K188" s="11"/>
      <c r="L188" s="11"/>
      <c r="M188" s="11"/>
      <c r="N188" s="5"/>
      <c r="O188" s="5"/>
      <c r="P188" s="5"/>
      <c r="Q188" s="5"/>
      <c r="R188" s="5"/>
      <c r="S188" s="5"/>
      <c r="T188" s="5"/>
      <c r="U188" s="5"/>
      <c r="V188" s="5"/>
      <c r="W188" s="5"/>
      <c r="X188" s="5"/>
      <c r="Y188" s="5"/>
      <c r="Z188" s="5"/>
    </row>
    <row r="189" spans="1:26" ht="19.5" customHeight="1">
      <c r="A189" s="60"/>
      <c r="B189" s="125"/>
      <c r="C189" s="159"/>
      <c r="D189" s="27" t="s">
        <v>39</v>
      </c>
      <c r="E189" s="656" t="s">
        <v>307</v>
      </c>
      <c r="F189" s="654"/>
      <c r="G189" s="657"/>
      <c r="H189" s="93"/>
      <c r="I189" s="11"/>
      <c r="J189" s="11"/>
      <c r="K189" s="11"/>
      <c r="L189" s="11"/>
      <c r="M189" s="11"/>
      <c r="N189" s="1"/>
      <c r="O189" s="1"/>
      <c r="P189" s="1"/>
      <c r="Q189" s="1"/>
      <c r="R189" s="1"/>
      <c r="S189" s="1"/>
      <c r="T189" s="1"/>
      <c r="U189" s="1"/>
      <c r="V189" s="1"/>
      <c r="W189" s="1"/>
      <c r="X189" s="1"/>
      <c r="Y189" s="1"/>
      <c r="Z189" s="1"/>
    </row>
    <row r="190" spans="1:26" ht="19.5" customHeight="1">
      <c r="A190" s="134"/>
      <c r="B190" s="101" t="s">
        <v>180</v>
      </c>
      <c r="C190" s="678" t="s">
        <v>309</v>
      </c>
      <c r="D190" s="654"/>
      <c r="E190" s="654"/>
      <c r="F190" s="654"/>
      <c r="G190" s="657"/>
      <c r="H190" s="161"/>
      <c r="I190" s="27">
        <f>PENUNJANG!L74</f>
        <v>1</v>
      </c>
      <c r="J190" s="108"/>
      <c r="K190" s="106"/>
      <c r="L190" s="106"/>
      <c r="M190" s="106"/>
      <c r="N190" s="5"/>
      <c r="O190" s="5"/>
      <c r="P190" s="5"/>
      <c r="Q190" s="5"/>
      <c r="R190" s="5"/>
      <c r="S190" s="5"/>
      <c r="T190" s="5"/>
      <c r="U190" s="5"/>
      <c r="V190" s="5"/>
      <c r="W190" s="5"/>
      <c r="X190" s="5"/>
      <c r="Y190" s="5"/>
      <c r="Z190" s="5"/>
    </row>
    <row r="191" spans="1:26" ht="19.5" customHeight="1">
      <c r="A191" s="134"/>
      <c r="B191" s="135"/>
      <c r="C191" s="56">
        <v>1</v>
      </c>
      <c r="D191" s="678" t="s">
        <v>277</v>
      </c>
      <c r="E191" s="654"/>
      <c r="F191" s="654"/>
      <c r="G191" s="657"/>
      <c r="H191" s="161"/>
      <c r="I191" s="27"/>
      <c r="J191" s="108"/>
      <c r="K191" s="106"/>
      <c r="L191" s="106"/>
      <c r="M191" s="106"/>
      <c r="N191" s="5"/>
      <c r="O191" s="5"/>
      <c r="P191" s="5"/>
      <c r="Q191" s="5"/>
      <c r="R191" s="5"/>
      <c r="S191" s="5"/>
      <c r="T191" s="5"/>
      <c r="U191" s="5"/>
      <c r="V191" s="5"/>
      <c r="W191" s="5"/>
      <c r="X191" s="5"/>
      <c r="Y191" s="5"/>
      <c r="Z191" s="5"/>
    </row>
    <row r="192" spans="1:26" ht="19.5" customHeight="1">
      <c r="A192" s="134"/>
      <c r="B192" s="135"/>
      <c r="C192" s="60"/>
      <c r="D192" s="27" t="s">
        <v>310</v>
      </c>
      <c r="E192" s="656" t="s">
        <v>311</v>
      </c>
      <c r="F192" s="654"/>
      <c r="G192" s="657"/>
      <c r="H192" s="161"/>
      <c r="I192" s="27"/>
      <c r="J192" s="108"/>
      <c r="K192" s="106"/>
      <c r="L192" s="106"/>
      <c r="M192" s="106"/>
      <c r="N192" s="5"/>
      <c r="O192" s="5"/>
      <c r="P192" s="5"/>
      <c r="Q192" s="5"/>
      <c r="R192" s="5"/>
      <c r="S192" s="5"/>
      <c r="T192" s="5"/>
      <c r="U192" s="5"/>
      <c r="V192" s="5"/>
      <c r="W192" s="5"/>
      <c r="X192" s="5"/>
      <c r="Y192" s="5"/>
      <c r="Z192" s="5"/>
    </row>
    <row r="193" spans="1:26" ht="19.5" customHeight="1">
      <c r="A193" s="134"/>
      <c r="B193" s="135"/>
      <c r="C193" s="60"/>
      <c r="D193" s="27" t="s">
        <v>289</v>
      </c>
      <c r="E193" s="656" t="s">
        <v>312</v>
      </c>
      <c r="F193" s="654"/>
      <c r="G193" s="657"/>
      <c r="H193" s="161"/>
      <c r="I193" s="27"/>
      <c r="J193" s="108"/>
      <c r="K193" s="106"/>
      <c r="L193" s="106"/>
      <c r="M193" s="106"/>
      <c r="N193" s="5"/>
      <c r="O193" s="5"/>
      <c r="P193" s="5"/>
      <c r="Q193" s="5"/>
      <c r="R193" s="5"/>
      <c r="S193" s="5"/>
      <c r="T193" s="5"/>
      <c r="U193" s="5"/>
      <c r="V193" s="5"/>
      <c r="W193" s="5"/>
      <c r="X193" s="5"/>
      <c r="Y193" s="5"/>
      <c r="Z193" s="5"/>
    </row>
    <row r="194" spans="1:26" ht="19.5" customHeight="1">
      <c r="A194" s="134"/>
      <c r="B194" s="135"/>
      <c r="C194" s="159"/>
      <c r="D194" s="27" t="s">
        <v>313</v>
      </c>
      <c r="E194" s="656" t="s">
        <v>307</v>
      </c>
      <c r="F194" s="654"/>
      <c r="G194" s="657"/>
      <c r="H194" s="161"/>
      <c r="I194" s="27"/>
      <c r="J194" s="108"/>
      <c r="K194" s="106"/>
      <c r="L194" s="106"/>
      <c r="M194" s="106"/>
      <c r="N194" s="5"/>
      <c r="O194" s="5"/>
      <c r="P194" s="5"/>
      <c r="Q194" s="5"/>
      <c r="R194" s="5"/>
      <c r="S194" s="5"/>
      <c r="T194" s="5"/>
      <c r="U194" s="5"/>
      <c r="V194" s="5"/>
      <c r="W194" s="5"/>
      <c r="X194" s="5"/>
      <c r="Y194" s="5"/>
      <c r="Z194" s="5"/>
    </row>
    <row r="195" spans="1:26" ht="19.5" customHeight="1">
      <c r="A195" s="134"/>
      <c r="B195" s="135"/>
      <c r="C195" s="56">
        <v>2</v>
      </c>
      <c r="D195" s="678" t="s">
        <v>278</v>
      </c>
      <c r="E195" s="654"/>
      <c r="F195" s="654"/>
      <c r="G195" s="657"/>
      <c r="H195" s="161"/>
      <c r="I195" s="27"/>
      <c r="J195" s="108"/>
      <c r="K195" s="106"/>
      <c r="L195" s="106"/>
      <c r="M195" s="106"/>
      <c r="N195" s="5"/>
      <c r="O195" s="5"/>
      <c r="P195" s="5"/>
      <c r="Q195" s="5"/>
      <c r="R195" s="5"/>
      <c r="S195" s="5"/>
      <c r="T195" s="5"/>
      <c r="U195" s="5"/>
      <c r="V195" s="5"/>
      <c r="W195" s="5"/>
      <c r="X195" s="5"/>
      <c r="Y195" s="5"/>
      <c r="Z195" s="5"/>
    </row>
    <row r="196" spans="1:26" ht="19.5" customHeight="1">
      <c r="A196" s="134"/>
      <c r="B196" s="135"/>
      <c r="C196" s="60"/>
      <c r="D196" s="27" t="s">
        <v>310</v>
      </c>
      <c r="E196" s="656" t="s">
        <v>311</v>
      </c>
      <c r="F196" s="654"/>
      <c r="G196" s="657"/>
      <c r="H196" s="161"/>
      <c r="I196" s="27"/>
      <c r="J196" s="108"/>
      <c r="K196" s="106"/>
      <c r="L196" s="106"/>
      <c r="M196" s="106"/>
      <c r="N196" s="5"/>
      <c r="O196" s="5"/>
      <c r="P196" s="5"/>
      <c r="Q196" s="5"/>
      <c r="R196" s="5"/>
      <c r="S196" s="5"/>
      <c r="T196" s="5"/>
      <c r="U196" s="5"/>
      <c r="V196" s="5"/>
      <c r="W196" s="5"/>
      <c r="X196" s="5"/>
      <c r="Y196" s="5"/>
      <c r="Z196" s="5"/>
    </row>
    <row r="197" spans="1:26" ht="19.5" customHeight="1">
      <c r="A197" s="134"/>
      <c r="B197" s="135"/>
      <c r="C197" s="60"/>
      <c r="D197" s="27" t="s">
        <v>289</v>
      </c>
      <c r="E197" s="656" t="s">
        <v>312</v>
      </c>
      <c r="F197" s="654"/>
      <c r="G197" s="657"/>
      <c r="H197" s="161"/>
      <c r="I197" s="27"/>
      <c r="J197" s="108"/>
      <c r="K197" s="106"/>
      <c r="L197" s="106"/>
      <c r="M197" s="106"/>
      <c r="N197" s="5"/>
      <c r="O197" s="5"/>
      <c r="P197" s="5"/>
      <c r="Q197" s="5"/>
      <c r="R197" s="5"/>
      <c r="S197" s="5"/>
      <c r="T197" s="5"/>
      <c r="U197" s="5"/>
      <c r="V197" s="5"/>
      <c r="W197" s="5"/>
      <c r="X197" s="5"/>
      <c r="Y197" s="5"/>
      <c r="Z197" s="5"/>
    </row>
    <row r="198" spans="1:26" ht="19.5" customHeight="1">
      <c r="A198" s="134"/>
      <c r="B198" s="125"/>
      <c r="C198" s="159"/>
      <c r="D198" s="27" t="s">
        <v>313</v>
      </c>
      <c r="E198" s="656" t="s">
        <v>307</v>
      </c>
      <c r="F198" s="654"/>
      <c r="G198" s="657"/>
      <c r="H198" s="161"/>
      <c r="I198" s="27"/>
      <c r="J198" s="108"/>
      <c r="K198" s="106"/>
      <c r="L198" s="106"/>
      <c r="M198" s="106"/>
      <c r="N198" s="5"/>
      <c r="O198" s="5"/>
      <c r="P198" s="5"/>
      <c r="Q198" s="5"/>
      <c r="R198" s="5"/>
      <c r="S198" s="5"/>
      <c r="T198" s="5"/>
      <c r="U198" s="5"/>
      <c r="V198" s="5"/>
      <c r="W198" s="5"/>
      <c r="X198" s="5"/>
      <c r="Y198" s="5"/>
      <c r="Z198" s="5"/>
    </row>
    <row r="199" spans="1:26" ht="19.5" customHeight="1">
      <c r="A199" s="134"/>
      <c r="B199" s="101" t="s">
        <v>183</v>
      </c>
      <c r="C199" s="678" t="s">
        <v>314</v>
      </c>
      <c r="D199" s="654"/>
      <c r="E199" s="654"/>
      <c r="F199" s="654"/>
      <c r="G199" s="657"/>
      <c r="H199" s="161"/>
      <c r="I199" s="27">
        <f>PENUNJANG!L85</f>
        <v>0</v>
      </c>
      <c r="J199" s="108"/>
      <c r="K199" s="106"/>
      <c r="L199" s="106"/>
      <c r="M199" s="106"/>
      <c r="N199" s="5"/>
      <c r="O199" s="5"/>
      <c r="P199" s="5"/>
      <c r="Q199" s="5"/>
      <c r="R199" s="5"/>
      <c r="S199" s="5"/>
      <c r="T199" s="5"/>
      <c r="U199" s="5"/>
      <c r="V199" s="5"/>
      <c r="W199" s="5"/>
      <c r="X199" s="5"/>
      <c r="Y199" s="5"/>
      <c r="Z199" s="5"/>
    </row>
    <row r="200" spans="1:26" ht="33.75" customHeight="1">
      <c r="A200" s="144"/>
      <c r="B200" s="125"/>
      <c r="C200" s="12"/>
      <c r="D200" s="678" t="s">
        <v>315</v>
      </c>
      <c r="E200" s="654"/>
      <c r="F200" s="654"/>
      <c r="G200" s="657"/>
      <c r="H200" s="161"/>
      <c r="I200" s="27"/>
      <c r="J200" s="108"/>
      <c r="K200" s="106"/>
      <c r="L200" s="106"/>
      <c r="M200" s="106"/>
      <c r="N200" s="5"/>
      <c r="O200" s="5"/>
      <c r="P200" s="5"/>
      <c r="Q200" s="5"/>
      <c r="R200" s="5"/>
      <c r="S200" s="5"/>
      <c r="T200" s="5"/>
      <c r="U200" s="5"/>
      <c r="V200" s="5"/>
      <c r="W200" s="5"/>
      <c r="X200" s="5"/>
      <c r="Y200" s="5"/>
      <c r="Z200" s="5"/>
    </row>
    <row r="201" spans="1:26" ht="19.5" customHeight="1">
      <c r="A201" s="700" t="s">
        <v>139</v>
      </c>
      <c r="B201" s="701" t="s">
        <v>160</v>
      </c>
      <c r="C201" s="654"/>
      <c r="D201" s="654"/>
      <c r="E201" s="654"/>
      <c r="F201" s="654"/>
      <c r="G201" s="654"/>
      <c r="H201" s="654"/>
      <c r="I201" s="654"/>
      <c r="J201" s="654"/>
      <c r="K201" s="654"/>
      <c r="L201" s="654"/>
      <c r="M201" s="657"/>
      <c r="N201" s="5"/>
      <c r="O201" s="5"/>
      <c r="P201" s="5"/>
      <c r="Q201" s="5"/>
      <c r="R201" s="5"/>
      <c r="S201" s="5"/>
      <c r="T201" s="5"/>
      <c r="U201" s="5"/>
      <c r="V201" s="5"/>
      <c r="W201" s="5"/>
      <c r="X201" s="5"/>
      <c r="Y201" s="5"/>
      <c r="Z201" s="5"/>
    </row>
    <row r="202" spans="1:26" ht="19.5" customHeight="1">
      <c r="A202" s="651"/>
      <c r="B202" s="646" t="s">
        <v>161</v>
      </c>
      <c r="C202" s="647"/>
      <c r="D202" s="647"/>
      <c r="E202" s="647"/>
      <c r="F202" s="647"/>
      <c r="G202" s="698"/>
      <c r="H202" s="702" t="s">
        <v>162</v>
      </c>
      <c r="I202" s="691"/>
      <c r="J202" s="691"/>
      <c r="K202" s="691"/>
      <c r="L202" s="691"/>
      <c r="M202" s="671"/>
      <c r="N202" s="5"/>
      <c r="O202" s="5"/>
      <c r="P202" s="5"/>
      <c r="Q202" s="5"/>
      <c r="R202" s="5"/>
      <c r="S202" s="5"/>
      <c r="T202" s="5"/>
      <c r="U202" s="5"/>
      <c r="V202" s="5"/>
      <c r="W202" s="5"/>
      <c r="X202" s="5"/>
      <c r="Y202" s="5"/>
      <c r="Z202" s="5"/>
    </row>
    <row r="203" spans="1:26" ht="19.5" customHeight="1">
      <c r="A203" s="651"/>
      <c r="B203" s="703"/>
      <c r="C203" s="647"/>
      <c r="D203" s="647"/>
      <c r="E203" s="647"/>
      <c r="F203" s="647"/>
      <c r="G203" s="698"/>
      <c r="H203" s="702" t="s">
        <v>163</v>
      </c>
      <c r="I203" s="691"/>
      <c r="J203" s="671"/>
      <c r="K203" s="702" t="s">
        <v>164</v>
      </c>
      <c r="L203" s="691"/>
      <c r="M203" s="671"/>
      <c r="N203" s="5"/>
      <c r="O203" s="5"/>
      <c r="P203" s="5"/>
      <c r="Q203" s="5"/>
      <c r="R203" s="5"/>
      <c r="S203" s="5"/>
      <c r="T203" s="5"/>
      <c r="U203" s="5"/>
      <c r="V203" s="5"/>
      <c r="W203" s="5"/>
      <c r="X203" s="5"/>
      <c r="Y203" s="5"/>
      <c r="Z203" s="5"/>
    </row>
    <row r="204" spans="1:26" ht="19.5" customHeight="1">
      <c r="A204" s="652"/>
      <c r="B204" s="670"/>
      <c r="C204" s="691"/>
      <c r="D204" s="691"/>
      <c r="E204" s="691"/>
      <c r="F204" s="691"/>
      <c r="G204" s="671"/>
      <c r="H204" s="11" t="s">
        <v>88</v>
      </c>
      <c r="I204" s="11" t="s">
        <v>89</v>
      </c>
      <c r="J204" s="11" t="s">
        <v>90</v>
      </c>
      <c r="K204" s="11" t="s">
        <v>88</v>
      </c>
      <c r="L204" s="11" t="s">
        <v>89</v>
      </c>
      <c r="M204" s="11" t="s">
        <v>90</v>
      </c>
      <c r="N204" s="5"/>
      <c r="O204" s="5"/>
      <c r="P204" s="5"/>
      <c r="Q204" s="5"/>
      <c r="R204" s="5"/>
      <c r="S204" s="5"/>
      <c r="T204" s="5"/>
      <c r="U204" s="5"/>
      <c r="V204" s="5"/>
      <c r="W204" s="5"/>
      <c r="X204" s="5"/>
      <c r="Y204" s="5"/>
      <c r="Z204" s="5"/>
    </row>
    <row r="205" spans="1:26" ht="19.5" customHeight="1">
      <c r="A205" s="56">
        <v>1</v>
      </c>
      <c r="B205" s="701">
        <v>2</v>
      </c>
      <c r="C205" s="654"/>
      <c r="D205" s="654"/>
      <c r="E205" s="654"/>
      <c r="F205" s="654"/>
      <c r="G205" s="657"/>
      <c r="H205" s="11">
        <v>3</v>
      </c>
      <c r="I205" s="11">
        <v>4</v>
      </c>
      <c r="J205" s="11">
        <v>5</v>
      </c>
      <c r="K205" s="11">
        <v>6</v>
      </c>
      <c r="L205" s="11">
        <v>7</v>
      </c>
      <c r="M205" s="11">
        <v>8</v>
      </c>
      <c r="N205" s="5"/>
      <c r="O205" s="5"/>
      <c r="P205" s="5"/>
      <c r="Q205" s="5"/>
      <c r="R205" s="5"/>
      <c r="S205" s="5"/>
      <c r="T205" s="5"/>
      <c r="U205" s="5"/>
      <c r="V205" s="5"/>
      <c r="W205" s="5"/>
      <c r="X205" s="5"/>
      <c r="Y205" s="5"/>
      <c r="Z205" s="5"/>
    </row>
    <row r="206" spans="1:26" ht="31.5" customHeight="1">
      <c r="A206" s="134"/>
      <c r="B206" s="119" t="s">
        <v>191</v>
      </c>
      <c r="C206" s="704" t="s">
        <v>316</v>
      </c>
      <c r="D206" s="654"/>
      <c r="E206" s="654"/>
      <c r="F206" s="654"/>
      <c r="G206" s="657"/>
      <c r="H206" s="161"/>
      <c r="I206" s="27">
        <f>DUPAK!J207</f>
        <v>0</v>
      </c>
      <c r="J206" s="108"/>
      <c r="K206" s="106"/>
      <c r="L206" s="106"/>
      <c r="M206" s="106"/>
      <c r="N206" s="5"/>
      <c r="O206" s="5"/>
      <c r="P206" s="5"/>
      <c r="Q206" s="5"/>
      <c r="R206" s="5"/>
      <c r="S206" s="5"/>
      <c r="T206" s="5"/>
      <c r="U206" s="5"/>
      <c r="V206" s="5"/>
      <c r="W206" s="5"/>
      <c r="X206" s="5"/>
      <c r="Y206" s="5"/>
      <c r="Z206" s="5"/>
    </row>
    <row r="207" spans="1:26" ht="19.5" customHeight="1">
      <c r="A207" s="134"/>
      <c r="B207" s="135"/>
      <c r="C207" s="56">
        <v>1</v>
      </c>
      <c r="D207" s="710" t="s">
        <v>317</v>
      </c>
      <c r="E207" s="659"/>
      <c r="F207" s="659"/>
      <c r="G207" s="660"/>
      <c r="H207" s="162"/>
      <c r="I207" s="27"/>
      <c r="J207" s="105"/>
      <c r="K207" s="143"/>
      <c r="L207" s="143"/>
      <c r="M207" s="143"/>
      <c r="N207" s="5"/>
      <c r="O207" s="5"/>
      <c r="P207" s="5"/>
      <c r="Q207" s="5"/>
      <c r="R207" s="5"/>
      <c r="S207" s="5"/>
      <c r="T207" s="5"/>
      <c r="U207" s="5"/>
      <c r="V207" s="5"/>
      <c r="W207" s="5"/>
      <c r="X207" s="5"/>
      <c r="Y207" s="5"/>
      <c r="Z207" s="5"/>
    </row>
    <row r="208" spans="1:26" ht="19.5" customHeight="1">
      <c r="A208" s="134"/>
      <c r="B208" s="125"/>
      <c r="C208" s="11">
        <v>2</v>
      </c>
      <c r="D208" s="678" t="s">
        <v>318</v>
      </c>
      <c r="E208" s="654"/>
      <c r="F208" s="654"/>
      <c r="G208" s="657"/>
      <c r="H208" s="161"/>
      <c r="I208" s="27"/>
      <c r="J208" s="108"/>
      <c r="K208" s="106"/>
      <c r="L208" s="106"/>
      <c r="M208" s="106"/>
      <c r="N208" s="5"/>
      <c r="O208" s="5"/>
      <c r="P208" s="5"/>
      <c r="Q208" s="5"/>
      <c r="R208" s="5"/>
      <c r="S208" s="5"/>
      <c r="T208" s="5"/>
      <c r="U208" s="5"/>
      <c r="V208" s="5"/>
      <c r="W208" s="5"/>
      <c r="X208" s="5"/>
      <c r="Y208" s="5"/>
      <c r="Z208" s="5"/>
    </row>
    <row r="209" spans="1:26" ht="19.5" customHeight="1">
      <c r="A209" s="134"/>
      <c r="B209" s="101" t="s">
        <v>195</v>
      </c>
      <c r="C209" s="678" t="s">
        <v>319</v>
      </c>
      <c r="D209" s="654"/>
      <c r="E209" s="654"/>
      <c r="F209" s="654"/>
      <c r="G209" s="657"/>
      <c r="H209" s="161"/>
      <c r="I209" s="27">
        <f>PENUNJANG!L90</f>
        <v>12</v>
      </c>
      <c r="J209" s="108"/>
      <c r="K209" s="106"/>
      <c r="L209" s="106"/>
      <c r="M209" s="106"/>
      <c r="N209" s="5"/>
      <c r="O209" s="5"/>
      <c r="P209" s="5"/>
      <c r="Q209" s="5"/>
      <c r="R209" s="5"/>
      <c r="S209" s="5"/>
      <c r="T209" s="5"/>
      <c r="U209" s="5"/>
      <c r="V209" s="5"/>
      <c r="W209" s="5"/>
      <c r="X209" s="5"/>
      <c r="Y209" s="5"/>
      <c r="Z209" s="5"/>
    </row>
    <row r="210" spans="1:26" ht="19.5" customHeight="1">
      <c r="A210" s="134"/>
      <c r="B210" s="135"/>
      <c r="C210" s="56">
        <v>1</v>
      </c>
      <c r="D210" s="678" t="s">
        <v>320</v>
      </c>
      <c r="E210" s="654"/>
      <c r="F210" s="654"/>
      <c r="G210" s="657"/>
      <c r="H210" s="161"/>
      <c r="I210" s="27"/>
      <c r="J210" s="108"/>
      <c r="K210" s="106"/>
      <c r="L210" s="106"/>
      <c r="M210" s="106"/>
      <c r="N210" s="5"/>
      <c r="O210" s="5"/>
      <c r="P210" s="5"/>
      <c r="Q210" s="5"/>
      <c r="R210" s="5"/>
      <c r="S210" s="5"/>
      <c r="T210" s="5"/>
      <c r="U210" s="5"/>
      <c r="V210" s="5"/>
      <c r="W210" s="5"/>
      <c r="X210" s="5"/>
      <c r="Y210" s="5"/>
      <c r="Z210" s="5"/>
    </row>
    <row r="211" spans="1:26" ht="19.5" customHeight="1">
      <c r="A211" s="134"/>
      <c r="B211" s="135"/>
      <c r="C211" s="60"/>
      <c r="D211" s="27" t="s">
        <v>36</v>
      </c>
      <c r="E211" s="656" t="s">
        <v>321</v>
      </c>
      <c r="F211" s="654"/>
      <c r="G211" s="657"/>
      <c r="H211" s="161"/>
      <c r="I211" s="27"/>
      <c r="J211" s="108"/>
      <c r="K211" s="106"/>
      <c r="L211" s="106"/>
      <c r="M211" s="106"/>
      <c r="N211" s="5"/>
      <c r="O211" s="5"/>
      <c r="P211" s="5"/>
      <c r="Q211" s="5"/>
      <c r="R211" s="5"/>
      <c r="S211" s="5"/>
      <c r="T211" s="5"/>
      <c r="U211" s="5"/>
      <c r="V211" s="5"/>
      <c r="W211" s="5"/>
      <c r="X211" s="5"/>
      <c r="Y211" s="5"/>
      <c r="Z211" s="5"/>
    </row>
    <row r="212" spans="1:26" ht="19.5" customHeight="1">
      <c r="A212" s="134"/>
      <c r="B212" s="135"/>
      <c r="C212" s="159"/>
      <c r="D212" s="27" t="s">
        <v>39</v>
      </c>
      <c r="E212" s="656" t="s">
        <v>307</v>
      </c>
      <c r="F212" s="654"/>
      <c r="G212" s="657"/>
      <c r="H212" s="161"/>
      <c r="I212" s="27"/>
      <c r="J212" s="108"/>
      <c r="K212" s="106"/>
      <c r="L212" s="106"/>
      <c r="M212" s="106"/>
      <c r="N212" s="5"/>
      <c r="O212" s="5"/>
      <c r="P212" s="5"/>
      <c r="Q212" s="5"/>
      <c r="R212" s="5"/>
      <c r="S212" s="5"/>
      <c r="T212" s="5"/>
      <c r="U212" s="5"/>
      <c r="V212" s="5"/>
      <c r="W212" s="5"/>
      <c r="X212" s="5"/>
      <c r="Y212" s="5"/>
      <c r="Z212" s="5"/>
    </row>
    <row r="213" spans="1:26" ht="19.5" customHeight="1">
      <c r="A213" s="140"/>
      <c r="B213" s="135"/>
      <c r="C213" s="56">
        <v>2</v>
      </c>
      <c r="D213" s="678" t="s">
        <v>322</v>
      </c>
      <c r="E213" s="654"/>
      <c r="F213" s="654"/>
      <c r="G213" s="657"/>
      <c r="H213" s="161"/>
      <c r="I213" s="27"/>
      <c r="J213" s="108"/>
      <c r="K213" s="106"/>
      <c r="L213" s="106"/>
      <c r="M213" s="106"/>
      <c r="N213" s="5"/>
      <c r="O213" s="5"/>
      <c r="P213" s="5"/>
      <c r="Q213" s="5"/>
      <c r="R213" s="5"/>
      <c r="S213" s="5"/>
      <c r="T213" s="5"/>
      <c r="U213" s="5"/>
      <c r="V213" s="5"/>
      <c r="W213" s="5"/>
      <c r="X213" s="5"/>
      <c r="Y213" s="5"/>
      <c r="Z213" s="5"/>
    </row>
    <row r="214" spans="1:26" ht="19.5" customHeight="1">
      <c r="A214" s="140"/>
      <c r="B214" s="135"/>
      <c r="C214" s="60"/>
      <c r="D214" s="27" t="s">
        <v>36</v>
      </c>
      <c r="E214" s="656" t="s">
        <v>321</v>
      </c>
      <c r="F214" s="654"/>
      <c r="G214" s="657"/>
      <c r="H214" s="161"/>
      <c r="I214" s="27"/>
      <c r="J214" s="108"/>
      <c r="K214" s="106"/>
      <c r="L214" s="106"/>
      <c r="M214" s="106"/>
      <c r="N214" s="5"/>
      <c r="O214" s="5"/>
      <c r="P214" s="5"/>
      <c r="Q214" s="5"/>
      <c r="R214" s="5"/>
      <c r="S214" s="5"/>
      <c r="T214" s="5"/>
      <c r="U214" s="5"/>
      <c r="V214" s="5"/>
      <c r="W214" s="5"/>
      <c r="X214" s="5"/>
      <c r="Y214" s="5"/>
      <c r="Z214" s="5"/>
    </row>
    <row r="215" spans="1:26" ht="19.5" customHeight="1">
      <c r="A215" s="140"/>
      <c r="B215" s="125"/>
      <c r="C215" s="159"/>
      <c r="D215" s="27" t="s">
        <v>39</v>
      </c>
      <c r="E215" s="43" t="s">
        <v>307</v>
      </c>
      <c r="F215" s="43"/>
      <c r="G215" s="164"/>
      <c r="H215" s="161"/>
      <c r="I215" s="27"/>
      <c r="J215" s="108"/>
      <c r="K215" s="106"/>
      <c r="L215" s="106"/>
      <c r="M215" s="106"/>
      <c r="N215" s="5"/>
      <c r="O215" s="5"/>
      <c r="P215" s="5"/>
      <c r="Q215" s="5"/>
      <c r="R215" s="5"/>
      <c r="S215" s="5"/>
      <c r="T215" s="5"/>
      <c r="U215" s="5"/>
      <c r="V215" s="5"/>
      <c r="W215" s="5"/>
      <c r="X215" s="5"/>
      <c r="Y215" s="5"/>
      <c r="Z215" s="5"/>
    </row>
    <row r="216" spans="1:26" ht="19.5" customHeight="1">
      <c r="A216" s="134"/>
      <c r="B216" s="60" t="s">
        <v>198</v>
      </c>
      <c r="C216" s="678" t="s">
        <v>323</v>
      </c>
      <c r="D216" s="654"/>
      <c r="E216" s="654"/>
      <c r="F216" s="654"/>
      <c r="G216" s="657"/>
      <c r="H216" s="161"/>
      <c r="I216" s="27">
        <f>PENUNJANG!L133</f>
        <v>0</v>
      </c>
      <c r="J216" s="108"/>
      <c r="K216" s="106"/>
      <c r="L216" s="106"/>
      <c r="M216" s="106"/>
      <c r="N216" s="5"/>
      <c r="O216" s="5"/>
      <c r="P216" s="5"/>
      <c r="Q216" s="5"/>
      <c r="R216" s="5"/>
      <c r="S216" s="5"/>
      <c r="T216" s="5"/>
      <c r="U216" s="5"/>
      <c r="V216" s="5"/>
      <c r="W216" s="5"/>
      <c r="X216" s="5"/>
      <c r="Y216" s="5"/>
      <c r="Z216" s="5"/>
    </row>
    <row r="217" spans="1:26" ht="19.5" customHeight="1">
      <c r="A217" s="134"/>
      <c r="B217" s="60"/>
      <c r="C217" s="158">
        <v>1</v>
      </c>
      <c r="D217" s="704" t="s">
        <v>324</v>
      </c>
      <c r="E217" s="654"/>
      <c r="F217" s="654"/>
      <c r="G217" s="657"/>
      <c r="H217" s="161"/>
      <c r="I217" s="27"/>
      <c r="J217" s="108"/>
      <c r="K217" s="106"/>
      <c r="L217" s="106"/>
      <c r="M217" s="106"/>
      <c r="N217" s="5"/>
      <c r="O217" s="5"/>
      <c r="P217" s="5"/>
      <c r="Q217" s="5"/>
      <c r="R217" s="5"/>
      <c r="S217" s="5"/>
      <c r="T217" s="5"/>
      <c r="U217" s="5"/>
      <c r="V217" s="5"/>
      <c r="W217" s="5"/>
      <c r="X217" s="5"/>
      <c r="Y217" s="5"/>
      <c r="Z217" s="5"/>
    </row>
    <row r="218" spans="1:26" ht="19.5" customHeight="1">
      <c r="A218" s="134"/>
      <c r="B218" s="135"/>
      <c r="C218" s="60"/>
      <c r="D218" s="27" t="s">
        <v>310</v>
      </c>
      <c r="E218" s="678" t="s">
        <v>325</v>
      </c>
      <c r="F218" s="654"/>
      <c r="G218" s="657"/>
      <c r="H218" s="161"/>
      <c r="I218" s="27"/>
      <c r="J218" s="108"/>
      <c r="K218" s="106"/>
      <c r="L218" s="106"/>
      <c r="M218" s="106"/>
      <c r="N218" s="5"/>
      <c r="O218" s="5"/>
      <c r="P218" s="5"/>
      <c r="Q218" s="5"/>
      <c r="R218" s="5"/>
      <c r="S218" s="5"/>
      <c r="T218" s="5"/>
      <c r="U218" s="5"/>
      <c r="V218" s="5"/>
      <c r="W218" s="5"/>
      <c r="X218" s="5"/>
      <c r="Y218" s="5"/>
      <c r="Z218" s="5"/>
    </row>
    <row r="219" spans="1:26" ht="19.5" customHeight="1">
      <c r="A219" s="134"/>
      <c r="B219" s="60"/>
      <c r="C219" s="60"/>
      <c r="D219" s="27" t="s">
        <v>289</v>
      </c>
      <c r="E219" s="678" t="s">
        <v>326</v>
      </c>
      <c r="F219" s="654"/>
      <c r="G219" s="657"/>
      <c r="H219" s="161"/>
      <c r="I219" s="27"/>
      <c r="J219" s="108"/>
      <c r="K219" s="106"/>
      <c r="L219" s="106"/>
      <c r="M219" s="106"/>
      <c r="N219" s="5"/>
      <c r="O219" s="5"/>
      <c r="P219" s="5"/>
      <c r="Q219" s="5"/>
      <c r="R219" s="5"/>
      <c r="S219" s="5"/>
      <c r="T219" s="5"/>
      <c r="U219" s="5"/>
      <c r="V219" s="5"/>
      <c r="W219" s="5"/>
      <c r="X219" s="5"/>
      <c r="Y219" s="5"/>
      <c r="Z219" s="5"/>
    </row>
    <row r="220" spans="1:26" ht="19.5" customHeight="1">
      <c r="A220" s="134"/>
      <c r="B220" s="60"/>
      <c r="C220" s="159"/>
      <c r="D220" s="27" t="s">
        <v>313</v>
      </c>
      <c r="E220" s="678" t="s">
        <v>327</v>
      </c>
      <c r="F220" s="654"/>
      <c r="G220" s="657"/>
      <c r="H220" s="161"/>
      <c r="I220" s="27"/>
      <c r="J220" s="108"/>
      <c r="K220" s="106"/>
      <c r="L220" s="106"/>
      <c r="M220" s="106"/>
      <c r="N220" s="5"/>
      <c r="O220" s="5"/>
      <c r="P220" s="5"/>
      <c r="Q220" s="5"/>
      <c r="R220" s="5"/>
      <c r="S220" s="5"/>
      <c r="T220" s="5"/>
      <c r="U220" s="5"/>
      <c r="V220" s="5"/>
      <c r="W220" s="5"/>
      <c r="X220" s="5"/>
      <c r="Y220" s="5"/>
      <c r="Z220" s="5"/>
    </row>
    <row r="221" spans="1:26" ht="19.5" customHeight="1">
      <c r="A221" s="134"/>
      <c r="B221" s="60"/>
      <c r="C221" s="56">
        <v>2</v>
      </c>
      <c r="D221" s="678" t="s">
        <v>328</v>
      </c>
      <c r="E221" s="654"/>
      <c r="F221" s="654"/>
      <c r="G221" s="657"/>
      <c r="H221" s="161"/>
      <c r="I221" s="27"/>
      <c r="J221" s="108"/>
      <c r="K221" s="106"/>
      <c r="L221" s="106"/>
      <c r="M221" s="106"/>
      <c r="N221" s="5"/>
      <c r="O221" s="5"/>
      <c r="P221" s="5"/>
      <c r="Q221" s="5"/>
      <c r="R221" s="5"/>
      <c r="S221" s="5"/>
      <c r="T221" s="5"/>
      <c r="U221" s="5"/>
      <c r="V221" s="5"/>
      <c r="W221" s="5"/>
      <c r="X221" s="5"/>
      <c r="Y221" s="5"/>
      <c r="Z221" s="5"/>
    </row>
    <row r="222" spans="1:26" ht="19.5" customHeight="1">
      <c r="A222" s="134"/>
      <c r="B222" s="60"/>
      <c r="C222" s="60"/>
      <c r="D222" s="11" t="s">
        <v>36</v>
      </c>
      <c r="E222" s="656" t="s">
        <v>277</v>
      </c>
      <c r="F222" s="654"/>
      <c r="G222" s="657"/>
      <c r="H222" s="161"/>
      <c r="I222" s="27"/>
      <c r="J222" s="108"/>
      <c r="K222" s="106"/>
      <c r="L222" s="106"/>
      <c r="M222" s="106"/>
      <c r="N222" s="5"/>
      <c r="O222" s="5"/>
      <c r="P222" s="5"/>
      <c r="Q222" s="5"/>
      <c r="R222" s="5"/>
      <c r="S222" s="5"/>
      <c r="T222" s="5"/>
      <c r="U222" s="5"/>
      <c r="V222" s="5"/>
      <c r="W222" s="5"/>
      <c r="X222" s="5"/>
      <c r="Y222" s="5"/>
      <c r="Z222" s="5"/>
    </row>
    <row r="223" spans="1:26" ht="19.5" customHeight="1">
      <c r="A223" s="134"/>
      <c r="B223" s="60"/>
      <c r="C223" s="60"/>
      <c r="D223" s="11" t="s">
        <v>289</v>
      </c>
      <c r="E223" s="656" t="s">
        <v>278</v>
      </c>
      <c r="F223" s="654"/>
      <c r="G223" s="657"/>
      <c r="H223" s="161"/>
      <c r="I223" s="27"/>
      <c r="J223" s="108"/>
      <c r="K223" s="106"/>
      <c r="L223" s="106"/>
      <c r="M223" s="106"/>
      <c r="N223" s="5"/>
      <c r="O223" s="5"/>
      <c r="P223" s="5"/>
      <c r="Q223" s="5"/>
      <c r="R223" s="5"/>
      <c r="S223" s="5"/>
      <c r="T223" s="5"/>
      <c r="U223" s="5"/>
      <c r="V223" s="5"/>
      <c r="W223" s="5"/>
      <c r="X223" s="5"/>
      <c r="Y223" s="5"/>
      <c r="Z223" s="5"/>
    </row>
    <row r="224" spans="1:26" ht="19.5" customHeight="1">
      <c r="A224" s="134"/>
      <c r="B224" s="159"/>
      <c r="C224" s="159"/>
      <c r="D224" s="11" t="s">
        <v>313</v>
      </c>
      <c r="E224" s="656" t="s">
        <v>329</v>
      </c>
      <c r="F224" s="654"/>
      <c r="G224" s="657"/>
      <c r="H224" s="161"/>
      <c r="I224" s="27"/>
      <c r="J224" s="108"/>
      <c r="K224" s="106"/>
      <c r="L224" s="106"/>
      <c r="M224" s="106"/>
      <c r="N224" s="5"/>
      <c r="O224" s="5"/>
      <c r="P224" s="5"/>
      <c r="Q224" s="5"/>
      <c r="R224" s="5"/>
      <c r="S224" s="5"/>
      <c r="T224" s="5"/>
      <c r="U224" s="5"/>
      <c r="V224" s="5"/>
      <c r="W224" s="5"/>
      <c r="X224" s="5"/>
      <c r="Y224" s="5"/>
      <c r="Z224" s="5"/>
    </row>
    <row r="225" spans="1:26" ht="35.25" customHeight="1">
      <c r="A225" s="134"/>
      <c r="B225" s="119" t="s">
        <v>201</v>
      </c>
      <c r="C225" s="704" t="s">
        <v>330</v>
      </c>
      <c r="D225" s="654"/>
      <c r="E225" s="654"/>
      <c r="F225" s="654"/>
      <c r="G225" s="657"/>
      <c r="H225" s="170"/>
      <c r="I225" s="27">
        <f>PENUNJANG!L142</f>
        <v>0</v>
      </c>
      <c r="J225" s="108"/>
      <c r="K225" s="106"/>
      <c r="L225" s="106"/>
      <c r="M225" s="106"/>
      <c r="N225" s="5"/>
      <c r="O225" s="5"/>
      <c r="P225" s="5"/>
      <c r="Q225" s="5"/>
      <c r="R225" s="5"/>
      <c r="S225" s="5"/>
      <c r="T225" s="5"/>
      <c r="U225" s="5"/>
      <c r="V225" s="5"/>
      <c r="W225" s="5"/>
      <c r="X225" s="5"/>
      <c r="Y225" s="5"/>
      <c r="Z225" s="5"/>
    </row>
    <row r="226" spans="1:26" ht="19.5" customHeight="1">
      <c r="A226" s="134"/>
      <c r="B226" s="135"/>
      <c r="C226" s="11">
        <v>1</v>
      </c>
      <c r="D226" s="678" t="s">
        <v>331</v>
      </c>
      <c r="E226" s="654"/>
      <c r="F226" s="654"/>
      <c r="G226" s="657"/>
      <c r="H226" s="170"/>
      <c r="I226" s="27"/>
      <c r="J226" s="108"/>
      <c r="K226" s="106"/>
      <c r="L226" s="106"/>
      <c r="M226" s="106"/>
      <c r="N226" s="5"/>
      <c r="O226" s="5"/>
      <c r="P226" s="5"/>
      <c r="Q226" s="5"/>
      <c r="R226" s="5"/>
      <c r="S226" s="5"/>
      <c r="T226" s="5"/>
      <c r="U226" s="5"/>
      <c r="V226" s="5"/>
      <c r="W226" s="5"/>
      <c r="X226" s="5"/>
      <c r="Y226" s="5"/>
      <c r="Z226" s="5"/>
    </row>
    <row r="227" spans="1:26" ht="19.5" customHeight="1">
      <c r="A227" s="134"/>
      <c r="B227" s="135"/>
      <c r="C227" s="11">
        <v>2</v>
      </c>
      <c r="D227" s="678" t="s">
        <v>332</v>
      </c>
      <c r="E227" s="654"/>
      <c r="F227" s="654"/>
      <c r="G227" s="657"/>
      <c r="H227" s="161"/>
      <c r="I227" s="27"/>
      <c r="J227" s="108"/>
      <c r="K227" s="106"/>
      <c r="L227" s="106"/>
      <c r="M227" s="106"/>
      <c r="N227" s="5"/>
      <c r="O227" s="5"/>
      <c r="P227" s="5"/>
      <c r="Q227" s="5"/>
      <c r="R227" s="5"/>
      <c r="S227" s="5"/>
      <c r="T227" s="5"/>
      <c r="U227" s="5"/>
      <c r="V227" s="5"/>
      <c r="W227" s="5"/>
      <c r="X227" s="5"/>
      <c r="Y227" s="5"/>
      <c r="Z227" s="5"/>
    </row>
    <row r="228" spans="1:26" ht="19.5" customHeight="1">
      <c r="A228" s="134"/>
      <c r="B228" s="159"/>
      <c r="C228" s="11">
        <v>3</v>
      </c>
      <c r="D228" s="678" t="s">
        <v>333</v>
      </c>
      <c r="E228" s="654"/>
      <c r="F228" s="654"/>
      <c r="G228" s="657"/>
      <c r="H228" s="161"/>
      <c r="I228" s="27"/>
      <c r="J228" s="108"/>
      <c r="K228" s="106"/>
      <c r="L228" s="106"/>
      <c r="M228" s="106"/>
      <c r="N228" s="5"/>
      <c r="O228" s="5"/>
      <c r="P228" s="5"/>
      <c r="Q228" s="5"/>
      <c r="R228" s="5"/>
      <c r="S228" s="5"/>
      <c r="T228" s="5"/>
      <c r="U228" s="5"/>
      <c r="V228" s="5"/>
      <c r="W228" s="5"/>
      <c r="X228" s="5"/>
      <c r="Y228" s="5"/>
      <c r="Z228" s="5"/>
    </row>
    <row r="229" spans="1:26" ht="19.5" customHeight="1">
      <c r="A229" s="134"/>
      <c r="B229" s="56" t="s">
        <v>165</v>
      </c>
      <c r="C229" s="678" t="s">
        <v>334</v>
      </c>
      <c r="D229" s="654"/>
      <c r="E229" s="654"/>
      <c r="F229" s="654"/>
      <c r="G229" s="657"/>
      <c r="H229" s="161"/>
      <c r="I229" s="27">
        <f>PENUNJANG!L146</f>
        <v>0</v>
      </c>
      <c r="J229" s="108"/>
      <c r="K229" s="106"/>
      <c r="L229" s="106"/>
      <c r="M229" s="106"/>
      <c r="N229" s="5"/>
      <c r="O229" s="5"/>
      <c r="P229" s="5"/>
      <c r="Q229" s="5"/>
      <c r="R229" s="5"/>
      <c r="S229" s="5"/>
      <c r="T229" s="5"/>
      <c r="U229" s="5"/>
      <c r="V229" s="5"/>
      <c r="W229" s="5"/>
      <c r="X229" s="5"/>
      <c r="Y229" s="5"/>
      <c r="Z229" s="5"/>
    </row>
    <row r="230" spans="1:26" ht="19.5" customHeight="1">
      <c r="A230" s="134"/>
      <c r="B230" s="60"/>
      <c r="C230" s="11">
        <v>1</v>
      </c>
      <c r="D230" s="51" t="s">
        <v>277</v>
      </c>
      <c r="E230" s="51"/>
      <c r="F230" s="51"/>
      <c r="G230" s="51"/>
      <c r="H230" s="161"/>
      <c r="I230" s="27"/>
      <c r="J230" s="108"/>
      <c r="K230" s="106"/>
      <c r="L230" s="106"/>
      <c r="M230" s="106"/>
      <c r="N230" s="5"/>
      <c r="O230" s="5"/>
      <c r="P230" s="5"/>
      <c r="Q230" s="5"/>
      <c r="R230" s="5"/>
      <c r="S230" s="5"/>
      <c r="T230" s="5"/>
      <c r="U230" s="5"/>
      <c r="V230" s="5"/>
      <c r="W230" s="5"/>
      <c r="X230" s="5"/>
      <c r="Y230" s="5"/>
      <c r="Z230" s="5"/>
    </row>
    <row r="231" spans="1:26" ht="19.5" customHeight="1">
      <c r="A231" s="134"/>
      <c r="B231" s="60"/>
      <c r="C231" s="11">
        <v>2</v>
      </c>
      <c r="D231" s="51" t="s">
        <v>278</v>
      </c>
      <c r="E231" s="51"/>
      <c r="F231" s="51"/>
      <c r="G231" s="164"/>
      <c r="H231" s="161"/>
      <c r="I231" s="27"/>
      <c r="J231" s="108"/>
      <c r="K231" s="106"/>
      <c r="L231" s="106"/>
      <c r="M231" s="106"/>
      <c r="N231" s="5"/>
      <c r="O231" s="5"/>
      <c r="P231" s="5"/>
      <c r="Q231" s="5"/>
      <c r="R231" s="5"/>
      <c r="S231" s="5"/>
      <c r="T231" s="5"/>
      <c r="U231" s="5"/>
      <c r="V231" s="5"/>
      <c r="W231" s="5"/>
      <c r="X231" s="5"/>
      <c r="Y231" s="5"/>
      <c r="Z231" s="5"/>
    </row>
    <row r="232" spans="1:26" ht="19.5" customHeight="1">
      <c r="A232" s="134"/>
      <c r="B232" s="159"/>
      <c r="C232" s="11">
        <v>3</v>
      </c>
      <c r="D232" s="51" t="s">
        <v>335</v>
      </c>
      <c r="E232" s="51"/>
      <c r="F232" s="51"/>
      <c r="G232" s="164"/>
      <c r="H232" s="161"/>
      <c r="I232" s="27"/>
      <c r="J232" s="108"/>
      <c r="K232" s="106"/>
      <c r="L232" s="106"/>
      <c r="M232" s="106"/>
      <c r="N232" s="5"/>
      <c r="O232" s="5"/>
      <c r="P232" s="5"/>
      <c r="Q232" s="5"/>
      <c r="R232" s="5"/>
      <c r="S232" s="5"/>
      <c r="T232" s="5"/>
      <c r="U232" s="5"/>
      <c r="V232" s="5"/>
      <c r="W232" s="5"/>
      <c r="X232" s="5"/>
      <c r="Y232" s="5"/>
      <c r="Z232" s="5"/>
    </row>
    <row r="233" spans="1:26" ht="19.5" customHeight="1">
      <c r="A233" s="138"/>
      <c r="B233" s="56" t="s">
        <v>207</v>
      </c>
      <c r="C233" s="678" t="s">
        <v>336</v>
      </c>
      <c r="D233" s="654"/>
      <c r="E233" s="654"/>
      <c r="F233" s="654"/>
      <c r="G233" s="657"/>
      <c r="H233" s="93"/>
      <c r="I233" s="27">
        <f>PENUNJANG!L150</f>
        <v>0</v>
      </c>
      <c r="J233" s="11"/>
      <c r="K233" s="11"/>
      <c r="L233" s="11"/>
      <c r="M233" s="11"/>
      <c r="N233" s="5"/>
      <c r="O233" s="5"/>
      <c r="P233" s="5"/>
      <c r="Q233" s="5"/>
      <c r="R233" s="5"/>
      <c r="S233" s="5"/>
      <c r="T233" s="5"/>
      <c r="U233" s="5"/>
      <c r="V233" s="5"/>
      <c r="W233" s="5"/>
      <c r="X233" s="5"/>
      <c r="Y233" s="5"/>
      <c r="Z233" s="5"/>
    </row>
    <row r="234" spans="1:26" ht="32.25" customHeight="1">
      <c r="A234" s="138"/>
      <c r="B234" s="159"/>
      <c r="C234" s="171"/>
      <c r="D234" s="678" t="s">
        <v>337</v>
      </c>
      <c r="E234" s="654"/>
      <c r="F234" s="654"/>
      <c r="G234" s="657"/>
      <c r="H234" s="94"/>
      <c r="I234" s="27"/>
      <c r="J234" s="11"/>
      <c r="K234" s="11"/>
      <c r="L234" s="11"/>
      <c r="M234" s="11"/>
      <c r="N234" s="5"/>
      <c r="O234" s="5"/>
      <c r="P234" s="5"/>
      <c r="Q234" s="5"/>
      <c r="R234" s="5"/>
      <c r="S234" s="5"/>
      <c r="T234" s="5"/>
      <c r="U234" s="5"/>
      <c r="V234" s="5"/>
      <c r="W234" s="5"/>
      <c r="X234" s="5"/>
      <c r="Y234" s="5"/>
      <c r="Z234" s="5"/>
    </row>
    <row r="235" spans="1:26" ht="19.5" customHeight="1">
      <c r="A235" s="138"/>
      <c r="B235" s="172" t="s">
        <v>217</v>
      </c>
      <c r="C235" s="715" t="str">
        <f>PENUNJANG!C152</f>
        <v>Menjadi Asesor</v>
      </c>
      <c r="D235" s="654"/>
      <c r="E235" s="654"/>
      <c r="F235" s="654"/>
      <c r="G235" s="657"/>
      <c r="H235" s="173"/>
      <c r="I235" s="23">
        <f>PENUNJANG!L152</f>
        <v>0</v>
      </c>
      <c r="J235" s="57"/>
      <c r="K235" s="57"/>
      <c r="L235" s="57"/>
      <c r="M235" s="57"/>
      <c r="N235" s="5"/>
      <c r="O235" s="5"/>
      <c r="P235" s="5"/>
      <c r="Q235" s="5"/>
      <c r="R235" s="5"/>
      <c r="S235" s="5"/>
      <c r="T235" s="5"/>
      <c r="U235" s="5"/>
      <c r="V235" s="5"/>
      <c r="W235" s="5"/>
      <c r="X235" s="5"/>
      <c r="Y235" s="5"/>
      <c r="Z235" s="5"/>
    </row>
    <row r="236" spans="1:26" ht="32.25" customHeight="1">
      <c r="A236" s="138"/>
      <c r="B236" s="174"/>
      <c r="C236" s="175"/>
      <c r="D236" s="715" t="str">
        <f>PENUNJANG!D153</f>
        <v>Menjadi Asesor kegiatan seperti PAK, BKD, Hibah Penelitian dan Pengabdian (tiap kegiatan)</v>
      </c>
      <c r="E236" s="654"/>
      <c r="F236" s="654"/>
      <c r="G236" s="657"/>
      <c r="H236" s="176"/>
      <c r="I236" s="23"/>
      <c r="J236" s="57"/>
      <c r="K236" s="57"/>
      <c r="L236" s="57"/>
      <c r="M236" s="57"/>
      <c r="N236" s="5"/>
      <c r="O236" s="5"/>
      <c r="P236" s="5"/>
      <c r="Q236" s="5"/>
      <c r="R236" s="5"/>
      <c r="S236" s="5"/>
      <c r="T236" s="5"/>
      <c r="U236" s="5"/>
      <c r="V236" s="5"/>
      <c r="W236" s="5"/>
      <c r="X236" s="5"/>
      <c r="Y236" s="5"/>
      <c r="Z236" s="5"/>
    </row>
    <row r="237" spans="1:26" ht="24.75" customHeight="1">
      <c r="A237" s="159"/>
      <c r="B237" s="717" t="s">
        <v>338</v>
      </c>
      <c r="C237" s="654"/>
      <c r="D237" s="654"/>
      <c r="E237" s="654"/>
      <c r="F237" s="654"/>
      <c r="G237" s="657"/>
      <c r="H237" s="177">
        <f t="shared" ref="H237:J237" si="2">H179</f>
        <v>40</v>
      </c>
      <c r="I237" s="177">
        <f t="shared" si="2"/>
        <v>130</v>
      </c>
      <c r="J237" s="177">
        <f t="shared" si="2"/>
        <v>170</v>
      </c>
      <c r="K237" s="8"/>
      <c r="L237" s="8"/>
      <c r="M237" s="8"/>
      <c r="N237" s="1"/>
      <c r="O237" s="1"/>
      <c r="P237" s="1"/>
      <c r="Q237" s="1"/>
      <c r="R237" s="1"/>
      <c r="S237" s="1"/>
      <c r="T237" s="1"/>
      <c r="U237" s="1"/>
      <c r="V237" s="1"/>
      <c r="W237" s="1"/>
      <c r="X237" s="1"/>
      <c r="Y237" s="1"/>
      <c r="Z237" s="1"/>
    </row>
    <row r="238" spans="1:26" ht="24.75" customHeight="1">
      <c r="A238" s="31"/>
      <c r="B238" s="6"/>
      <c r="C238" s="6"/>
      <c r="D238" s="6"/>
      <c r="E238" s="6"/>
      <c r="F238" s="6"/>
      <c r="G238" s="6"/>
      <c r="H238" s="31"/>
      <c r="I238" s="31"/>
      <c r="J238" s="31"/>
      <c r="K238" s="31"/>
      <c r="L238" s="31"/>
      <c r="M238" s="31"/>
      <c r="N238" s="1"/>
      <c r="O238" s="1"/>
      <c r="P238" s="1"/>
      <c r="Q238" s="1"/>
      <c r="R238" s="1"/>
      <c r="S238" s="1"/>
      <c r="T238" s="1"/>
      <c r="U238" s="1"/>
      <c r="V238" s="1"/>
      <c r="W238" s="1"/>
      <c r="X238" s="1"/>
      <c r="Y238" s="1"/>
      <c r="Z238" s="1"/>
    </row>
    <row r="239" spans="1:26" ht="15.75" customHeight="1">
      <c r="A239" s="178"/>
      <c r="B239" s="179"/>
      <c r="C239" s="180"/>
      <c r="D239" s="180"/>
      <c r="E239" s="180"/>
      <c r="F239" s="180"/>
      <c r="G239" s="180"/>
      <c r="H239" s="70"/>
      <c r="I239" s="181"/>
      <c r="J239" s="182"/>
      <c r="K239" s="183"/>
      <c r="L239" s="183"/>
      <c r="M239" s="183"/>
      <c r="N239" s="5"/>
      <c r="O239" s="5"/>
      <c r="P239" s="5"/>
      <c r="Q239" s="5"/>
      <c r="R239" s="5"/>
      <c r="S239" s="5"/>
      <c r="T239" s="5"/>
      <c r="U239" s="5"/>
      <c r="V239" s="5"/>
      <c r="W239" s="5"/>
      <c r="X239" s="5"/>
      <c r="Y239" s="5"/>
      <c r="Z239" s="5"/>
    </row>
    <row r="240" spans="1:26" ht="36.75" customHeight="1">
      <c r="A240" s="184" t="s">
        <v>106</v>
      </c>
      <c r="B240" s="185" t="s">
        <v>339</v>
      </c>
      <c r="C240" s="186"/>
      <c r="D240" s="187"/>
      <c r="E240" s="187"/>
      <c r="F240" s="187"/>
      <c r="G240" s="188"/>
      <c r="H240" s="189"/>
      <c r="I240" s="97"/>
      <c r="J240" s="97"/>
      <c r="K240" s="97"/>
      <c r="L240" s="97"/>
      <c r="M240" s="100"/>
      <c r="N240" s="1"/>
      <c r="O240" s="1"/>
      <c r="P240" s="5"/>
      <c r="Q240" s="5"/>
      <c r="R240" s="5"/>
      <c r="S240" s="5"/>
      <c r="T240" s="5"/>
      <c r="U240" s="5"/>
      <c r="V240" s="5"/>
      <c r="W240" s="5"/>
      <c r="X240" s="5"/>
      <c r="Y240" s="5"/>
      <c r="Z240" s="5"/>
    </row>
    <row r="241" spans="1:26" ht="33" customHeight="1">
      <c r="A241" s="190"/>
      <c r="B241" s="191" t="s">
        <v>140</v>
      </c>
      <c r="C241" s="714" t="s">
        <v>340</v>
      </c>
      <c r="D241" s="647"/>
      <c r="E241" s="647"/>
      <c r="F241" s="647"/>
      <c r="G241" s="698"/>
      <c r="H241" s="192"/>
      <c r="I241" s="31"/>
      <c r="J241" s="89"/>
      <c r="K241" s="89"/>
      <c r="L241" s="89"/>
      <c r="M241" s="193"/>
      <c r="N241" s="194"/>
      <c r="O241" s="90"/>
      <c r="P241" s="5"/>
      <c r="Q241" s="5"/>
      <c r="R241" s="5"/>
      <c r="S241" s="5"/>
      <c r="T241" s="5"/>
      <c r="U241" s="5"/>
      <c r="V241" s="5"/>
      <c r="W241" s="5"/>
      <c r="X241" s="5"/>
      <c r="Y241" s="5"/>
      <c r="Z241" s="5"/>
    </row>
    <row r="242" spans="1:26" ht="21" customHeight="1">
      <c r="A242" s="190"/>
      <c r="B242" s="192" t="s">
        <v>142</v>
      </c>
      <c r="C242" s="716" t="s">
        <v>341</v>
      </c>
      <c r="D242" s="647"/>
      <c r="E242" s="647"/>
      <c r="F242" s="647"/>
      <c r="G242" s="698"/>
      <c r="H242" s="195"/>
      <c r="I242" s="195"/>
      <c r="J242" s="89"/>
      <c r="K242" s="89"/>
      <c r="L242" s="89"/>
      <c r="M242" s="193"/>
      <c r="N242" s="90"/>
      <c r="O242" s="90"/>
      <c r="P242" s="5"/>
      <c r="Q242" s="5"/>
      <c r="R242" s="5"/>
      <c r="S242" s="5"/>
      <c r="T242" s="5"/>
      <c r="U242" s="5"/>
      <c r="V242" s="5"/>
      <c r="W242" s="5"/>
      <c r="X242" s="5"/>
      <c r="Y242" s="5"/>
      <c r="Z242" s="5"/>
    </row>
    <row r="243" spans="1:26" ht="34.5" customHeight="1">
      <c r="A243" s="190"/>
      <c r="B243" s="191" t="s">
        <v>144</v>
      </c>
      <c r="C243" s="714" t="s">
        <v>342</v>
      </c>
      <c r="D243" s="647"/>
      <c r="E243" s="647"/>
      <c r="F243" s="647"/>
      <c r="G243" s="698"/>
      <c r="H243" s="195"/>
      <c r="I243" s="195"/>
      <c r="J243" s="89"/>
      <c r="K243" s="89"/>
      <c r="L243" s="89"/>
      <c r="M243" s="193"/>
      <c r="N243" s="90"/>
      <c r="O243" s="90"/>
      <c r="P243" s="5"/>
      <c r="Q243" s="5"/>
      <c r="R243" s="5"/>
      <c r="S243" s="5"/>
      <c r="T243" s="5"/>
      <c r="U243" s="5"/>
      <c r="V243" s="5"/>
      <c r="W243" s="5"/>
      <c r="X243" s="5"/>
      <c r="Y243" s="5"/>
      <c r="Z243" s="5"/>
    </row>
    <row r="244" spans="1:26" ht="21" customHeight="1">
      <c r="A244" s="190"/>
      <c r="B244" s="192" t="s">
        <v>146</v>
      </c>
      <c r="C244" s="1" t="s">
        <v>343</v>
      </c>
      <c r="D244" s="196"/>
      <c r="E244" s="196"/>
      <c r="F244" s="196"/>
      <c r="G244" s="197"/>
      <c r="H244" s="192"/>
      <c r="I244" s="31"/>
      <c r="J244" s="89"/>
      <c r="K244" s="89"/>
      <c r="L244" s="89"/>
      <c r="M244" s="193"/>
      <c r="N244" s="90"/>
      <c r="O244" s="90"/>
      <c r="P244" s="5"/>
      <c r="Q244" s="5"/>
      <c r="R244" s="5"/>
      <c r="S244" s="5"/>
      <c r="T244" s="5"/>
      <c r="U244" s="5"/>
      <c r="V244" s="5"/>
      <c r="W244" s="5"/>
      <c r="X244" s="5"/>
      <c r="Y244" s="5"/>
      <c r="Z244" s="5"/>
    </row>
    <row r="245" spans="1:26" ht="19.5" customHeight="1">
      <c r="A245" s="190"/>
      <c r="B245" s="191"/>
      <c r="C245" s="5"/>
      <c r="D245" s="198"/>
      <c r="E245" s="198"/>
      <c r="F245" s="198"/>
      <c r="G245" s="199"/>
      <c r="H245" s="191"/>
      <c r="I245" s="693" t="s">
        <v>344</v>
      </c>
      <c r="J245" s="647"/>
      <c r="K245" s="647"/>
      <c r="L245" s="647"/>
      <c r="M245" s="200"/>
      <c r="N245" s="5"/>
      <c r="O245" s="90"/>
      <c r="P245" s="5"/>
      <c r="Q245" s="5"/>
      <c r="R245" s="5"/>
      <c r="S245" s="5"/>
      <c r="T245" s="5"/>
      <c r="U245" s="5"/>
      <c r="V245" s="5"/>
      <c r="W245" s="5"/>
      <c r="X245" s="5"/>
      <c r="Y245" s="5"/>
      <c r="Z245" s="5"/>
    </row>
    <row r="246" spans="1:26" ht="19.5" customHeight="1">
      <c r="A246" s="190"/>
      <c r="B246" s="191"/>
      <c r="C246" s="5"/>
      <c r="D246" s="198"/>
      <c r="E246" s="198"/>
      <c r="F246" s="198"/>
      <c r="G246" s="199"/>
      <c r="H246" s="191"/>
      <c r="I246" s="694" t="s">
        <v>345</v>
      </c>
      <c r="J246" s="647"/>
      <c r="K246" s="647"/>
      <c r="L246" s="647"/>
      <c r="M246" s="193"/>
      <c r="N246" s="90"/>
      <c r="O246" s="90"/>
      <c r="P246" s="5"/>
      <c r="Q246" s="5"/>
      <c r="R246" s="5"/>
      <c r="S246" s="5"/>
      <c r="T246" s="5"/>
      <c r="U246" s="5"/>
      <c r="V246" s="5"/>
      <c r="W246" s="5"/>
      <c r="X246" s="5"/>
      <c r="Y246" s="5"/>
      <c r="Z246" s="5"/>
    </row>
    <row r="247" spans="1:26" ht="19.5" customHeight="1">
      <c r="A247" s="190"/>
      <c r="B247" s="191"/>
      <c r="C247" s="5"/>
      <c r="D247" s="198"/>
      <c r="E247" s="198"/>
      <c r="F247" s="198"/>
      <c r="G247" s="199"/>
      <c r="H247" s="697" t="s">
        <v>346</v>
      </c>
      <c r="I247" s="647"/>
      <c r="J247" s="647"/>
      <c r="K247" s="647"/>
      <c r="L247" s="647"/>
      <c r="M247" s="698"/>
      <c r="N247" s="90"/>
      <c r="O247" s="90"/>
      <c r="P247" s="5"/>
      <c r="Q247" s="5"/>
      <c r="R247" s="5"/>
      <c r="S247" s="5"/>
      <c r="T247" s="5"/>
      <c r="U247" s="5"/>
      <c r="V247" s="5"/>
      <c r="W247" s="5"/>
      <c r="X247" s="5"/>
      <c r="Y247" s="5"/>
      <c r="Z247" s="5"/>
    </row>
    <row r="248" spans="1:26" ht="19.5" customHeight="1">
      <c r="A248" s="190"/>
      <c r="B248" s="191"/>
      <c r="C248" s="5"/>
      <c r="D248" s="198"/>
      <c r="E248" s="198"/>
      <c r="F248" s="198"/>
      <c r="G248" s="199"/>
      <c r="H248" s="191"/>
      <c r="I248" s="693" t="s">
        <v>347</v>
      </c>
      <c r="J248" s="647"/>
      <c r="K248" s="647"/>
      <c r="L248" s="647"/>
      <c r="M248" s="193"/>
      <c r="N248" s="90"/>
      <c r="O248" s="90"/>
      <c r="P248" s="5"/>
      <c r="Q248" s="5"/>
      <c r="R248" s="5"/>
      <c r="S248" s="5"/>
      <c r="T248" s="5"/>
      <c r="U248" s="5"/>
      <c r="V248" s="5"/>
      <c r="W248" s="5"/>
      <c r="X248" s="5"/>
      <c r="Y248" s="5"/>
      <c r="Z248" s="5"/>
    </row>
    <row r="249" spans="1:26" ht="19.5" customHeight="1">
      <c r="A249" s="190"/>
      <c r="B249" s="191"/>
      <c r="C249" s="5"/>
      <c r="D249" s="198"/>
      <c r="E249" s="198"/>
      <c r="F249" s="198"/>
      <c r="G249" s="199"/>
      <c r="H249" s="191"/>
      <c r="I249" s="89"/>
      <c r="J249" s="89"/>
      <c r="K249" s="89"/>
      <c r="L249" s="89"/>
      <c r="M249" s="193"/>
      <c r="N249" s="90"/>
      <c r="O249" s="90"/>
      <c r="P249" s="5"/>
      <c r="Q249" s="5"/>
      <c r="R249" s="5"/>
      <c r="S249" s="5"/>
      <c r="T249" s="5"/>
      <c r="U249" s="5"/>
      <c r="V249" s="5"/>
      <c r="W249" s="5"/>
      <c r="X249" s="5"/>
      <c r="Y249" s="5"/>
      <c r="Z249" s="5"/>
    </row>
    <row r="250" spans="1:26" ht="19.5" customHeight="1">
      <c r="A250" s="190"/>
      <c r="B250" s="191"/>
      <c r="C250" s="5"/>
      <c r="D250" s="198"/>
      <c r="E250" s="198"/>
      <c r="F250" s="198"/>
      <c r="G250" s="199"/>
      <c r="H250" s="191"/>
      <c r="I250" s="89"/>
      <c r="J250" s="89"/>
      <c r="K250" s="89"/>
      <c r="L250" s="89"/>
      <c r="M250" s="193"/>
      <c r="N250" s="90"/>
      <c r="O250" s="90"/>
      <c r="P250" s="5"/>
      <c r="Q250" s="5"/>
      <c r="R250" s="5"/>
      <c r="S250" s="5"/>
      <c r="T250" s="5"/>
      <c r="U250" s="5"/>
      <c r="V250" s="5"/>
      <c r="W250" s="5"/>
      <c r="X250" s="5"/>
      <c r="Y250" s="5"/>
      <c r="Z250" s="5"/>
    </row>
    <row r="251" spans="1:26" ht="19.5" customHeight="1">
      <c r="A251" s="190"/>
      <c r="B251" s="202"/>
      <c r="C251" s="199"/>
      <c r="D251" s="198"/>
      <c r="E251" s="198"/>
      <c r="F251" s="198"/>
      <c r="G251" s="199"/>
      <c r="H251" s="191"/>
      <c r="I251" s="89"/>
      <c r="J251" s="89"/>
      <c r="K251" s="89"/>
      <c r="L251" s="3"/>
      <c r="M251" s="193"/>
      <c r="N251" s="90"/>
      <c r="O251" s="90"/>
      <c r="P251" s="5"/>
      <c r="Q251" s="5"/>
      <c r="R251" s="5"/>
      <c r="S251" s="5"/>
      <c r="T251" s="5"/>
      <c r="U251" s="5"/>
      <c r="V251" s="5"/>
      <c r="W251" s="5"/>
      <c r="X251" s="5"/>
      <c r="Y251" s="5"/>
      <c r="Z251" s="5"/>
    </row>
    <row r="252" spans="1:26" ht="19.5" customHeight="1">
      <c r="A252" s="190"/>
      <c r="B252" s="202"/>
      <c r="C252" s="199"/>
      <c r="D252" s="198"/>
      <c r="E252" s="198"/>
      <c r="F252" s="198"/>
      <c r="G252" s="199"/>
      <c r="H252" s="191"/>
      <c r="I252" s="696" t="str">
        <f>PENDIDIKAN!F5</f>
        <v>Dr. Afdhal Muttaqin H.S. M.Si</v>
      </c>
      <c r="J252" s="691"/>
      <c r="K252" s="691"/>
      <c r="L252" s="691"/>
      <c r="M252" s="193"/>
      <c r="N252" s="90"/>
      <c r="O252" s="90"/>
      <c r="P252" s="5"/>
      <c r="Q252" s="5"/>
      <c r="R252" s="5"/>
      <c r="S252" s="5"/>
      <c r="T252" s="5"/>
      <c r="U252" s="5"/>
      <c r="V252" s="5"/>
      <c r="W252" s="5"/>
      <c r="X252" s="5"/>
      <c r="Y252" s="5"/>
      <c r="Z252" s="5"/>
    </row>
    <row r="253" spans="1:26" ht="19.5" customHeight="1">
      <c r="A253" s="190"/>
      <c r="B253" s="202"/>
      <c r="C253" s="199"/>
      <c r="D253" s="198"/>
      <c r="E253" s="198"/>
      <c r="F253" s="198"/>
      <c r="G253" s="199"/>
      <c r="H253" s="191"/>
      <c r="I253" s="695" t="str">
        <f>PENDIDIKAN!F6</f>
        <v>197704292005011002</v>
      </c>
      <c r="J253" s="659"/>
      <c r="K253" s="659"/>
      <c r="L253" s="659"/>
      <c r="M253" s="193"/>
      <c r="N253" s="90"/>
      <c r="O253" s="90"/>
      <c r="P253" s="5"/>
      <c r="Q253" s="5"/>
      <c r="R253" s="5"/>
      <c r="S253" s="5"/>
      <c r="T253" s="5"/>
      <c r="U253" s="5"/>
      <c r="V253" s="5"/>
      <c r="W253" s="5"/>
      <c r="X253" s="5"/>
      <c r="Y253" s="5"/>
      <c r="Z253" s="5"/>
    </row>
    <row r="254" spans="1:26" ht="19.5" customHeight="1">
      <c r="A254" s="203"/>
      <c r="B254" s="204"/>
      <c r="C254" s="205"/>
      <c r="D254" s="206"/>
      <c r="E254" s="206"/>
      <c r="F254" s="206"/>
      <c r="G254" s="205"/>
      <c r="H254" s="207"/>
      <c r="I254" s="178"/>
      <c r="J254" s="178"/>
      <c r="K254" s="178"/>
      <c r="L254" s="178"/>
      <c r="M254" s="208"/>
      <c r="N254" s="90"/>
      <c r="O254" s="90"/>
      <c r="P254" s="5"/>
      <c r="Q254" s="5"/>
      <c r="R254" s="5"/>
      <c r="S254" s="5"/>
      <c r="T254" s="5"/>
      <c r="U254" s="5"/>
      <c r="V254" s="5"/>
      <c r="W254" s="5"/>
      <c r="X254" s="5"/>
      <c r="Y254" s="5"/>
      <c r="Z254" s="5"/>
    </row>
    <row r="255" spans="1:26" ht="30" customHeight="1">
      <c r="A255" s="209" t="s">
        <v>280</v>
      </c>
      <c r="B255" s="210" t="s">
        <v>348</v>
      </c>
      <c r="C255" s="211"/>
      <c r="D255" s="212"/>
      <c r="E255" s="212"/>
      <c r="F255" s="212"/>
      <c r="G255" s="213"/>
      <c r="H255" s="214"/>
      <c r="I255" s="215"/>
      <c r="J255" s="215"/>
      <c r="K255" s="215"/>
      <c r="L255" s="215"/>
      <c r="M255" s="216"/>
      <c r="N255" s="217"/>
      <c r="O255" s="217"/>
      <c r="P255" s="218"/>
      <c r="Q255" s="157"/>
      <c r="R255" s="157"/>
      <c r="S255" s="157"/>
      <c r="T255" s="157"/>
      <c r="U255" s="157"/>
      <c r="V255" s="157"/>
      <c r="W255" s="157"/>
      <c r="X255" s="157"/>
      <c r="Y255" s="157"/>
      <c r="Z255" s="157"/>
    </row>
    <row r="256" spans="1:26" ht="19.5" customHeight="1">
      <c r="A256" s="190"/>
      <c r="B256" s="192" t="s">
        <v>140</v>
      </c>
      <c r="C256" s="219" t="s">
        <v>349</v>
      </c>
      <c r="D256" s="198"/>
      <c r="E256" s="198"/>
      <c r="F256" s="198"/>
      <c r="G256" s="199"/>
      <c r="H256" s="191"/>
      <c r="I256" s="89"/>
      <c r="J256" s="89"/>
      <c r="K256" s="89"/>
      <c r="L256" s="89"/>
      <c r="M256" s="193"/>
      <c r="N256" s="90"/>
      <c r="O256" s="90"/>
      <c r="P256" s="5"/>
      <c r="Q256" s="5"/>
      <c r="R256" s="5"/>
      <c r="S256" s="5"/>
      <c r="T256" s="5"/>
      <c r="U256" s="5"/>
      <c r="V256" s="5"/>
      <c r="W256" s="5"/>
      <c r="X256" s="5"/>
      <c r="Y256" s="5"/>
      <c r="Z256" s="5"/>
    </row>
    <row r="257" spans="1:26" ht="19.5" customHeight="1">
      <c r="A257" s="190"/>
      <c r="B257" s="192" t="s">
        <v>142</v>
      </c>
      <c r="C257" s="219" t="s">
        <v>349</v>
      </c>
      <c r="D257" s="198"/>
      <c r="E257" s="198"/>
      <c r="F257" s="198"/>
      <c r="G257" s="199"/>
      <c r="H257" s="191"/>
      <c r="I257" s="89"/>
      <c r="J257" s="89"/>
      <c r="K257" s="89"/>
      <c r="L257" s="89"/>
      <c r="M257" s="193"/>
      <c r="N257" s="90"/>
      <c r="O257" s="90"/>
      <c r="P257" s="5"/>
      <c r="Q257" s="5"/>
      <c r="R257" s="5"/>
      <c r="S257" s="5"/>
      <c r="T257" s="5"/>
      <c r="U257" s="5"/>
      <c r="V257" s="5"/>
      <c r="W257" s="5"/>
      <c r="X257" s="5"/>
      <c r="Y257" s="5"/>
      <c r="Z257" s="5"/>
    </row>
    <row r="258" spans="1:26" ht="19.5" customHeight="1">
      <c r="A258" s="190"/>
      <c r="B258" s="192" t="s">
        <v>144</v>
      </c>
      <c r="C258" s="219" t="s">
        <v>349</v>
      </c>
      <c r="D258" s="198"/>
      <c r="E258" s="198"/>
      <c r="F258" s="198"/>
      <c r="G258" s="199"/>
      <c r="H258" s="191"/>
      <c r="I258" s="89"/>
      <c r="J258" s="89"/>
      <c r="K258" s="89"/>
      <c r="L258" s="89"/>
      <c r="M258" s="193"/>
      <c r="N258" s="90"/>
      <c r="O258" s="90"/>
      <c r="P258" s="1"/>
      <c r="Q258" s="1"/>
      <c r="R258" s="1"/>
      <c r="S258" s="1"/>
      <c r="T258" s="1"/>
      <c r="U258" s="1"/>
      <c r="V258" s="1"/>
      <c r="W258" s="1"/>
      <c r="X258" s="1"/>
      <c r="Y258" s="1"/>
      <c r="Z258" s="1"/>
    </row>
    <row r="259" spans="1:26" ht="19.5" customHeight="1">
      <c r="A259" s="190"/>
      <c r="B259" s="192" t="s">
        <v>146</v>
      </c>
      <c r="C259" s="196" t="s">
        <v>350</v>
      </c>
      <c r="D259" s="198"/>
      <c r="E259" s="198"/>
      <c r="F259" s="198"/>
      <c r="G259" s="199"/>
      <c r="H259" s="191"/>
      <c r="I259" s="89"/>
      <c r="J259" s="89"/>
      <c r="K259" s="89"/>
      <c r="L259" s="89"/>
      <c r="M259" s="193"/>
      <c r="N259" s="90"/>
      <c r="O259" s="90"/>
      <c r="P259" s="5"/>
      <c r="Q259" s="5"/>
      <c r="R259" s="5"/>
      <c r="S259" s="5"/>
      <c r="T259" s="5"/>
      <c r="U259" s="5"/>
      <c r="V259" s="5"/>
      <c r="W259" s="5"/>
      <c r="X259" s="5"/>
      <c r="Y259" s="5"/>
      <c r="Z259" s="5"/>
    </row>
    <row r="260" spans="1:26" ht="19.5" customHeight="1">
      <c r="A260" s="190"/>
      <c r="B260" s="202"/>
      <c r="C260" s="199"/>
      <c r="D260" s="198"/>
      <c r="E260" s="198"/>
      <c r="F260" s="198"/>
      <c r="G260" s="199"/>
      <c r="H260" s="191"/>
      <c r="I260" s="693" t="s">
        <v>344</v>
      </c>
      <c r="J260" s="647"/>
      <c r="K260" s="647"/>
      <c r="L260" s="647"/>
      <c r="M260" s="193"/>
      <c r="N260" s="90"/>
      <c r="O260" s="90"/>
      <c r="P260" s="5"/>
      <c r="Q260" s="5"/>
      <c r="R260" s="5"/>
      <c r="S260" s="5"/>
      <c r="T260" s="5"/>
      <c r="U260" s="5"/>
      <c r="V260" s="5"/>
      <c r="W260" s="5"/>
      <c r="X260" s="5"/>
      <c r="Y260" s="5"/>
      <c r="Z260" s="5"/>
    </row>
    <row r="261" spans="1:26" ht="19.5" customHeight="1">
      <c r="A261" s="190"/>
      <c r="B261" s="202"/>
      <c r="C261" s="199"/>
      <c r="D261" s="198"/>
      <c r="E261" s="198"/>
      <c r="F261" s="198"/>
      <c r="G261" s="199"/>
      <c r="H261" s="697" t="s">
        <v>351</v>
      </c>
      <c r="I261" s="647"/>
      <c r="J261" s="647"/>
      <c r="K261" s="647"/>
      <c r="L261" s="647"/>
      <c r="M261" s="698"/>
      <c r="N261" s="90"/>
      <c r="O261" s="90"/>
      <c r="P261" s="5"/>
      <c r="Q261" s="5"/>
      <c r="R261" s="5"/>
      <c r="S261" s="5"/>
      <c r="T261" s="5"/>
      <c r="U261" s="5"/>
      <c r="V261" s="5"/>
      <c r="W261" s="5"/>
      <c r="X261" s="5"/>
      <c r="Y261" s="5"/>
      <c r="Z261" s="5"/>
    </row>
    <row r="262" spans="1:26" ht="19.5" customHeight="1">
      <c r="A262" s="190"/>
      <c r="B262" s="202"/>
      <c r="C262" s="199"/>
      <c r="D262" s="198"/>
      <c r="E262" s="198"/>
      <c r="F262" s="198"/>
      <c r="G262" s="199"/>
      <c r="H262" s="191"/>
      <c r="I262" s="693" t="s">
        <v>347</v>
      </c>
      <c r="J262" s="647"/>
      <c r="K262" s="647"/>
      <c r="L262" s="647"/>
      <c r="M262" s="193"/>
      <c r="N262" s="90"/>
      <c r="O262" s="90"/>
      <c r="P262" s="5"/>
      <c r="Q262" s="5"/>
      <c r="R262" s="5"/>
      <c r="S262" s="5"/>
      <c r="T262" s="5"/>
      <c r="U262" s="5"/>
      <c r="V262" s="5"/>
      <c r="W262" s="5"/>
      <c r="X262" s="5"/>
      <c r="Y262" s="5"/>
      <c r="Z262" s="5"/>
    </row>
    <row r="263" spans="1:26" ht="19.5" customHeight="1">
      <c r="A263" s="190"/>
      <c r="B263" s="202"/>
      <c r="C263" s="199"/>
      <c r="D263" s="198"/>
      <c r="E263" s="198"/>
      <c r="F263" s="198"/>
      <c r="G263" s="199"/>
      <c r="H263" s="191"/>
      <c r="I263" s="89"/>
      <c r="J263" s="89"/>
      <c r="K263" s="89"/>
      <c r="L263" s="89"/>
      <c r="M263" s="193"/>
      <c r="N263" s="90"/>
      <c r="O263" s="90"/>
      <c r="P263" s="5"/>
      <c r="Q263" s="5"/>
      <c r="R263" s="5"/>
      <c r="S263" s="5"/>
      <c r="T263" s="5"/>
      <c r="U263" s="5"/>
      <c r="V263" s="5"/>
      <c r="W263" s="5"/>
      <c r="X263" s="5"/>
      <c r="Y263" s="5"/>
      <c r="Z263" s="5"/>
    </row>
    <row r="264" spans="1:26" ht="19.5" customHeight="1">
      <c r="A264" s="190"/>
      <c r="B264" s="202"/>
      <c r="C264" s="199"/>
      <c r="D264" s="198"/>
      <c r="E264" s="198"/>
      <c r="F264" s="198"/>
      <c r="G264" s="199"/>
      <c r="H264" s="191"/>
      <c r="I264" s="89"/>
      <c r="J264" s="89"/>
      <c r="K264" s="89"/>
      <c r="L264" s="89"/>
      <c r="M264" s="193"/>
      <c r="N264" s="90"/>
      <c r="O264" s="90"/>
      <c r="P264" s="5"/>
      <c r="Q264" s="5"/>
      <c r="R264" s="5"/>
      <c r="S264" s="5"/>
      <c r="T264" s="5"/>
      <c r="U264" s="5"/>
      <c r="V264" s="5"/>
      <c r="W264" s="5"/>
      <c r="X264" s="5"/>
      <c r="Y264" s="5"/>
      <c r="Z264" s="5"/>
    </row>
    <row r="265" spans="1:26" ht="19.5" customHeight="1">
      <c r="A265" s="190"/>
      <c r="B265" s="202"/>
      <c r="C265" s="199"/>
      <c r="D265" s="198"/>
      <c r="E265" s="198"/>
      <c r="F265" s="198"/>
      <c r="G265" s="199"/>
      <c r="H265" s="191"/>
      <c r="I265" s="89"/>
      <c r="J265" s="89"/>
      <c r="K265" s="89"/>
      <c r="L265" s="89"/>
      <c r="M265" s="193"/>
      <c r="N265" s="90"/>
      <c r="O265" s="90"/>
      <c r="P265" s="5"/>
      <c r="Q265" s="5"/>
      <c r="R265" s="5"/>
      <c r="S265" s="5"/>
      <c r="T265" s="5"/>
      <c r="U265" s="5"/>
      <c r="V265" s="5"/>
      <c r="W265" s="5"/>
      <c r="X265" s="5"/>
      <c r="Y265" s="5"/>
      <c r="Z265" s="5"/>
    </row>
    <row r="266" spans="1:26" ht="19.5" customHeight="1">
      <c r="A266" s="190"/>
      <c r="B266" s="202"/>
      <c r="C266" s="199"/>
      <c r="D266" s="198"/>
      <c r="E266" s="198"/>
      <c r="F266" s="198"/>
      <c r="G266" s="199"/>
      <c r="H266" s="220"/>
      <c r="I266" s="696" t="s">
        <v>352</v>
      </c>
      <c r="J266" s="691"/>
      <c r="K266" s="691"/>
      <c r="L266" s="691"/>
      <c r="M266" s="221"/>
      <c r="N266" s="90"/>
      <c r="O266" s="90"/>
      <c r="P266" s="5"/>
      <c r="Q266" s="5"/>
      <c r="R266" s="5"/>
      <c r="S266" s="5"/>
      <c r="T266" s="5"/>
      <c r="U266" s="5"/>
      <c r="V266" s="5"/>
      <c r="W266" s="5"/>
      <c r="X266" s="5"/>
      <c r="Y266" s="5"/>
      <c r="Z266" s="5"/>
    </row>
    <row r="267" spans="1:26" ht="19.5" customHeight="1">
      <c r="A267" s="190"/>
      <c r="B267" s="202"/>
      <c r="C267" s="199"/>
      <c r="D267" s="198"/>
      <c r="E267" s="198"/>
      <c r="F267" s="198"/>
      <c r="G267" s="199"/>
      <c r="H267" s="191"/>
      <c r="I267" s="699" t="s">
        <v>353</v>
      </c>
      <c r="J267" s="647"/>
      <c r="K267" s="647"/>
      <c r="L267" s="647"/>
      <c r="M267" s="193"/>
      <c r="N267" s="90"/>
      <c r="O267" s="90"/>
      <c r="P267" s="5"/>
      <c r="Q267" s="5"/>
      <c r="R267" s="5"/>
      <c r="S267" s="5"/>
      <c r="T267" s="5"/>
      <c r="U267" s="5"/>
      <c r="V267" s="5"/>
      <c r="W267" s="5"/>
      <c r="X267" s="5"/>
      <c r="Y267" s="5"/>
      <c r="Z267" s="5"/>
    </row>
    <row r="268" spans="1:26" ht="19.5" customHeight="1">
      <c r="A268" s="203"/>
      <c r="B268" s="204"/>
      <c r="C268" s="205"/>
      <c r="D268" s="206"/>
      <c r="E268" s="206"/>
      <c r="F268" s="206"/>
      <c r="G268" s="205"/>
      <c r="H268" s="207"/>
      <c r="I268" s="178"/>
      <c r="J268" s="178"/>
      <c r="K268" s="183"/>
      <c r="L268" s="178"/>
      <c r="M268" s="208"/>
      <c r="N268" s="90"/>
      <c r="O268" s="90"/>
      <c r="P268" s="5"/>
      <c r="Q268" s="5"/>
      <c r="R268" s="5"/>
      <c r="S268" s="5"/>
      <c r="T268" s="5"/>
      <c r="U268" s="5"/>
      <c r="V268" s="5"/>
      <c r="W268" s="5"/>
      <c r="X268" s="5"/>
      <c r="Y268" s="5"/>
      <c r="Z268" s="5"/>
    </row>
    <row r="269" spans="1:26" ht="30" customHeight="1">
      <c r="A269" s="184" t="s">
        <v>354</v>
      </c>
      <c r="B269" s="185" t="s">
        <v>355</v>
      </c>
      <c r="C269" s="222"/>
      <c r="D269" s="223"/>
      <c r="E269" s="223"/>
      <c r="F269" s="223"/>
      <c r="G269" s="224"/>
      <c r="H269" s="225"/>
      <c r="I269" s="226"/>
      <c r="J269" s="226"/>
      <c r="K269" s="226"/>
      <c r="L269" s="226"/>
      <c r="M269" s="227"/>
      <c r="N269" s="217"/>
      <c r="O269" s="217"/>
      <c r="P269" s="218"/>
      <c r="Q269" s="157"/>
      <c r="R269" s="157"/>
      <c r="S269" s="157"/>
      <c r="T269" s="157"/>
      <c r="U269" s="157"/>
      <c r="V269" s="157"/>
      <c r="W269" s="157"/>
      <c r="X269" s="157"/>
      <c r="Y269" s="157"/>
      <c r="Z269" s="157"/>
    </row>
    <row r="270" spans="1:26" ht="19.5" customHeight="1">
      <c r="A270" s="190"/>
      <c r="B270" s="192" t="s">
        <v>140</v>
      </c>
      <c r="C270" s="219" t="s">
        <v>349</v>
      </c>
      <c r="D270" s="198"/>
      <c r="E270" s="198"/>
      <c r="F270" s="198"/>
      <c r="G270" s="199"/>
      <c r="H270" s="191"/>
      <c r="I270" s="89"/>
      <c r="J270" s="89"/>
      <c r="K270" s="89"/>
      <c r="L270" s="89"/>
      <c r="M270" s="193"/>
      <c r="N270" s="90"/>
      <c r="O270" s="90"/>
      <c r="P270" s="5"/>
      <c r="Q270" s="5"/>
      <c r="R270" s="5"/>
      <c r="S270" s="5"/>
      <c r="T270" s="5"/>
      <c r="U270" s="5"/>
      <c r="V270" s="5"/>
      <c r="W270" s="5"/>
      <c r="X270" s="5"/>
      <c r="Y270" s="5"/>
      <c r="Z270" s="5"/>
    </row>
    <row r="271" spans="1:26" ht="19.5" customHeight="1">
      <c r="A271" s="190"/>
      <c r="B271" s="192" t="s">
        <v>142</v>
      </c>
      <c r="C271" s="219" t="s">
        <v>349</v>
      </c>
      <c r="D271" s="198"/>
      <c r="E271" s="198"/>
      <c r="F271" s="198"/>
      <c r="G271" s="199"/>
      <c r="H271" s="191"/>
      <c r="I271" s="89"/>
      <c r="J271" s="89"/>
      <c r="K271" s="89"/>
      <c r="L271" s="89"/>
      <c r="M271" s="193"/>
      <c r="N271" s="90"/>
      <c r="O271" s="90"/>
      <c r="P271" s="5"/>
      <c r="Q271" s="5"/>
      <c r="R271" s="5"/>
      <c r="S271" s="5"/>
      <c r="T271" s="5"/>
      <c r="U271" s="5"/>
      <c r="V271" s="5"/>
      <c r="W271" s="5"/>
      <c r="X271" s="5"/>
      <c r="Y271" s="5"/>
      <c r="Z271" s="5"/>
    </row>
    <row r="272" spans="1:26" ht="19.5" customHeight="1">
      <c r="A272" s="190"/>
      <c r="B272" s="192" t="s">
        <v>144</v>
      </c>
      <c r="C272" s="219" t="s">
        <v>349</v>
      </c>
      <c r="D272" s="198"/>
      <c r="E272" s="198"/>
      <c r="F272" s="198"/>
      <c r="G272" s="199"/>
      <c r="H272" s="191"/>
      <c r="I272" s="89"/>
      <c r="J272" s="89"/>
      <c r="K272" s="89"/>
      <c r="L272" s="89"/>
      <c r="M272" s="193"/>
      <c r="N272" s="90"/>
      <c r="O272" s="90"/>
      <c r="P272" s="5"/>
      <c r="Q272" s="5"/>
      <c r="R272" s="5"/>
      <c r="S272" s="5"/>
      <c r="T272" s="5"/>
      <c r="U272" s="5"/>
      <c r="V272" s="5"/>
      <c r="W272" s="5"/>
      <c r="X272" s="5"/>
      <c r="Y272" s="5"/>
      <c r="Z272" s="5"/>
    </row>
    <row r="273" spans="1:26" ht="19.5" customHeight="1">
      <c r="A273" s="190"/>
      <c r="B273" s="192" t="s">
        <v>146</v>
      </c>
      <c r="C273" s="196" t="s">
        <v>350</v>
      </c>
      <c r="D273" s="90"/>
      <c r="E273" s="90"/>
      <c r="F273" s="90"/>
      <c r="G273" s="90"/>
      <c r="H273" s="220"/>
      <c r="I273" s="692" t="s">
        <v>356</v>
      </c>
      <c r="J273" s="647"/>
      <c r="K273" s="647"/>
      <c r="L273" s="647"/>
      <c r="M273" s="193"/>
      <c r="N273" s="90"/>
      <c r="O273" s="90"/>
      <c r="P273" s="5"/>
      <c r="Q273" s="5"/>
      <c r="R273" s="5"/>
      <c r="S273" s="5"/>
      <c r="T273" s="5"/>
      <c r="U273" s="5"/>
      <c r="V273" s="5"/>
      <c r="W273" s="5"/>
      <c r="X273" s="5"/>
      <c r="Y273" s="5"/>
      <c r="Z273" s="5"/>
    </row>
    <row r="274" spans="1:26" ht="19.5" customHeight="1">
      <c r="A274" s="190"/>
      <c r="B274" s="90"/>
      <c r="C274" s="90"/>
      <c r="D274" s="90"/>
      <c r="E274" s="90"/>
      <c r="F274" s="90"/>
      <c r="G274" s="90"/>
      <c r="H274" s="220"/>
      <c r="I274" s="89"/>
      <c r="J274" s="89"/>
      <c r="K274" s="89"/>
      <c r="L274" s="3"/>
      <c r="M274" s="193"/>
      <c r="N274" s="90"/>
      <c r="O274" s="90"/>
      <c r="P274" s="5"/>
      <c r="Q274" s="5"/>
      <c r="R274" s="5"/>
      <c r="S274" s="5"/>
      <c r="T274" s="5"/>
      <c r="U274" s="5"/>
      <c r="V274" s="5"/>
      <c r="W274" s="5"/>
      <c r="X274" s="5"/>
      <c r="Y274" s="5"/>
      <c r="Z274" s="5"/>
    </row>
    <row r="275" spans="1:26" ht="19.5" customHeight="1">
      <c r="A275" s="190"/>
      <c r="B275" s="202"/>
      <c r="C275" s="199"/>
      <c r="D275" s="198"/>
      <c r="E275" s="198"/>
      <c r="F275" s="198"/>
      <c r="G275" s="199"/>
      <c r="H275" s="191"/>
      <c r="I275" s="89"/>
      <c r="J275" s="89"/>
      <c r="K275" s="89"/>
      <c r="L275" s="3"/>
      <c r="M275" s="193"/>
      <c r="N275" s="90"/>
      <c r="O275" s="90"/>
      <c r="P275" s="5"/>
      <c r="Q275" s="5"/>
      <c r="R275" s="5"/>
      <c r="S275" s="5"/>
      <c r="T275" s="5"/>
      <c r="U275" s="5"/>
      <c r="V275" s="5"/>
      <c r="W275" s="5"/>
      <c r="X275" s="5"/>
      <c r="Y275" s="5"/>
      <c r="Z275" s="5"/>
    </row>
    <row r="276" spans="1:26" ht="19.5" customHeight="1">
      <c r="A276" s="190"/>
      <c r="B276" s="202"/>
      <c r="C276" s="199"/>
      <c r="D276" s="198"/>
      <c r="E276" s="198"/>
      <c r="F276" s="198"/>
      <c r="G276" s="199"/>
      <c r="H276" s="191"/>
      <c r="I276" s="690" t="s">
        <v>357</v>
      </c>
      <c r="J276" s="691"/>
      <c r="K276" s="691"/>
      <c r="L276" s="691"/>
      <c r="M276" s="193"/>
      <c r="N276" s="90"/>
      <c r="O276" s="90"/>
      <c r="P276" s="5"/>
      <c r="Q276" s="5"/>
      <c r="R276" s="5"/>
      <c r="S276" s="5"/>
      <c r="T276" s="5"/>
      <c r="U276" s="5"/>
      <c r="V276" s="5"/>
      <c r="W276" s="5"/>
      <c r="X276" s="5"/>
      <c r="Y276" s="5"/>
      <c r="Z276" s="5"/>
    </row>
    <row r="277" spans="1:26" ht="19.5" customHeight="1">
      <c r="A277" s="190"/>
      <c r="B277" s="202"/>
      <c r="C277" s="199"/>
      <c r="D277" s="198"/>
      <c r="E277" s="198"/>
      <c r="F277" s="198"/>
      <c r="G277" s="199"/>
      <c r="H277" s="191"/>
      <c r="I277" s="89" t="s">
        <v>358</v>
      </c>
      <c r="J277" s="89"/>
      <c r="K277" s="3"/>
      <c r="L277" s="3"/>
      <c r="M277" s="193"/>
      <c r="N277" s="90"/>
      <c r="O277" s="90"/>
      <c r="P277" s="5"/>
      <c r="Q277" s="5"/>
      <c r="R277" s="5"/>
      <c r="S277" s="5"/>
      <c r="T277" s="5"/>
      <c r="U277" s="5"/>
      <c r="V277" s="5"/>
      <c r="W277" s="5"/>
      <c r="X277" s="5"/>
      <c r="Y277" s="5"/>
      <c r="Z277" s="5"/>
    </row>
    <row r="278" spans="1:26" ht="19.5" customHeight="1">
      <c r="A278" s="190"/>
      <c r="B278" s="202"/>
      <c r="C278" s="199"/>
      <c r="D278" s="198"/>
      <c r="E278" s="198"/>
      <c r="F278" s="198"/>
      <c r="G278" s="199"/>
      <c r="H278" s="191"/>
      <c r="I278" s="692" t="s">
        <v>356</v>
      </c>
      <c r="J278" s="647"/>
      <c r="K278" s="647"/>
      <c r="L278" s="647"/>
      <c r="M278" s="193"/>
      <c r="N278" s="90"/>
      <c r="O278" s="90"/>
      <c r="P278" s="5"/>
      <c r="Q278" s="5"/>
      <c r="R278" s="5"/>
      <c r="S278" s="5"/>
      <c r="T278" s="5"/>
      <c r="U278" s="5"/>
      <c r="V278" s="5"/>
      <c r="W278" s="5"/>
      <c r="X278" s="5"/>
      <c r="Y278" s="5"/>
      <c r="Z278" s="5"/>
    </row>
    <row r="279" spans="1:26" ht="19.5" customHeight="1">
      <c r="A279" s="190"/>
      <c r="B279" s="202"/>
      <c r="C279" s="199"/>
      <c r="D279" s="198"/>
      <c r="E279" s="198"/>
      <c r="F279" s="198"/>
      <c r="G279" s="199"/>
      <c r="H279" s="191"/>
      <c r="I279" s="89"/>
      <c r="J279" s="89"/>
      <c r="K279" s="89"/>
      <c r="L279" s="3"/>
      <c r="M279" s="193"/>
      <c r="N279" s="90"/>
      <c r="O279" s="90"/>
      <c r="P279" s="5"/>
      <c r="Q279" s="5"/>
      <c r="R279" s="5"/>
      <c r="S279" s="5"/>
      <c r="T279" s="5"/>
      <c r="U279" s="5"/>
      <c r="V279" s="5"/>
      <c r="W279" s="5"/>
      <c r="X279" s="5"/>
      <c r="Y279" s="5"/>
      <c r="Z279" s="5"/>
    </row>
    <row r="280" spans="1:26" ht="13.5" customHeight="1">
      <c r="A280" s="190"/>
      <c r="B280" s="202"/>
      <c r="C280" s="199"/>
      <c r="D280" s="198"/>
      <c r="E280" s="198"/>
      <c r="F280" s="198"/>
      <c r="G280" s="199"/>
      <c r="H280" s="191"/>
      <c r="I280" s="89"/>
      <c r="J280" s="89"/>
      <c r="K280" s="89"/>
      <c r="L280" s="3"/>
      <c r="M280" s="193"/>
      <c r="N280" s="90"/>
      <c r="O280" s="90"/>
      <c r="P280" s="5"/>
      <c r="Q280" s="5"/>
      <c r="R280" s="5"/>
      <c r="S280" s="5"/>
      <c r="T280" s="5"/>
      <c r="U280" s="5"/>
      <c r="V280" s="5"/>
      <c r="W280" s="5"/>
      <c r="X280" s="5"/>
      <c r="Y280" s="5"/>
      <c r="Z280" s="5"/>
    </row>
    <row r="281" spans="1:26" ht="19.5" customHeight="1">
      <c r="A281" s="190"/>
      <c r="B281" s="202"/>
      <c r="C281" s="199"/>
      <c r="D281" s="198"/>
      <c r="E281" s="198"/>
      <c r="F281" s="198"/>
      <c r="G281" s="199"/>
      <c r="H281" s="191"/>
      <c r="I281" s="89"/>
      <c r="J281" s="89"/>
      <c r="K281" s="89"/>
      <c r="L281" s="3"/>
      <c r="M281" s="193"/>
      <c r="N281" s="90"/>
      <c r="O281" s="90"/>
      <c r="P281" s="5"/>
      <c r="Q281" s="5"/>
      <c r="R281" s="5"/>
      <c r="S281" s="5"/>
      <c r="T281" s="5"/>
      <c r="U281" s="5"/>
      <c r="V281" s="5"/>
      <c r="W281" s="5"/>
      <c r="X281" s="5"/>
      <c r="Y281" s="5"/>
      <c r="Z281" s="5"/>
    </row>
    <row r="282" spans="1:26" ht="19.5" customHeight="1">
      <c r="A282" s="190"/>
      <c r="B282" s="202"/>
      <c r="C282" s="199"/>
      <c r="D282" s="198"/>
      <c r="E282" s="198"/>
      <c r="F282" s="198"/>
      <c r="G282" s="199"/>
      <c r="H282" s="191"/>
      <c r="I282" s="690" t="s">
        <v>359</v>
      </c>
      <c r="J282" s="691"/>
      <c r="K282" s="691"/>
      <c r="L282" s="691"/>
      <c r="M282" s="193"/>
      <c r="N282" s="90"/>
      <c r="O282" s="90"/>
      <c r="P282" s="5"/>
      <c r="Q282" s="5"/>
      <c r="R282" s="5"/>
      <c r="S282" s="5"/>
      <c r="T282" s="5"/>
      <c r="U282" s="5"/>
      <c r="V282" s="5"/>
      <c r="W282" s="5"/>
      <c r="X282" s="5"/>
      <c r="Y282" s="5"/>
      <c r="Z282" s="5"/>
    </row>
    <row r="283" spans="1:26" ht="19.5" customHeight="1">
      <c r="A283" s="203"/>
      <c r="B283" s="204"/>
      <c r="C283" s="205"/>
      <c r="D283" s="206"/>
      <c r="E283" s="206"/>
      <c r="F283" s="206"/>
      <c r="G283" s="205"/>
      <c r="H283" s="207"/>
      <c r="I283" s="178" t="s">
        <v>115</v>
      </c>
      <c r="J283" s="178"/>
      <c r="K283" s="183"/>
      <c r="L283" s="183"/>
      <c r="M283" s="208"/>
      <c r="N283" s="90"/>
      <c r="O283" s="90"/>
      <c r="P283" s="5"/>
      <c r="Q283" s="5"/>
      <c r="R283" s="5"/>
      <c r="S283" s="5"/>
      <c r="T283" s="5"/>
      <c r="U283" s="5"/>
      <c r="V283" s="5"/>
      <c r="W283" s="5"/>
      <c r="X283" s="5"/>
      <c r="Y283" s="5"/>
      <c r="Z283" s="5"/>
    </row>
    <row r="284" spans="1:26" ht="30" customHeight="1">
      <c r="A284" s="209" t="s">
        <v>299</v>
      </c>
      <c r="B284" s="210" t="s">
        <v>360</v>
      </c>
      <c r="C284" s="211"/>
      <c r="D284" s="212"/>
      <c r="E284" s="212"/>
      <c r="F284" s="212"/>
      <c r="G284" s="213"/>
      <c r="H284" s="214"/>
      <c r="I284" s="215"/>
      <c r="J284" s="215"/>
      <c r="K284" s="215"/>
      <c r="L284" s="215"/>
      <c r="M284" s="216"/>
      <c r="N284" s="217"/>
      <c r="O284" s="217"/>
      <c r="P284" s="218"/>
      <c r="Q284" s="157"/>
      <c r="R284" s="157"/>
      <c r="S284" s="157"/>
      <c r="T284" s="157"/>
      <c r="U284" s="157"/>
      <c r="V284" s="157"/>
      <c r="W284" s="157"/>
      <c r="X284" s="157"/>
      <c r="Y284" s="157"/>
      <c r="Z284" s="157"/>
    </row>
    <row r="285" spans="1:26" ht="18" customHeight="1">
      <c r="A285" s="190"/>
      <c r="B285" s="192" t="s">
        <v>140</v>
      </c>
      <c r="C285" s="219" t="s">
        <v>349</v>
      </c>
      <c r="D285" s="198"/>
      <c r="E285" s="198"/>
      <c r="F285" s="198"/>
      <c r="G285" s="199"/>
      <c r="H285" s="191"/>
      <c r="I285" s="89"/>
      <c r="J285" s="89"/>
      <c r="K285" s="89"/>
      <c r="L285" s="89"/>
      <c r="M285" s="193"/>
      <c r="N285" s="90"/>
      <c r="O285" s="90"/>
      <c r="P285" s="5"/>
      <c r="Q285" s="5"/>
      <c r="R285" s="5"/>
      <c r="S285" s="5"/>
      <c r="T285" s="5"/>
      <c r="U285" s="5"/>
      <c r="V285" s="5"/>
      <c r="W285" s="5"/>
      <c r="X285" s="5"/>
      <c r="Y285" s="5"/>
      <c r="Z285" s="5"/>
    </row>
    <row r="286" spans="1:26" ht="18" customHeight="1">
      <c r="A286" s="190"/>
      <c r="B286" s="192" t="s">
        <v>142</v>
      </c>
      <c r="C286" s="219" t="s">
        <v>349</v>
      </c>
      <c r="D286" s="198"/>
      <c r="E286" s="198"/>
      <c r="F286" s="198"/>
      <c r="G286" s="199"/>
      <c r="H286" s="191"/>
      <c r="I286" s="89"/>
      <c r="J286" s="89"/>
      <c r="K286" s="89"/>
      <c r="L286" s="89"/>
      <c r="M286" s="193"/>
      <c r="N286" s="90"/>
      <c r="O286" s="90"/>
      <c r="P286" s="5"/>
      <c r="Q286" s="5"/>
      <c r="R286" s="5"/>
      <c r="S286" s="5"/>
      <c r="T286" s="5"/>
      <c r="U286" s="5"/>
      <c r="V286" s="5"/>
      <c r="W286" s="5"/>
      <c r="X286" s="5"/>
      <c r="Y286" s="5"/>
      <c r="Z286" s="5"/>
    </row>
    <row r="287" spans="1:26" ht="18" customHeight="1">
      <c r="A287" s="190"/>
      <c r="B287" s="192" t="s">
        <v>144</v>
      </c>
      <c r="C287" s="219" t="s">
        <v>349</v>
      </c>
      <c r="D287" s="198"/>
      <c r="E287" s="198"/>
      <c r="F287" s="198"/>
      <c r="G287" s="199"/>
      <c r="H287" s="191"/>
      <c r="I287" s="89"/>
      <c r="J287" s="89"/>
      <c r="K287" s="89"/>
      <c r="L287" s="89"/>
      <c r="M287" s="193"/>
      <c r="N287" s="90"/>
      <c r="O287" s="90"/>
      <c r="P287" s="5"/>
      <c r="Q287" s="5"/>
      <c r="R287" s="5"/>
      <c r="S287" s="5"/>
      <c r="T287" s="5"/>
      <c r="U287" s="5"/>
      <c r="V287" s="5"/>
      <c r="W287" s="5"/>
      <c r="X287" s="5"/>
      <c r="Y287" s="5"/>
      <c r="Z287" s="5"/>
    </row>
    <row r="288" spans="1:26" ht="18" customHeight="1">
      <c r="A288" s="190"/>
      <c r="B288" s="192" t="s">
        <v>146</v>
      </c>
      <c r="C288" s="196" t="s">
        <v>350</v>
      </c>
      <c r="D288" s="198"/>
      <c r="E288" s="198"/>
      <c r="F288" s="198"/>
      <c r="G288" s="199"/>
      <c r="H288" s="191"/>
      <c r="I288" s="89"/>
      <c r="J288" s="89"/>
      <c r="K288" s="89"/>
      <c r="L288" s="89"/>
      <c r="M288" s="193"/>
      <c r="N288" s="90"/>
      <c r="O288" s="90"/>
      <c r="P288" s="5"/>
      <c r="Q288" s="5"/>
      <c r="R288" s="5"/>
      <c r="S288" s="5"/>
      <c r="T288" s="5"/>
      <c r="U288" s="5"/>
      <c r="V288" s="5"/>
      <c r="W288" s="5"/>
      <c r="X288" s="5"/>
      <c r="Y288" s="5"/>
      <c r="Z288" s="5"/>
    </row>
    <row r="289" spans="1:26" ht="18" customHeight="1">
      <c r="A289" s="190"/>
      <c r="B289" s="202"/>
      <c r="C289" s="199"/>
      <c r="D289" s="198"/>
      <c r="E289" s="198"/>
      <c r="F289" s="198"/>
      <c r="G289" s="199"/>
      <c r="H289" s="191"/>
      <c r="I289" s="693" t="s">
        <v>361</v>
      </c>
      <c r="J289" s="647"/>
      <c r="K289" s="647"/>
      <c r="L289" s="647"/>
      <c r="M289" s="193"/>
      <c r="N289" s="90"/>
      <c r="O289" s="90"/>
      <c r="P289" s="5"/>
      <c r="Q289" s="5"/>
      <c r="R289" s="5"/>
      <c r="S289" s="5"/>
      <c r="T289" s="5"/>
      <c r="U289" s="5"/>
      <c r="V289" s="5"/>
      <c r="W289" s="5"/>
      <c r="X289" s="5"/>
      <c r="Y289" s="5"/>
      <c r="Z289" s="5"/>
    </row>
    <row r="290" spans="1:26" ht="18" customHeight="1">
      <c r="A290" s="190"/>
      <c r="B290" s="202"/>
      <c r="C290" s="199"/>
      <c r="D290" s="198"/>
      <c r="E290" s="198"/>
      <c r="F290" s="198"/>
      <c r="G290" s="199"/>
      <c r="H290" s="191"/>
      <c r="I290" s="89"/>
      <c r="J290" s="89"/>
      <c r="K290" s="89"/>
      <c r="L290" s="3"/>
      <c r="M290" s="193"/>
      <c r="N290" s="89"/>
      <c r="O290" s="90"/>
      <c r="P290" s="5"/>
      <c r="Q290" s="5"/>
      <c r="R290" s="5"/>
      <c r="S290" s="5"/>
      <c r="T290" s="5"/>
      <c r="U290" s="5"/>
      <c r="V290" s="5"/>
      <c r="W290" s="5"/>
      <c r="X290" s="5"/>
      <c r="Y290" s="5"/>
      <c r="Z290" s="5"/>
    </row>
    <row r="291" spans="1:26" ht="18" customHeight="1">
      <c r="A291" s="190"/>
      <c r="B291" s="202"/>
      <c r="C291" s="199"/>
      <c r="D291" s="198"/>
      <c r="E291" s="198"/>
      <c r="F291" s="198"/>
      <c r="G291" s="199"/>
      <c r="H291" s="191"/>
      <c r="I291" s="89"/>
      <c r="J291" s="89"/>
      <c r="K291" s="89"/>
      <c r="L291" s="3"/>
      <c r="M291" s="193"/>
      <c r="N291" s="90"/>
      <c r="O291" s="90"/>
      <c r="P291" s="5"/>
      <c r="Q291" s="5"/>
      <c r="R291" s="5"/>
      <c r="S291" s="5"/>
      <c r="T291" s="5"/>
      <c r="U291" s="5"/>
      <c r="V291" s="5"/>
      <c r="W291" s="5"/>
      <c r="X291" s="5"/>
      <c r="Y291" s="5"/>
      <c r="Z291" s="5"/>
    </row>
    <row r="292" spans="1:26" ht="18" customHeight="1">
      <c r="A292" s="190"/>
      <c r="B292" s="202"/>
      <c r="C292" s="199"/>
      <c r="D292" s="198"/>
      <c r="E292" s="198"/>
      <c r="F292" s="198"/>
      <c r="G292" s="199"/>
      <c r="H292" s="191"/>
      <c r="I292" s="690" t="s">
        <v>362</v>
      </c>
      <c r="J292" s="691"/>
      <c r="K292" s="691"/>
      <c r="L292" s="691"/>
      <c r="M292" s="193"/>
      <c r="N292" s="90"/>
      <c r="O292" s="90"/>
      <c r="P292" s="5"/>
      <c r="Q292" s="5"/>
      <c r="R292" s="5"/>
      <c r="S292" s="5"/>
      <c r="T292" s="5"/>
      <c r="U292" s="5"/>
      <c r="V292" s="5"/>
      <c r="W292" s="5"/>
      <c r="X292" s="5"/>
      <c r="Y292" s="5"/>
      <c r="Z292" s="5"/>
    </row>
    <row r="293" spans="1:26" ht="18" customHeight="1">
      <c r="A293" s="190"/>
      <c r="B293" s="202"/>
      <c r="C293" s="199"/>
      <c r="D293" s="198"/>
      <c r="E293" s="198"/>
      <c r="F293" s="198"/>
      <c r="G293" s="199"/>
      <c r="H293" s="191"/>
      <c r="I293" s="89" t="s">
        <v>363</v>
      </c>
      <c r="J293" s="89"/>
      <c r="K293" s="3"/>
      <c r="L293" s="3"/>
      <c r="M293" s="193"/>
      <c r="N293" s="90"/>
      <c r="O293" s="90"/>
      <c r="P293" s="5"/>
      <c r="Q293" s="5"/>
      <c r="R293" s="5"/>
      <c r="S293" s="5"/>
      <c r="T293" s="5"/>
      <c r="U293" s="5"/>
      <c r="V293" s="5"/>
      <c r="W293" s="5"/>
      <c r="X293" s="5"/>
      <c r="Y293" s="5"/>
      <c r="Z293" s="5"/>
    </row>
    <row r="294" spans="1:26" ht="24.75" customHeight="1">
      <c r="A294" s="89"/>
      <c r="B294" s="5"/>
      <c r="C294" s="89"/>
      <c r="D294" s="1"/>
      <c r="E294" s="1"/>
      <c r="F294" s="1"/>
      <c r="G294" s="90"/>
      <c r="H294" s="31"/>
      <c r="I294" s="92"/>
      <c r="J294" s="31"/>
      <c r="K294" s="3"/>
      <c r="L294" s="3"/>
      <c r="M294" s="3"/>
      <c r="N294" s="5"/>
      <c r="O294" s="5"/>
      <c r="P294" s="5"/>
      <c r="Q294" s="5"/>
      <c r="R294" s="5"/>
      <c r="S294" s="5"/>
      <c r="T294" s="5"/>
      <c r="U294" s="5"/>
      <c r="V294" s="5"/>
      <c r="W294" s="5"/>
      <c r="X294" s="5"/>
      <c r="Y294" s="5"/>
      <c r="Z294" s="5"/>
    </row>
    <row r="295" spans="1:26" ht="24.75" customHeight="1">
      <c r="A295" s="89"/>
      <c r="B295" s="5"/>
      <c r="C295" s="89"/>
      <c r="D295" s="1"/>
      <c r="E295" s="1"/>
      <c r="F295" s="1"/>
      <c r="G295" s="90"/>
      <c r="H295" s="31"/>
      <c r="I295" s="92"/>
      <c r="J295" s="31"/>
      <c r="K295" s="3"/>
      <c r="L295" s="3"/>
      <c r="M295" s="3"/>
      <c r="N295" s="5"/>
      <c r="O295" s="5"/>
      <c r="P295" s="5"/>
      <c r="Q295" s="5"/>
      <c r="R295" s="5"/>
      <c r="S295" s="5"/>
      <c r="T295" s="5"/>
      <c r="U295" s="5"/>
      <c r="V295" s="5"/>
      <c r="W295" s="5"/>
      <c r="X295" s="5"/>
      <c r="Y295" s="5"/>
      <c r="Z295" s="5"/>
    </row>
    <row r="296" spans="1:26" ht="24.75" customHeight="1">
      <c r="A296" s="89"/>
      <c r="B296" s="5"/>
      <c r="C296" s="89"/>
      <c r="D296" s="1"/>
      <c r="E296" s="1"/>
      <c r="F296" s="1"/>
      <c r="G296" s="90"/>
      <c r="H296" s="31"/>
      <c r="I296" s="92"/>
      <c r="J296" s="31"/>
      <c r="K296" s="3"/>
      <c r="L296" s="3"/>
      <c r="M296" s="3"/>
      <c r="N296" s="5"/>
      <c r="O296" s="5"/>
      <c r="P296" s="5"/>
      <c r="Q296" s="5"/>
      <c r="R296" s="5"/>
      <c r="S296" s="5"/>
      <c r="T296" s="5"/>
      <c r="U296" s="5"/>
      <c r="V296" s="5"/>
      <c r="W296" s="5"/>
      <c r="X296" s="5"/>
      <c r="Y296" s="5"/>
      <c r="Z296" s="5"/>
    </row>
    <row r="297" spans="1:26" ht="24.75" customHeight="1">
      <c r="A297" s="89"/>
      <c r="B297" s="5"/>
      <c r="C297" s="89"/>
      <c r="D297" s="1"/>
      <c r="E297" s="1"/>
      <c r="F297" s="1"/>
      <c r="G297" s="90"/>
      <c r="H297" s="31"/>
      <c r="I297" s="92"/>
      <c r="J297" s="31"/>
      <c r="K297" s="3"/>
      <c r="L297" s="3"/>
      <c r="M297" s="3"/>
      <c r="N297" s="5"/>
      <c r="O297" s="5"/>
      <c r="P297" s="5"/>
      <c r="Q297" s="5"/>
      <c r="R297" s="5"/>
      <c r="S297" s="5"/>
      <c r="T297" s="5"/>
      <c r="U297" s="5"/>
      <c r="V297" s="5"/>
      <c r="W297" s="5"/>
      <c r="X297" s="5"/>
      <c r="Y297" s="5"/>
      <c r="Z297" s="5"/>
    </row>
    <row r="298" spans="1:26" ht="24.75" customHeight="1">
      <c r="A298" s="89"/>
      <c r="B298" s="5"/>
      <c r="C298" s="89"/>
      <c r="D298" s="1"/>
      <c r="E298" s="1"/>
      <c r="F298" s="1"/>
      <c r="G298" s="90"/>
      <c r="H298" s="31"/>
      <c r="I298" s="92"/>
      <c r="J298" s="31"/>
      <c r="K298" s="3"/>
      <c r="L298" s="3"/>
      <c r="M298" s="3"/>
      <c r="N298" s="5"/>
      <c r="O298" s="5"/>
      <c r="P298" s="5"/>
      <c r="Q298" s="5"/>
      <c r="R298" s="5"/>
      <c r="S298" s="5"/>
      <c r="T298" s="5"/>
      <c r="U298" s="5"/>
      <c r="V298" s="5"/>
      <c r="W298" s="5"/>
      <c r="X298" s="5"/>
      <c r="Y298" s="5"/>
      <c r="Z298" s="5"/>
    </row>
    <row r="299" spans="1:26" ht="24.75" customHeight="1">
      <c r="A299" s="89"/>
      <c r="B299" s="5"/>
      <c r="C299" s="89"/>
      <c r="D299" s="1"/>
      <c r="E299" s="1"/>
      <c r="F299" s="1"/>
      <c r="G299" s="90"/>
      <c r="H299" s="31"/>
      <c r="I299" s="92"/>
      <c r="J299" s="31"/>
      <c r="K299" s="3"/>
      <c r="L299" s="3"/>
      <c r="M299" s="3"/>
      <c r="N299" s="5"/>
      <c r="O299" s="5"/>
      <c r="P299" s="5"/>
      <c r="Q299" s="5"/>
      <c r="R299" s="5"/>
      <c r="S299" s="5"/>
      <c r="T299" s="5"/>
      <c r="U299" s="5"/>
      <c r="V299" s="5"/>
      <c r="W299" s="5"/>
      <c r="X299" s="5"/>
      <c r="Y299" s="5"/>
      <c r="Z299" s="5"/>
    </row>
    <row r="300" spans="1:26" ht="24.75" customHeight="1">
      <c r="A300" s="89"/>
      <c r="B300" s="5"/>
      <c r="C300" s="89"/>
      <c r="D300" s="1"/>
      <c r="E300" s="1"/>
      <c r="F300" s="1"/>
      <c r="G300" s="90"/>
      <c r="H300" s="31"/>
      <c r="I300" s="92"/>
      <c r="J300" s="31"/>
      <c r="K300" s="3"/>
      <c r="L300" s="3"/>
      <c r="M300" s="3"/>
      <c r="N300" s="5"/>
      <c r="O300" s="5"/>
      <c r="P300" s="5"/>
      <c r="Q300" s="5"/>
      <c r="R300" s="5"/>
      <c r="S300" s="5"/>
      <c r="T300" s="5"/>
      <c r="U300" s="5"/>
      <c r="V300" s="5"/>
      <c r="W300" s="5"/>
      <c r="X300" s="5"/>
      <c r="Y300" s="5"/>
      <c r="Z300" s="5"/>
    </row>
    <row r="301" spans="1:26" ht="24.75" customHeight="1">
      <c r="A301" s="89"/>
      <c r="B301" s="5"/>
      <c r="C301" s="89"/>
      <c r="D301" s="1"/>
      <c r="E301" s="1"/>
      <c r="F301" s="1"/>
      <c r="G301" s="90"/>
      <c r="H301" s="31"/>
      <c r="I301" s="92"/>
      <c r="J301" s="31"/>
      <c r="K301" s="3"/>
      <c r="L301" s="3"/>
      <c r="M301" s="3"/>
      <c r="N301" s="5"/>
      <c r="O301" s="5"/>
      <c r="P301" s="5"/>
      <c r="Q301" s="5"/>
      <c r="R301" s="5"/>
      <c r="S301" s="5"/>
      <c r="T301" s="5"/>
      <c r="U301" s="5"/>
      <c r="V301" s="5"/>
      <c r="W301" s="5"/>
      <c r="X301" s="5"/>
      <c r="Y301" s="5"/>
      <c r="Z301" s="5"/>
    </row>
    <row r="302" spans="1:26" ht="24.75" customHeight="1">
      <c r="A302" s="89"/>
      <c r="B302" s="5"/>
      <c r="C302" s="89"/>
      <c r="D302" s="1"/>
      <c r="E302" s="1"/>
      <c r="F302" s="1"/>
      <c r="G302" s="90"/>
      <c r="H302" s="31"/>
      <c r="I302" s="92"/>
      <c r="J302" s="31"/>
      <c r="K302" s="3"/>
      <c r="L302" s="3"/>
      <c r="M302" s="3"/>
      <c r="N302" s="5"/>
      <c r="O302" s="5"/>
      <c r="P302" s="5"/>
      <c r="Q302" s="5"/>
      <c r="R302" s="5"/>
      <c r="S302" s="5"/>
      <c r="T302" s="5"/>
      <c r="U302" s="5"/>
      <c r="V302" s="5"/>
      <c r="W302" s="5"/>
      <c r="X302" s="5"/>
      <c r="Y302" s="5"/>
      <c r="Z302" s="5"/>
    </row>
    <row r="303" spans="1:26" ht="24.75" customHeight="1">
      <c r="A303" s="89"/>
      <c r="B303" s="5"/>
      <c r="C303" s="89"/>
      <c r="D303" s="1"/>
      <c r="E303" s="1"/>
      <c r="F303" s="1"/>
      <c r="G303" s="90"/>
      <c r="H303" s="31"/>
      <c r="I303" s="92"/>
      <c r="J303" s="31"/>
      <c r="K303" s="3"/>
      <c r="L303" s="3"/>
      <c r="M303" s="3"/>
      <c r="N303" s="5"/>
      <c r="O303" s="5"/>
      <c r="P303" s="5"/>
      <c r="Q303" s="5"/>
      <c r="R303" s="5"/>
      <c r="S303" s="5"/>
      <c r="T303" s="5"/>
      <c r="U303" s="5"/>
      <c r="V303" s="5"/>
      <c r="W303" s="5"/>
      <c r="X303" s="5"/>
      <c r="Y303" s="5"/>
      <c r="Z303" s="5"/>
    </row>
    <row r="304" spans="1:26" ht="24.75" customHeight="1">
      <c r="A304" s="89"/>
      <c r="B304" s="5"/>
      <c r="C304" s="89"/>
      <c r="D304" s="1"/>
      <c r="E304" s="1"/>
      <c r="F304" s="1"/>
      <c r="G304" s="90"/>
      <c r="H304" s="31"/>
      <c r="I304" s="92"/>
      <c r="J304" s="31"/>
      <c r="K304" s="3"/>
      <c r="L304" s="3"/>
      <c r="M304" s="3"/>
      <c r="N304" s="5"/>
      <c r="O304" s="5"/>
      <c r="P304" s="5"/>
      <c r="Q304" s="5"/>
      <c r="R304" s="5"/>
      <c r="S304" s="5"/>
      <c r="T304" s="5"/>
      <c r="U304" s="5"/>
      <c r="V304" s="5"/>
      <c r="W304" s="5"/>
      <c r="X304" s="5"/>
      <c r="Y304" s="5"/>
      <c r="Z304" s="5"/>
    </row>
    <row r="305" spans="1:26" ht="24.75" customHeight="1">
      <c r="A305" s="89"/>
      <c r="B305" s="5"/>
      <c r="C305" s="89"/>
      <c r="D305" s="1"/>
      <c r="E305" s="1"/>
      <c r="F305" s="1"/>
      <c r="G305" s="90"/>
      <c r="H305" s="31"/>
      <c r="I305" s="92"/>
      <c r="J305" s="31"/>
      <c r="K305" s="3"/>
      <c r="L305" s="3"/>
      <c r="M305" s="3"/>
      <c r="N305" s="5"/>
      <c r="O305" s="5"/>
      <c r="P305" s="5"/>
      <c r="Q305" s="5"/>
      <c r="R305" s="5"/>
      <c r="S305" s="5"/>
      <c r="T305" s="5"/>
      <c r="U305" s="5"/>
      <c r="V305" s="5"/>
      <c r="W305" s="5"/>
      <c r="X305" s="5"/>
      <c r="Y305" s="5"/>
      <c r="Z305" s="5"/>
    </row>
    <row r="306" spans="1:26" ht="24.75" customHeight="1">
      <c r="A306" s="89"/>
      <c r="B306" s="5"/>
      <c r="C306" s="89"/>
      <c r="D306" s="1"/>
      <c r="E306" s="1"/>
      <c r="F306" s="1"/>
      <c r="G306" s="90"/>
      <c r="H306" s="31"/>
      <c r="I306" s="92"/>
      <c r="J306" s="31"/>
      <c r="K306" s="3"/>
      <c r="L306" s="3"/>
      <c r="M306" s="3"/>
      <c r="N306" s="5"/>
      <c r="O306" s="5"/>
      <c r="P306" s="5"/>
      <c r="Q306" s="5"/>
      <c r="R306" s="5"/>
      <c r="S306" s="5"/>
      <c r="T306" s="5"/>
      <c r="U306" s="5"/>
      <c r="V306" s="5"/>
      <c r="W306" s="5"/>
      <c r="X306" s="5"/>
      <c r="Y306" s="5"/>
      <c r="Z306" s="5"/>
    </row>
    <row r="307" spans="1:26" ht="24.75" customHeight="1">
      <c r="A307" s="89"/>
      <c r="B307" s="5"/>
      <c r="C307" s="89"/>
      <c r="D307" s="1"/>
      <c r="E307" s="1"/>
      <c r="F307" s="1"/>
      <c r="G307" s="90"/>
      <c r="H307" s="31"/>
      <c r="I307" s="92"/>
      <c r="J307" s="31"/>
      <c r="K307" s="3"/>
      <c r="L307" s="3"/>
      <c r="M307" s="3"/>
      <c r="N307" s="5"/>
      <c r="O307" s="5"/>
      <c r="P307" s="5"/>
      <c r="Q307" s="5"/>
      <c r="R307" s="5"/>
      <c r="S307" s="5"/>
      <c r="T307" s="5"/>
      <c r="U307" s="5"/>
      <c r="V307" s="5"/>
      <c r="W307" s="5"/>
      <c r="X307" s="5"/>
      <c r="Y307" s="5"/>
      <c r="Z307" s="5"/>
    </row>
    <row r="308" spans="1:26" ht="24.75" customHeight="1">
      <c r="A308" s="89"/>
      <c r="B308" s="5"/>
      <c r="C308" s="89"/>
      <c r="D308" s="1"/>
      <c r="E308" s="1"/>
      <c r="F308" s="1"/>
      <c r="G308" s="90"/>
      <c r="H308" s="31"/>
      <c r="I308" s="92"/>
      <c r="J308" s="31"/>
      <c r="K308" s="3"/>
      <c r="L308" s="3"/>
      <c r="M308" s="3"/>
      <c r="N308" s="5"/>
      <c r="O308" s="5"/>
      <c r="P308" s="5"/>
      <c r="Q308" s="5"/>
      <c r="R308" s="5"/>
      <c r="S308" s="5"/>
      <c r="T308" s="5"/>
      <c r="U308" s="5"/>
      <c r="V308" s="5"/>
      <c r="W308" s="5"/>
      <c r="X308" s="5"/>
      <c r="Y308" s="5"/>
      <c r="Z308" s="5"/>
    </row>
    <row r="309" spans="1:26" ht="24.75" customHeight="1">
      <c r="A309" s="89"/>
      <c r="B309" s="5"/>
      <c r="C309" s="89"/>
      <c r="D309" s="1"/>
      <c r="E309" s="1"/>
      <c r="F309" s="1"/>
      <c r="G309" s="90"/>
      <c r="H309" s="31"/>
      <c r="I309" s="92"/>
      <c r="J309" s="31"/>
      <c r="K309" s="3"/>
      <c r="L309" s="3"/>
      <c r="M309" s="3"/>
      <c r="N309" s="5"/>
      <c r="O309" s="5"/>
      <c r="P309" s="5"/>
      <c r="Q309" s="5"/>
      <c r="R309" s="5"/>
      <c r="S309" s="5"/>
      <c r="T309" s="5"/>
      <c r="U309" s="5"/>
      <c r="V309" s="5"/>
      <c r="W309" s="5"/>
      <c r="X309" s="5"/>
      <c r="Y309" s="5"/>
      <c r="Z309" s="5"/>
    </row>
    <row r="310" spans="1:26" ht="24.75" customHeight="1">
      <c r="A310" s="89"/>
      <c r="B310" s="5"/>
      <c r="C310" s="89"/>
      <c r="D310" s="1"/>
      <c r="E310" s="1"/>
      <c r="F310" s="1"/>
      <c r="G310" s="90"/>
      <c r="H310" s="31"/>
      <c r="I310" s="92"/>
      <c r="J310" s="31"/>
      <c r="K310" s="3"/>
      <c r="L310" s="3"/>
      <c r="M310" s="3"/>
      <c r="N310" s="5"/>
      <c r="O310" s="5"/>
      <c r="P310" s="5"/>
      <c r="Q310" s="5"/>
      <c r="R310" s="5"/>
      <c r="S310" s="5"/>
      <c r="T310" s="5"/>
      <c r="U310" s="5"/>
      <c r="V310" s="5"/>
      <c r="W310" s="5"/>
      <c r="X310" s="5"/>
      <c r="Y310" s="5"/>
      <c r="Z310" s="5"/>
    </row>
    <row r="311" spans="1:26" ht="24.75" customHeight="1">
      <c r="A311" s="89"/>
      <c r="B311" s="5"/>
      <c r="C311" s="89"/>
      <c r="D311" s="1"/>
      <c r="E311" s="1"/>
      <c r="F311" s="1"/>
      <c r="G311" s="90"/>
      <c r="H311" s="31"/>
      <c r="I311" s="92"/>
      <c r="J311" s="31"/>
      <c r="K311" s="3"/>
      <c r="L311" s="3"/>
      <c r="M311" s="3"/>
      <c r="N311" s="5"/>
      <c r="O311" s="5"/>
      <c r="P311" s="5"/>
      <c r="Q311" s="5"/>
      <c r="R311" s="5"/>
      <c r="S311" s="5"/>
      <c r="T311" s="5"/>
      <c r="U311" s="5"/>
      <c r="V311" s="5"/>
      <c r="W311" s="5"/>
      <c r="X311" s="5"/>
      <c r="Y311" s="5"/>
      <c r="Z311" s="5"/>
    </row>
    <row r="312" spans="1:26" ht="24.75" customHeight="1">
      <c r="A312" s="89"/>
      <c r="B312" s="5"/>
      <c r="C312" s="89"/>
      <c r="D312" s="1"/>
      <c r="E312" s="1"/>
      <c r="F312" s="1"/>
      <c r="G312" s="90"/>
      <c r="H312" s="31"/>
      <c r="I312" s="92"/>
      <c r="J312" s="31"/>
      <c r="K312" s="3"/>
      <c r="L312" s="3"/>
      <c r="M312" s="3"/>
      <c r="N312" s="5"/>
      <c r="O312" s="5"/>
      <c r="P312" s="5"/>
      <c r="Q312" s="5"/>
      <c r="R312" s="5"/>
      <c r="S312" s="5"/>
      <c r="T312" s="5"/>
      <c r="U312" s="5"/>
      <c r="V312" s="5"/>
      <c r="W312" s="5"/>
      <c r="X312" s="5"/>
      <c r="Y312" s="5"/>
      <c r="Z312" s="5"/>
    </row>
    <row r="313" spans="1:26" ht="24.75" customHeight="1">
      <c r="A313" s="89"/>
      <c r="B313" s="5"/>
      <c r="C313" s="89"/>
      <c r="D313" s="1"/>
      <c r="E313" s="1"/>
      <c r="F313" s="1"/>
      <c r="G313" s="90"/>
      <c r="H313" s="31"/>
      <c r="I313" s="92"/>
      <c r="J313" s="31"/>
      <c r="K313" s="3"/>
      <c r="L313" s="3"/>
      <c r="M313" s="3"/>
      <c r="N313" s="5"/>
      <c r="O313" s="5"/>
      <c r="P313" s="5"/>
      <c r="Q313" s="5"/>
      <c r="R313" s="5"/>
      <c r="S313" s="5"/>
      <c r="T313" s="5"/>
      <c r="U313" s="5"/>
      <c r="V313" s="5"/>
      <c r="W313" s="5"/>
      <c r="X313" s="5"/>
      <c r="Y313" s="5"/>
      <c r="Z313" s="5"/>
    </row>
    <row r="314" spans="1:26" ht="24.75" customHeight="1">
      <c r="A314" s="89"/>
      <c r="B314" s="5"/>
      <c r="C314" s="89"/>
      <c r="D314" s="1"/>
      <c r="E314" s="1"/>
      <c r="F314" s="1"/>
      <c r="G314" s="90"/>
      <c r="H314" s="31"/>
      <c r="I314" s="92"/>
      <c r="J314" s="31"/>
      <c r="K314" s="3"/>
      <c r="L314" s="3"/>
      <c r="M314" s="3"/>
      <c r="N314" s="5"/>
      <c r="O314" s="5"/>
      <c r="P314" s="5"/>
      <c r="Q314" s="5"/>
      <c r="R314" s="5"/>
      <c r="S314" s="5"/>
      <c r="T314" s="5"/>
      <c r="U314" s="5"/>
      <c r="V314" s="5"/>
      <c r="W314" s="5"/>
      <c r="X314" s="5"/>
      <c r="Y314" s="5"/>
      <c r="Z314" s="5"/>
    </row>
    <row r="315" spans="1:26" ht="24.75" customHeight="1">
      <c r="A315" s="89"/>
      <c r="B315" s="5"/>
      <c r="C315" s="89"/>
      <c r="D315" s="1"/>
      <c r="E315" s="1"/>
      <c r="F315" s="1"/>
      <c r="G315" s="90"/>
      <c r="H315" s="31"/>
      <c r="I315" s="92"/>
      <c r="J315" s="31"/>
      <c r="K315" s="3"/>
      <c r="L315" s="3"/>
      <c r="M315" s="3"/>
      <c r="N315" s="5"/>
      <c r="O315" s="5"/>
      <c r="P315" s="5"/>
      <c r="Q315" s="5"/>
      <c r="R315" s="5"/>
      <c r="S315" s="5"/>
      <c r="T315" s="5"/>
      <c r="U315" s="5"/>
      <c r="V315" s="5"/>
      <c r="W315" s="5"/>
      <c r="X315" s="5"/>
      <c r="Y315" s="5"/>
      <c r="Z315" s="5"/>
    </row>
    <row r="316" spans="1:26" ht="24.75" customHeight="1">
      <c r="A316" s="89"/>
      <c r="B316" s="5"/>
      <c r="C316" s="89"/>
      <c r="D316" s="1"/>
      <c r="E316" s="1"/>
      <c r="F316" s="1"/>
      <c r="G316" s="90"/>
      <c r="H316" s="31"/>
      <c r="I316" s="92"/>
      <c r="J316" s="31"/>
      <c r="K316" s="3"/>
      <c r="L316" s="3"/>
      <c r="M316" s="3"/>
      <c r="N316" s="5"/>
      <c r="O316" s="5"/>
      <c r="P316" s="5"/>
      <c r="Q316" s="5"/>
      <c r="R316" s="5"/>
      <c r="S316" s="5"/>
      <c r="T316" s="5"/>
      <c r="U316" s="5"/>
      <c r="V316" s="5"/>
      <c r="W316" s="5"/>
      <c r="X316" s="5"/>
      <c r="Y316" s="5"/>
      <c r="Z316" s="5"/>
    </row>
    <row r="317" spans="1:26" ht="24.75" customHeight="1">
      <c r="A317" s="89"/>
      <c r="B317" s="5"/>
      <c r="C317" s="89"/>
      <c r="D317" s="1"/>
      <c r="E317" s="1"/>
      <c r="F317" s="1"/>
      <c r="G317" s="90"/>
      <c r="H317" s="31"/>
      <c r="I317" s="92"/>
      <c r="J317" s="31"/>
      <c r="K317" s="3"/>
      <c r="L317" s="3"/>
      <c r="M317" s="3"/>
      <c r="N317" s="5"/>
      <c r="O317" s="5"/>
      <c r="P317" s="5"/>
      <c r="Q317" s="5"/>
      <c r="R317" s="5"/>
      <c r="S317" s="5"/>
      <c r="T317" s="5"/>
      <c r="U317" s="5"/>
      <c r="V317" s="5"/>
      <c r="W317" s="5"/>
      <c r="X317" s="5"/>
      <c r="Y317" s="5"/>
      <c r="Z317" s="5"/>
    </row>
    <row r="318" spans="1:26" ht="24.75" customHeight="1">
      <c r="A318" s="89"/>
      <c r="B318" s="5"/>
      <c r="C318" s="89"/>
      <c r="D318" s="1"/>
      <c r="E318" s="1"/>
      <c r="F318" s="1"/>
      <c r="G318" s="90"/>
      <c r="H318" s="31"/>
      <c r="I318" s="92"/>
      <c r="J318" s="31"/>
      <c r="K318" s="3"/>
      <c r="L318" s="3"/>
      <c r="M318" s="3"/>
      <c r="N318" s="5"/>
      <c r="O318" s="5"/>
      <c r="P318" s="5"/>
      <c r="Q318" s="5"/>
      <c r="R318" s="5"/>
      <c r="S318" s="5"/>
      <c r="T318" s="5"/>
      <c r="U318" s="5"/>
      <c r="V318" s="5"/>
      <c r="W318" s="5"/>
      <c r="X318" s="5"/>
      <c r="Y318" s="5"/>
      <c r="Z318" s="5"/>
    </row>
    <row r="319" spans="1:26" ht="24.75" customHeight="1">
      <c r="A319" s="89"/>
      <c r="B319" s="5"/>
      <c r="C319" s="89"/>
      <c r="D319" s="1"/>
      <c r="E319" s="1"/>
      <c r="F319" s="1"/>
      <c r="G319" s="90"/>
      <c r="H319" s="31"/>
      <c r="I319" s="92"/>
      <c r="J319" s="31"/>
      <c r="K319" s="3"/>
      <c r="L319" s="3"/>
      <c r="M319" s="3"/>
      <c r="N319" s="5"/>
      <c r="O319" s="5"/>
      <c r="P319" s="5"/>
      <c r="Q319" s="5"/>
      <c r="R319" s="5"/>
      <c r="S319" s="5"/>
      <c r="T319" s="5"/>
      <c r="U319" s="5"/>
      <c r="V319" s="5"/>
      <c r="W319" s="5"/>
      <c r="X319" s="5"/>
      <c r="Y319" s="5"/>
      <c r="Z319" s="5"/>
    </row>
    <row r="320" spans="1:26" ht="24.75" customHeight="1">
      <c r="A320" s="89"/>
      <c r="B320" s="5"/>
      <c r="C320" s="89"/>
      <c r="D320" s="1"/>
      <c r="E320" s="1"/>
      <c r="F320" s="1"/>
      <c r="G320" s="90"/>
      <c r="H320" s="31"/>
      <c r="I320" s="92"/>
      <c r="J320" s="31"/>
      <c r="K320" s="3"/>
      <c r="L320" s="3"/>
      <c r="M320" s="3"/>
      <c r="N320" s="5"/>
      <c r="O320" s="5"/>
      <c r="P320" s="5"/>
      <c r="Q320" s="5"/>
      <c r="R320" s="5"/>
      <c r="S320" s="5"/>
      <c r="T320" s="5"/>
      <c r="U320" s="5"/>
      <c r="V320" s="5"/>
      <c r="W320" s="5"/>
      <c r="X320" s="5"/>
      <c r="Y320" s="5"/>
      <c r="Z320" s="5"/>
    </row>
    <row r="321" spans="1:26" ht="24.75" customHeight="1">
      <c r="A321" s="89"/>
      <c r="B321" s="5"/>
      <c r="C321" s="89"/>
      <c r="D321" s="1"/>
      <c r="E321" s="1"/>
      <c r="F321" s="1"/>
      <c r="G321" s="90"/>
      <c r="H321" s="31"/>
      <c r="I321" s="92"/>
      <c r="J321" s="31"/>
      <c r="K321" s="3"/>
      <c r="L321" s="3"/>
      <c r="M321" s="3"/>
      <c r="N321" s="5"/>
      <c r="O321" s="5"/>
      <c r="P321" s="5"/>
      <c r="Q321" s="5"/>
      <c r="R321" s="5"/>
      <c r="S321" s="5"/>
      <c r="T321" s="5"/>
      <c r="U321" s="5"/>
      <c r="V321" s="5"/>
      <c r="W321" s="5"/>
      <c r="X321" s="5"/>
      <c r="Y321" s="5"/>
      <c r="Z321" s="5"/>
    </row>
    <row r="322" spans="1:26" ht="24.75" customHeight="1">
      <c r="A322" s="89"/>
      <c r="B322" s="5"/>
      <c r="C322" s="89"/>
      <c r="D322" s="1"/>
      <c r="E322" s="1"/>
      <c r="F322" s="1"/>
      <c r="G322" s="90"/>
      <c r="H322" s="31"/>
      <c r="I322" s="92"/>
      <c r="J322" s="31"/>
      <c r="K322" s="3"/>
      <c r="L322" s="3"/>
      <c r="M322" s="3"/>
      <c r="N322" s="5"/>
      <c r="O322" s="5"/>
      <c r="P322" s="5"/>
      <c r="Q322" s="5"/>
      <c r="R322" s="5"/>
      <c r="S322" s="5"/>
      <c r="T322" s="5"/>
      <c r="U322" s="5"/>
      <c r="V322" s="5"/>
      <c r="W322" s="5"/>
      <c r="X322" s="5"/>
      <c r="Y322" s="5"/>
      <c r="Z322" s="5"/>
    </row>
    <row r="323" spans="1:26" ht="24.75" customHeight="1">
      <c r="A323" s="89"/>
      <c r="B323" s="5"/>
      <c r="C323" s="89"/>
      <c r="D323" s="1"/>
      <c r="E323" s="1"/>
      <c r="F323" s="1"/>
      <c r="G323" s="90"/>
      <c r="H323" s="31"/>
      <c r="I323" s="92"/>
      <c r="J323" s="31"/>
      <c r="K323" s="3"/>
      <c r="L323" s="3"/>
      <c r="M323" s="3"/>
      <c r="N323" s="5"/>
      <c r="O323" s="5"/>
      <c r="P323" s="5"/>
      <c r="Q323" s="5"/>
      <c r="R323" s="5"/>
      <c r="S323" s="5"/>
      <c r="T323" s="5"/>
      <c r="U323" s="5"/>
      <c r="V323" s="5"/>
      <c r="W323" s="5"/>
      <c r="X323" s="5"/>
      <c r="Y323" s="5"/>
      <c r="Z323" s="5"/>
    </row>
    <row r="324" spans="1:26" ht="24.75" customHeight="1">
      <c r="A324" s="89"/>
      <c r="B324" s="5"/>
      <c r="C324" s="89"/>
      <c r="D324" s="1"/>
      <c r="E324" s="1"/>
      <c r="F324" s="1"/>
      <c r="G324" s="90"/>
      <c r="H324" s="31"/>
      <c r="I324" s="92"/>
      <c r="J324" s="31"/>
      <c r="K324" s="3"/>
      <c r="L324" s="3"/>
      <c r="M324" s="3"/>
      <c r="N324" s="5"/>
      <c r="O324" s="5"/>
      <c r="P324" s="5"/>
      <c r="Q324" s="5"/>
      <c r="R324" s="5"/>
      <c r="S324" s="5"/>
      <c r="T324" s="5"/>
      <c r="U324" s="5"/>
      <c r="V324" s="5"/>
      <c r="W324" s="5"/>
      <c r="X324" s="5"/>
      <c r="Y324" s="5"/>
      <c r="Z324" s="5"/>
    </row>
    <row r="325" spans="1:26" ht="24.75" customHeight="1">
      <c r="A325" s="89"/>
      <c r="B325" s="5"/>
      <c r="C325" s="89"/>
      <c r="D325" s="1"/>
      <c r="E325" s="1"/>
      <c r="F325" s="1"/>
      <c r="G325" s="90"/>
      <c r="H325" s="31"/>
      <c r="I325" s="92"/>
      <c r="J325" s="31"/>
      <c r="K325" s="3"/>
      <c r="L325" s="3"/>
      <c r="M325" s="3"/>
      <c r="N325" s="5"/>
      <c r="O325" s="5"/>
      <c r="P325" s="5"/>
      <c r="Q325" s="5"/>
      <c r="R325" s="5"/>
      <c r="S325" s="5"/>
      <c r="T325" s="5"/>
      <c r="U325" s="5"/>
      <c r="V325" s="5"/>
      <c r="W325" s="5"/>
      <c r="X325" s="5"/>
      <c r="Y325" s="5"/>
      <c r="Z325" s="5"/>
    </row>
    <row r="326" spans="1:26" ht="24.75" customHeight="1">
      <c r="A326" s="89"/>
      <c r="B326" s="5"/>
      <c r="C326" s="89"/>
      <c r="D326" s="1"/>
      <c r="E326" s="1"/>
      <c r="F326" s="1"/>
      <c r="G326" s="90"/>
      <c r="H326" s="31"/>
      <c r="I326" s="92"/>
      <c r="J326" s="31"/>
      <c r="K326" s="3"/>
      <c r="L326" s="3"/>
      <c r="M326" s="3"/>
      <c r="N326" s="5"/>
      <c r="O326" s="5"/>
      <c r="P326" s="5"/>
      <c r="Q326" s="5"/>
      <c r="R326" s="5"/>
      <c r="S326" s="5"/>
      <c r="T326" s="5"/>
      <c r="U326" s="5"/>
      <c r="V326" s="5"/>
      <c r="W326" s="5"/>
      <c r="X326" s="5"/>
      <c r="Y326" s="5"/>
      <c r="Z326" s="5"/>
    </row>
    <row r="327" spans="1:26" ht="24.75" customHeight="1">
      <c r="A327" s="89"/>
      <c r="B327" s="5"/>
      <c r="C327" s="89"/>
      <c r="D327" s="1"/>
      <c r="E327" s="1"/>
      <c r="F327" s="1"/>
      <c r="G327" s="90"/>
      <c r="H327" s="31"/>
      <c r="I327" s="92"/>
      <c r="J327" s="31"/>
      <c r="K327" s="3"/>
      <c r="L327" s="3"/>
      <c r="M327" s="3"/>
      <c r="N327" s="5"/>
      <c r="O327" s="5"/>
      <c r="P327" s="5"/>
      <c r="Q327" s="5"/>
      <c r="R327" s="5"/>
      <c r="S327" s="5"/>
      <c r="T327" s="5"/>
      <c r="U327" s="5"/>
      <c r="V327" s="5"/>
      <c r="W327" s="5"/>
      <c r="X327" s="5"/>
      <c r="Y327" s="5"/>
      <c r="Z327" s="5"/>
    </row>
    <row r="328" spans="1:26" ht="24.75" customHeight="1">
      <c r="A328" s="89"/>
      <c r="B328" s="5"/>
      <c r="C328" s="89"/>
      <c r="D328" s="1"/>
      <c r="E328" s="1"/>
      <c r="F328" s="1"/>
      <c r="G328" s="90"/>
      <c r="H328" s="31"/>
      <c r="I328" s="92"/>
      <c r="J328" s="31"/>
      <c r="K328" s="3"/>
      <c r="L328" s="3"/>
      <c r="M328" s="3"/>
      <c r="N328" s="5"/>
      <c r="O328" s="5"/>
      <c r="P328" s="5"/>
      <c r="Q328" s="5"/>
      <c r="R328" s="5"/>
      <c r="S328" s="5"/>
      <c r="T328" s="5"/>
      <c r="U328" s="5"/>
      <c r="V328" s="5"/>
      <c r="W328" s="5"/>
      <c r="X328" s="5"/>
      <c r="Y328" s="5"/>
      <c r="Z328" s="5"/>
    </row>
    <row r="329" spans="1:26" ht="24.75" customHeight="1">
      <c r="A329" s="89"/>
      <c r="B329" s="5"/>
      <c r="C329" s="89"/>
      <c r="D329" s="1"/>
      <c r="E329" s="1"/>
      <c r="F329" s="1"/>
      <c r="G329" s="90"/>
      <c r="H329" s="31"/>
      <c r="I329" s="92"/>
      <c r="J329" s="31"/>
      <c r="K329" s="3"/>
      <c r="L329" s="3"/>
      <c r="M329" s="3"/>
      <c r="N329" s="5"/>
      <c r="O329" s="5"/>
      <c r="P329" s="5"/>
      <c r="Q329" s="5"/>
      <c r="R329" s="5"/>
      <c r="S329" s="5"/>
      <c r="T329" s="5"/>
      <c r="U329" s="5"/>
      <c r="V329" s="5"/>
      <c r="W329" s="5"/>
      <c r="X329" s="5"/>
      <c r="Y329" s="5"/>
      <c r="Z329" s="5"/>
    </row>
    <row r="330" spans="1:26" ht="24.75" customHeight="1">
      <c r="A330" s="89"/>
      <c r="B330" s="5"/>
      <c r="C330" s="89"/>
      <c r="D330" s="1"/>
      <c r="E330" s="1"/>
      <c r="F330" s="1"/>
      <c r="G330" s="90"/>
      <c r="H330" s="31"/>
      <c r="I330" s="92"/>
      <c r="J330" s="31"/>
      <c r="K330" s="3"/>
      <c r="L330" s="3"/>
      <c r="M330" s="3"/>
      <c r="N330" s="5"/>
      <c r="O330" s="5"/>
      <c r="P330" s="5"/>
      <c r="Q330" s="5"/>
      <c r="R330" s="5"/>
      <c r="S330" s="5"/>
      <c r="T330" s="5"/>
      <c r="U330" s="5"/>
      <c r="V330" s="5"/>
      <c r="W330" s="5"/>
      <c r="X330" s="5"/>
      <c r="Y330" s="5"/>
      <c r="Z330" s="5"/>
    </row>
    <row r="331" spans="1:26" ht="24.75" customHeight="1">
      <c r="A331" s="89"/>
      <c r="B331" s="5"/>
      <c r="C331" s="89"/>
      <c r="D331" s="1"/>
      <c r="E331" s="1"/>
      <c r="F331" s="1"/>
      <c r="G331" s="90"/>
      <c r="H331" s="31"/>
      <c r="I331" s="92"/>
      <c r="J331" s="31"/>
      <c r="K331" s="3"/>
      <c r="L331" s="3"/>
      <c r="M331" s="3"/>
      <c r="N331" s="5"/>
      <c r="O331" s="5"/>
      <c r="P331" s="5"/>
      <c r="Q331" s="5"/>
      <c r="R331" s="5"/>
      <c r="S331" s="5"/>
      <c r="T331" s="5"/>
      <c r="U331" s="5"/>
      <c r="V331" s="5"/>
      <c r="W331" s="5"/>
      <c r="X331" s="5"/>
      <c r="Y331" s="5"/>
      <c r="Z331" s="5"/>
    </row>
    <row r="332" spans="1:26" ht="24.75" customHeight="1">
      <c r="A332" s="89"/>
      <c r="B332" s="5"/>
      <c r="C332" s="89"/>
      <c r="D332" s="1"/>
      <c r="E332" s="1"/>
      <c r="F332" s="1"/>
      <c r="G332" s="90"/>
      <c r="H332" s="31"/>
      <c r="I332" s="92"/>
      <c r="J332" s="31"/>
      <c r="K332" s="3"/>
      <c r="L332" s="3"/>
      <c r="M332" s="3"/>
      <c r="N332" s="5"/>
      <c r="O332" s="5"/>
      <c r="P332" s="5"/>
      <c r="Q332" s="5"/>
      <c r="R332" s="5"/>
      <c r="S332" s="5"/>
      <c r="T332" s="5"/>
      <c r="U332" s="5"/>
      <c r="V332" s="5"/>
      <c r="W332" s="5"/>
      <c r="X332" s="5"/>
      <c r="Y332" s="5"/>
      <c r="Z332" s="5"/>
    </row>
    <row r="333" spans="1:26" ht="24.75" customHeight="1">
      <c r="A333" s="89"/>
      <c r="B333" s="5"/>
      <c r="C333" s="89"/>
      <c r="D333" s="1"/>
      <c r="E333" s="1"/>
      <c r="F333" s="1"/>
      <c r="G333" s="90"/>
      <c r="H333" s="31"/>
      <c r="I333" s="92"/>
      <c r="J333" s="31"/>
      <c r="K333" s="3"/>
      <c r="L333" s="3"/>
      <c r="M333" s="3"/>
      <c r="N333" s="5"/>
      <c r="O333" s="5"/>
      <c r="P333" s="5"/>
      <c r="Q333" s="5"/>
      <c r="R333" s="5"/>
      <c r="S333" s="5"/>
      <c r="T333" s="5"/>
      <c r="U333" s="5"/>
      <c r="V333" s="5"/>
      <c r="W333" s="5"/>
      <c r="X333" s="5"/>
      <c r="Y333" s="5"/>
      <c r="Z333" s="5"/>
    </row>
    <row r="334" spans="1:26" ht="24.75" customHeight="1">
      <c r="A334" s="89"/>
      <c r="B334" s="5"/>
      <c r="C334" s="89"/>
      <c r="D334" s="1"/>
      <c r="E334" s="1"/>
      <c r="F334" s="1"/>
      <c r="G334" s="90"/>
      <c r="H334" s="31"/>
      <c r="I334" s="92"/>
      <c r="J334" s="31"/>
      <c r="K334" s="3"/>
      <c r="L334" s="3"/>
      <c r="M334" s="3"/>
      <c r="N334" s="5"/>
      <c r="O334" s="5"/>
      <c r="P334" s="5"/>
      <c r="Q334" s="5"/>
      <c r="R334" s="5"/>
      <c r="S334" s="5"/>
      <c r="T334" s="5"/>
      <c r="U334" s="5"/>
      <c r="V334" s="5"/>
      <c r="W334" s="5"/>
      <c r="X334" s="5"/>
      <c r="Y334" s="5"/>
      <c r="Z334" s="5"/>
    </row>
    <row r="335" spans="1:26" ht="24.75" customHeight="1">
      <c r="A335" s="89"/>
      <c r="B335" s="5"/>
      <c r="C335" s="89"/>
      <c r="D335" s="1"/>
      <c r="E335" s="1"/>
      <c r="F335" s="1"/>
      <c r="G335" s="90"/>
      <c r="H335" s="31"/>
      <c r="I335" s="92"/>
      <c r="J335" s="31"/>
      <c r="K335" s="3"/>
      <c r="L335" s="3"/>
      <c r="M335" s="3"/>
      <c r="N335" s="5"/>
      <c r="O335" s="5"/>
      <c r="P335" s="5"/>
      <c r="Q335" s="5"/>
      <c r="R335" s="5"/>
      <c r="S335" s="5"/>
      <c r="T335" s="5"/>
      <c r="U335" s="5"/>
      <c r="V335" s="5"/>
      <c r="W335" s="5"/>
      <c r="X335" s="5"/>
      <c r="Y335" s="5"/>
      <c r="Z335" s="5"/>
    </row>
    <row r="336" spans="1:26" ht="24.75" customHeight="1">
      <c r="A336" s="89"/>
      <c r="B336" s="5"/>
      <c r="C336" s="89"/>
      <c r="D336" s="1"/>
      <c r="E336" s="1"/>
      <c r="F336" s="1"/>
      <c r="G336" s="90"/>
      <c r="H336" s="31"/>
      <c r="I336" s="92"/>
      <c r="J336" s="31"/>
      <c r="K336" s="3"/>
      <c r="L336" s="3"/>
      <c r="M336" s="3"/>
      <c r="N336" s="5"/>
      <c r="O336" s="5"/>
      <c r="P336" s="5"/>
      <c r="Q336" s="5"/>
      <c r="R336" s="5"/>
      <c r="S336" s="5"/>
      <c r="T336" s="5"/>
      <c r="U336" s="5"/>
      <c r="V336" s="5"/>
      <c r="W336" s="5"/>
      <c r="X336" s="5"/>
      <c r="Y336" s="5"/>
      <c r="Z336" s="5"/>
    </row>
    <row r="337" spans="1:26" ht="24.75" customHeight="1">
      <c r="A337" s="89"/>
      <c r="B337" s="5"/>
      <c r="C337" s="89"/>
      <c r="D337" s="1"/>
      <c r="E337" s="1"/>
      <c r="F337" s="1"/>
      <c r="G337" s="90"/>
      <c r="H337" s="31"/>
      <c r="I337" s="92"/>
      <c r="J337" s="31"/>
      <c r="K337" s="3"/>
      <c r="L337" s="3"/>
      <c r="M337" s="3"/>
      <c r="N337" s="5"/>
      <c r="O337" s="5"/>
      <c r="P337" s="5"/>
      <c r="Q337" s="5"/>
      <c r="R337" s="5"/>
      <c r="S337" s="5"/>
      <c r="T337" s="5"/>
      <c r="U337" s="5"/>
      <c r="V337" s="5"/>
      <c r="W337" s="5"/>
      <c r="X337" s="5"/>
      <c r="Y337" s="5"/>
      <c r="Z337" s="5"/>
    </row>
    <row r="338" spans="1:26" ht="24.75" customHeight="1">
      <c r="A338" s="89"/>
      <c r="B338" s="5"/>
      <c r="C338" s="89"/>
      <c r="D338" s="1"/>
      <c r="E338" s="1"/>
      <c r="F338" s="1"/>
      <c r="G338" s="90"/>
      <c r="H338" s="31"/>
      <c r="I338" s="92"/>
      <c r="J338" s="31"/>
      <c r="K338" s="3"/>
      <c r="L338" s="3"/>
      <c r="M338" s="3"/>
      <c r="N338" s="5"/>
      <c r="O338" s="5"/>
      <c r="P338" s="5"/>
      <c r="Q338" s="5"/>
      <c r="R338" s="5"/>
      <c r="S338" s="5"/>
      <c r="T338" s="5"/>
      <c r="U338" s="5"/>
      <c r="V338" s="5"/>
      <c r="W338" s="5"/>
      <c r="X338" s="5"/>
      <c r="Y338" s="5"/>
      <c r="Z338" s="5"/>
    </row>
    <row r="339" spans="1:26" ht="24.75" customHeight="1">
      <c r="A339" s="89"/>
      <c r="B339" s="5"/>
      <c r="C339" s="89"/>
      <c r="D339" s="1"/>
      <c r="E339" s="1"/>
      <c r="F339" s="1"/>
      <c r="G339" s="90"/>
      <c r="H339" s="31"/>
      <c r="I339" s="92"/>
      <c r="J339" s="31"/>
      <c r="K339" s="3"/>
      <c r="L339" s="3"/>
      <c r="M339" s="3"/>
      <c r="N339" s="5"/>
      <c r="O339" s="5"/>
      <c r="P339" s="5"/>
      <c r="Q339" s="5"/>
      <c r="R339" s="5"/>
      <c r="S339" s="5"/>
      <c r="T339" s="5"/>
      <c r="U339" s="5"/>
      <c r="V339" s="5"/>
      <c r="W339" s="5"/>
      <c r="X339" s="5"/>
      <c r="Y339" s="5"/>
      <c r="Z339" s="5"/>
    </row>
    <row r="340" spans="1:26" ht="24.75" customHeight="1">
      <c r="A340" s="89"/>
      <c r="B340" s="5"/>
      <c r="C340" s="89"/>
      <c r="D340" s="1"/>
      <c r="E340" s="1"/>
      <c r="F340" s="1"/>
      <c r="G340" s="90"/>
      <c r="H340" s="31"/>
      <c r="I340" s="92"/>
      <c r="J340" s="31"/>
      <c r="K340" s="3"/>
      <c r="L340" s="3"/>
      <c r="M340" s="3"/>
      <c r="N340" s="5"/>
      <c r="O340" s="5"/>
      <c r="P340" s="5"/>
      <c r="Q340" s="5"/>
      <c r="R340" s="5"/>
      <c r="S340" s="5"/>
      <c r="T340" s="5"/>
      <c r="U340" s="5"/>
      <c r="V340" s="5"/>
      <c r="W340" s="5"/>
      <c r="X340" s="5"/>
      <c r="Y340" s="5"/>
      <c r="Z340" s="5"/>
    </row>
    <row r="341" spans="1:26" ht="24.75" customHeight="1">
      <c r="A341" s="89"/>
      <c r="B341" s="5"/>
      <c r="C341" s="89"/>
      <c r="D341" s="1"/>
      <c r="E341" s="1"/>
      <c r="F341" s="1"/>
      <c r="G341" s="90"/>
      <c r="H341" s="31"/>
      <c r="I341" s="92"/>
      <c r="J341" s="31"/>
      <c r="K341" s="3"/>
      <c r="L341" s="3"/>
      <c r="M341" s="3"/>
      <c r="N341" s="5"/>
      <c r="O341" s="5"/>
      <c r="P341" s="5"/>
      <c r="Q341" s="5"/>
      <c r="R341" s="5"/>
      <c r="S341" s="5"/>
      <c r="T341" s="5"/>
      <c r="U341" s="5"/>
      <c r="V341" s="5"/>
      <c r="W341" s="5"/>
      <c r="X341" s="5"/>
      <c r="Y341" s="5"/>
      <c r="Z341" s="5"/>
    </row>
    <row r="342" spans="1:26" ht="24.75" customHeight="1">
      <c r="A342" s="89"/>
      <c r="B342" s="5"/>
      <c r="C342" s="89"/>
      <c r="D342" s="1"/>
      <c r="E342" s="1"/>
      <c r="F342" s="1"/>
      <c r="G342" s="90"/>
      <c r="H342" s="31"/>
      <c r="I342" s="92"/>
      <c r="J342" s="31"/>
      <c r="K342" s="3"/>
      <c r="L342" s="3"/>
      <c r="M342" s="3"/>
      <c r="N342" s="5"/>
      <c r="O342" s="5"/>
      <c r="P342" s="5"/>
      <c r="Q342" s="5"/>
      <c r="R342" s="5"/>
      <c r="S342" s="5"/>
      <c r="T342" s="5"/>
      <c r="U342" s="5"/>
      <c r="V342" s="5"/>
      <c r="W342" s="5"/>
      <c r="X342" s="5"/>
      <c r="Y342" s="5"/>
      <c r="Z342" s="5"/>
    </row>
    <row r="343" spans="1:26" ht="24.75" customHeight="1">
      <c r="A343" s="89"/>
      <c r="B343" s="5"/>
      <c r="C343" s="89"/>
      <c r="D343" s="1"/>
      <c r="E343" s="1"/>
      <c r="F343" s="1"/>
      <c r="G343" s="90"/>
      <c r="H343" s="31"/>
      <c r="I343" s="92"/>
      <c r="J343" s="31"/>
      <c r="K343" s="3"/>
      <c r="L343" s="3"/>
      <c r="M343" s="3"/>
      <c r="N343" s="5"/>
      <c r="O343" s="5"/>
      <c r="P343" s="5"/>
      <c r="Q343" s="5"/>
      <c r="R343" s="5"/>
      <c r="S343" s="5"/>
      <c r="T343" s="5"/>
      <c r="U343" s="5"/>
      <c r="V343" s="5"/>
      <c r="W343" s="5"/>
      <c r="X343" s="5"/>
      <c r="Y343" s="5"/>
      <c r="Z343" s="5"/>
    </row>
    <row r="344" spans="1:26" ht="24.75" customHeight="1">
      <c r="A344" s="89"/>
      <c r="B344" s="5"/>
      <c r="C344" s="89"/>
      <c r="D344" s="1"/>
      <c r="E344" s="1"/>
      <c r="F344" s="1"/>
      <c r="G344" s="90"/>
      <c r="H344" s="31"/>
      <c r="I344" s="92"/>
      <c r="J344" s="31"/>
      <c r="K344" s="3"/>
      <c r="L344" s="3"/>
      <c r="M344" s="3"/>
      <c r="N344" s="5"/>
      <c r="O344" s="5"/>
      <c r="P344" s="5"/>
      <c r="Q344" s="5"/>
      <c r="R344" s="5"/>
      <c r="S344" s="5"/>
      <c r="T344" s="5"/>
      <c r="U344" s="5"/>
      <c r="V344" s="5"/>
      <c r="W344" s="5"/>
      <c r="X344" s="5"/>
      <c r="Y344" s="5"/>
      <c r="Z344" s="5"/>
    </row>
    <row r="345" spans="1:26" ht="24.75" customHeight="1">
      <c r="A345" s="89"/>
      <c r="B345" s="5"/>
      <c r="C345" s="89"/>
      <c r="D345" s="1"/>
      <c r="E345" s="1"/>
      <c r="F345" s="1"/>
      <c r="G345" s="90"/>
      <c r="H345" s="31"/>
      <c r="I345" s="92"/>
      <c r="J345" s="31"/>
      <c r="K345" s="3"/>
      <c r="L345" s="3"/>
      <c r="M345" s="3"/>
      <c r="N345" s="5"/>
      <c r="O345" s="5"/>
      <c r="P345" s="5"/>
      <c r="Q345" s="5"/>
      <c r="R345" s="5"/>
      <c r="S345" s="5"/>
      <c r="T345" s="5"/>
      <c r="U345" s="5"/>
      <c r="V345" s="5"/>
      <c r="W345" s="5"/>
      <c r="X345" s="5"/>
      <c r="Y345" s="5"/>
      <c r="Z345" s="5"/>
    </row>
    <row r="346" spans="1:26" ht="24.75" customHeight="1">
      <c r="A346" s="89"/>
      <c r="B346" s="5"/>
      <c r="C346" s="89"/>
      <c r="D346" s="1"/>
      <c r="E346" s="1"/>
      <c r="F346" s="1"/>
      <c r="G346" s="90"/>
      <c r="H346" s="31"/>
      <c r="I346" s="92"/>
      <c r="J346" s="31"/>
      <c r="K346" s="3"/>
      <c r="L346" s="3"/>
      <c r="M346" s="3"/>
      <c r="N346" s="5"/>
      <c r="O346" s="5"/>
      <c r="P346" s="5"/>
      <c r="Q346" s="5"/>
      <c r="R346" s="5"/>
      <c r="S346" s="5"/>
      <c r="T346" s="5"/>
      <c r="U346" s="5"/>
      <c r="V346" s="5"/>
      <c r="W346" s="5"/>
      <c r="X346" s="5"/>
      <c r="Y346" s="5"/>
      <c r="Z346" s="5"/>
    </row>
    <row r="347" spans="1:26" ht="24.75" customHeight="1">
      <c r="A347" s="89"/>
      <c r="B347" s="5"/>
      <c r="C347" s="89"/>
      <c r="D347" s="1"/>
      <c r="E347" s="1"/>
      <c r="F347" s="1"/>
      <c r="G347" s="90"/>
      <c r="H347" s="31"/>
      <c r="I347" s="92"/>
      <c r="J347" s="31"/>
      <c r="K347" s="3"/>
      <c r="L347" s="3"/>
      <c r="M347" s="3"/>
      <c r="N347" s="5"/>
      <c r="O347" s="5"/>
      <c r="P347" s="5"/>
      <c r="Q347" s="5"/>
      <c r="R347" s="5"/>
      <c r="S347" s="5"/>
      <c r="T347" s="5"/>
      <c r="U347" s="5"/>
      <c r="V347" s="5"/>
      <c r="W347" s="5"/>
      <c r="X347" s="5"/>
      <c r="Y347" s="5"/>
      <c r="Z347" s="5"/>
    </row>
    <row r="348" spans="1:26" ht="24.75" customHeight="1">
      <c r="A348" s="89"/>
      <c r="B348" s="5"/>
      <c r="C348" s="89"/>
      <c r="D348" s="1"/>
      <c r="E348" s="1"/>
      <c r="F348" s="1"/>
      <c r="G348" s="90"/>
      <c r="H348" s="31"/>
      <c r="I348" s="92"/>
      <c r="J348" s="31"/>
      <c r="K348" s="3"/>
      <c r="L348" s="3"/>
      <c r="M348" s="3"/>
      <c r="N348" s="5"/>
      <c r="O348" s="5"/>
      <c r="P348" s="5"/>
      <c r="Q348" s="5"/>
      <c r="R348" s="5"/>
      <c r="S348" s="5"/>
      <c r="T348" s="5"/>
      <c r="U348" s="5"/>
      <c r="V348" s="5"/>
      <c r="W348" s="5"/>
      <c r="X348" s="5"/>
      <c r="Y348" s="5"/>
      <c r="Z348" s="5"/>
    </row>
    <row r="349" spans="1:26" ht="24.75" customHeight="1">
      <c r="A349" s="89"/>
      <c r="B349" s="5"/>
      <c r="C349" s="89"/>
      <c r="D349" s="1"/>
      <c r="E349" s="1"/>
      <c r="F349" s="1"/>
      <c r="G349" s="90"/>
      <c r="H349" s="31"/>
      <c r="I349" s="92"/>
      <c r="J349" s="31"/>
      <c r="K349" s="3"/>
      <c r="L349" s="3"/>
      <c r="M349" s="3"/>
      <c r="N349" s="5"/>
      <c r="O349" s="5"/>
      <c r="P349" s="5"/>
      <c r="Q349" s="5"/>
      <c r="R349" s="5"/>
      <c r="S349" s="5"/>
      <c r="T349" s="5"/>
      <c r="U349" s="5"/>
      <c r="V349" s="5"/>
      <c r="W349" s="5"/>
      <c r="X349" s="5"/>
      <c r="Y349" s="5"/>
      <c r="Z349" s="5"/>
    </row>
    <row r="350" spans="1:26" ht="24.75" customHeight="1">
      <c r="A350" s="89"/>
      <c r="B350" s="5"/>
      <c r="C350" s="89"/>
      <c r="D350" s="1"/>
      <c r="E350" s="1"/>
      <c r="F350" s="1"/>
      <c r="G350" s="90"/>
      <c r="H350" s="31"/>
      <c r="I350" s="92"/>
      <c r="J350" s="31"/>
      <c r="K350" s="3"/>
      <c r="L350" s="3"/>
      <c r="M350" s="3"/>
      <c r="N350" s="5"/>
      <c r="O350" s="5"/>
      <c r="P350" s="5"/>
      <c r="Q350" s="5"/>
      <c r="R350" s="5"/>
      <c r="S350" s="5"/>
      <c r="T350" s="5"/>
      <c r="U350" s="5"/>
      <c r="V350" s="5"/>
      <c r="W350" s="5"/>
      <c r="X350" s="5"/>
      <c r="Y350" s="5"/>
      <c r="Z350" s="5"/>
    </row>
    <row r="351" spans="1:26" ht="24.75" customHeight="1">
      <c r="A351" s="89"/>
      <c r="B351" s="5"/>
      <c r="C351" s="89"/>
      <c r="D351" s="1"/>
      <c r="E351" s="1"/>
      <c r="F351" s="1"/>
      <c r="G351" s="90"/>
      <c r="H351" s="31"/>
      <c r="I351" s="92"/>
      <c r="J351" s="31"/>
      <c r="K351" s="3"/>
      <c r="L351" s="3"/>
      <c r="M351" s="3"/>
      <c r="N351" s="5"/>
      <c r="O351" s="5"/>
      <c r="P351" s="5"/>
      <c r="Q351" s="5"/>
      <c r="R351" s="5"/>
      <c r="S351" s="5"/>
      <c r="T351" s="5"/>
      <c r="U351" s="5"/>
      <c r="V351" s="5"/>
      <c r="W351" s="5"/>
      <c r="X351" s="5"/>
      <c r="Y351" s="5"/>
      <c r="Z351" s="5"/>
    </row>
    <row r="352" spans="1:26" ht="24.75" customHeight="1">
      <c r="A352" s="89"/>
      <c r="B352" s="5"/>
      <c r="C352" s="89"/>
      <c r="D352" s="1"/>
      <c r="E352" s="1"/>
      <c r="F352" s="1"/>
      <c r="G352" s="90"/>
      <c r="H352" s="31"/>
      <c r="I352" s="92"/>
      <c r="J352" s="31"/>
      <c r="K352" s="3"/>
      <c r="L352" s="3"/>
      <c r="M352" s="3"/>
      <c r="N352" s="5"/>
      <c r="O352" s="5"/>
      <c r="P352" s="5"/>
      <c r="Q352" s="5"/>
      <c r="R352" s="5"/>
      <c r="S352" s="5"/>
      <c r="T352" s="5"/>
      <c r="U352" s="5"/>
      <c r="V352" s="5"/>
      <c r="W352" s="5"/>
      <c r="X352" s="5"/>
      <c r="Y352" s="5"/>
      <c r="Z352" s="5"/>
    </row>
    <row r="353" spans="1:26" ht="24.75" customHeight="1">
      <c r="A353" s="89"/>
      <c r="B353" s="5"/>
      <c r="C353" s="89"/>
      <c r="D353" s="1"/>
      <c r="E353" s="1"/>
      <c r="F353" s="1"/>
      <c r="G353" s="90"/>
      <c r="H353" s="31"/>
      <c r="I353" s="92"/>
      <c r="J353" s="31"/>
      <c r="K353" s="3"/>
      <c r="L353" s="3"/>
      <c r="M353" s="3"/>
      <c r="N353" s="5"/>
      <c r="O353" s="5"/>
      <c r="P353" s="5"/>
      <c r="Q353" s="5"/>
      <c r="R353" s="5"/>
      <c r="S353" s="5"/>
      <c r="T353" s="5"/>
      <c r="U353" s="5"/>
      <c r="V353" s="5"/>
      <c r="W353" s="5"/>
      <c r="X353" s="5"/>
      <c r="Y353" s="5"/>
      <c r="Z353" s="5"/>
    </row>
    <row r="354" spans="1:26" ht="24.75" customHeight="1">
      <c r="A354" s="89"/>
      <c r="B354" s="5"/>
      <c r="C354" s="89"/>
      <c r="D354" s="1"/>
      <c r="E354" s="1"/>
      <c r="F354" s="1"/>
      <c r="G354" s="90"/>
      <c r="H354" s="31"/>
      <c r="I354" s="92"/>
      <c r="J354" s="31"/>
      <c r="K354" s="3"/>
      <c r="L354" s="3"/>
      <c r="M354" s="3"/>
      <c r="N354" s="5"/>
      <c r="O354" s="5"/>
      <c r="P354" s="5"/>
      <c r="Q354" s="5"/>
      <c r="R354" s="5"/>
      <c r="S354" s="5"/>
      <c r="T354" s="5"/>
      <c r="U354" s="5"/>
      <c r="V354" s="5"/>
      <c r="W354" s="5"/>
      <c r="X354" s="5"/>
      <c r="Y354" s="5"/>
      <c r="Z354" s="5"/>
    </row>
    <row r="355" spans="1:26" ht="24.75" customHeight="1">
      <c r="A355" s="89"/>
      <c r="B355" s="5"/>
      <c r="C355" s="89"/>
      <c r="D355" s="1"/>
      <c r="E355" s="1"/>
      <c r="F355" s="1"/>
      <c r="G355" s="90"/>
      <c r="H355" s="31"/>
      <c r="I355" s="92"/>
      <c r="J355" s="31"/>
      <c r="K355" s="3"/>
      <c r="L355" s="3"/>
      <c r="M355" s="3"/>
      <c r="N355" s="5"/>
      <c r="O355" s="5"/>
      <c r="P355" s="5"/>
      <c r="Q355" s="5"/>
      <c r="R355" s="5"/>
      <c r="S355" s="5"/>
      <c r="T355" s="5"/>
      <c r="U355" s="5"/>
      <c r="V355" s="5"/>
      <c r="W355" s="5"/>
      <c r="X355" s="5"/>
      <c r="Y355" s="5"/>
      <c r="Z355" s="5"/>
    </row>
    <row r="356" spans="1:26" ht="24.75" customHeight="1">
      <c r="A356" s="89"/>
      <c r="B356" s="5"/>
      <c r="C356" s="89"/>
      <c r="D356" s="1"/>
      <c r="E356" s="1"/>
      <c r="F356" s="1"/>
      <c r="G356" s="90"/>
      <c r="H356" s="31"/>
      <c r="I356" s="92"/>
      <c r="J356" s="31"/>
      <c r="K356" s="3"/>
      <c r="L356" s="3"/>
      <c r="M356" s="3"/>
      <c r="N356" s="5"/>
      <c r="O356" s="5"/>
      <c r="P356" s="5"/>
      <c r="Q356" s="5"/>
      <c r="R356" s="5"/>
      <c r="S356" s="5"/>
      <c r="T356" s="5"/>
      <c r="U356" s="5"/>
      <c r="V356" s="5"/>
      <c r="W356" s="5"/>
      <c r="X356" s="5"/>
      <c r="Y356" s="5"/>
      <c r="Z356" s="5"/>
    </row>
    <row r="357" spans="1:26" ht="24.75" customHeight="1">
      <c r="A357" s="89"/>
      <c r="B357" s="5"/>
      <c r="C357" s="89"/>
      <c r="D357" s="1"/>
      <c r="E357" s="1"/>
      <c r="F357" s="1"/>
      <c r="G357" s="90"/>
      <c r="H357" s="31"/>
      <c r="I357" s="92"/>
      <c r="J357" s="31"/>
      <c r="K357" s="3"/>
      <c r="L357" s="3"/>
      <c r="M357" s="3"/>
      <c r="N357" s="5"/>
      <c r="O357" s="5"/>
      <c r="P357" s="5"/>
      <c r="Q357" s="5"/>
      <c r="R357" s="5"/>
      <c r="S357" s="5"/>
      <c r="T357" s="5"/>
      <c r="U357" s="5"/>
      <c r="V357" s="5"/>
      <c r="W357" s="5"/>
      <c r="X357" s="5"/>
      <c r="Y357" s="5"/>
      <c r="Z357" s="5"/>
    </row>
    <row r="358" spans="1:26" ht="24.75" customHeight="1">
      <c r="A358" s="89"/>
      <c r="B358" s="5"/>
      <c r="C358" s="89"/>
      <c r="D358" s="1"/>
      <c r="E358" s="1"/>
      <c r="F358" s="1"/>
      <c r="G358" s="90"/>
      <c r="H358" s="31"/>
      <c r="I358" s="92"/>
      <c r="J358" s="31"/>
      <c r="K358" s="3"/>
      <c r="L358" s="3"/>
      <c r="M358" s="3"/>
      <c r="N358" s="5"/>
      <c r="O358" s="5"/>
      <c r="P358" s="5"/>
      <c r="Q358" s="5"/>
      <c r="R358" s="5"/>
      <c r="S358" s="5"/>
      <c r="T358" s="5"/>
      <c r="U358" s="5"/>
      <c r="V358" s="5"/>
      <c r="W358" s="5"/>
      <c r="X358" s="5"/>
      <c r="Y358" s="5"/>
      <c r="Z358" s="5"/>
    </row>
    <row r="359" spans="1:26" ht="24.75" customHeight="1">
      <c r="A359" s="89"/>
      <c r="B359" s="5"/>
      <c r="C359" s="89"/>
      <c r="D359" s="1"/>
      <c r="E359" s="1"/>
      <c r="F359" s="1"/>
      <c r="G359" s="90"/>
      <c r="H359" s="31"/>
      <c r="I359" s="92"/>
      <c r="J359" s="31"/>
      <c r="K359" s="3"/>
      <c r="L359" s="3"/>
      <c r="M359" s="3"/>
      <c r="N359" s="5"/>
      <c r="O359" s="5"/>
      <c r="P359" s="5"/>
      <c r="Q359" s="5"/>
      <c r="R359" s="5"/>
      <c r="S359" s="5"/>
      <c r="T359" s="5"/>
      <c r="U359" s="5"/>
      <c r="V359" s="5"/>
      <c r="W359" s="5"/>
      <c r="X359" s="5"/>
      <c r="Y359" s="5"/>
      <c r="Z359" s="5"/>
    </row>
    <row r="360" spans="1:26" ht="24.75" customHeight="1">
      <c r="A360" s="89"/>
      <c r="B360" s="5"/>
      <c r="C360" s="89"/>
      <c r="D360" s="1"/>
      <c r="E360" s="1"/>
      <c r="F360" s="1"/>
      <c r="G360" s="90"/>
      <c r="H360" s="31"/>
      <c r="I360" s="92"/>
      <c r="J360" s="31"/>
      <c r="K360" s="3"/>
      <c r="L360" s="3"/>
      <c r="M360" s="3"/>
      <c r="N360" s="5"/>
      <c r="O360" s="5"/>
      <c r="P360" s="5"/>
      <c r="Q360" s="5"/>
      <c r="R360" s="5"/>
      <c r="S360" s="5"/>
      <c r="T360" s="5"/>
      <c r="U360" s="5"/>
      <c r="V360" s="5"/>
      <c r="W360" s="5"/>
      <c r="X360" s="5"/>
      <c r="Y360" s="5"/>
      <c r="Z360" s="5"/>
    </row>
    <row r="361" spans="1:26" ht="24.75" customHeight="1">
      <c r="A361" s="89"/>
      <c r="B361" s="5"/>
      <c r="C361" s="89"/>
      <c r="D361" s="1"/>
      <c r="E361" s="1"/>
      <c r="F361" s="1"/>
      <c r="G361" s="90"/>
      <c r="H361" s="31"/>
      <c r="I361" s="92"/>
      <c r="J361" s="31"/>
      <c r="K361" s="3"/>
      <c r="L361" s="3"/>
      <c r="M361" s="3"/>
      <c r="N361" s="5"/>
      <c r="O361" s="5"/>
      <c r="P361" s="5"/>
      <c r="Q361" s="5"/>
      <c r="R361" s="5"/>
      <c r="S361" s="5"/>
      <c r="T361" s="5"/>
      <c r="U361" s="5"/>
      <c r="V361" s="5"/>
      <c r="W361" s="5"/>
      <c r="X361" s="5"/>
      <c r="Y361" s="5"/>
      <c r="Z361" s="5"/>
    </row>
    <row r="362" spans="1:26" ht="24.75" customHeight="1">
      <c r="A362" s="89"/>
      <c r="B362" s="5"/>
      <c r="C362" s="89"/>
      <c r="D362" s="1"/>
      <c r="E362" s="1"/>
      <c r="F362" s="1"/>
      <c r="G362" s="90"/>
      <c r="H362" s="31"/>
      <c r="I362" s="92"/>
      <c r="J362" s="31"/>
      <c r="K362" s="3"/>
      <c r="L362" s="3"/>
      <c r="M362" s="3"/>
      <c r="N362" s="5"/>
      <c r="O362" s="5"/>
      <c r="P362" s="5"/>
      <c r="Q362" s="5"/>
      <c r="R362" s="5"/>
      <c r="S362" s="5"/>
      <c r="T362" s="5"/>
      <c r="U362" s="5"/>
      <c r="V362" s="5"/>
      <c r="W362" s="5"/>
      <c r="X362" s="5"/>
      <c r="Y362" s="5"/>
      <c r="Z362" s="5"/>
    </row>
    <row r="363" spans="1:26" ht="24.75" customHeight="1">
      <c r="A363" s="89"/>
      <c r="B363" s="5"/>
      <c r="C363" s="89"/>
      <c r="D363" s="1"/>
      <c r="E363" s="1"/>
      <c r="F363" s="1"/>
      <c r="G363" s="90"/>
      <c r="H363" s="31"/>
      <c r="I363" s="92"/>
      <c r="J363" s="31"/>
      <c r="K363" s="3"/>
      <c r="L363" s="3"/>
      <c r="M363" s="3"/>
      <c r="N363" s="5"/>
      <c r="O363" s="5"/>
      <c r="P363" s="5"/>
      <c r="Q363" s="5"/>
      <c r="R363" s="5"/>
      <c r="S363" s="5"/>
      <c r="T363" s="5"/>
      <c r="U363" s="5"/>
      <c r="V363" s="5"/>
      <c r="W363" s="5"/>
      <c r="X363" s="5"/>
      <c r="Y363" s="5"/>
      <c r="Z363" s="5"/>
    </row>
    <row r="364" spans="1:26" ht="24.75" customHeight="1">
      <c r="A364" s="89"/>
      <c r="B364" s="5"/>
      <c r="C364" s="89"/>
      <c r="D364" s="1"/>
      <c r="E364" s="1"/>
      <c r="F364" s="1"/>
      <c r="G364" s="90"/>
      <c r="H364" s="31"/>
      <c r="I364" s="92"/>
      <c r="J364" s="31"/>
      <c r="K364" s="3"/>
      <c r="L364" s="3"/>
      <c r="M364" s="3"/>
      <c r="N364" s="5"/>
      <c r="O364" s="5"/>
      <c r="P364" s="5"/>
      <c r="Q364" s="5"/>
      <c r="R364" s="5"/>
      <c r="S364" s="5"/>
      <c r="T364" s="5"/>
      <c r="U364" s="5"/>
      <c r="V364" s="5"/>
      <c r="W364" s="5"/>
      <c r="X364" s="5"/>
      <c r="Y364" s="5"/>
      <c r="Z364" s="5"/>
    </row>
    <row r="365" spans="1:26" ht="24.75" customHeight="1">
      <c r="A365" s="89"/>
      <c r="B365" s="5"/>
      <c r="C365" s="89"/>
      <c r="D365" s="1"/>
      <c r="E365" s="1"/>
      <c r="F365" s="1"/>
      <c r="G365" s="90"/>
      <c r="H365" s="31"/>
      <c r="I365" s="92"/>
      <c r="J365" s="31"/>
      <c r="K365" s="3"/>
      <c r="L365" s="3"/>
      <c r="M365" s="3"/>
      <c r="N365" s="5"/>
      <c r="O365" s="5"/>
      <c r="P365" s="5"/>
      <c r="Q365" s="5"/>
      <c r="R365" s="5"/>
      <c r="S365" s="5"/>
      <c r="T365" s="5"/>
      <c r="U365" s="5"/>
      <c r="V365" s="5"/>
      <c r="W365" s="5"/>
      <c r="X365" s="5"/>
      <c r="Y365" s="5"/>
      <c r="Z365" s="5"/>
    </row>
    <row r="366" spans="1:26" ht="24.75" customHeight="1">
      <c r="A366" s="89"/>
      <c r="B366" s="5"/>
      <c r="C366" s="89"/>
      <c r="D366" s="1"/>
      <c r="E366" s="1"/>
      <c r="F366" s="1"/>
      <c r="G366" s="90"/>
      <c r="H366" s="31"/>
      <c r="I366" s="92"/>
      <c r="J366" s="31"/>
      <c r="K366" s="3"/>
      <c r="L366" s="3"/>
      <c r="M366" s="3"/>
      <c r="N366" s="5"/>
      <c r="O366" s="5"/>
      <c r="P366" s="5"/>
      <c r="Q366" s="5"/>
      <c r="R366" s="5"/>
      <c r="S366" s="5"/>
      <c r="T366" s="5"/>
      <c r="U366" s="5"/>
      <c r="V366" s="5"/>
      <c r="W366" s="5"/>
      <c r="X366" s="5"/>
      <c r="Y366" s="5"/>
      <c r="Z366" s="5"/>
    </row>
    <row r="367" spans="1:26" ht="24.75" customHeight="1">
      <c r="A367" s="89"/>
      <c r="B367" s="5"/>
      <c r="C367" s="89"/>
      <c r="D367" s="1"/>
      <c r="E367" s="1"/>
      <c r="F367" s="1"/>
      <c r="G367" s="90"/>
      <c r="H367" s="31"/>
      <c r="I367" s="92"/>
      <c r="J367" s="31"/>
      <c r="K367" s="3"/>
      <c r="L367" s="3"/>
      <c r="M367" s="3"/>
      <c r="N367" s="5"/>
      <c r="O367" s="5"/>
      <c r="P367" s="5"/>
      <c r="Q367" s="5"/>
      <c r="R367" s="5"/>
      <c r="S367" s="5"/>
      <c r="T367" s="5"/>
      <c r="U367" s="5"/>
      <c r="V367" s="5"/>
      <c r="W367" s="5"/>
      <c r="X367" s="5"/>
      <c r="Y367" s="5"/>
      <c r="Z367" s="5"/>
    </row>
    <row r="368" spans="1:26" ht="24.75" customHeight="1">
      <c r="A368" s="89"/>
      <c r="B368" s="5"/>
      <c r="C368" s="89"/>
      <c r="D368" s="1"/>
      <c r="E368" s="1"/>
      <c r="F368" s="1"/>
      <c r="G368" s="90"/>
      <c r="H368" s="31"/>
      <c r="I368" s="92"/>
      <c r="J368" s="31"/>
      <c r="K368" s="3"/>
      <c r="L368" s="3"/>
      <c r="M368" s="3"/>
      <c r="N368" s="5"/>
      <c r="O368" s="5"/>
      <c r="P368" s="5"/>
      <c r="Q368" s="5"/>
      <c r="R368" s="5"/>
      <c r="S368" s="5"/>
      <c r="T368" s="5"/>
      <c r="U368" s="5"/>
      <c r="V368" s="5"/>
      <c r="W368" s="5"/>
      <c r="X368" s="5"/>
      <c r="Y368" s="5"/>
      <c r="Z368" s="5"/>
    </row>
    <row r="369" spans="1:26" ht="24.75" customHeight="1">
      <c r="A369" s="89"/>
      <c r="B369" s="5"/>
      <c r="C369" s="89"/>
      <c r="D369" s="1"/>
      <c r="E369" s="1"/>
      <c r="F369" s="1"/>
      <c r="G369" s="90"/>
      <c r="H369" s="31"/>
      <c r="I369" s="92"/>
      <c r="J369" s="31"/>
      <c r="K369" s="3"/>
      <c r="L369" s="3"/>
      <c r="M369" s="3"/>
      <c r="N369" s="5"/>
      <c r="O369" s="5"/>
      <c r="P369" s="5"/>
      <c r="Q369" s="5"/>
      <c r="R369" s="5"/>
      <c r="S369" s="5"/>
      <c r="T369" s="5"/>
      <c r="U369" s="5"/>
      <c r="V369" s="5"/>
      <c r="W369" s="5"/>
      <c r="X369" s="5"/>
      <c r="Y369" s="5"/>
      <c r="Z369" s="5"/>
    </row>
    <row r="370" spans="1:26" ht="24.75" customHeight="1">
      <c r="A370" s="89"/>
      <c r="B370" s="5"/>
      <c r="C370" s="89"/>
      <c r="D370" s="1"/>
      <c r="E370" s="1"/>
      <c r="F370" s="1"/>
      <c r="G370" s="90"/>
      <c r="H370" s="31"/>
      <c r="I370" s="92"/>
      <c r="J370" s="31"/>
      <c r="K370" s="3"/>
      <c r="L370" s="3"/>
      <c r="M370" s="3"/>
      <c r="N370" s="5"/>
      <c r="O370" s="5"/>
      <c r="P370" s="5"/>
      <c r="Q370" s="5"/>
      <c r="R370" s="5"/>
      <c r="S370" s="5"/>
      <c r="T370" s="5"/>
      <c r="U370" s="5"/>
      <c r="V370" s="5"/>
      <c r="W370" s="5"/>
      <c r="X370" s="5"/>
      <c r="Y370" s="5"/>
      <c r="Z370" s="5"/>
    </row>
    <row r="371" spans="1:26" ht="24.75" customHeight="1">
      <c r="A371" s="89"/>
      <c r="B371" s="5"/>
      <c r="C371" s="89"/>
      <c r="D371" s="1"/>
      <c r="E371" s="1"/>
      <c r="F371" s="1"/>
      <c r="G371" s="90"/>
      <c r="H371" s="31"/>
      <c r="I371" s="92"/>
      <c r="J371" s="31"/>
      <c r="K371" s="3"/>
      <c r="L371" s="3"/>
      <c r="M371" s="3"/>
      <c r="N371" s="5"/>
      <c r="O371" s="5"/>
      <c r="P371" s="5"/>
      <c r="Q371" s="5"/>
      <c r="R371" s="5"/>
      <c r="S371" s="5"/>
      <c r="T371" s="5"/>
      <c r="U371" s="5"/>
      <c r="V371" s="5"/>
      <c r="W371" s="5"/>
      <c r="X371" s="5"/>
      <c r="Y371" s="5"/>
      <c r="Z371" s="5"/>
    </row>
    <row r="372" spans="1:26" ht="24.75" customHeight="1">
      <c r="A372" s="89"/>
      <c r="B372" s="5"/>
      <c r="C372" s="89"/>
      <c r="D372" s="1"/>
      <c r="E372" s="1"/>
      <c r="F372" s="1"/>
      <c r="G372" s="90"/>
      <c r="H372" s="31"/>
      <c r="I372" s="92"/>
      <c r="J372" s="31"/>
      <c r="K372" s="3"/>
      <c r="L372" s="3"/>
      <c r="M372" s="3"/>
      <c r="N372" s="5"/>
      <c r="O372" s="5"/>
      <c r="P372" s="5"/>
      <c r="Q372" s="5"/>
      <c r="R372" s="5"/>
      <c r="S372" s="5"/>
      <c r="T372" s="5"/>
      <c r="U372" s="5"/>
      <c r="V372" s="5"/>
      <c r="W372" s="5"/>
      <c r="X372" s="5"/>
      <c r="Y372" s="5"/>
      <c r="Z372" s="5"/>
    </row>
    <row r="373" spans="1:26" ht="24.75" customHeight="1">
      <c r="A373" s="89"/>
      <c r="B373" s="5"/>
      <c r="C373" s="89"/>
      <c r="D373" s="1"/>
      <c r="E373" s="1"/>
      <c r="F373" s="1"/>
      <c r="G373" s="90"/>
      <c r="H373" s="31"/>
      <c r="I373" s="92"/>
      <c r="J373" s="31"/>
      <c r="K373" s="3"/>
      <c r="L373" s="3"/>
      <c r="M373" s="3"/>
      <c r="N373" s="5"/>
      <c r="O373" s="5"/>
      <c r="P373" s="5"/>
      <c r="Q373" s="5"/>
      <c r="R373" s="5"/>
      <c r="S373" s="5"/>
      <c r="T373" s="5"/>
      <c r="U373" s="5"/>
      <c r="V373" s="5"/>
      <c r="W373" s="5"/>
      <c r="X373" s="5"/>
      <c r="Y373" s="5"/>
      <c r="Z373" s="5"/>
    </row>
    <row r="374" spans="1:26" ht="24.75" customHeight="1">
      <c r="A374" s="89"/>
      <c r="B374" s="5"/>
      <c r="C374" s="89"/>
      <c r="D374" s="1"/>
      <c r="E374" s="1"/>
      <c r="F374" s="1"/>
      <c r="G374" s="90"/>
      <c r="H374" s="31"/>
      <c r="I374" s="92"/>
      <c r="J374" s="31"/>
      <c r="K374" s="3"/>
      <c r="L374" s="3"/>
      <c r="M374" s="3"/>
      <c r="N374" s="5"/>
      <c r="O374" s="5"/>
      <c r="P374" s="5"/>
      <c r="Q374" s="5"/>
      <c r="R374" s="5"/>
      <c r="S374" s="5"/>
      <c r="T374" s="5"/>
      <c r="U374" s="5"/>
      <c r="V374" s="5"/>
      <c r="W374" s="5"/>
      <c r="X374" s="5"/>
      <c r="Y374" s="5"/>
      <c r="Z374" s="5"/>
    </row>
    <row r="375" spans="1:26" ht="24.75" customHeight="1">
      <c r="A375" s="89"/>
      <c r="B375" s="5"/>
      <c r="C375" s="89"/>
      <c r="D375" s="1"/>
      <c r="E375" s="1"/>
      <c r="F375" s="1"/>
      <c r="G375" s="90"/>
      <c r="H375" s="31"/>
      <c r="I375" s="92"/>
      <c r="J375" s="31"/>
      <c r="K375" s="3"/>
      <c r="L375" s="3"/>
      <c r="M375" s="3"/>
      <c r="N375" s="5"/>
      <c r="O375" s="5"/>
      <c r="P375" s="5"/>
      <c r="Q375" s="5"/>
      <c r="R375" s="5"/>
      <c r="S375" s="5"/>
      <c r="T375" s="5"/>
      <c r="U375" s="5"/>
      <c r="V375" s="5"/>
      <c r="W375" s="5"/>
      <c r="X375" s="5"/>
      <c r="Y375" s="5"/>
      <c r="Z375" s="5"/>
    </row>
    <row r="376" spans="1:26" ht="24.75" customHeight="1">
      <c r="A376" s="89"/>
      <c r="B376" s="5"/>
      <c r="C376" s="89"/>
      <c r="D376" s="1"/>
      <c r="E376" s="1"/>
      <c r="F376" s="1"/>
      <c r="G376" s="90"/>
      <c r="H376" s="31"/>
      <c r="I376" s="92"/>
      <c r="J376" s="31"/>
      <c r="K376" s="3"/>
      <c r="L376" s="3"/>
      <c r="M376" s="3"/>
      <c r="N376" s="5"/>
      <c r="O376" s="5"/>
      <c r="P376" s="5"/>
      <c r="Q376" s="5"/>
      <c r="R376" s="5"/>
      <c r="S376" s="5"/>
      <c r="T376" s="5"/>
      <c r="U376" s="5"/>
      <c r="V376" s="5"/>
      <c r="W376" s="5"/>
      <c r="X376" s="5"/>
      <c r="Y376" s="5"/>
      <c r="Z376" s="5"/>
    </row>
    <row r="377" spans="1:26" ht="24.75" customHeight="1">
      <c r="A377" s="89"/>
      <c r="B377" s="5"/>
      <c r="C377" s="89"/>
      <c r="D377" s="1"/>
      <c r="E377" s="1"/>
      <c r="F377" s="1"/>
      <c r="G377" s="90"/>
      <c r="H377" s="31"/>
      <c r="I377" s="92"/>
      <c r="J377" s="31"/>
      <c r="K377" s="3"/>
      <c r="L377" s="3"/>
      <c r="M377" s="3"/>
      <c r="N377" s="5"/>
      <c r="O377" s="5"/>
      <c r="P377" s="5"/>
      <c r="Q377" s="5"/>
      <c r="R377" s="5"/>
      <c r="S377" s="5"/>
      <c r="T377" s="5"/>
      <c r="U377" s="5"/>
      <c r="V377" s="5"/>
      <c r="W377" s="5"/>
      <c r="X377" s="5"/>
      <c r="Y377" s="5"/>
      <c r="Z377" s="5"/>
    </row>
    <row r="378" spans="1:26" ht="24.75" customHeight="1">
      <c r="A378" s="89"/>
      <c r="B378" s="5"/>
      <c r="C378" s="89"/>
      <c r="D378" s="1"/>
      <c r="E378" s="1"/>
      <c r="F378" s="1"/>
      <c r="G378" s="90"/>
      <c r="H378" s="31"/>
      <c r="I378" s="92"/>
      <c r="J378" s="31"/>
      <c r="K378" s="3"/>
      <c r="L378" s="3"/>
      <c r="M378" s="3"/>
      <c r="N378" s="5"/>
      <c r="O378" s="5"/>
      <c r="P378" s="5"/>
      <c r="Q378" s="5"/>
      <c r="R378" s="5"/>
      <c r="S378" s="5"/>
      <c r="T378" s="5"/>
      <c r="U378" s="5"/>
      <c r="V378" s="5"/>
      <c r="W378" s="5"/>
      <c r="X378" s="5"/>
      <c r="Y378" s="5"/>
      <c r="Z378" s="5"/>
    </row>
    <row r="379" spans="1:26" ht="24.75" customHeight="1">
      <c r="A379" s="89"/>
      <c r="B379" s="5"/>
      <c r="C379" s="89"/>
      <c r="D379" s="1"/>
      <c r="E379" s="1"/>
      <c r="F379" s="1"/>
      <c r="G379" s="90"/>
      <c r="H379" s="31"/>
      <c r="I379" s="92"/>
      <c r="J379" s="31"/>
      <c r="K379" s="3"/>
      <c r="L379" s="3"/>
      <c r="M379" s="3"/>
      <c r="N379" s="5"/>
      <c r="O379" s="5"/>
      <c r="P379" s="5"/>
      <c r="Q379" s="5"/>
      <c r="R379" s="5"/>
      <c r="S379" s="5"/>
      <c r="T379" s="5"/>
      <c r="U379" s="5"/>
      <c r="V379" s="5"/>
      <c r="W379" s="5"/>
      <c r="X379" s="5"/>
      <c r="Y379" s="5"/>
      <c r="Z379" s="5"/>
    </row>
    <row r="380" spans="1:26" ht="24.75" customHeight="1">
      <c r="A380" s="89"/>
      <c r="B380" s="5"/>
      <c r="C380" s="89"/>
      <c r="D380" s="1"/>
      <c r="E380" s="1"/>
      <c r="F380" s="1"/>
      <c r="G380" s="90"/>
      <c r="H380" s="31"/>
      <c r="I380" s="92"/>
      <c r="J380" s="31"/>
      <c r="K380" s="3"/>
      <c r="L380" s="3"/>
      <c r="M380" s="3"/>
      <c r="N380" s="5"/>
      <c r="O380" s="5"/>
      <c r="P380" s="5"/>
      <c r="Q380" s="5"/>
      <c r="R380" s="5"/>
      <c r="S380" s="5"/>
      <c r="T380" s="5"/>
      <c r="U380" s="5"/>
      <c r="V380" s="5"/>
      <c r="W380" s="5"/>
      <c r="X380" s="5"/>
      <c r="Y380" s="5"/>
      <c r="Z380" s="5"/>
    </row>
    <row r="381" spans="1:26" ht="24.75" customHeight="1">
      <c r="A381" s="89"/>
      <c r="B381" s="5"/>
      <c r="C381" s="89"/>
      <c r="D381" s="1"/>
      <c r="E381" s="1"/>
      <c r="F381" s="1"/>
      <c r="G381" s="90"/>
      <c r="H381" s="31"/>
      <c r="I381" s="92"/>
      <c r="J381" s="31"/>
      <c r="K381" s="3"/>
      <c r="L381" s="3"/>
      <c r="M381" s="3"/>
      <c r="N381" s="5"/>
      <c r="O381" s="5"/>
      <c r="P381" s="5"/>
      <c r="Q381" s="5"/>
      <c r="R381" s="5"/>
      <c r="S381" s="5"/>
      <c r="T381" s="5"/>
      <c r="U381" s="5"/>
      <c r="V381" s="5"/>
      <c r="W381" s="5"/>
      <c r="X381" s="5"/>
      <c r="Y381" s="5"/>
      <c r="Z381" s="5"/>
    </row>
    <row r="382" spans="1:26" ht="24.75" customHeight="1">
      <c r="A382" s="89"/>
      <c r="B382" s="5"/>
      <c r="C382" s="89"/>
      <c r="D382" s="1"/>
      <c r="E382" s="1"/>
      <c r="F382" s="1"/>
      <c r="G382" s="90"/>
      <c r="H382" s="31"/>
      <c r="I382" s="92"/>
      <c r="J382" s="31"/>
      <c r="K382" s="3"/>
      <c r="L382" s="3"/>
      <c r="M382" s="3"/>
      <c r="N382" s="5"/>
      <c r="O382" s="5"/>
      <c r="P382" s="5"/>
      <c r="Q382" s="5"/>
      <c r="R382" s="5"/>
      <c r="S382" s="5"/>
      <c r="T382" s="5"/>
      <c r="U382" s="5"/>
      <c r="V382" s="5"/>
      <c r="W382" s="5"/>
      <c r="X382" s="5"/>
      <c r="Y382" s="5"/>
      <c r="Z382" s="5"/>
    </row>
    <row r="383" spans="1:26" ht="24.75" customHeight="1">
      <c r="A383" s="89"/>
      <c r="B383" s="5"/>
      <c r="C383" s="89"/>
      <c r="D383" s="1"/>
      <c r="E383" s="1"/>
      <c r="F383" s="1"/>
      <c r="G383" s="90"/>
      <c r="H383" s="31"/>
      <c r="I383" s="92"/>
      <c r="J383" s="31"/>
      <c r="K383" s="3"/>
      <c r="L383" s="3"/>
      <c r="M383" s="3"/>
      <c r="N383" s="5"/>
      <c r="O383" s="5"/>
      <c r="P383" s="5"/>
      <c r="Q383" s="5"/>
      <c r="R383" s="5"/>
      <c r="S383" s="5"/>
      <c r="T383" s="5"/>
      <c r="U383" s="5"/>
      <c r="V383" s="5"/>
      <c r="W383" s="5"/>
      <c r="X383" s="5"/>
      <c r="Y383" s="5"/>
      <c r="Z383" s="5"/>
    </row>
    <row r="384" spans="1:26" ht="24.75" customHeight="1">
      <c r="A384" s="89"/>
      <c r="B384" s="5"/>
      <c r="C384" s="89"/>
      <c r="D384" s="1"/>
      <c r="E384" s="1"/>
      <c r="F384" s="1"/>
      <c r="G384" s="90"/>
      <c r="H384" s="31"/>
      <c r="I384" s="92"/>
      <c r="J384" s="31"/>
      <c r="K384" s="3"/>
      <c r="L384" s="3"/>
      <c r="M384" s="3"/>
      <c r="N384" s="5"/>
      <c r="O384" s="5"/>
      <c r="P384" s="5"/>
      <c r="Q384" s="5"/>
      <c r="R384" s="5"/>
      <c r="S384" s="5"/>
      <c r="T384" s="5"/>
      <c r="U384" s="5"/>
      <c r="V384" s="5"/>
      <c r="W384" s="5"/>
      <c r="X384" s="5"/>
      <c r="Y384" s="5"/>
      <c r="Z384" s="5"/>
    </row>
    <row r="385" spans="1:26" ht="24.75" customHeight="1">
      <c r="A385" s="89"/>
      <c r="B385" s="5"/>
      <c r="C385" s="89"/>
      <c r="D385" s="1"/>
      <c r="E385" s="1"/>
      <c r="F385" s="1"/>
      <c r="G385" s="90"/>
      <c r="H385" s="31"/>
      <c r="I385" s="92"/>
      <c r="J385" s="31"/>
      <c r="K385" s="3"/>
      <c r="L385" s="3"/>
      <c r="M385" s="3"/>
      <c r="N385" s="5"/>
      <c r="O385" s="5"/>
      <c r="P385" s="5"/>
      <c r="Q385" s="5"/>
      <c r="R385" s="5"/>
      <c r="S385" s="5"/>
      <c r="T385" s="5"/>
      <c r="U385" s="5"/>
      <c r="V385" s="5"/>
      <c r="W385" s="5"/>
      <c r="X385" s="5"/>
      <c r="Y385" s="5"/>
      <c r="Z385" s="5"/>
    </row>
    <row r="386" spans="1:26" ht="24.75" customHeight="1">
      <c r="A386" s="89"/>
      <c r="B386" s="5"/>
      <c r="C386" s="89"/>
      <c r="D386" s="1"/>
      <c r="E386" s="1"/>
      <c r="F386" s="1"/>
      <c r="G386" s="90"/>
      <c r="H386" s="31"/>
      <c r="I386" s="92"/>
      <c r="J386" s="31"/>
      <c r="K386" s="3"/>
      <c r="L386" s="3"/>
      <c r="M386" s="3"/>
      <c r="N386" s="5"/>
      <c r="O386" s="5"/>
      <c r="P386" s="5"/>
      <c r="Q386" s="5"/>
      <c r="R386" s="5"/>
      <c r="S386" s="5"/>
      <c r="T386" s="5"/>
      <c r="U386" s="5"/>
      <c r="V386" s="5"/>
      <c r="W386" s="5"/>
      <c r="X386" s="5"/>
      <c r="Y386" s="5"/>
      <c r="Z386" s="5"/>
    </row>
    <row r="387" spans="1:26" ht="24.75" customHeight="1">
      <c r="A387" s="89"/>
      <c r="B387" s="5"/>
      <c r="C387" s="89"/>
      <c r="D387" s="1"/>
      <c r="E387" s="1"/>
      <c r="F387" s="1"/>
      <c r="G387" s="90"/>
      <c r="H387" s="31"/>
      <c r="I387" s="92"/>
      <c r="J387" s="31"/>
      <c r="K387" s="3"/>
      <c r="L387" s="3"/>
      <c r="M387" s="3"/>
      <c r="N387" s="5"/>
      <c r="O387" s="5"/>
      <c r="P387" s="5"/>
      <c r="Q387" s="5"/>
      <c r="R387" s="5"/>
      <c r="S387" s="5"/>
      <c r="T387" s="5"/>
      <c r="U387" s="5"/>
      <c r="V387" s="5"/>
      <c r="W387" s="5"/>
      <c r="X387" s="5"/>
      <c r="Y387" s="5"/>
      <c r="Z387" s="5"/>
    </row>
    <row r="388" spans="1:26" ht="24.75" customHeight="1">
      <c r="A388" s="89"/>
      <c r="B388" s="5"/>
      <c r="C388" s="89"/>
      <c r="D388" s="1"/>
      <c r="E388" s="1"/>
      <c r="F388" s="1"/>
      <c r="G388" s="90"/>
      <c r="H388" s="31"/>
      <c r="I388" s="92"/>
      <c r="J388" s="31"/>
      <c r="K388" s="3"/>
      <c r="L388" s="3"/>
      <c r="M388" s="3"/>
      <c r="N388" s="5"/>
      <c r="O388" s="5"/>
      <c r="P388" s="5"/>
      <c r="Q388" s="5"/>
      <c r="R388" s="5"/>
      <c r="S388" s="5"/>
      <c r="T388" s="5"/>
      <c r="U388" s="5"/>
      <c r="V388" s="5"/>
      <c r="W388" s="5"/>
      <c r="X388" s="5"/>
      <c r="Y388" s="5"/>
      <c r="Z388" s="5"/>
    </row>
    <row r="389" spans="1:26" ht="24.75" customHeight="1">
      <c r="A389" s="89"/>
      <c r="B389" s="5"/>
      <c r="C389" s="89"/>
      <c r="D389" s="1"/>
      <c r="E389" s="1"/>
      <c r="F389" s="1"/>
      <c r="G389" s="90"/>
      <c r="H389" s="31"/>
      <c r="I389" s="92"/>
      <c r="J389" s="31"/>
      <c r="K389" s="3"/>
      <c r="L389" s="3"/>
      <c r="M389" s="3"/>
      <c r="N389" s="5"/>
      <c r="O389" s="5"/>
      <c r="P389" s="5"/>
      <c r="Q389" s="5"/>
      <c r="R389" s="5"/>
      <c r="S389" s="5"/>
      <c r="T389" s="5"/>
      <c r="U389" s="5"/>
      <c r="V389" s="5"/>
      <c r="W389" s="5"/>
      <c r="X389" s="5"/>
      <c r="Y389" s="5"/>
      <c r="Z389" s="5"/>
    </row>
    <row r="390" spans="1:26" ht="24.75" customHeight="1">
      <c r="A390" s="89"/>
      <c r="B390" s="5"/>
      <c r="C390" s="89"/>
      <c r="D390" s="1"/>
      <c r="E390" s="1"/>
      <c r="F390" s="1"/>
      <c r="G390" s="90"/>
      <c r="H390" s="31"/>
      <c r="I390" s="92"/>
      <c r="J390" s="31"/>
      <c r="K390" s="3"/>
      <c r="L390" s="3"/>
      <c r="M390" s="3"/>
      <c r="N390" s="5"/>
      <c r="O390" s="5"/>
      <c r="P390" s="5"/>
      <c r="Q390" s="5"/>
      <c r="R390" s="5"/>
      <c r="S390" s="5"/>
      <c r="T390" s="5"/>
      <c r="U390" s="5"/>
      <c r="V390" s="5"/>
      <c r="W390" s="5"/>
      <c r="X390" s="5"/>
      <c r="Y390" s="5"/>
      <c r="Z390" s="5"/>
    </row>
    <row r="391" spans="1:26" ht="24.75" customHeight="1">
      <c r="A391" s="89"/>
      <c r="B391" s="5"/>
      <c r="C391" s="89"/>
      <c r="D391" s="1"/>
      <c r="E391" s="1"/>
      <c r="F391" s="1"/>
      <c r="G391" s="90"/>
      <c r="H391" s="31"/>
      <c r="I391" s="92"/>
      <c r="J391" s="31"/>
      <c r="K391" s="3"/>
      <c r="L391" s="3"/>
      <c r="M391" s="3"/>
      <c r="N391" s="5"/>
      <c r="O391" s="5"/>
      <c r="P391" s="5"/>
      <c r="Q391" s="5"/>
      <c r="R391" s="5"/>
      <c r="S391" s="5"/>
      <c r="T391" s="5"/>
      <c r="U391" s="5"/>
      <c r="V391" s="5"/>
      <c r="W391" s="5"/>
      <c r="X391" s="5"/>
      <c r="Y391" s="5"/>
      <c r="Z391" s="5"/>
    </row>
    <row r="392" spans="1:26" ht="24.75" customHeight="1">
      <c r="A392" s="89"/>
      <c r="B392" s="5"/>
      <c r="C392" s="89"/>
      <c r="D392" s="1"/>
      <c r="E392" s="1"/>
      <c r="F392" s="1"/>
      <c r="G392" s="90"/>
      <c r="H392" s="31"/>
      <c r="I392" s="92"/>
      <c r="J392" s="31"/>
      <c r="K392" s="3"/>
      <c r="L392" s="3"/>
      <c r="M392" s="3"/>
      <c r="N392" s="5"/>
      <c r="O392" s="5"/>
      <c r="P392" s="5"/>
      <c r="Q392" s="5"/>
      <c r="R392" s="5"/>
      <c r="S392" s="5"/>
      <c r="T392" s="5"/>
      <c r="U392" s="5"/>
      <c r="V392" s="5"/>
      <c r="W392" s="5"/>
      <c r="X392" s="5"/>
      <c r="Y392" s="5"/>
      <c r="Z392" s="5"/>
    </row>
    <row r="393" spans="1:26" ht="24.75" customHeight="1">
      <c r="A393" s="89"/>
      <c r="B393" s="5"/>
      <c r="C393" s="89"/>
      <c r="D393" s="1"/>
      <c r="E393" s="1"/>
      <c r="F393" s="1"/>
      <c r="G393" s="90"/>
      <c r="H393" s="31"/>
      <c r="I393" s="92"/>
      <c r="J393" s="31"/>
      <c r="K393" s="3"/>
      <c r="L393" s="3"/>
      <c r="M393" s="3"/>
      <c r="N393" s="5"/>
      <c r="O393" s="5"/>
      <c r="P393" s="5"/>
      <c r="Q393" s="5"/>
      <c r="R393" s="5"/>
      <c r="S393" s="5"/>
      <c r="T393" s="5"/>
      <c r="U393" s="5"/>
      <c r="V393" s="5"/>
      <c r="W393" s="5"/>
      <c r="X393" s="5"/>
      <c r="Y393" s="5"/>
      <c r="Z393" s="5"/>
    </row>
    <row r="394" spans="1:26" ht="24.75" customHeight="1">
      <c r="A394" s="89"/>
      <c r="B394" s="5"/>
      <c r="C394" s="89"/>
      <c r="D394" s="1"/>
      <c r="E394" s="1"/>
      <c r="F394" s="1"/>
      <c r="G394" s="90"/>
      <c r="H394" s="31"/>
      <c r="I394" s="92"/>
      <c r="J394" s="31"/>
      <c r="K394" s="3"/>
      <c r="L394" s="3"/>
      <c r="M394" s="3"/>
      <c r="N394" s="5"/>
      <c r="O394" s="5"/>
      <c r="P394" s="5"/>
      <c r="Q394" s="5"/>
      <c r="R394" s="5"/>
      <c r="S394" s="5"/>
      <c r="T394" s="5"/>
      <c r="U394" s="5"/>
      <c r="V394" s="5"/>
      <c r="W394" s="5"/>
      <c r="X394" s="5"/>
      <c r="Y394" s="5"/>
      <c r="Z394" s="5"/>
    </row>
    <row r="395" spans="1:26" ht="24.75" customHeight="1">
      <c r="A395" s="89"/>
      <c r="B395" s="5"/>
      <c r="C395" s="89"/>
      <c r="D395" s="1"/>
      <c r="E395" s="1"/>
      <c r="F395" s="1"/>
      <c r="G395" s="90"/>
      <c r="H395" s="31"/>
      <c r="I395" s="92"/>
      <c r="J395" s="31"/>
      <c r="K395" s="3"/>
      <c r="L395" s="3"/>
      <c r="M395" s="3"/>
      <c r="N395" s="5"/>
      <c r="O395" s="5"/>
      <c r="P395" s="5"/>
      <c r="Q395" s="5"/>
      <c r="R395" s="5"/>
      <c r="S395" s="5"/>
      <c r="T395" s="5"/>
      <c r="U395" s="5"/>
      <c r="V395" s="5"/>
      <c r="W395" s="5"/>
      <c r="X395" s="5"/>
      <c r="Y395" s="5"/>
      <c r="Z395" s="5"/>
    </row>
    <row r="396" spans="1:26" ht="24.75" customHeight="1">
      <c r="A396" s="89"/>
      <c r="B396" s="5"/>
      <c r="C396" s="89"/>
      <c r="D396" s="1"/>
      <c r="E396" s="1"/>
      <c r="F396" s="1"/>
      <c r="G396" s="90"/>
      <c r="H396" s="31"/>
      <c r="I396" s="92"/>
      <c r="J396" s="31"/>
      <c r="K396" s="3"/>
      <c r="L396" s="3"/>
      <c r="M396" s="3"/>
      <c r="N396" s="5"/>
      <c r="O396" s="5"/>
      <c r="P396" s="5"/>
      <c r="Q396" s="5"/>
      <c r="R396" s="5"/>
      <c r="S396" s="5"/>
      <c r="T396" s="5"/>
      <c r="U396" s="5"/>
      <c r="V396" s="5"/>
      <c r="W396" s="5"/>
      <c r="X396" s="5"/>
      <c r="Y396" s="5"/>
      <c r="Z396" s="5"/>
    </row>
    <row r="397" spans="1:26" ht="24.75" customHeight="1">
      <c r="A397" s="89"/>
      <c r="B397" s="5"/>
      <c r="C397" s="89"/>
      <c r="D397" s="1"/>
      <c r="E397" s="1"/>
      <c r="F397" s="1"/>
      <c r="G397" s="90"/>
      <c r="H397" s="31"/>
      <c r="I397" s="92"/>
      <c r="J397" s="31"/>
      <c r="K397" s="3"/>
      <c r="L397" s="3"/>
      <c r="M397" s="3"/>
      <c r="N397" s="5"/>
      <c r="O397" s="5"/>
      <c r="P397" s="5"/>
      <c r="Q397" s="5"/>
      <c r="R397" s="5"/>
      <c r="S397" s="5"/>
      <c r="T397" s="5"/>
      <c r="U397" s="5"/>
      <c r="V397" s="5"/>
      <c r="W397" s="5"/>
      <c r="X397" s="5"/>
      <c r="Y397" s="5"/>
      <c r="Z397" s="5"/>
    </row>
    <row r="398" spans="1:26" ht="24.75" customHeight="1">
      <c r="A398" s="89"/>
      <c r="B398" s="5"/>
      <c r="C398" s="89"/>
      <c r="D398" s="1"/>
      <c r="E398" s="1"/>
      <c r="F398" s="1"/>
      <c r="G398" s="90"/>
      <c r="H398" s="31"/>
      <c r="I398" s="92"/>
      <c r="J398" s="31"/>
      <c r="K398" s="3"/>
      <c r="L398" s="3"/>
      <c r="M398" s="3"/>
      <c r="N398" s="5"/>
      <c r="O398" s="5"/>
      <c r="P398" s="5"/>
      <c r="Q398" s="5"/>
      <c r="R398" s="5"/>
      <c r="S398" s="5"/>
      <c r="T398" s="5"/>
      <c r="U398" s="5"/>
      <c r="V398" s="5"/>
      <c r="W398" s="5"/>
      <c r="X398" s="5"/>
      <c r="Y398" s="5"/>
      <c r="Z398" s="5"/>
    </row>
    <row r="399" spans="1:26" ht="24.75" customHeight="1">
      <c r="A399" s="89"/>
      <c r="B399" s="5"/>
      <c r="C399" s="89"/>
      <c r="D399" s="1"/>
      <c r="E399" s="1"/>
      <c r="F399" s="1"/>
      <c r="G399" s="90"/>
      <c r="H399" s="31"/>
      <c r="I399" s="92"/>
      <c r="J399" s="31"/>
      <c r="K399" s="3"/>
      <c r="L399" s="3"/>
      <c r="M399" s="3"/>
      <c r="N399" s="5"/>
      <c r="O399" s="5"/>
      <c r="P399" s="5"/>
      <c r="Q399" s="5"/>
      <c r="R399" s="5"/>
      <c r="S399" s="5"/>
      <c r="T399" s="5"/>
      <c r="U399" s="5"/>
      <c r="V399" s="5"/>
      <c r="W399" s="5"/>
      <c r="X399" s="5"/>
      <c r="Y399" s="5"/>
      <c r="Z399" s="5"/>
    </row>
    <row r="400" spans="1:26" ht="24.75" customHeight="1">
      <c r="A400" s="89"/>
      <c r="B400" s="5"/>
      <c r="C400" s="89"/>
      <c r="D400" s="1"/>
      <c r="E400" s="1"/>
      <c r="F400" s="1"/>
      <c r="G400" s="90"/>
      <c r="H400" s="31"/>
      <c r="I400" s="92"/>
      <c r="J400" s="31"/>
      <c r="K400" s="3"/>
      <c r="L400" s="3"/>
      <c r="M400" s="3"/>
      <c r="N400" s="5"/>
      <c r="O400" s="5"/>
      <c r="P400" s="5"/>
      <c r="Q400" s="5"/>
      <c r="R400" s="5"/>
      <c r="S400" s="5"/>
      <c r="T400" s="5"/>
      <c r="U400" s="5"/>
      <c r="V400" s="5"/>
      <c r="W400" s="5"/>
      <c r="X400" s="5"/>
      <c r="Y400" s="5"/>
      <c r="Z400" s="5"/>
    </row>
    <row r="401" spans="1:26" ht="24.75" customHeight="1">
      <c r="A401" s="89"/>
      <c r="B401" s="5"/>
      <c r="C401" s="89"/>
      <c r="D401" s="1"/>
      <c r="E401" s="1"/>
      <c r="F401" s="1"/>
      <c r="G401" s="90"/>
      <c r="H401" s="31"/>
      <c r="I401" s="92"/>
      <c r="J401" s="31"/>
      <c r="K401" s="3"/>
      <c r="L401" s="3"/>
      <c r="M401" s="3"/>
      <c r="N401" s="5"/>
      <c r="O401" s="5"/>
      <c r="P401" s="5"/>
      <c r="Q401" s="5"/>
      <c r="R401" s="5"/>
      <c r="S401" s="5"/>
      <c r="T401" s="5"/>
      <c r="U401" s="5"/>
      <c r="V401" s="5"/>
      <c r="W401" s="5"/>
      <c r="X401" s="5"/>
      <c r="Y401" s="5"/>
      <c r="Z401" s="5"/>
    </row>
    <row r="402" spans="1:26" ht="24.75" customHeight="1">
      <c r="A402" s="89"/>
      <c r="B402" s="5"/>
      <c r="C402" s="89"/>
      <c r="D402" s="1"/>
      <c r="E402" s="1"/>
      <c r="F402" s="1"/>
      <c r="G402" s="90"/>
      <c r="H402" s="31"/>
      <c r="I402" s="92"/>
      <c r="J402" s="31"/>
      <c r="K402" s="3"/>
      <c r="L402" s="3"/>
      <c r="M402" s="3"/>
      <c r="N402" s="5"/>
      <c r="O402" s="5"/>
      <c r="P402" s="5"/>
      <c r="Q402" s="5"/>
      <c r="R402" s="5"/>
      <c r="S402" s="5"/>
      <c r="T402" s="5"/>
      <c r="U402" s="5"/>
      <c r="V402" s="5"/>
      <c r="W402" s="5"/>
      <c r="X402" s="5"/>
      <c r="Y402" s="5"/>
      <c r="Z402" s="5"/>
    </row>
    <row r="403" spans="1:26" ht="24.75" customHeight="1">
      <c r="A403" s="89"/>
      <c r="B403" s="5"/>
      <c r="C403" s="89"/>
      <c r="D403" s="1"/>
      <c r="E403" s="1"/>
      <c r="F403" s="1"/>
      <c r="G403" s="90"/>
      <c r="H403" s="31"/>
      <c r="I403" s="92"/>
      <c r="J403" s="31"/>
      <c r="K403" s="3"/>
      <c r="L403" s="3"/>
      <c r="M403" s="3"/>
      <c r="N403" s="5"/>
      <c r="O403" s="5"/>
      <c r="P403" s="5"/>
      <c r="Q403" s="5"/>
      <c r="R403" s="5"/>
      <c r="S403" s="5"/>
      <c r="T403" s="5"/>
      <c r="U403" s="5"/>
      <c r="V403" s="5"/>
      <c r="W403" s="5"/>
      <c r="X403" s="5"/>
      <c r="Y403" s="5"/>
      <c r="Z403" s="5"/>
    </row>
    <row r="404" spans="1:26" ht="24.75" customHeight="1">
      <c r="A404" s="89"/>
      <c r="B404" s="5"/>
      <c r="C404" s="89"/>
      <c r="D404" s="1"/>
      <c r="E404" s="1"/>
      <c r="F404" s="1"/>
      <c r="G404" s="90"/>
      <c r="H404" s="31"/>
      <c r="I404" s="92"/>
      <c r="J404" s="31"/>
      <c r="K404" s="3"/>
      <c r="L404" s="3"/>
      <c r="M404" s="3"/>
      <c r="N404" s="5"/>
      <c r="O404" s="5"/>
      <c r="P404" s="5"/>
      <c r="Q404" s="5"/>
      <c r="R404" s="5"/>
      <c r="S404" s="5"/>
      <c r="T404" s="5"/>
      <c r="U404" s="5"/>
      <c r="V404" s="5"/>
      <c r="W404" s="5"/>
      <c r="X404" s="5"/>
      <c r="Y404" s="5"/>
      <c r="Z404" s="5"/>
    </row>
    <row r="405" spans="1:26" ht="24.75" customHeight="1">
      <c r="A405" s="89"/>
      <c r="B405" s="5"/>
      <c r="C405" s="89"/>
      <c r="D405" s="1"/>
      <c r="E405" s="1"/>
      <c r="F405" s="1"/>
      <c r="G405" s="90"/>
      <c r="H405" s="31"/>
      <c r="I405" s="92"/>
      <c r="J405" s="31"/>
      <c r="K405" s="3"/>
      <c r="L405" s="3"/>
      <c r="M405" s="3"/>
      <c r="N405" s="5"/>
      <c r="O405" s="5"/>
      <c r="P405" s="5"/>
      <c r="Q405" s="5"/>
      <c r="R405" s="5"/>
      <c r="S405" s="5"/>
      <c r="T405" s="5"/>
      <c r="U405" s="5"/>
      <c r="V405" s="5"/>
      <c r="W405" s="5"/>
      <c r="X405" s="5"/>
      <c r="Y405" s="5"/>
      <c r="Z405" s="5"/>
    </row>
    <row r="406" spans="1:26" ht="24.75" customHeight="1">
      <c r="A406" s="89"/>
      <c r="B406" s="5"/>
      <c r="C406" s="89"/>
      <c r="D406" s="1"/>
      <c r="E406" s="1"/>
      <c r="F406" s="1"/>
      <c r="G406" s="90"/>
      <c r="H406" s="31"/>
      <c r="I406" s="92"/>
      <c r="J406" s="31"/>
      <c r="K406" s="3"/>
      <c r="L406" s="3"/>
      <c r="M406" s="3"/>
      <c r="N406" s="5"/>
      <c r="O406" s="5"/>
      <c r="P406" s="5"/>
      <c r="Q406" s="5"/>
      <c r="R406" s="5"/>
      <c r="S406" s="5"/>
      <c r="T406" s="5"/>
      <c r="U406" s="5"/>
      <c r="V406" s="5"/>
      <c r="W406" s="5"/>
      <c r="X406" s="5"/>
      <c r="Y406" s="5"/>
      <c r="Z406" s="5"/>
    </row>
    <row r="407" spans="1:26" ht="24.75" customHeight="1">
      <c r="A407" s="89"/>
      <c r="B407" s="5"/>
      <c r="C407" s="89"/>
      <c r="D407" s="1"/>
      <c r="E407" s="1"/>
      <c r="F407" s="1"/>
      <c r="G407" s="90"/>
      <c r="H407" s="31"/>
      <c r="I407" s="92"/>
      <c r="J407" s="31"/>
      <c r="K407" s="3"/>
      <c r="L407" s="3"/>
      <c r="M407" s="3"/>
      <c r="N407" s="5"/>
      <c r="O407" s="5"/>
      <c r="P407" s="5"/>
      <c r="Q407" s="5"/>
      <c r="R407" s="5"/>
      <c r="S407" s="5"/>
      <c r="T407" s="5"/>
      <c r="U407" s="5"/>
      <c r="V407" s="5"/>
      <c r="W407" s="5"/>
      <c r="X407" s="5"/>
      <c r="Y407" s="5"/>
      <c r="Z407" s="5"/>
    </row>
    <row r="408" spans="1:26" ht="24.75" customHeight="1">
      <c r="A408" s="89"/>
      <c r="B408" s="5"/>
      <c r="C408" s="89"/>
      <c r="D408" s="1"/>
      <c r="E408" s="1"/>
      <c r="F408" s="1"/>
      <c r="G408" s="90"/>
      <c r="H408" s="31"/>
      <c r="I408" s="92"/>
      <c r="J408" s="31"/>
      <c r="K408" s="3"/>
      <c r="L408" s="3"/>
      <c r="M408" s="3"/>
      <c r="N408" s="5"/>
      <c r="O408" s="5"/>
      <c r="P408" s="5"/>
      <c r="Q408" s="5"/>
      <c r="R408" s="5"/>
      <c r="S408" s="5"/>
      <c r="T408" s="5"/>
      <c r="U408" s="5"/>
      <c r="V408" s="5"/>
      <c r="W408" s="5"/>
      <c r="X408" s="5"/>
      <c r="Y408" s="5"/>
      <c r="Z408" s="5"/>
    </row>
    <row r="409" spans="1:26" ht="24.75" customHeight="1">
      <c r="A409" s="89"/>
      <c r="B409" s="5"/>
      <c r="C409" s="89"/>
      <c r="D409" s="1"/>
      <c r="E409" s="1"/>
      <c r="F409" s="1"/>
      <c r="G409" s="90"/>
      <c r="H409" s="31"/>
      <c r="I409" s="92"/>
      <c r="J409" s="31"/>
      <c r="K409" s="3"/>
      <c r="L409" s="3"/>
      <c r="M409" s="3"/>
      <c r="N409" s="5"/>
      <c r="O409" s="5"/>
      <c r="P409" s="5"/>
      <c r="Q409" s="5"/>
      <c r="R409" s="5"/>
      <c r="S409" s="5"/>
      <c r="T409" s="5"/>
      <c r="U409" s="5"/>
      <c r="V409" s="5"/>
      <c r="W409" s="5"/>
      <c r="X409" s="5"/>
      <c r="Y409" s="5"/>
      <c r="Z409" s="5"/>
    </row>
    <row r="410" spans="1:26" ht="24.75" customHeight="1">
      <c r="A410" s="89"/>
      <c r="B410" s="5"/>
      <c r="C410" s="89"/>
      <c r="D410" s="1"/>
      <c r="E410" s="1"/>
      <c r="F410" s="1"/>
      <c r="G410" s="90"/>
      <c r="H410" s="31"/>
      <c r="I410" s="92"/>
      <c r="J410" s="31"/>
      <c r="K410" s="3"/>
      <c r="L410" s="3"/>
      <c r="M410" s="3"/>
      <c r="N410" s="5"/>
      <c r="O410" s="5"/>
      <c r="P410" s="5"/>
      <c r="Q410" s="5"/>
      <c r="R410" s="5"/>
      <c r="S410" s="5"/>
      <c r="T410" s="5"/>
      <c r="U410" s="5"/>
      <c r="V410" s="5"/>
      <c r="W410" s="5"/>
      <c r="X410" s="5"/>
      <c r="Y410" s="5"/>
      <c r="Z410" s="5"/>
    </row>
    <row r="411" spans="1:26" ht="24.75" customHeight="1">
      <c r="A411" s="89"/>
      <c r="B411" s="5"/>
      <c r="C411" s="89"/>
      <c r="D411" s="1"/>
      <c r="E411" s="1"/>
      <c r="F411" s="1"/>
      <c r="G411" s="90"/>
      <c r="H411" s="31"/>
      <c r="I411" s="92"/>
      <c r="J411" s="31"/>
      <c r="K411" s="3"/>
      <c r="L411" s="3"/>
      <c r="M411" s="3"/>
      <c r="N411" s="5"/>
      <c r="O411" s="5"/>
      <c r="P411" s="5"/>
      <c r="Q411" s="5"/>
      <c r="R411" s="5"/>
      <c r="S411" s="5"/>
      <c r="T411" s="5"/>
      <c r="U411" s="5"/>
      <c r="V411" s="5"/>
      <c r="W411" s="5"/>
      <c r="X411" s="5"/>
      <c r="Y411" s="5"/>
      <c r="Z411" s="5"/>
    </row>
    <row r="412" spans="1:26" ht="24.75" customHeight="1">
      <c r="A412" s="89"/>
      <c r="B412" s="5"/>
      <c r="C412" s="89"/>
      <c r="D412" s="1"/>
      <c r="E412" s="1"/>
      <c r="F412" s="1"/>
      <c r="G412" s="90"/>
      <c r="H412" s="31"/>
      <c r="I412" s="92"/>
      <c r="J412" s="31"/>
      <c r="K412" s="3"/>
      <c r="L412" s="3"/>
      <c r="M412" s="3"/>
      <c r="N412" s="5"/>
      <c r="O412" s="5"/>
      <c r="P412" s="5"/>
      <c r="Q412" s="5"/>
      <c r="R412" s="5"/>
      <c r="S412" s="5"/>
      <c r="T412" s="5"/>
      <c r="U412" s="5"/>
      <c r="V412" s="5"/>
      <c r="W412" s="5"/>
      <c r="X412" s="5"/>
      <c r="Y412" s="5"/>
      <c r="Z412" s="5"/>
    </row>
    <row r="413" spans="1:26" ht="24.75" customHeight="1">
      <c r="A413" s="89"/>
      <c r="B413" s="5"/>
      <c r="C413" s="89"/>
      <c r="D413" s="1"/>
      <c r="E413" s="1"/>
      <c r="F413" s="1"/>
      <c r="G413" s="90"/>
      <c r="H413" s="31"/>
      <c r="I413" s="92"/>
      <c r="J413" s="31"/>
      <c r="K413" s="3"/>
      <c r="L413" s="3"/>
      <c r="M413" s="3"/>
      <c r="N413" s="5"/>
      <c r="O413" s="5"/>
      <c r="P413" s="5"/>
      <c r="Q413" s="5"/>
      <c r="R413" s="5"/>
      <c r="S413" s="5"/>
      <c r="T413" s="5"/>
      <c r="U413" s="5"/>
      <c r="V413" s="5"/>
      <c r="W413" s="5"/>
      <c r="X413" s="5"/>
      <c r="Y413" s="5"/>
      <c r="Z413" s="5"/>
    </row>
    <row r="414" spans="1:26" ht="24.75" customHeight="1">
      <c r="A414" s="89"/>
      <c r="B414" s="5"/>
      <c r="C414" s="89"/>
      <c r="D414" s="1"/>
      <c r="E414" s="1"/>
      <c r="F414" s="1"/>
      <c r="G414" s="90"/>
      <c r="H414" s="31"/>
      <c r="I414" s="92"/>
      <c r="J414" s="31"/>
      <c r="K414" s="3"/>
      <c r="L414" s="3"/>
      <c r="M414" s="3"/>
      <c r="N414" s="5"/>
      <c r="O414" s="5"/>
      <c r="P414" s="5"/>
      <c r="Q414" s="5"/>
      <c r="R414" s="5"/>
      <c r="S414" s="5"/>
      <c r="T414" s="5"/>
      <c r="U414" s="5"/>
      <c r="V414" s="5"/>
      <c r="W414" s="5"/>
      <c r="X414" s="5"/>
      <c r="Y414" s="5"/>
      <c r="Z414" s="5"/>
    </row>
    <row r="415" spans="1:26" ht="24.75" customHeight="1">
      <c r="A415" s="89"/>
      <c r="B415" s="5"/>
      <c r="C415" s="89"/>
      <c r="D415" s="1"/>
      <c r="E415" s="1"/>
      <c r="F415" s="1"/>
      <c r="G415" s="90"/>
      <c r="H415" s="31"/>
      <c r="I415" s="92"/>
      <c r="J415" s="31"/>
      <c r="K415" s="3"/>
      <c r="L415" s="3"/>
      <c r="M415" s="3"/>
      <c r="N415" s="5"/>
      <c r="O415" s="5"/>
      <c r="P415" s="5"/>
      <c r="Q415" s="5"/>
      <c r="R415" s="5"/>
      <c r="S415" s="5"/>
      <c r="T415" s="5"/>
      <c r="U415" s="5"/>
      <c r="V415" s="5"/>
      <c r="W415" s="5"/>
      <c r="X415" s="5"/>
      <c r="Y415" s="5"/>
      <c r="Z415" s="5"/>
    </row>
    <row r="416" spans="1:26" ht="24.75" customHeight="1">
      <c r="A416" s="89"/>
      <c r="B416" s="5"/>
      <c r="C416" s="89"/>
      <c r="D416" s="1"/>
      <c r="E416" s="1"/>
      <c r="F416" s="1"/>
      <c r="G416" s="90"/>
      <c r="H416" s="31"/>
      <c r="I416" s="92"/>
      <c r="J416" s="31"/>
      <c r="K416" s="3"/>
      <c r="L416" s="3"/>
      <c r="M416" s="3"/>
      <c r="N416" s="5"/>
      <c r="O416" s="5"/>
      <c r="P416" s="5"/>
      <c r="Q416" s="5"/>
      <c r="R416" s="5"/>
      <c r="S416" s="5"/>
      <c r="T416" s="5"/>
      <c r="U416" s="5"/>
      <c r="V416" s="5"/>
      <c r="W416" s="5"/>
      <c r="X416" s="5"/>
      <c r="Y416" s="5"/>
      <c r="Z416" s="5"/>
    </row>
    <row r="417" spans="1:26" ht="24.75" customHeight="1">
      <c r="A417" s="89"/>
      <c r="B417" s="5"/>
      <c r="C417" s="89"/>
      <c r="D417" s="1"/>
      <c r="E417" s="1"/>
      <c r="F417" s="1"/>
      <c r="G417" s="90"/>
      <c r="H417" s="31"/>
      <c r="I417" s="92"/>
      <c r="J417" s="31"/>
      <c r="K417" s="3"/>
      <c r="L417" s="3"/>
      <c r="M417" s="3"/>
      <c r="N417" s="5"/>
      <c r="O417" s="5"/>
      <c r="P417" s="5"/>
      <c r="Q417" s="5"/>
      <c r="R417" s="5"/>
      <c r="S417" s="5"/>
      <c r="T417" s="5"/>
      <c r="U417" s="5"/>
      <c r="V417" s="5"/>
      <c r="W417" s="5"/>
      <c r="X417" s="5"/>
      <c r="Y417" s="5"/>
      <c r="Z417" s="5"/>
    </row>
    <row r="418" spans="1:26" ht="24.75" customHeight="1">
      <c r="A418" s="89"/>
      <c r="B418" s="5"/>
      <c r="C418" s="89"/>
      <c r="D418" s="1"/>
      <c r="E418" s="1"/>
      <c r="F418" s="1"/>
      <c r="G418" s="90"/>
      <c r="H418" s="31"/>
      <c r="I418" s="92"/>
      <c r="J418" s="31"/>
      <c r="K418" s="3"/>
      <c r="L418" s="3"/>
      <c r="M418" s="3"/>
      <c r="N418" s="5"/>
      <c r="O418" s="5"/>
      <c r="P418" s="5"/>
      <c r="Q418" s="5"/>
      <c r="R418" s="5"/>
      <c r="S418" s="5"/>
      <c r="T418" s="5"/>
      <c r="U418" s="5"/>
      <c r="V418" s="5"/>
      <c r="W418" s="5"/>
      <c r="X418" s="5"/>
      <c r="Y418" s="5"/>
      <c r="Z418" s="5"/>
    </row>
    <row r="419" spans="1:26" ht="24.75" customHeight="1">
      <c r="A419" s="89"/>
      <c r="B419" s="5"/>
      <c r="C419" s="89"/>
      <c r="D419" s="1"/>
      <c r="E419" s="1"/>
      <c r="F419" s="1"/>
      <c r="G419" s="90"/>
      <c r="H419" s="31"/>
      <c r="I419" s="92"/>
      <c r="J419" s="31"/>
      <c r="K419" s="3"/>
      <c r="L419" s="3"/>
      <c r="M419" s="3"/>
      <c r="N419" s="5"/>
      <c r="O419" s="5"/>
      <c r="P419" s="5"/>
      <c r="Q419" s="5"/>
      <c r="R419" s="5"/>
      <c r="S419" s="5"/>
      <c r="T419" s="5"/>
      <c r="U419" s="5"/>
      <c r="V419" s="5"/>
      <c r="W419" s="5"/>
      <c r="X419" s="5"/>
      <c r="Y419" s="5"/>
      <c r="Z419" s="5"/>
    </row>
    <row r="420" spans="1:26" ht="24.75" customHeight="1">
      <c r="A420" s="89"/>
      <c r="B420" s="5"/>
      <c r="C420" s="89"/>
      <c r="D420" s="1"/>
      <c r="E420" s="1"/>
      <c r="F420" s="1"/>
      <c r="G420" s="90"/>
      <c r="H420" s="31"/>
      <c r="I420" s="92"/>
      <c r="J420" s="31"/>
      <c r="K420" s="3"/>
      <c r="L420" s="3"/>
      <c r="M420" s="3"/>
      <c r="N420" s="5"/>
      <c r="O420" s="5"/>
      <c r="P420" s="5"/>
      <c r="Q420" s="5"/>
      <c r="R420" s="5"/>
      <c r="S420" s="5"/>
      <c r="T420" s="5"/>
      <c r="U420" s="5"/>
      <c r="V420" s="5"/>
      <c r="W420" s="5"/>
      <c r="X420" s="5"/>
      <c r="Y420" s="5"/>
      <c r="Z420" s="5"/>
    </row>
    <row r="421" spans="1:26" ht="24.75" customHeight="1">
      <c r="A421" s="89"/>
      <c r="B421" s="5"/>
      <c r="C421" s="89"/>
      <c r="D421" s="1"/>
      <c r="E421" s="1"/>
      <c r="F421" s="1"/>
      <c r="G421" s="90"/>
      <c r="H421" s="31"/>
      <c r="I421" s="92"/>
      <c r="J421" s="31"/>
      <c r="K421" s="3"/>
      <c r="L421" s="3"/>
      <c r="M421" s="3"/>
      <c r="N421" s="5"/>
      <c r="O421" s="5"/>
      <c r="P421" s="5"/>
      <c r="Q421" s="5"/>
      <c r="R421" s="5"/>
      <c r="S421" s="5"/>
      <c r="T421" s="5"/>
      <c r="U421" s="5"/>
      <c r="V421" s="5"/>
      <c r="W421" s="5"/>
      <c r="X421" s="5"/>
      <c r="Y421" s="5"/>
      <c r="Z421" s="5"/>
    </row>
    <row r="422" spans="1:26" ht="24.75" customHeight="1">
      <c r="A422" s="89"/>
      <c r="B422" s="5"/>
      <c r="C422" s="89"/>
      <c r="D422" s="1"/>
      <c r="E422" s="1"/>
      <c r="F422" s="1"/>
      <c r="G422" s="90"/>
      <c r="H422" s="31"/>
      <c r="I422" s="92"/>
      <c r="J422" s="31"/>
      <c r="K422" s="3"/>
      <c r="L422" s="3"/>
      <c r="M422" s="3"/>
      <c r="N422" s="5"/>
      <c r="O422" s="5"/>
      <c r="P422" s="5"/>
      <c r="Q422" s="5"/>
      <c r="R422" s="5"/>
      <c r="S422" s="5"/>
      <c r="T422" s="5"/>
      <c r="U422" s="5"/>
      <c r="V422" s="5"/>
      <c r="W422" s="5"/>
      <c r="X422" s="5"/>
      <c r="Y422" s="5"/>
      <c r="Z422" s="5"/>
    </row>
    <row r="423" spans="1:26" ht="24.75" customHeight="1">
      <c r="A423" s="89"/>
      <c r="B423" s="5"/>
      <c r="C423" s="89"/>
      <c r="D423" s="1"/>
      <c r="E423" s="1"/>
      <c r="F423" s="1"/>
      <c r="G423" s="90"/>
      <c r="H423" s="31"/>
      <c r="I423" s="92"/>
      <c r="J423" s="31"/>
      <c r="K423" s="3"/>
      <c r="L423" s="3"/>
      <c r="M423" s="3"/>
      <c r="N423" s="5"/>
      <c r="O423" s="5"/>
      <c r="P423" s="5"/>
      <c r="Q423" s="5"/>
      <c r="R423" s="5"/>
      <c r="S423" s="5"/>
      <c r="T423" s="5"/>
      <c r="U423" s="5"/>
      <c r="V423" s="5"/>
      <c r="W423" s="5"/>
      <c r="X423" s="5"/>
      <c r="Y423" s="5"/>
      <c r="Z423" s="5"/>
    </row>
    <row r="424" spans="1:26" ht="24.75" customHeight="1">
      <c r="A424" s="89"/>
      <c r="B424" s="5"/>
      <c r="C424" s="89"/>
      <c r="D424" s="1"/>
      <c r="E424" s="1"/>
      <c r="F424" s="1"/>
      <c r="G424" s="90"/>
      <c r="H424" s="31"/>
      <c r="I424" s="92"/>
      <c r="J424" s="31"/>
      <c r="K424" s="3"/>
      <c r="L424" s="3"/>
      <c r="M424" s="3"/>
      <c r="N424" s="5"/>
      <c r="O424" s="5"/>
      <c r="P424" s="5"/>
      <c r="Q424" s="5"/>
      <c r="R424" s="5"/>
      <c r="S424" s="5"/>
      <c r="T424" s="5"/>
      <c r="U424" s="5"/>
      <c r="V424" s="5"/>
      <c r="W424" s="5"/>
      <c r="X424" s="5"/>
      <c r="Y424" s="5"/>
      <c r="Z424" s="5"/>
    </row>
    <row r="425" spans="1:26" ht="24.75" customHeight="1">
      <c r="A425" s="89"/>
      <c r="B425" s="5"/>
      <c r="C425" s="89"/>
      <c r="D425" s="1"/>
      <c r="E425" s="1"/>
      <c r="F425" s="1"/>
      <c r="G425" s="90"/>
      <c r="H425" s="31"/>
      <c r="I425" s="92"/>
      <c r="J425" s="31"/>
      <c r="K425" s="3"/>
      <c r="L425" s="3"/>
      <c r="M425" s="3"/>
      <c r="N425" s="5"/>
      <c r="O425" s="5"/>
      <c r="P425" s="5"/>
      <c r="Q425" s="5"/>
      <c r="R425" s="5"/>
      <c r="S425" s="5"/>
      <c r="T425" s="5"/>
      <c r="U425" s="5"/>
      <c r="V425" s="5"/>
      <c r="W425" s="5"/>
      <c r="X425" s="5"/>
      <c r="Y425" s="5"/>
      <c r="Z425" s="5"/>
    </row>
    <row r="426" spans="1:26" ht="24.75" customHeight="1">
      <c r="A426" s="89"/>
      <c r="B426" s="5"/>
      <c r="C426" s="89"/>
      <c r="D426" s="1"/>
      <c r="E426" s="1"/>
      <c r="F426" s="1"/>
      <c r="G426" s="90"/>
      <c r="H426" s="31"/>
      <c r="I426" s="92"/>
      <c r="J426" s="31"/>
      <c r="K426" s="3"/>
      <c r="L426" s="3"/>
      <c r="M426" s="3"/>
      <c r="N426" s="5"/>
      <c r="O426" s="5"/>
      <c r="P426" s="5"/>
      <c r="Q426" s="5"/>
      <c r="R426" s="5"/>
      <c r="S426" s="5"/>
      <c r="T426" s="5"/>
      <c r="U426" s="5"/>
      <c r="V426" s="5"/>
      <c r="W426" s="5"/>
      <c r="X426" s="5"/>
      <c r="Y426" s="5"/>
      <c r="Z426" s="5"/>
    </row>
    <row r="427" spans="1:26" ht="24.75" customHeight="1">
      <c r="A427" s="89"/>
      <c r="B427" s="5"/>
      <c r="C427" s="89"/>
      <c r="D427" s="1"/>
      <c r="E427" s="1"/>
      <c r="F427" s="1"/>
      <c r="G427" s="90"/>
      <c r="H427" s="31"/>
      <c r="I427" s="92"/>
      <c r="J427" s="31"/>
      <c r="K427" s="3"/>
      <c r="L427" s="3"/>
      <c r="M427" s="3"/>
      <c r="N427" s="5"/>
      <c r="O427" s="5"/>
      <c r="P427" s="5"/>
      <c r="Q427" s="5"/>
      <c r="R427" s="5"/>
      <c r="S427" s="5"/>
      <c r="T427" s="5"/>
      <c r="U427" s="5"/>
      <c r="V427" s="5"/>
      <c r="W427" s="5"/>
      <c r="X427" s="5"/>
      <c r="Y427" s="5"/>
      <c r="Z427" s="5"/>
    </row>
    <row r="428" spans="1:26" ht="24.75" customHeight="1">
      <c r="A428" s="89"/>
      <c r="B428" s="5"/>
      <c r="C428" s="89"/>
      <c r="D428" s="1"/>
      <c r="E428" s="1"/>
      <c r="F428" s="1"/>
      <c r="G428" s="90"/>
      <c r="H428" s="31"/>
      <c r="I428" s="92"/>
      <c r="J428" s="31"/>
      <c r="K428" s="3"/>
      <c r="L428" s="3"/>
      <c r="M428" s="3"/>
      <c r="N428" s="5"/>
      <c r="O428" s="5"/>
      <c r="P428" s="5"/>
      <c r="Q428" s="5"/>
      <c r="R428" s="5"/>
      <c r="S428" s="5"/>
      <c r="T428" s="5"/>
      <c r="U428" s="5"/>
      <c r="V428" s="5"/>
      <c r="W428" s="5"/>
      <c r="X428" s="5"/>
      <c r="Y428" s="5"/>
      <c r="Z428" s="5"/>
    </row>
    <row r="429" spans="1:26" ht="24.75" customHeight="1">
      <c r="A429" s="89"/>
      <c r="B429" s="5"/>
      <c r="C429" s="89"/>
      <c r="D429" s="1"/>
      <c r="E429" s="1"/>
      <c r="F429" s="1"/>
      <c r="G429" s="90"/>
      <c r="H429" s="31"/>
      <c r="I429" s="92"/>
      <c r="J429" s="31"/>
      <c r="K429" s="3"/>
      <c r="L429" s="3"/>
      <c r="M429" s="3"/>
      <c r="N429" s="5"/>
      <c r="O429" s="5"/>
      <c r="P429" s="5"/>
      <c r="Q429" s="5"/>
      <c r="R429" s="5"/>
      <c r="S429" s="5"/>
      <c r="T429" s="5"/>
      <c r="U429" s="5"/>
      <c r="V429" s="5"/>
      <c r="W429" s="5"/>
      <c r="X429" s="5"/>
      <c r="Y429" s="5"/>
      <c r="Z429" s="5"/>
    </row>
    <row r="430" spans="1:26" ht="24.75" customHeight="1">
      <c r="A430" s="89"/>
      <c r="B430" s="5"/>
      <c r="C430" s="89"/>
      <c r="D430" s="1"/>
      <c r="E430" s="1"/>
      <c r="F430" s="1"/>
      <c r="G430" s="90"/>
      <c r="H430" s="31"/>
      <c r="I430" s="92"/>
      <c r="J430" s="31"/>
      <c r="K430" s="3"/>
      <c r="L430" s="3"/>
      <c r="M430" s="3"/>
      <c r="N430" s="5"/>
      <c r="O430" s="5"/>
      <c r="P430" s="5"/>
      <c r="Q430" s="5"/>
      <c r="R430" s="5"/>
      <c r="S430" s="5"/>
      <c r="T430" s="5"/>
      <c r="U430" s="5"/>
      <c r="V430" s="5"/>
      <c r="W430" s="5"/>
      <c r="X430" s="5"/>
      <c r="Y430" s="5"/>
      <c r="Z430" s="5"/>
    </row>
    <row r="431" spans="1:26" ht="24.75" customHeight="1">
      <c r="A431" s="89"/>
      <c r="B431" s="5"/>
      <c r="C431" s="89"/>
      <c r="D431" s="1"/>
      <c r="E431" s="1"/>
      <c r="F431" s="1"/>
      <c r="G431" s="90"/>
      <c r="H431" s="31"/>
      <c r="I431" s="92"/>
      <c r="J431" s="31"/>
      <c r="K431" s="3"/>
      <c r="L431" s="3"/>
      <c r="M431" s="3"/>
      <c r="N431" s="5"/>
      <c r="O431" s="5"/>
      <c r="P431" s="5"/>
      <c r="Q431" s="5"/>
      <c r="R431" s="5"/>
      <c r="S431" s="5"/>
      <c r="T431" s="5"/>
      <c r="U431" s="5"/>
      <c r="V431" s="5"/>
      <c r="W431" s="5"/>
      <c r="X431" s="5"/>
      <c r="Y431" s="5"/>
      <c r="Z431" s="5"/>
    </row>
    <row r="432" spans="1:26" ht="24.75" customHeight="1">
      <c r="A432" s="89"/>
      <c r="B432" s="5"/>
      <c r="C432" s="89"/>
      <c r="D432" s="1"/>
      <c r="E432" s="1"/>
      <c r="F432" s="1"/>
      <c r="G432" s="90"/>
      <c r="H432" s="31"/>
      <c r="I432" s="92"/>
      <c r="J432" s="31"/>
      <c r="K432" s="3"/>
      <c r="L432" s="3"/>
      <c r="M432" s="3"/>
      <c r="N432" s="5"/>
      <c r="O432" s="5"/>
      <c r="P432" s="5"/>
      <c r="Q432" s="5"/>
      <c r="R432" s="5"/>
      <c r="S432" s="5"/>
      <c r="T432" s="5"/>
      <c r="U432" s="5"/>
      <c r="V432" s="5"/>
      <c r="W432" s="5"/>
      <c r="X432" s="5"/>
      <c r="Y432" s="5"/>
      <c r="Z432" s="5"/>
    </row>
    <row r="433" spans="1:26" ht="24.75" customHeight="1">
      <c r="A433" s="89"/>
      <c r="B433" s="5"/>
      <c r="C433" s="89"/>
      <c r="D433" s="1"/>
      <c r="E433" s="1"/>
      <c r="F433" s="1"/>
      <c r="G433" s="90"/>
      <c r="H433" s="31"/>
      <c r="I433" s="92"/>
      <c r="J433" s="31"/>
      <c r="K433" s="3"/>
      <c r="L433" s="3"/>
      <c r="M433" s="3"/>
      <c r="N433" s="5"/>
      <c r="O433" s="5"/>
      <c r="P433" s="5"/>
      <c r="Q433" s="5"/>
      <c r="R433" s="5"/>
      <c r="S433" s="5"/>
      <c r="T433" s="5"/>
      <c r="U433" s="5"/>
      <c r="V433" s="5"/>
      <c r="W433" s="5"/>
      <c r="X433" s="5"/>
      <c r="Y433" s="5"/>
      <c r="Z433" s="5"/>
    </row>
    <row r="434" spans="1:26" ht="24.75" customHeight="1">
      <c r="A434" s="89"/>
      <c r="B434" s="5"/>
      <c r="C434" s="89"/>
      <c r="D434" s="1"/>
      <c r="E434" s="1"/>
      <c r="F434" s="1"/>
      <c r="G434" s="90"/>
      <c r="H434" s="31"/>
      <c r="I434" s="92"/>
      <c r="J434" s="31"/>
      <c r="K434" s="3"/>
      <c r="L434" s="3"/>
      <c r="M434" s="3"/>
      <c r="N434" s="5"/>
      <c r="O434" s="5"/>
      <c r="P434" s="5"/>
      <c r="Q434" s="5"/>
      <c r="R434" s="5"/>
      <c r="S434" s="5"/>
      <c r="T434" s="5"/>
      <c r="U434" s="5"/>
      <c r="V434" s="5"/>
      <c r="W434" s="5"/>
      <c r="X434" s="5"/>
      <c r="Y434" s="5"/>
      <c r="Z434" s="5"/>
    </row>
    <row r="435" spans="1:26" ht="24.75" customHeight="1">
      <c r="A435" s="89"/>
      <c r="B435" s="5"/>
      <c r="C435" s="89"/>
      <c r="D435" s="1"/>
      <c r="E435" s="1"/>
      <c r="F435" s="1"/>
      <c r="G435" s="90"/>
      <c r="H435" s="31"/>
      <c r="I435" s="92"/>
      <c r="J435" s="31"/>
      <c r="K435" s="3"/>
      <c r="L435" s="3"/>
      <c r="M435" s="3"/>
      <c r="N435" s="5"/>
      <c r="O435" s="5"/>
      <c r="P435" s="5"/>
      <c r="Q435" s="5"/>
      <c r="R435" s="5"/>
      <c r="S435" s="5"/>
      <c r="T435" s="5"/>
      <c r="U435" s="5"/>
      <c r="V435" s="5"/>
      <c r="W435" s="5"/>
      <c r="X435" s="5"/>
      <c r="Y435" s="5"/>
      <c r="Z435" s="5"/>
    </row>
    <row r="436" spans="1:26" ht="24.75" customHeight="1">
      <c r="A436" s="89"/>
      <c r="B436" s="5"/>
      <c r="C436" s="89"/>
      <c r="D436" s="1"/>
      <c r="E436" s="1"/>
      <c r="F436" s="1"/>
      <c r="G436" s="90"/>
      <c r="H436" s="31"/>
      <c r="I436" s="92"/>
      <c r="J436" s="31"/>
      <c r="K436" s="3"/>
      <c r="L436" s="3"/>
      <c r="M436" s="3"/>
      <c r="N436" s="5"/>
      <c r="O436" s="5"/>
      <c r="P436" s="5"/>
      <c r="Q436" s="5"/>
      <c r="R436" s="5"/>
      <c r="S436" s="5"/>
      <c r="T436" s="5"/>
      <c r="U436" s="5"/>
      <c r="V436" s="5"/>
      <c r="W436" s="5"/>
      <c r="X436" s="5"/>
      <c r="Y436" s="5"/>
      <c r="Z436" s="5"/>
    </row>
    <row r="437" spans="1:26" ht="24.75" customHeight="1">
      <c r="A437" s="89"/>
      <c r="B437" s="5"/>
      <c r="C437" s="89"/>
      <c r="D437" s="1"/>
      <c r="E437" s="1"/>
      <c r="F437" s="1"/>
      <c r="G437" s="90"/>
      <c r="H437" s="31"/>
      <c r="I437" s="92"/>
      <c r="J437" s="31"/>
      <c r="K437" s="3"/>
      <c r="L437" s="3"/>
      <c r="M437" s="3"/>
      <c r="N437" s="5"/>
      <c r="O437" s="5"/>
      <c r="P437" s="5"/>
      <c r="Q437" s="5"/>
      <c r="R437" s="5"/>
      <c r="S437" s="5"/>
      <c r="T437" s="5"/>
      <c r="U437" s="5"/>
      <c r="V437" s="5"/>
      <c r="W437" s="5"/>
      <c r="X437" s="5"/>
      <c r="Y437" s="5"/>
      <c r="Z437" s="5"/>
    </row>
    <row r="438" spans="1:26" ht="24.75" customHeight="1">
      <c r="A438" s="89"/>
      <c r="B438" s="5"/>
      <c r="C438" s="89"/>
      <c r="D438" s="1"/>
      <c r="E438" s="1"/>
      <c r="F438" s="1"/>
      <c r="G438" s="90"/>
      <c r="H438" s="31"/>
      <c r="I438" s="92"/>
      <c r="J438" s="31"/>
      <c r="K438" s="3"/>
      <c r="L438" s="3"/>
      <c r="M438" s="3"/>
      <c r="N438" s="5"/>
      <c r="O438" s="5"/>
      <c r="P438" s="5"/>
      <c r="Q438" s="5"/>
      <c r="R438" s="5"/>
      <c r="S438" s="5"/>
      <c r="T438" s="5"/>
      <c r="U438" s="5"/>
      <c r="V438" s="5"/>
      <c r="W438" s="5"/>
      <c r="X438" s="5"/>
      <c r="Y438" s="5"/>
      <c r="Z438" s="5"/>
    </row>
    <row r="439" spans="1:26" ht="24.75" customHeight="1">
      <c r="A439" s="89"/>
      <c r="B439" s="5"/>
      <c r="C439" s="89"/>
      <c r="D439" s="1"/>
      <c r="E439" s="1"/>
      <c r="F439" s="1"/>
      <c r="G439" s="90"/>
      <c r="H439" s="31"/>
      <c r="I439" s="92"/>
      <c r="J439" s="31"/>
      <c r="K439" s="3"/>
      <c r="L439" s="3"/>
      <c r="M439" s="3"/>
      <c r="N439" s="5"/>
      <c r="O439" s="5"/>
      <c r="P439" s="5"/>
      <c r="Q439" s="5"/>
      <c r="R439" s="5"/>
      <c r="S439" s="5"/>
      <c r="T439" s="5"/>
      <c r="U439" s="5"/>
      <c r="V439" s="5"/>
      <c r="W439" s="5"/>
      <c r="X439" s="5"/>
      <c r="Y439" s="5"/>
      <c r="Z439" s="5"/>
    </row>
    <row r="440" spans="1:26" ht="24.75" customHeight="1">
      <c r="A440" s="89"/>
      <c r="B440" s="5"/>
      <c r="C440" s="89"/>
      <c r="D440" s="1"/>
      <c r="E440" s="1"/>
      <c r="F440" s="1"/>
      <c r="G440" s="90"/>
      <c r="H440" s="31"/>
      <c r="I440" s="92"/>
      <c r="J440" s="31"/>
      <c r="K440" s="3"/>
      <c r="L440" s="3"/>
      <c r="M440" s="3"/>
      <c r="N440" s="5"/>
      <c r="O440" s="5"/>
      <c r="P440" s="5"/>
      <c r="Q440" s="5"/>
      <c r="R440" s="5"/>
      <c r="S440" s="5"/>
      <c r="T440" s="5"/>
      <c r="U440" s="5"/>
      <c r="V440" s="5"/>
      <c r="W440" s="5"/>
      <c r="X440" s="5"/>
      <c r="Y440" s="5"/>
      <c r="Z440" s="5"/>
    </row>
    <row r="441" spans="1:26" ht="24.75" customHeight="1">
      <c r="A441" s="89"/>
      <c r="B441" s="5"/>
      <c r="C441" s="89"/>
      <c r="D441" s="1"/>
      <c r="E441" s="1"/>
      <c r="F441" s="1"/>
      <c r="G441" s="90"/>
      <c r="H441" s="31"/>
      <c r="I441" s="92"/>
      <c r="J441" s="31"/>
      <c r="K441" s="3"/>
      <c r="L441" s="3"/>
      <c r="M441" s="3"/>
      <c r="N441" s="5"/>
      <c r="O441" s="5"/>
      <c r="P441" s="5"/>
      <c r="Q441" s="5"/>
      <c r="R441" s="5"/>
      <c r="S441" s="5"/>
      <c r="T441" s="5"/>
      <c r="U441" s="5"/>
      <c r="V441" s="5"/>
      <c r="W441" s="5"/>
      <c r="X441" s="5"/>
      <c r="Y441" s="5"/>
      <c r="Z441" s="5"/>
    </row>
    <row r="442" spans="1:26" ht="24.75" customHeight="1">
      <c r="A442" s="89"/>
      <c r="B442" s="5"/>
      <c r="C442" s="89"/>
      <c r="D442" s="1"/>
      <c r="E442" s="1"/>
      <c r="F442" s="1"/>
      <c r="G442" s="90"/>
      <c r="H442" s="31"/>
      <c r="I442" s="92"/>
      <c r="J442" s="31"/>
      <c r="K442" s="3"/>
      <c r="L442" s="3"/>
      <c r="M442" s="3"/>
      <c r="N442" s="5"/>
      <c r="O442" s="5"/>
      <c r="P442" s="5"/>
      <c r="Q442" s="5"/>
      <c r="R442" s="5"/>
      <c r="S442" s="5"/>
      <c r="T442" s="5"/>
      <c r="U442" s="5"/>
      <c r="V442" s="5"/>
      <c r="W442" s="5"/>
      <c r="X442" s="5"/>
      <c r="Y442" s="5"/>
      <c r="Z442" s="5"/>
    </row>
    <row r="443" spans="1:26" ht="24.75" customHeight="1">
      <c r="A443" s="89"/>
      <c r="B443" s="5"/>
      <c r="C443" s="89"/>
      <c r="D443" s="1"/>
      <c r="E443" s="1"/>
      <c r="F443" s="1"/>
      <c r="G443" s="90"/>
      <c r="H443" s="31"/>
      <c r="I443" s="92"/>
      <c r="J443" s="31"/>
      <c r="K443" s="3"/>
      <c r="L443" s="3"/>
      <c r="M443" s="3"/>
      <c r="N443" s="5"/>
      <c r="O443" s="5"/>
      <c r="P443" s="5"/>
      <c r="Q443" s="5"/>
      <c r="R443" s="5"/>
      <c r="S443" s="5"/>
      <c r="T443" s="5"/>
      <c r="U443" s="5"/>
      <c r="V443" s="5"/>
      <c r="W443" s="5"/>
      <c r="X443" s="5"/>
      <c r="Y443" s="5"/>
      <c r="Z443" s="5"/>
    </row>
    <row r="444" spans="1:26" ht="24.75" customHeight="1">
      <c r="A444" s="89"/>
      <c r="B444" s="5"/>
      <c r="C444" s="89"/>
      <c r="D444" s="1"/>
      <c r="E444" s="1"/>
      <c r="F444" s="1"/>
      <c r="G444" s="90"/>
      <c r="H444" s="31"/>
      <c r="I444" s="92"/>
      <c r="J444" s="31"/>
      <c r="K444" s="3"/>
      <c r="L444" s="3"/>
      <c r="M444" s="3"/>
      <c r="N444" s="5"/>
      <c r="O444" s="5"/>
      <c r="P444" s="5"/>
      <c r="Q444" s="5"/>
      <c r="R444" s="5"/>
      <c r="S444" s="5"/>
      <c r="T444" s="5"/>
      <c r="U444" s="5"/>
      <c r="V444" s="5"/>
      <c r="W444" s="5"/>
      <c r="X444" s="5"/>
      <c r="Y444" s="5"/>
      <c r="Z444" s="5"/>
    </row>
    <row r="445" spans="1:26" ht="24.75" customHeight="1">
      <c r="A445" s="89"/>
      <c r="B445" s="5"/>
      <c r="C445" s="89"/>
      <c r="D445" s="1"/>
      <c r="E445" s="1"/>
      <c r="F445" s="1"/>
      <c r="G445" s="90"/>
      <c r="H445" s="31"/>
      <c r="I445" s="92"/>
      <c r="J445" s="31"/>
      <c r="K445" s="3"/>
      <c r="L445" s="3"/>
      <c r="M445" s="3"/>
      <c r="N445" s="5"/>
      <c r="O445" s="5"/>
      <c r="P445" s="5"/>
      <c r="Q445" s="5"/>
      <c r="R445" s="5"/>
      <c r="S445" s="5"/>
      <c r="T445" s="5"/>
      <c r="U445" s="5"/>
      <c r="V445" s="5"/>
      <c r="W445" s="5"/>
      <c r="X445" s="5"/>
      <c r="Y445" s="5"/>
      <c r="Z445" s="5"/>
    </row>
    <row r="446" spans="1:26" ht="24.75" customHeight="1">
      <c r="A446" s="89"/>
      <c r="B446" s="5"/>
      <c r="C446" s="89"/>
      <c r="D446" s="1"/>
      <c r="E446" s="1"/>
      <c r="F446" s="1"/>
      <c r="G446" s="90"/>
      <c r="H446" s="31"/>
      <c r="I446" s="92"/>
      <c r="J446" s="31"/>
      <c r="K446" s="3"/>
      <c r="L446" s="3"/>
      <c r="M446" s="3"/>
      <c r="N446" s="5"/>
      <c r="O446" s="5"/>
      <c r="P446" s="5"/>
      <c r="Q446" s="5"/>
      <c r="R446" s="5"/>
      <c r="S446" s="5"/>
      <c r="T446" s="5"/>
      <c r="U446" s="5"/>
      <c r="V446" s="5"/>
      <c r="W446" s="5"/>
      <c r="X446" s="5"/>
      <c r="Y446" s="5"/>
      <c r="Z446" s="5"/>
    </row>
    <row r="447" spans="1:26" ht="24.75" customHeight="1">
      <c r="A447" s="89"/>
      <c r="B447" s="5"/>
      <c r="C447" s="89"/>
      <c r="D447" s="1"/>
      <c r="E447" s="1"/>
      <c r="F447" s="1"/>
      <c r="G447" s="90"/>
      <c r="H447" s="31"/>
      <c r="I447" s="92"/>
      <c r="J447" s="31"/>
      <c r="K447" s="3"/>
      <c r="L447" s="3"/>
      <c r="M447" s="3"/>
      <c r="N447" s="5"/>
      <c r="O447" s="5"/>
      <c r="P447" s="5"/>
      <c r="Q447" s="5"/>
      <c r="R447" s="5"/>
      <c r="S447" s="5"/>
      <c r="T447" s="5"/>
      <c r="U447" s="5"/>
      <c r="V447" s="5"/>
      <c r="W447" s="5"/>
      <c r="X447" s="5"/>
      <c r="Y447" s="5"/>
      <c r="Z447" s="5"/>
    </row>
    <row r="448" spans="1:26" ht="24.75" customHeight="1">
      <c r="A448" s="89"/>
      <c r="B448" s="5"/>
      <c r="C448" s="89"/>
      <c r="D448" s="1"/>
      <c r="E448" s="1"/>
      <c r="F448" s="1"/>
      <c r="G448" s="90"/>
      <c r="H448" s="31"/>
      <c r="I448" s="92"/>
      <c r="J448" s="31"/>
      <c r="K448" s="3"/>
      <c r="L448" s="3"/>
      <c r="M448" s="3"/>
      <c r="N448" s="5"/>
      <c r="O448" s="5"/>
      <c r="P448" s="5"/>
      <c r="Q448" s="5"/>
      <c r="R448" s="5"/>
      <c r="S448" s="5"/>
      <c r="T448" s="5"/>
      <c r="U448" s="5"/>
      <c r="V448" s="5"/>
      <c r="W448" s="5"/>
      <c r="X448" s="5"/>
      <c r="Y448" s="5"/>
      <c r="Z448" s="5"/>
    </row>
    <row r="449" spans="1:26" ht="24.75" customHeight="1">
      <c r="A449" s="89"/>
      <c r="B449" s="5"/>
      <c r="C449" s="89"/>
      <c r="D449" s="1"/>
      <c r="E449" s="1"/>
      <c r="F449" s="1"/>
      <c r="G449" s="90"/>
      <c r="H449" s="31"/>
      <c r="I449" s="92"/>
      <c r="J449" s="31"/>
      <c r="K449" s="3"/>
      <c r="L449" s="3"/>
      <c r="M449" s="3"/>
      <c r="N449" s="5"/>
      <c r="O449" s="5"/>
      <c r="P449" s="5"/>
      <c r="Q449" s="5"/>
      <c r="R449" s="5"/>
      <c r="S449" s="5"/>
      <c r="T449" s="5"/>
      <c r="U449" s="5"/>
      <c r="V449" s="5"/>
      <c r="W449" s="5"/>
      <c r="X449" s="5"/>
      <c r="Y449" s="5"/>
      <c r="Z449" s="5"/>
    </row>
    <row r="450" spans="1:26" ht="24.75" customHeight="1">
      <c r="A450" s="89"/>
      <c r="B450" s="5"/>
      <c r="C450" s="89"/>
      <c r="D450" s="1"/>
      <c r="E450" s="1"/>
      <c r="F450" s="1"/>
      <c r="G450" s="90"/>
      <c r="H450" s="31"/>
      <c r="I450" s="92"/>
      <c r="J450" s="31"/>
      <c r="K450" s="3"/>
      <c r="L450" s="3"/>
      <c r="M450" s="3"/>
      <c r="N450" s="5"/>
      <c r="O450" s="5"/>
      <c r="P450" s="5"/>
      <c r="Q450" s="5"/>
      <c r="R450" s="5"/>
      <c r="S450" s="5"/>
      <c r="T450" s="5"/>
      <c r="U450" s="5"/>
      <c r="V450" s="5"/>
      <c r="W450" s="5"/>
      <c r="X450" s="5"/>
      <c r="Y450" s="5"/>
      <c r="Z450" s="5"/>
    </row>
    <row r="451" spans="1:26" ht="24.75" customHeight="1">
      <c r="A451" s="89"/>
      <c r="B451" s="5"/>
      <c r="C451" s="89"/>
      <c r="D451" s="1"/>
      <c r="E451" s="1"/>
      <c r="F451" s="1"/>
      <c r="G451" s="90"/>
      <c r="H451" s="31"/>
      <c r="I451" s="92"/>
      <c r="J451" s="31"/>
      <c r="K451" s="3"/>
      <c r="L451" s="3"/>
      <c r="M451" s="3"/>
      <c r="N451" s="5"/>
      <c r="O451" s="5"/>
      <c r="P451" s="5"/>
      <c r="Q451" s="5"/>
      <c r="R451" s="5"/>
      <c r="S451" s="5"/>
      <c r="T451" s="5"/>
      <c r="U451" s="5"/>
      <c r="V451" s="5"/>
      <c r="W451" s="5"/>
      <c r="X451" s="5"/>
      <c r="Y451" s="5"/>
      <c r="Z451" s="5"/>
    </row>
    <row r="452" spans="1:26" ht="24.75" customHeight="1">
      <c r="A452" s="89"/>
      <c r="B452" s="5"/>
      <c r="C452" s="89"/>
      <c r="D452" s="1"/>
      <c r="E452" s="1"/>
      <c r="F452" s="1"/>
      <c r="G452" s="90"/>
      <c r="H452" s="31"/>
      <c r="I452" s="92"/>
      <c r="J452" s="31"/>
      <c r="K452" s="3"/>
      <c r="L452" s="3"/>
      <c r="M452" s="3"/>
      <c r="N452" s="5"/>
      <c r="O452" s="5"/>
      <c r="P452" s="5"/>
      <c r="Q452" s="5"/>
      <c r="R452" s="5"/>
      <c r="S452" s="5"/>
      <c r="T452" s="5"/>
      <c r="U452" s="5"/>
      <c r="V452" s="5"/>
      <c r="W452" s="5"/>
      <c r="X452" s="5"/>
      <c r="Y452" s="5"/>
      <c r="Z452" s="5"/>
    </row>
    <row r="453" spans="1:26" ht="24.75" customHeight="1">
      <c r="A453" s="89"/>
      <c r="B453" s="5"/>
      <c r="C453" s="89"/>
      <c r="D453" s="1"/>
      <c r="E453" s="1"/>
      <c r="F453" s="1"/>
      <c r="G453" s="90"/>
      <c r="H453" s="31"/>
      <c r="I453" s="92"/>
      <c r="J453" s="31"/>
      <c r="K453" s="3"/>
      <c r="L453" s="3"/>
      <c r="M453" s="3"/>
      <c r="N453" s="5"/>
      <c r="O453" s="5"/>
      <c r="P453" s="5"/>
      <c r="Q453" s="5"/>
      <c r="R453" s="5"/>
      <c r="S453" s="5"/>
      <c r="T453" s="5"/>
      <c r="U453" s="5"/>
      <c r="V453" s="5"/>
      <c r="W453" s="5"/>
      <c r="X453" s="5"/>
      <c r="Y453" s="5"/>
      <c r="Z453" s="5"/>
    </row>
    <row r="454" spans="1:26" ht="24.75" customHeight="1">
      <c r="A454" s="89"/>
      <c r="B454" s="5"/>
      <c r="C454" s="89"/>
      <c r="D454" s="1"/>
      <c r="E454" s="1"/>
      <c r="F454" s="1"/>
      <c r="G454" s="90"/>
      <c r="H454" s="31"/>
      <c r="I454" s="92"/>
      <c r="J454" s="31"/>
      <c r="K454" s="3"/>
      <c r="L454" s="3"/>
      <c r="M454" s="3"/>
      <c r="N454" s="5"/>
      <c r="O454" s="5"/>
      <c r="P454" s="5"/>
      <c r="Q454" s="5"/>
      <c r="R454" s="5"/>
      <c r="S454" s="5"/>
      <c r="T454" s="5"/>
      <c r="U454" s="5"/>
      <c r="V454" s="5"/>
      <c r="W454" s="5"/>
      <c r="X454" s="5"/>
      <c r="Y454" s="5"/>
      <c r="Z454" s="5"/>
    </row>
    <row r="455" spans="1:26" ht="24.75" customHeight="1">
      <c r="A455" s="89"/>
      <c r="B455" s="5"/>
      <c r="C455" s="89"/>
      <c r="D455" s="1"/>
      <c r="E455" s="1"/>
      <c r="F455" s="1"/>
      <c r="G455" s="90"/>
      <c r="H455" s="31"/>
      <c r="I455" s="92"/>
      <c r="J455" s="31"/>
      <c r="K455" s="3"/>
      <c r="L455" s="3"/>
      <c r="M455" s="3"/>
      <c r="N455" s="5"/>
      <c r="O455" s="5"/>
      <c r="P455" s="5"/>
      <c r="Q455" s="5"/>
      <c r="R455" s="5"/>
      <c r="S455" s="5"/>
      <c r="T455" s="5"/>
      <c r="U455" s="5"/>
      <c r="V455" s="5"/>
      <c r="W455" s="5"/>
      <c r="X455" s="5"/>
      <c r="Y455" s="5"/>
      <c r="Z455" s="5"/>
    </row>
    <row r="456" spans="1:26" ht="24.75" customHeight="1">
      <c r="A456" s="89"/>
      <c r="B456" s="5"/>
      <c r="C456" s="89"/>
      <c r="D456" s="1"/>
      <c r="E456" s="1"/>
      <c r="F456" s="1"/>
      <c r="G456" s="90"/>
      <c r="H456" s="31"/>
      <c r="I456" s="92"/>
      <c r="J456" s="31"/>
      <c r="K456" s="3"/>
      <c r="L456" s="3"/>
      <c r="M456" s="3"/>
      <c r="N456" s="5"/>
      <c r="O456" s="5"/>
      <c r="P456" s="5"/>
      <c r="Q456" s="5"/>
      <c r="R456" s="5"/>
      <c r="S456" s="5"/>
      <c r="T456" s="5"/>
      <c r="U456" s="5"/>
      <c r="V456" s="5"/>
      <c r="W456" s="5"/>
      <c r="X456" s="5"/>
      <c r="Y456" s="5"/>
      <c r="Z456" s="5"/>
    </row>
    <row r="457" spans="1:26" ht="24.75" customHeight="1">
      <c r="A457" s="89"/>
      <c r="B457" s="5"/>
      <c r="C457" s="89"/>
      <c r="D457" s="1"/>
      <c r="E457" s="1"/>
      <c r="F457" s="1"/>
      <c r="G457" s="90"/>
      <c r="H457" s="31"/>
      <c r="I457" s="92"/>
      <c r="J457" s="31"/>
      <c r="K457" s="3"/>
      <c r="L457" s="3"/>
      <c r="M457" s="3"/>
      <c r="N457" s="5"/>
      <c r="O457" s="5"/>
      <c r="P457" s="5"/>
      <c r="Q457" s="5"/>
      <c r="R457" s="5"/>
      <c r="S457" s="5"/>
      <c r="T457" s="5"/>
      <c r="U457" s="5"/>
      <c r="V457" s="5"/>
      <c r="W457" s="5"/>
      <c r="X457" s="5"/>
      <c r="Y457" s="5"/>
      <c r="Z457" s="5"/>
    </row>
    <row r="458" spans="1:26" ht="24.75" customHeight="1">
      <c r="A458" s="89"/>
      <c r="B458" s="5"/>
      <c r="C458" s="89"/>
      <c r="D458" s="1"/>
      <c r="E458" s="1"/>
      <c r="F458" s="1"/>
      <c r="G458" s="90"/>
      <c r="H458" s="31"/>
      <c r="I458" s="92"/>
      <c r="J458" s="31"/>
      <c r="K458" s="3"/>
      <c r="L458" s="3"/>
      <c r="M458" s="3"/>
      <c r="N458" s="5"/>
      <c r="O458" s="5"/>
      <c r="P458" s="5"/>
      <c r="Q458" s="5"/>
      <c r="R458" s="5"/>
      <c r="S458" s="5"/>
      <c r="T458" s="5"/>
      <c r="U458" s="5"/>
      <c r="V458" s="5"/>
      <c r="W458" s="5"/>
      <c r="X458" s="5"/>
      <c r="Y458" s="5"/>
      <c r="Z458" s="5"/>
    </row>
    <row r="459" spans="1:26" ht="24.75" customHeight="1">
      <c r="A459" s="89"/>
      <c r="B459" s="5"/>
      <c r="C459" s="89"/>
      <c r="D459" s="1"/>
      <c r="E459" s="1"/>
      <c r="F459" s="1"/>
      <c r="G459" s="90"/>
      <c r="H459" s="31"/>
      <c r="I459" s="92"/>
      <c r="J459" s="31"/>
      <c r="K459" s="3"/>
      <c r="L459" s="3"/>
      <c r="M459" s="3"/>
      <c r="N459" s="5"/>
      <c r="O459" s="5"/>
      <c r="P459" s="5"/>
      <c r="Q459" s="5"/>
      <c r="R459" s="5"/>
      <c r="S459" s="5"/>
      <c r="T459" s="5"/>
      <c r="U459" s="5"/>
      <c r="V459" s="5"/>
      <c r="W459" s="5"/>
      <c r="X459" s="5"/>
      <c r="Y459" s="5"/>
      <c r="Z459" s="5"/>
    </row>
    <row r="460" spans="1:26" ht="24.75" customHeight="1">
      <c r="A460" s="89"/>
      <c r="B460" s="5"/>
      <c r="C460" s="89"/>
      <c r="D460" s="1"/>
      <c r="E460" s="1"/>
      <c r="F460" s="1"/>
      <c r="G460" s="90"/>
      <c r="H460" s="31"/>
      <c r="I460" s="92"/>
      <c r="J460" s="31"/>
      <c r="K460" s="3"/>
      <c r="L460" s="3"/>
      <c r="M460" s="3"/>
      <c r="N460" s="5"/>
      <c r="O460" s="5"/>
      <c r="P460" s="5"/>
      <c r="Q460" s="5"/>
      <c r="R460" s="5"/>
      <c r="S460" s="5"/>
      <c r="T460" s="5"/>
      <c r="U460" s="5"/>
      <c r="V460" s="5"/>
      <c r="W460" s="5"/>
      <c r="X460" s="5"/>
      <c r="Y460" s="5"/>
      <c r="Z460" s="5"/>
    </row>
    <row r="461" spans="1:26" ht="24.75" customHeight="1">
      <c r="A461" s="89"/>
      <c r="B461" s="5"/>
      <c r="C461" s="89"/>
      <c r="D461" s="1"/>
      <c r="E461" s="1"/>
      <c r="F461" s="1"/>
      <c r="G461" s="90"/>
      <c r="H461" s="31"/>
      <c r="I461" s="92"/>
      <c r="J461" s="31"/>
      <c r="K461" s="3"/>
      <c r="L461" s="3"/>
      <c r="M461" s="3"/>
      <c r="N461" s="5"/>
      <c r="O461" s="5"/>
      <c r="P461" s="5"/>
      <c r="Q461" s="5"/>
      <c r="R461" s="5"/>
      <c r="S461" s="5"/>
      <c r="T461" s="5"/>
      <c r="U461" s="5"/>
      <c r="V461" s="5"/>
      <c r="W461" s="5"/>
      <c r="X461" s="5"/>
      <c r="Y461" s="5"/>
      <c r="Z461" s="5"/>
    </row>
    <row r="462" spans="1:26" ht="24.75" customHeight="1">
      <c r="A462" s="89"/>
      <c r="B462" s="5"/>
      <c r="C462" s="89"/>
      <c r="D462" s="1"/>
      <c r="E462" s="1"/>
      <c r="F462" s="1"/>
      <c r="G462" s="90"/>
      <c r="H462" s="31"/>
      <c r="I462" s="92"/>
      <c r="J462" s="31"/>
      <c r="K462" s="3"/>
      <c r="L462" s="3"/>
      <c r="M462" s="3"/>
      <c r="N462" s="5"/>
      <c r="O462" s="5"/>
      <c r="P462" s="5"/>
      <c r="Q462" s="5"/>
      <c r="R462" s="5"/>
      <c r="S462" s="5"/>
      <c r="T462" s="5"/>
      <c r="U462" s="5"/>
      <c r="V462" s="5"/>
      <c r="W462" s="5"/>
      <c r="X462" s="5"/>
      <c r="Y462" s="5"/>
      <c r="Z462" s="5"/>
    </row>
    <row r="463" spans="1:26" ht="24.75" customHeight="1">
      <c r="A463" s="89"/>
      <c r="B463" s="5"/>
      <c r="C463" s="89"/>
      <c r="D463" s="1"/>
      <c r="E463" s="1"/>
      <c r="F463" s="1"/>
      <c r="G463" s="90"/>
      <c r="H463" s="31"/>
      <c r="I463" s="92"/>
      <c r="J463" s="31"/>
      <c r="K463" s="3"/>
      <c r="L463" s="3"/>
      <c r="M463" s="3"/>
      <c r="N463" s="5"/>
      <c r="O463" s="5"/>
      <c r="P463" s="5"/>
      <c r="Q463" s="5"/>
      <c r="R463" s="5"/>
      <c r="S463" s="5"/>
      <c r="T463" s="5"/>
      <c r="U463" s="5"/>
      <c r="V463" s="5"/>
      <c r="W463" s="5"/>
      <c r="X463" s="5"/>
      <c r="Y463" s="5"/>
      <c r="Z463" s="5"/>
    </row>
    <row r="464" spans="1:26" ht="24.75" customHeight="1">
      <c r="A464" s="89"/>
      <c r="B464" s="5"/>
      <c r="C464" s="89"/>
      <c r="D464" s="1"/>
      <c r="E464" s="1"/>
      <c r="F464" s="1"/>
      <c r="G464" s="90"/>
      <c r="H464" s="31"/>
      <c r="I464" s="92"/>
      <c r="J464" s="31"/>
      <c r="K464" s="3"/>
      <c r="L464" s="3"/>
      <c r="M464" s="3"/>
      <c r="N464" s="5"/>
      <c r="O464" s="5"/>
      <c r="P464" s="5"/>
      <c r="Q464" s="5"/>
      <c r="R464" s="5"/>
      <c r="S464" s="5"/>
      <c r="T464" s="5"/>
      <c r="U464" s="5"/>
      <c r="V464" s="5"/>
      <c r="W464" s="5"/>
      <c r="X464" s="5"/>
      <c r="Y464" s="5"/>
      <c r="Z464" s="5"/>
    </row>
    <row r="465" spans="1:26" ht="24.75" customHeight="1">
      <c r="A465" s="89"/>
      <c r="B465" s="5"/>
      <c r="C465" s="89"/>
      <c r="D465" s="1"/>
      <c r="E465" s="1"/>
      <c r="F465" s="1"/>
      <c r="G465" s="90"/>
      <c r="H465" s="31"/>
      <c r="I465" s="92"/>
      <c r="J465" s="31"/>
      <c r="K465" s="3"/>
      <c r="L465" s="3"/>
      <c r="M465" s="3"/>
      <c r="N465" s="5"/>
      <c r="O465" s="5"/>
      <c r="P465" s="5"/>
      <c r="Q465" s="5"/>
      <c r="R465" s="5"/>
      <c r="S465" s="5"/>
      <c r="T465" s="5"/>
      <c r="U465" s="5"/>
      <c r="V465" s="5"/>
      <c r="W465" s="5"/>
      <c r="X465" s="5"/>
      <c r="Y465" s="5"/>
      <c r="Z465" s="5"/>
    </row>
    <row r="466" spans="1:26" ht="24.75" customHeight="1">
      <c r="A466" s="89"/>
      <c r="B466" s="5"/>
      <c r="C466" s="89"/>
      <c r="D466" s="1"/>
      <c r="E466" s="1"/>
      <c r="F466" s="1"/>
      <c r="G466" s="90"/>
      <c r="H466" s="31"/>
      <c r="I466" s="92"/>
      <c r="J466" s="31"/>
      <c r="K466" s="3"/>
      <c r="L466" s="3"/>
      <c r="M466" s="3"/>
      <c r="N466" s="5"/>
      <c r="O466" s="5"/>
      <c r="P466" s="5"/>
      <c r="Q466" s="5"/>
      <c r="R466" s="5"/>
      <c r="S466" s="5"/>
      <c r="T466" s="5"/>
      <c r="U466" s="5"/>
      <c r="V466" s="5"/>
      <c r="W466" s="5"/>
      <c r="X466" s="5"/>
      <c r="Y466" s="5"/>
      <c r="Z466" s="5"/>
    </row>
    <row r="467" spans="1:26" ht="24.75" customHeight="1">
      <c r="A467" s="89"/>
      <c r="B467" s="5"/>
      <c r="C467" s="89"/>
      <c r="D467" s="1"/>
      <c r="E467" s="1"/>
      <c r="F467" s="1"/>
      <c r="G467" s="90"/>
      <c r="H467" s="31"/>
      <c r="I467" s="92"/>
      <c r="J467" s="31"/>
      <c r="K467" s="3"/>
      <c r="L467" s="3"/>
      <c r="M467" s="3"/>
      <c r="N467" s="5"/>
      <c r="O467" s="5"/>
      <c r="P467" s="5"/>
      <c r="Q467" s="5"/>
      <c r="R467" s="5"/>
      <c r="S467" s="5"/>
      <c r="T467" s="5"/>
      <c r="U467" s="5"/>
      <c r="V467" s="5"/>
      <c r="W467" s="5"/>
      <c r="X467" s="5"/>
      <c r="Y467" s="5"/>
      <c r="Z467" s="5"/>
    </row>
    <row r="468" spans="1:26" ht="24.75" customHeight="1">
      <c r="A468" s="89"/>
      <c r="B468" s="5"/>
      <c r="C468" s="89"/>
      <c r="D468" s="1"/>
      <c r="E468" s="1"/>
      <c r="F468" s="1"/>
      <c r="G468" s="90"/>
      <c r="H468" s="31"/>
      <c r="I468" s="92"/>
      <c r="J468" s="31"/>
      <c r="K468" s="3"/>
      <c r="L468" s="3"/>
      <c r="M468" s="3"/>
      <c r="N468" s="5"/>
      <c r="O468" s="5"/>
      <c r="P468" s="5"/>
      <c r="Q468" s="5"/>
      <c r="R468" s="5"/>
      <c r="S468" s="5"/>
      <c r="T468" s="5"/>
      <c r="U468" s="5"/>
      <c r="V468" s="5"/>
      <c r="W468" s="5"/>
      <c r="X468" s="5"/>
      <c r="Y468" s="5"/>
      <c r="Z468" s="5"/>
    </row>
    <row r="469" spans="1:26" ht="24.75" customHeight="1">
      <c r="A469" s="89"/>
      <c r="B469" s="5"/>
      <c r="C469" s="89"/>
      <c r="D469" s="1"/>
      <c r="E469" s="1"/>
      <c r="F469" s="1"/>
      <c r="G469" s="90"/>
      <c r="H469" s="31"/>
      <c r="I469" s="92"/>
      <c r="J469" s="31"/>
      <c r="K469" s="3"/>
      <c r="L469" s="3"/>
      <c r="M469" s="3"/>
      <c r="N469" s="5"/>
      <c r="O469" s="5"/>
      <c r="P469" s="5"/>
      <c r="Q469" s="5"/>
      <c r="R469" s="5"/>
      <c r="S469" s="5"/>
      <c r="T469" s="5"/>
      <c r="U469" s="5"/>
      <c r="V469" s="5"/>
      <c r="W469" s="5"/>
      <c r="X469" s="5"/>
      <c r="Y469" s="5"/>
      <c r="Z469" s="5"/>
    </row>
    <row r="470" spans="1:26" ht="24.75" customHeight="1">
      <c r="A470" s="89"/>
      <c r="B470" s="5"/>
      <c r="C470" s="89"/>
      <c r="D470" s="1"/>
      <c r="E470" s="1"/>
      <c r="F470" s="1"/>
      <c r="G470" s="90"/>
      <c r="H470" s="31"/>
      <c r="I470" s="92"/>
      <c r="J470" s="31"/>
      <c r="K470" s="3"/>
      <c r="L470" s="3"/>
      <c r="M470" s="3"/>
      <c r="N470" s="5"/>
      <c r="O470" s="5"/>
      <c r="P470" s="5"/>
      <c r="Q470" s="5"/>
      <c r="R470" s="5"/>
      <c r="S470" s="5"/>
      <c r="T470" s="5"/>
      <c r="U470" s="5"/>
      <c r="V470" s="5"/>
      <c r="W470" s="5"/>
      <c r="X470" s="5"/>
      <c r="Y470" s="5"/>
      <c r="Z470" s="5"/>
    </row>
    <row r="471" spans="1:26" ht="24.75" customHeight="1">
      <c r="A471" s="89"/>
      <c r="B471" s="5"/>
      <c r="C471" s="89"/>
      <c r="D471" s="1"/>
      <c r="E471" s="1"/>
      <c r="F471" s="1"/>
      <c r="G471" s="90"/>
      <c r="H471" s="31"/>
      <c r="I471" s="92"/>
      <c r="J471" s="31"/>
      <c r="K471" s="3"/>
      <c r="L471" s="3"/>
      <c r="M471" s="3"/>
      <c r="N471" s="5"/>
      <c r="O471" s="5"/>
      <c r="P471" s="5"/>
      <c r="Q471" s="5"/>
      <c r="R471" s="5"/>
      <c r="S471" s="5"/>
      <c r="T471" s="5"/>
      <c r="U471" s="5"/>
      <c r="V471" s="5"/>
      <c r="W471" s="5"/>
      <c r="X471" s="5"/>
      <c r="Y471" s="5"/>
      <c r="Z471" s="5"/>
    </row>
    <row r="472" spans="1:26" ht="24.75" customHeight="1">
      <c r="A472" s="89"/>
      <c r="B472" s="5"/>
      <c r="C472" s="89"/>
      <c r="D472" s="1"/>
      <c r="E472" s="1"/>
      <c r="F472" s="1"/>
      <c r="G472" s="90"/>
      <c r="H472" s="31"/>
      <c r="I472" s="92"/>
      <c r="J472" s="31"/>
      <c r="K472" s="3"/>
      <c r="L472" s="3"/>
      <c r="M472" s="3"/>
      <c r="N472" s="5"/>
      <c r="O472" s="5"/>
      <c r="P472" s="5"/>
      <c r="Q472" s="5"/>
      <c r="R472" s="5"/>
      <c r="S472" s="5"/>
      <c r="T472" s="5"/>
      <c r="U472" s="5"/>
      <c r="V472" s="5"/>
      <c r="W472" s="5"/>
      <c r="X472" s="5"/>
      <c r="Y472" s="5"/>
      <c r="Z472" s="5"/>
    </row>
    <row r="473" spans="1:26" ht="24.75" customHeight="1">
      <c r="A473" s="89"/>
      <c r="B473" s="5"/>
      <c r="C473" s="89"/>
      <c r="D473" s="1"/>
      <c r="E473" s="1"/>
      <c r="F473" s="1"/>
      <c r="G473" s="90"/>
      <c r="H473" s="31"/>
      <c r="I473" s="92"/>
      <c r="J473" s="31"/>
      <c r="K473" s="3"/>
      <c r="L473" s="3"/>
      <c r="M473" s="3"/>
      <c r="N473" s="5"/>
      <c r="O473" s="5"/>
      <c r="P473" s="5"/>
      <c r="Q473" s="5"/>
      <c r="R473" s="5"/>
      <c r="S473" s="5"/>
      <c r="T473" s="5"/>
      <c r="U473" s="5"/>
      <c r="V473" s="5"/>
      <c r="W473" s="5"/>
      <c r="X473" s="5"/>
      <c r="Y473" s="5"/>
      <c r="Z473" s="5"/>
    </row>
    <row r="474" spans="1:26" ht="24.75" customHeight="1">
      <c r="A474" s="89"/>
      <c r="B474" s="5"/>
      <c r="C474" s="89"/>
      <c r="D474" s="1"/>
      <c r="E474" s="1"/>
      <c r="F474" s="1"/>
      <c r="G474" s="90"/>
      <c r="H474" s="31"/>
      <c r="I474" s="92"/>
      <c r="J474" s="31"/>
      <c r="K474" s="3"/>
      <c r="L474" s="3"/>
      <c r="M474" s="3"/>
      <c r="N474" s="5"/>
      <c r="O474" s="5"/>
      <c r="P474" s="5"/>
      <c r="Q474" s="5"/>
      <c r="R474" s="5"/>
      <c r="S474" s="5"/>
      <c r="T474" s="5"/>
      <c r="U474" s="5"/>
      <c r="V474" s="5"/>
      <c r="W474" s="5"/>
      <c r="X474" s="5"/>
      <c r="Y474" s="5"/>
      <c r="Z474" s="5"/>
    </row>
    <row r="475" spans="1:26" ht="24.75" customHeight="1">
      <c r="A475" s="89"/>
      <c r="B475" s="5"/>
      <c r="C475" s="89"/>
      <c r="D475" s="1"/>
      <c r="E475" s="1"/>
      <c r="F475" s="1"/>
      <c r="G475" s="90"/>
      <c r="H475" s="31"/>
      <c r="I475" s="92"/>
      <c r="J475" s="31"/>
      <c r="K475" s="3"/>
      <c r="L475" s="3"/>
      <c r="M475" s="3"/>
      <c r="N475" s="5"/>
      <c r="O475" s="5"/>
      <c r="P475" s="5"/>
      <c r="Q475" s="5"/>
      <c r="R475" s="5"/>
      <c r="S475" s="5"/>
      <c r="T475" s="5"/>
      <c r="U475" s="5"/>
      <c r="V475" s="5"/>
      <c r="W475" s="5"/>
      <c r="X475" s="5"/>
      <c r="Y475" s="5"/>
      <c r="Z475" s="5"/>
    </row>
    <row r="476" spans="1:26" ht="24.75" customHeight="1">
      <c r="A476" s="89"/>
      <c r="B476" s="5"/>
      <c r="C476" s="89"/>
      <c r="D476" s="1"/>
      <c r="E476" s="1"/>
      <c r="F476" s="1"/>
      <c r="G476" s="90"/>
      <c r="H476" s="31"/>
      <c r="I476" s="92"/>
      <c r="J476" s="31"/>
      <c r="K476" s="3"/>
      <c r="L476" s="3"/>
      <c r="M476" s="3"/>
      <c r="N476" s="5"/>
      <c r="O476" s="5"/>
      <c r="P476" s="5"/>
      <c r="Q476" s="5"/>
      <c r="R476" s="5"/>
      <c r="S476" s="5"/>
      <c r="T476" s="5"/>
      <c r="U476" s="5"/>
      <c r="V476" s="5"/>
      <c r="W476" s="5"/>
      <c r="X476" s="5"/>
      <c r="Y476" s="5"/>
      <c r="Z476" s="5"/>
    </row>
    <row r="477" spans="1:26" ht="24.75" customHeight="1">
      <c r="A477" s="89"/>
      <c r="B477" s="5"/>
      <c r="C477" s="89"/>
      <c r="D477" s="1"/>
      <c r="E477" s="1"/>
      <c r="F477" s="1"/>
      <c r="G477" s="90"/>
      <c r="H477" s="31"/>
      <c r="I477" s="92"/>
      <c r="J477" s="31"/>
      <c r="K477" s="3"/>
      <c r="L477" s="3"/>
      <c r="M477" s="3"/>
      <c r="N477" s="5"/>
      <c r="O477" s="5"/>
      <c r="P477" s="5"/>
      <c r="Q477" s="5"/>
      <c r="R477" s="5"/>
      <c r="S477" s="5"/>
      <c r="T477" s="5"/>
      <c r="U477" s="5"/>
      <c r="V477" s="5"/>
      <c r="W477" s="5"/>
      <c r="X477" s="5"/>
      <c r="Y477" s="5"/>
      <c r="Z477" s="5"/>
    </row>
    <row r="478" spans="1:26" ht="24.75" customHeight="1">
      <c r="A478" s="89"/>
      <c r="B478" s="5"/>
      <c r="C478" s="89"/>
      <c r="D478" s="1"/>
      <c r="E478" s="1"/>
      <c r="F478" s="1"/>
      <c r="G478" s="90"/>
      <c r="H478" s="31"/>
      <c r="I478" s="92"/>
      <c r="J478" s="31"/>
      <c r="K478" s="3"/>
      <c r="L478" s="3"/>
      <c r="M478" s="3"/>
      <c r="N478" s="5"/>
      <c r="O478" s="5"/>
      <c r="P478" s="5"/>
      <c r="Q478" s="5"/>
      <c r="R478" s="5"/>
      <c r="S478" s="5"/>
      <c r="T478" s="5"/>
      <c r="U478" s="5"/>
      <c r="V478" s="5"/>
      <c r="W478" s="5"/>
      <c r="X478" s="5"/>
      <c r="Y478" s="5"/>
      <c r="Z478" s="5"/>
    </row>
    <row r="479" spans="1:26" ht="24.75" customHeight="1">
      <c r="A479" s="89"/>
      <c r="B479" s="5"/>
      <c r="C479" s="89"/>
      <c r="D479" s="1"/>
      <c r="E479" s="1"/>
      <c r="F479" s="1"/>
      <c r="G479" s="90"/>
      <c r="H479" s="31"/>
      <c r="I479" s="92"/>
      <c r="J479" s="31"/>
      <c r="K479" s="3"/>
      <c r="L479" s="3"/>
      <c r="M479" s="3"/>
      <c r="N479" s="5"/>
      <c r="O479" s="5"/>
      <c r="P479" s="5"/>
      <c r="Q479" s="5"/>
      <c r="R479" s="5"/>
      <c r="S479" s="5"/>
      <c r="T479" s="5"/>
      <c r="U479" s="5"/>
      <c r="V479" s="5"/>
      <c r="W479" s="5"/>
      <c r="X479" s="5"/>
      <c r="Y479" s="5"/>
      <c r="Z479" s="5"/>
    </row>
    <row r="480" spans="1:26" ht="24.75" customHeight="1">
      <c r="A480" s="89"/>
      <c r="B480" s="5"/>
      <c r="C480" s="89"/>
      <c r="D480" s="1"/>
      <c r="E480" s="1"/>
      <c r="F480" s="1"/>
      <c r="G480" s="90"/>
      <c r="H480" s="31"/>
      <c r="I480" s="92"/>
      <c r="J480" s="31"/>
      <c r="K480" s="3"/>
      <c r="L480" s="3"/>
      <c r="M480" s="3"/>
      <c r="N480" s="5"/>
      <c r="O480" s="5"/>
      <c r="P480" s="5"/>
      <c r="Q480" s="5"/>
      <c r="R480" s="5"/>
      <c r="S480" s="5"/>
      <c r="T480" s="5"/>
      <c r="U480" s="5"/>
      <c r="V480" s="5"/>
      <c r="W480" s="5"/>
      <c r="X480" s="5"/>
      <c r="Y480" s="5"/>
      <c r="Z480" s="5"/>
    </row>
    <row r="481" spans="1:26" ht="24.75" customHeight="1">
      <c r="A481" s="89"/>
      <c r="B481" s="5"/>
      <c r="C481" s="89"/>
      <c r="D481" s="1"/>
      <c r="E481" s="1"/>
      <c r="F481" s="1"/>
      <c r="G481" s="90"/>
      <c r="H481" s="31"/>
      <c r="I481" s="92"/>
      <c r="J481" s="31"/>
      <c r="K481" s="3"/>
      <c r="L481" s="3"/>
      <c r="M481" s="3"/>
      <c r="N481" s="5"/>
      <c r="O481" s="5"/>
      <c r="P481" s="5"/>
      <c r="Q481" s="5"/>
      <c r="R481" s="5"/>
      <c r="S481" s="5"/>
      <c r="T481" s="5"/>
      <c r="U481" s="5"/>
      <c r="V481" s="5"/>
      <c r="W481" s="5"/>
      <c r="X481" s="5"/>
      <c r="Y481" s="5"/>
      <c r="Z481" s="5"/>
    </row>
    <row r="482" spans="1:26" ht="24.75" customHeight="1">
      <c r="A482" s="89"/>
      <c r="B482" s="5"/>
      <c r="C482" s="89"/>
      <c r="D482" s="1"/>
      <c r="E482" s="1"/>
      <c r="F482" s="1"/>
      <c r="G482" s="90"/>
      <c r="H482" s="31"/>
      <c r="I482" s="92"/>
      <c r="J482" s="31"/>
      <c r="K482" s="3"/>
      <c r="L482" s="3"/>
      <c r="M482" s="3"/>
      <c r="N482" s="5"/>
      <c r="O482" s="5"/>
      <c r="P482" s="5"/>
      <c r="Q482" s="5"/>
      <c r="R482" s="5"/>
      <c r="S482" s="5"/>
      <c r="T482" s="5"/>
      <c r="U482" s="5"/>
      <c r="V482" s="5"/>
      <c r="W482" s="5"/>
      <c r="X482" s="5"/>
      <c r="Y482" s="5"/>
      <c r="Z482" s="5"/>
    </row>
    <row r="483" spans="1:26" ht="24.75" customHeight="1">
      <c r="A483" s="89"/>
      <c r="B483" s="5"/>
      <c r="C483" s="89"/>
      <c r="D483" s="1"/>
      <c r="E483" s="1"/>
      <c r="F483" s="1"/>
      <c r="G483" s="90"/>
      <c r="H483" s="31"/>
      <c r="I483" s="92"/>
      <c r="J483" s="31"/>
      <c r="K483" s="3"/>
      <c r="L483" s="3"/>
      <c r="M483" s="3"/>
      <c r="N483" s="5"/>
      <c r="O483" s="5"/>
      <c r="P483" s="5"/>
      <c r="Q483" s="5"/>
      <c r="R483" s="5"/>
      <c r="S483" s="5"/>
      <c r="T483" s="5"/>
      <c r="U483" s="5"/>
      <c r="V483" s="5"/>
      <c r="W483" s="5"/>
      <c r="X483" s="5"/>
      <c r="Y483" s="5"/>
      <c r="Z483" s="5"/>
    </row>
    <row r="484" spans="1:26" ht="24.75" customHeight="1">
      <c r="A484" s="89"/>
      <c r="B484" s="5"/>
      <c r="C484" s="89"/>
      <c r="D484" s="1"/>
      <c r="E484" s="1"/>
      <c r="F484" s="1"/>
      <c r="G484" s="90"/>
      <c r="H484" s="31"/>
      <c r="I484" s="92"/>
      <c r="J484" s="31"/>
      <c r="K484" s="3"/>
      <c r="L484" s="3"/>
      <c r="M484" s="3"/>
      <c r="N484" s="5"/>
      <c r="O484" s="5"/>
      <c r="P484" s="5"/>
      <c r="Q484" s="5"/>
      <c r="R484" s="5"/>
      <c r="S484" s="5"/>
      <c r="T484" s="5"/>
      <c r="U484" s="5"/>
      <c r="V484" s="5"/>
      <c r="W484" s="5"/>
      <c r="X484" s="5"/>
      <c r="Y484" s="5"/>
      <c r="Z484" s="5"/>
    </row>
    <row r="485" spans="1:26" ht="24.75" customHeight="1">
      <c r="A485" s="89"/>
      <c r="B485" s="5"/>
      <c r="C485" s="89"/>
      <c r="D485" s="1"/>
      <c r="E485" s="1"/>
      <c r="F485" s="1"/>
      <c r="G485" s="90"/>
      <c r="H485" s="31"/>
      <c r="I485" s="92"/>
      <c r="J485" s="31"/>
      <c r="K485" s="3"/>
      <c r="L485" s="3"/>
      <c r="M485" s="3"/>
      <c r="N485" s="5"/>
      <c r="O485" s="5"/>
      <c r="P485" s="5"/>
      <c r="Q485" s="5"/>
      <c r="R485" s="5"/>
      <c r="S485" s="5"/>
      <c r="T485" s="5"/>
      <c r="U485" s="5"/>
      <c r="V485" s="5"/>
      <c r="W485" s="5"/>
      <c r="X485" s="5"/>
      <c r="Y485" s="5"/>
      <c r="Z485" s="5"/>
    </row>
    <row r="486" spans="1:26" ht="24.75" customHeight="1">
      <c r="A486" s="89"/>
      <c r="B486" s="5"/>
      <c r="C486" s="89"/>
      <c r="D486" s="1"/>
      <c r="E486" s="1"/>
      <c r="F486" s="1"/>
      <c r="G486" s="90"/>
      <c r="H486" s="31"/>
      <c r="I486" s="92"/>
      <c r="J486" s="31"/>
      <c r="K486" s="3"/>
      <c r="L486" s="3"/>
      <c r="M486" s="3"/>
      <c r="N486" s="5"/>
      <c r="O486" s="5"/>
      <c r="P486" s="5"/>
      <c r="Q486" s="5"/>
      <c r="R486" s="5"/>
      <c r="S486" s="5"/>
      <c r="T486" s="5"/>
      <c r="U486" s="5"/>
      <c r="V486" s="5"/>
      <c r="W486" s="5"/>
      <c r="X486" s="5"/>
      <c r="Y486" s="5"/>
      <c r="Z486" s="5"/>
    </row>
    <row r="487" spans="1:26" ht="24.75" customHeight="1">
      <c r="A487" s="89"/>
      <c r="B487" s="5"/>
      <c r="C487" s="89"/>
      <c r="D487" s="1"/>
      <c r="E487" s="1"/>
      <c r="F487" s="1"/>
      <c r="G487" s="90"/>
      <c r="H487" s="31"/>
      <c r="I487" s="92"/>
      <c r="J487" s="31"/>
      <c r="K487" s="3"/>
      <c r="L487" s="3"/>
      <c r="M487" s="3"/>
      <c r="N487" s="5"/>
      <c r="O487" s="5"/>
      <c r="P487" s="5"/>
      <c r="Q487" s="5"/>
      <c r="R487" s="5"/>
      <c r="S487" s="5"/>
      <c r="T487" s="5"/>
      <c r="U487" s="5"/>
      <c r="V487" s="5"/>
      <c r="W487" s="5"/>
      <c r="X487" s="5"/>
      <c r="Y487" s="5"/>
      <c r="Z487" s="5"/>
    </row>
    <row r="488" spans="1:26" ht="24.75" customHeight="1">
      <c r="A488" s="89"/>
      <c r="B488" s="5"/>
      <c r="C488" s="89"/>
      <c r="D488" s="1"/>
      <c r="E488" s="1"/>
      <c r="F488" s="1"/>
      <c r="G488" s="90"/>
      <c r="H488" s="31"/>
      <c r="I488" s="92"/>
      <c r="J488" s="31"/>
      <c r="K488" s="3"/>
      <c r="L488" s="3"/>
      <c r="M488" s="3"/>
      <c r="N488" s="5"/>
      <c r="O488" s="5"/>
      <c r="P488" s="5"/>
      <c r="Q488" s="5"/>
      <c r="R488" s="5"/>
      <c r="S488" s="5"/>
      <c r="T488" s="5"/>
      <c r="U488" s="5"/>
      <c r="V488" s="5"/>
      <c r="W488" s="5"/>
      <c r="X488" s="5"/>
      <c r="Y488" s="5"/>
      <c r="Z488" s="5"/>
    </row>
    <row r="489" spans="1:26" ht="24.75" customHeight="1">
      <c r="A489" s="89"/>
      <c r="B489" s="5"/>
      <c r="C489" s="89"/>
      <c r="D489" s="1"/>
      <c r="E489" s="1"/>
      <c r="F489" s="1"/>
      <c r="G489" s="90"/>
      <c r="H489" s="31"/>
      <c r="I489" s="92"/>
      <c r="J489" s="31"/>
      <c r="K489" s="3"/>
      <c r="L489" s="3"/>
      <c r="M489" s="3"/>
      <c r="N489" s="5"/>
      <c r="O489" s="5"/>
      <c r="P489" s="5"/>
      <c r="Q489" s="5"/>
      <c r="R489" s="5"/>
      <c r="S489" s="5"/>
      <c r="T489" s="5"/>
      <c r="U489" s="5"/>
      <c r="V489" s="5"/>
      <c r="W489" s="5"/>
      <c r="X489" s="5"/>
      <c r="Y489" s="5"/>
      <c r="Z489" s="5"/>
    </row>
    <row r="490" spans="1:26" ht="24.75" customHeight="1">
      <c r="A490" s="89"/>
      <c r="B490" s="5"/>
      <c r="C490" s="89"/>
      <c r="D490" s="1"/>
      <c r="E490" s="1"/>
      <c r="F490" s="1"/>
      <c r="G490" s="90"/>
      <c r="H490" s="31"/>
      <c r="I490" s="92"/>
      <c r="J490" s="31"/>
      <c r="K490" s="3"/>
      <c r="L490" s="3"/>
      <c r="M490" s="3"/>
      <c r="N490" s="5"/>
      <c r="O490" s="5"/>
      <c r="P490" s="5"/>
      <c r="Q490" s="5"/>
      <c r="R490" s="5"/>
      <c r="S490" s="5"/>
      <c r="T490" s="5"/>
      <c r="U490" s="5"/>
      <c r="V490" s="5"/>
      <c r="W490" s="5"/>
      <c r="X490" s="5"/>
      <c r="Y490" s="5"/>
      <c r="Z490" s="5"/>
    </row>
    <row r="491" spans="1:26" ht="24.75" customHeight="1">
      <c r="A491" s="89"/>
      <c r="B491" s="5"/>
      <c r="C491" s="89"/>
      <c r="D491" s="1"/>
      <c r="E491" s="1"/>
      <c r="F491" s="1"/>
      <c r="G491" s="90"/>
      <c r="H491" s="31"/>
      <c r="I491" s="92"/>
      <c r="J491" s="31"/>
      <c r="K491" s="3"/>
      <c r="L491" s="3"/>
      <c r="M491" s="3"/>
      <c r="N491" s="5"/>
      <c r="O491" s="5"/>
      <c r="P491" s="5"/>
      <c r="Q491" s="5"/>
      <c r="R491" s="5"/>
      <c r="S491" s="5"/>
      <c r="T491" s="5"/>
      <c r="U491" s="5"/>
      <c r="V491" s="5"/>
      <c r="W491" s="5"/>
      <c r="X491" s="5"/>
      <c r="Y491" s="5"/>
      <c r="Z491" s="5"/>
    </row>
    <row r="492" spans="1:26" ht="24.75" customHeight="1">
      <c r="A492" s="89"/>
      <c r="B492" s="5"/>
      <c r="C492" s="89"/>
      <c r="D492" s="1"/>
      <c r="E492" s="1"/>
      <c r="F492" s="1"/>
      <c r="G492" s="90"/>
      <c r="H492" s="31"/>
      <c r="I492" s="92"/>
      <c r="J492" s="31"/>
      <c r="K492" s="3"/>
      <c r="L492" s="3"/>
      <c r="M492" s="3"/>
      <c r="N492" s="5"/>
      <c r="O492" s="5"/>
      <c r="P492" s="5"/>
      <c r="Q492" s="5"/>
      <c r="R492" s="5"/>
      <c r="S492" s="5"/>
      <c r="T492" s="5"/>
      <c r="U492" s="5"/>
      <c r="V492" s="5"/>
      <c r="W492" s="5"/>
      <c r="X492" s="5"/>
      <c r="Y492" s="5"/>
      <c r="Z492" s="5"/>
    </row>
    <row r="493" spans="1:26" ht="24.75" customHeight="1">
      <c r="A493" s="89"/>
      <c r="B493" s="5"/>
      <c r="C493" s="89"/>
      <c r="D493" s="1"/>
      <c r="E493" s="1"/>
      <c r="F493" s="1"/>
      <c r="G493" s="90"/>
      <c r="H493" s="31"/>
      <c r="I493" s="92"/>
      <c r="J493" s="31"/>
      <c r="K493" s="3"/>
      <c r="L493" s="3"/>
      <c r="M493" s="3"/>
      <c r="N493" s="5"/>
      <c r="O493" s="5"/>
      <c r="P493" s="5"/>
      <c r="Q493" s="5"/>
      <c r="R493" s="5"/>
      <c r="S493" s="5"/>
      <c r="T493" s="5"/>
      <c r="U493" s="5"/>
      <c r="V493" s="5"/>
      <c r="W493" s="5"/>
      <c r="X493" s="5"/>
      <c r="Y493" s="5"/>
      <c r="Z493" s="5"/>
    </row>
  </sheetData>
  <mergeCells count="251">
    <mergeCell ref="E116:G116"/>
    <mergeCell ref="F133:G133"/>
    <mergeCell ref="F134:G134"/>
    <mergeCell ref="E135:G135"/>
    <mergeCell ref="F136:G136"/>
    <mergeCell ref="F137:G137"/>
    <mergeCell ref="E138:G138"/>
    <mergeCell ref="D139:G139"/>
    <mergeCell ref="C140:G140"/>
    <mergeCell ref="B107:G107"/>
    <mergeCell ref="C108:G108"/>
    <mergeCell ref="D109:G109"/>
    <mergeCell ref="E110:G110"/>
    <mergeCell ref="F111:G111"/>
    <mergeCell ref="F112:G112"/>
    <mergeCell ref="E113:G113"/>
    <mergeCell ref="F114:G114"/>
    <mergeCell ref="F115:G115"/>
    <mergeCell ref="B98:G98"/>
    <mergeCell ref="C99:G99"/>
    <mergeCell ref="D100:G100"/>
    <mergeCell ref="D101:G101"/>
    <mergeCell ref="D102:G102"/>
    <mergeCell ref="D103:G103"/>
    <mergeCell ref="D104:G104"/>
    <mergeCell ref="D105:G105"/>
    <mergeCell ref="D106:G106"/>
    <mergeCell ref="F117:G117"/>
    <mergeCell ref="F118:G118"/>
    <mergeCell ref="F119:G119"/>
    <mergeCell ref="F120:G120"/>
    <mergeCell ref="F121:G121"/>
    <mergeCell ref="F122:G122"/>
    <mergeCell ref="F123:G123"/>
    <mergeCell ref="F124:G124"/>
    <mergeCell ref="D125:G125"/>
    <mergeCell ref="E126:G126"/>
    <mergeCell ref="F127:G127"/>
    <mergeCell ref="F128:G128"/>
    <mergeCell ref="E129:G129"/>
    <mergeCell ref="F130:G130"/>
    <mergeCell ref="F131:G131"/>
    <mergeCell ref="E132:G132"/>
    <mergeCell ref="B179:G179"/>
    <mergeCell ref="C180:G180"/>
    <mergeCell ref="C147:G147"/>
    <mergeCell ref="D148:G148"/>
    <mergeCell ref="D149:G149"/>
    <mergeCell ref="D150:G150"/>
    <mergeCell ref="B151:G151"/>
    <mergeCell ref="C152:G152"/>
    <mergeCell ref="D153:G153"/>
    <mergeCell ref="C154:G154"/>
    <mergeCell ref="D155:G155"/>
    <mergeCell ref="C142:G142"/>
    <mergeCell ref="D143:G143"/>
    <mergeCell ref="C144:G144"/>
    <mergeCell ref="D145:G145"/>
    <mergeCell ref="D146:G146"/>
    <mergeCell ref="D141:G141"/>
    <mergeCell ref="C242:G242"/>
    <mergeCell ref="B237:G237"/>
    <mergeCell ref="C241:G241"/>
    <mergeCell ref="D181:G181"/>
    <mergeCell ref="D182:G182"/>
    <mergeCell ref="C183:G183"/>
    <mergeCell ref="D184:G184"/>
    <mergeCell ref="E185:G185"/>
    <mergeCell ref="E186:G186"/>
    <mergeCell ref="D228:G228"/>
    <mergeCell ref="C225:G225"/>
    <mergeCell ref="D226:G226"/>
    <mergeCell ref="B205:G205"/>
    <mergeCell ref="C243:G243"/>
    <mergeCell ref="E192:G192"/>
    <mergeCell ref="E193:G193"/>
    <mergeCell ref="E194:G194"/>
    <mergeCell ref="D195:G195"/>
    <mergeCell ref="D217:G217"/>
    <mergeCell ref="E218:G218"/>
    <mergeCell ref="E211:G211"/>
    <mergeCell ref="E212:G212"/>
    <mergeCell ref="D213:G213"/>
    <mergeCell ref="C233:G233"/>
    <mergeCell ref="D234:G234"/>
    <mergeCell ref="C235:G235"/>
    <mergeCell ref="D236:G236"/>
    <mergeCell ref="C229:G229"/>
    <mergeCell ref="E196:G196"/>
    <mergeCell ref="E197:G197"/>
    <mergeCell ref="E198:G198"/>
    <mergeCell ref="C199:G199"/>
    <mergeCell ref="E214:G214"/>
    <mergeCell ref="D39:G39"/>
    <mergeCell ref="H33:M33"/>
    <mergeCell ref="D200:G200"/>
    <mergeCell ref="C206:G206"/>
    <mergeCell ref="D207:G207"/>
    <mergeCell ref="D208:G208"/>
    <mergeCell ref="C209:G209"/>
    <mergeCell ref="D210:G210"/>
    <mergeCell ref="D227:G227"/>
    <mergeCell ref="D187:G187"/>
    <mergeCell ref="E188:G188"/>
    <mergeCell ref="E189:G189"/>
    <mergeCell ref="C190:G190"/>
    <mergeCell ref="D191:G191"/>
    <mergeCell ref="C216:G216"/>
    <mergeCell ref="E219:G219"/>
    <mergeCell ref="E220:G220"/>
    <mergeCell ref="D221:G221"/>
    <mergeCell ref="E222:G222"/>
    <mergeCell ref="E223:G223"/>
    <mergeCell ref="E224:G224"/>
    <mergeCell ref="C172:G172"/>
    <mergeCell ref="D173:G173"/>
    <mergeCell ref="D174:G174"/>
    <mergeCell ref="B28:G28"/>
    <mergeCell ref="B29:G29"/>
    <mergeCell ref="B30:G30"/>
    <mergeCell ref="H52:M52"/>
    <mergeCell ref="B51:M51"/>
    <mergeCell ref="H18:J18"/>
    <mergeCell ref="B20:M20"/>
    <mergeCell ref="B21:G21"/>
    <mergeCell ref="H21:M21"/>
    <mergeCell ref="B22:G22"/>
    <mergeCell ref="H22:M22"/>
    <mergeCell ref="B23:G23"/>
    <mergeCell ref="H23:M23"/>
    <mergeCell ref="H28:M28"/>
    <mergeCell ref="H29:M29"/>
    <mergeCell ref="C41:G41"/>
    <mergeCell ref="B43:G43"/>
    <mergeCell ref="C44:G44"/>
    <mergeCell ref="D45:G45"/>
    <mergeCell ref="H30:M30"/>
    <mergeCell ref="B32:M32"/>
    <mergeCell ref="B33:G35"/>
    <mergeCell ref="B36:G36"/>
    <mergeCell ref="B37:G37"/>
    <mergeCell ref="D83:G83"/>
    <mergeCell ref="D84:G84"/>
    <mergeCell ref="D85:G85"/>
    <mergeCell ref="D86:G86"/>
    <mergeCell ref="D68:G68"/>
    <mergeCell ref="D69:G69"/>
    <mergeCell ref="C67:G67"/>
    <mergeCell ref="C70:G70"/>
    <mergeCell ref="A32:A35"/>
    <mergeCell ref="D71:G71"/>
    <mergeCell ref="D73:G73"/>
    <mergeCell ref="C72:G72"/>
    <mergeCell ref="C74:G74"/>
    <mergeCell ref="D75:G75"/>
    <mergeCell ref="D76:G76"/>
    <mergeCell ref="C77:G77"/>
    <mergeCell ref="D78:G78"/>
    <mergeCell ref="B55:G55"/>
    <mergeCell ref="C56:G56"/>
    <mergeCell ref="D57:G57"/>
    <mergeCell ref="E58:G58"/>
    <mergeCell ref="E59:G59"/>
    <mergeCell ref="E60:G60"/>
    <mergeCell ref="C38:G38"/>
    <mergeCell ref="C79:G79"/>
    <mergeCell ref="D80:G80"/>
    <mergeCell ref="D81:G81"/>
    <mergeCell ref="E61:G61"/>
    <mergeCell ref="D82:G82"/>
    <mergeCell ref="D62:G62"/>
    <mergeCell ref="E63:G63"/>
    <mergeCell ref="E64:G64"/>
    <mergeCell ref="E65:G65"/>
    <mergeCell ref="E66:G66"/>
    <mergeCell ref="H95:M95"/>
    <mergeCell ref="B94:M94"/>
    <mergeCell ref="D87:G87"/>
    <mergeCell ref="C88:G88"/>
    <mergeCell ref="H96:J96"/>
    <mergeCell ref="K96:M96"/>
    <mergeCell ref="D90:G90"/>
    <mergeCell ref="C91:G91"/>
    <mergeCell ref="A94:A97"/>
    <mergeCell ref="B95:G97"/>
    <mergeCell ref="D92:G92"/>
    <mergeCell ref="D93:G93"/>
    <mergeCell ref="D89:G89"/>
    <mergeCell ref="K53:M53"/>
    <mergeCell ref="H1:M1"/>
    <mergeCell ref="H2:M2"/>
    <mergeCell ref="H9:M9"/>
    <mergeCell ref="A14:M14"/>
    <mergeCell ref="A15:M15"/>
    <mergeCell ref="A16:M16"/>
    <mergeCell ref="H53:J53"/>
    <mergeCell ref="C46:G46"/>
    <mergeCell ref="D47:G47"/>
    <mergeCell ref="C48:G48"/>
    <mergeCell ref="D49:G49"/>
    <mergeCell ref="A51:A54"/>
    <mergeCell ref="B52:G54"/>
    <mergeCell ref="H34:J34"/>
    <mergeCell ref="K34:M34"/>
    <mergeCell ref="B24:G24"/>
    <mergeCell ref="H24:M24"/>
    <mergeCell ref="B25:G25"/>
    <mergeCell ref="H25:M25"/>
    <mergeCell ref="B26:G26"/>
    <mergeCell ref="H26:M26"/>
    <mergeCell ref="H27:M27"/>
    <mergeCell ref="B27:G27"/>
    <mergeCell ref="A156:A159"/>
    <mergeCell ref="B156:M156"/>
    <mergeCell ref="H157:M157"/>
    <mergeCell ref="H158:J158"/>
    <mergeCell ref="K158:M158"/>
    <mergeCell ref="A201:A204"/>
    <mergeCell ref="B201:M201"/>
    <mergeCell ref="B202:G204"/>
    <mergeCell ref="H202:M202"/>
    <mergeCell ref="H203:J203"/>
    <mergeCell ref="K203:M203"/>
    <mergeCell ref="B157:G159"/>
    <mergeCell ref="B160:G160"/>
    <mergeCell ref="C161:G161"/>
    <mergeCell ref="D162:G162"/>
    <mergeCell ref="E163:G163"/>
    <mergeCell ref="E167:G167"/>
    <mergeCell ref="D171:G171"/>
    <mergeCell ref="D175:G175"/>
    <mergeCell ref="C176:G176"/>
    <mergeCell ref="D177:G177"/>
    <mergeCell ref="B178:G178"/>
    <mergeCell ref="I276:L276"/>
    <mergeCell ref="I278:L278"/>
    <mergeCell ref="I282:L282"/>
    <mergeCell ref="I289:L289"/>
    <mergeCell ref="I292:L292"/>
    <mergeCell ref="I262:L262"/>
    <mergeCell ref="I245:L245"/>
    <mergeCell ref="I260:L260"/>
    <mergeCell ref="I246:L246"/>
    <mergeCell ref="I253:L253"/>
    <mergeCell ref="I252:L252"/>
    <mergeCell ref="I248:L248"/>
    <mergeCell ref="H261:M261"/>
    <mergeCell ref="H247:M247"/>
    <mergeCell ref="I273:L273"/>
    <mergeCell ref="I266:L266"/>
    <mergeCell ref="I267:L267"/>
  </mergeCells>
  <pageMargins left="0.55118110236220474" right="0.23622047244094491" top="0.74803149606299213" bottom="0.62992125984251968" header="0" footer="0"/>
  <pageSetup paperSize="9" orientation="portrait"/>
  <headerFooter>
    <oddFooter>&amp;C&amp;P</oddFooter>
  </headerFooter>
  <rowBreaks count="6" manualBreakCount="6">
    <brk id="50" man="1"/>
    <brk id="200" man="1"/>
    <brk id="155" man="1"/>
    <brk id="124" man="1"/>
    <brk id="93" man="1"/>
    <brk id="239"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H567"/>
  <sheetViews>
    <sheetView showGridLines="0" workbookViewId="0"/>
  </sheetViews>
  <sheetFormatPr defaultColWidth="14.42578125" defaultRowHeight="15" customHeight="1"/>
  <cols>
    <col min="1" max="1" width="4.5703125" customWidth="1"/>
    <col min="2" max="2" width="4.42578125" customWidth="1"/>
    <col min="3" max="3" width="2.5703125" customWidth="1"/>
    <col min="4" max="4" width="24.140625" customWidth="1"/>
    <col min="5" max="5" width="2.42578125" customWidth="1"/>
    <col min="6" max="6" width="26.28515625" customWidth="1"/>
    <col min="7" max="7" width="19.5703125" customWidth="1"/>
    <col min="8" max="8" width="16.85546875" customWidth="1"/>
    <col min="9" max="9" width="29.7109375" customWidth="1"/>
    <col min="10" max="10" width="7.7109375" customWidth="1"/>
    <col min="11" max="11" width="8.42578125" customWidth="1"/>
    <col min="12" max="12" width="68.28515625" customWidth="1"/>
    <col min="13" max="13" width="87.85546875" customWidth="1"/>
    <col min="14" max="14" width="11.7109375" customWidth="1"/>
    <col min="15" max="25" width="8" customWidth="1"/>
    <col min="26" max="34" width="12.5703125" customWidth="1"/>
  </cols>
  <sheetData>
    <row r="1" spans="1:34" ht="19.5" customHeight="1">
      <c r="A1" s="648" t="s">
        <v>364</v>
      </c>
      <c r="B1" s="647"/>
      <c r="C1" s="647"/>
      <c r="D1" s="647"/>
      <c r="E1" s="647"/>
      <c r="F1" s="647"/>
      <c r="G1" s="647"/>
      <c r="H1" s="647"/>
      <c r="I1" s="647"/>
      <c r="J1" s="647"/>
      <c r="K1" s="647"/>
      <c r="L1" s="647"/>
      <c r="M1" s="647"/>
      <c r="N1" s="6"/>
      <c r="O1" s="5"/>
      <c r="P1" s="5"/>
      <c r="Q1" s="5"/>
      <c r="R1" s="5"/>
      <c r="S1" s="5"/>
      <c r="T1" s="5"/>
      <c r="U1" s="5"/>
      <c r="V1" s="5"/>
      <c r="W1" s="5"/>
      <c r="X1" s="5"/>
      <c r="Y1" s="5"/>
      <c r="Z1" s="228"/>
      <c r="AA1" s="228"/>
      <c r="AB1" s="228"/>
      <c r="AC1" s="228"/>
      <c r="AD1" s="228"/>
      <c r="AE1" s="228"/>
      <c r="AF1" s="228"/>
      <c r="AG1" s="228"/>
      <c r="AH1" s="228"/>
    </row>
    <row r="2" spans="1:34" ht="19.5" customHeight="1">
      <c r="A2" s="648" t="s">
        <v>365</v>
      </c>
      <c r="B2" s="647"/>
      <c r="C2" s="647"/>
      <c r="D2" s="647"/>
      <c r="E2" s="647"/>
      <c r="F2" s="647"/>
      <c r="G2" s="647"/>
      <c r="H2" s="647"/>
      <c r="I2" s="647"/>
      <c r="J2" s="647"/>
      <c r="K2" s="647"/>
      <c r="L2" s="647"/>
      <c r="M2" s="647"/>
      <c r="N2" s="6"/>
      <c r="O2" s="5"/>
      <c r="P2" s="5"/>
      <c r="Q2" s="5"/>
      <c r="R2" s="5"/>
      <c r="S2" s="5"/>
      <c r="T2" s="5"/>
      <c r="U2" s="5"/>
      <c r="V2" s="5"/>
      <c r="W2" s="5"/>
      <c r="X2" s="5"/>
      <c r="Y2" s="5"/>
      <c r="Z2" s="228"/>
      <c r="AA2" s="228"/>
      <c r="AB2" s="228"/>
      <c r="AC2" s="228"/>
      <c r="AD2" s="228"/>
      <c r="AE2" s="228"/>
      <c r="AF2" s="228"/>
      <c r="AG2" s="228"/>
      <c r="AH2" s="228"/>
    </row>
    <row r="3" spans="1:34" ht="11.25" customHeight="1">
      <c r="A3" s="1"/>
      <c r="B3" s="1"/>
      <c r="C3" s="83"/>
      <c r="D3" s="1"/>
      <c r="E3" s="1"/>
      <c r="F3" s="1"/>
      <c r="G3" s="31"/>
      <c r="H3" s="92"/>
      <c r="I3" s="31"/>
      <c r="J3" s="31"/>
      <c r="K3" s="31"/>
      <c r="L3" s="229"/>
      <c r="M3" s="229"/>
      <c r="N3" s="6"/>
      <c r="O3" s="5"/>
      <c r="P3" s="5"/>
      <c r="Q3" s="5"/>
      <c r="R3" s="5"/>
      <c r="S3" s="5"/>
      <c r="T3" s="5"/>
      <c r="U3" s="5"/>
      <c r="V3" s="5"/>
      <c r="W3" s="5"/>
      <c r="X3" s="5"/>
      <c r="Y3" s="5"/>
      <c r="Z3" s="228"/>
      <c r="AA3" s="228"/>
      <c r="AB3" s="228"/>
      <c r="AC3" s="228"/>
      <c r="AD3" s="228"/>
      <c r="AE3" s="228"/>
      <c r="AF3" s="228"/>
      <c r="AG3" s="228"/>
      <c r="AH3" s="228"/>
    </row>
    <row r="4" spans="1:34" ht="19.5" customHeight="1">
      <c r="A4" s="1" t="s">
        <v>366</v>
      </c>
      <c r="B4" s="1"/>
      <c r="C4" s="83"/>
      <c r="D4" s="83"/>
      <c r="E4" s="83" t="s">
        <v>114</v>
      </c>
      <c r="F4" s="1"/>
      <c r="G4" s="31"/>
      <c r="H4" s="92"/>
      <c r="I4" s="31"/>
      <c r="J4" s="31"/>
      <c r="K4" s="31"/>
      <c r="L4" s="229"/>
      <c r="M4" s="229"/>
      <c r="N4" s="6"/>
      <c r="O4" s="5"/>
      <c r="P4" s="5"/>
      <c r="Q4" s="5"/>
      <c r="R4" s="5"/>
      <c r="S4" s="5"/>
      <c r="T4" s="5"/>
      <c r="U4" s="5"/>
      <c r="V4" s="5"/>
      <c r="W4" s="5"/>
      <c r="X4" s="5"/>
      <c r="Y4" s="5"/>
      <c r="Z4" s="228"/>
      <c r="AA4" s="228"/>
      <c r="AB4" s="228"/>
      <c r="AC4" s="228"/>
      <c r="AD4" s="228"/>
      <c r="AE4" s="228"/>
      <c r="AF4" s="228"/>
      <c r="AG4" s="228"/>
      <c r="AH4" s="228"/>
    </row>
    <row r="5" spans="1:34" ht="19.5" customHeight="1">
      <c r="A5" s="1"/>
      <c r="B5" s="1"/>
      <c r="C5" s="83" t="s">
        <v>367</v>
      </c>
      <c r="D5" s="1"/>
      <c r="E5" s="1" t="s">
        <v>114</v>
      </c>
      <c r="F5" s="744" t="s">
        <v>368</v>
      </c>
      <c r="G5" s="685"/>
      <c r="H5" s="685"/>
      <c r="I5" s="686"/>
      <c r="J5" s="31"/>
      <c r="K5" s="31"/>
      <c r="L5" s="229"/>
      <c r="M5" s="229"/>
      <c r="N5" s="6"/>
      <c r="O5" s="5"/>
      <c r="P5" s="5"/>
      <c r="Q5" s="5"/>
      <c r="R5" s="5"/>
      <c r="S5" s="5"/>
      <c r="T5" s="5"/>
      <c r="U5" s="5"/>
      <c r="V5" s="5"/>
      <c r="W5" s="5"/>
      <c r="X5" s="5"/>
      <c r="Y5" s="5"/>
      <c r="Z5" s="228"/>
      <c r="AA5" s="228"/>
      <c r="AB5" s="228"/>
      <c r="AC5" s="228"/>
      <c r="AD5" s="228"/>
      <c r="AE5" s="228"/>
      <c r="AF5" s="228"/>
      <c r="AG5" s="228"/>
      <c r="AH5" s="228"/>
    </row>
    <row r="6" spans="1:34" ht="19.5" customHeight="1">
      <c r="A6" s="1"/>
      <c r="B6" s="1"/>
      <c r="C6" s="83" t="s">
        <v>369</v>
      </c>
      <c r="D6" s="1"/>
      <c r="E6" s="1" t="s">
        <v>114</v>
      </c>
      <c r="F6" s="745" t="s">
        <v>370</v>
      </c>
      <c r="G6" s="685"/>
      <c r="H6" s="685"/>
      <c r="I6" s="686"/>
      <c r="J6" s="31"/>
      <c r="K6" s="31"/>
      <c r="L6" s="229"/>
      <c r="M6" s="229"/>
      <c r="N6" s="6"/>
      <c r="O6" s="5"/>
      <c r="P6" s="5"/>
      <c r="Q6" s="5"/>
      <c r="R6" s="5"/>
      <c r="S6" s="5"/>
      <c r="T6" s="5"/>
      <c r="U6" s="5"/>
      <c r="V6" s="5"/>
      <c r="W6" s="5"/>
      <c r="X6" s="5"/>
      <c r="Y6" s="5"/>
      <c r="Z6" s="228"/>
      <c r="AA6" s="228"/>
      <c r="AB6" s="228"/>
      <c r="AC6" s="228"/>
      <c r="AD6" s="228"/>
      <c r="AE6" s="228"/>
      <c r="AF6" s="228"/>
      <c r="AG6" s="228"/>
      <c r="AH6" s="228"/>
    </row>
    <row r="7" spans="1:34" ht="19.5" customHeight="1">
      <c r="A7" s="1"/>
      <c r="B7" s="1"/>
      <c r="C7" s="83" t="s">
        <v>371</v>
      </c>
      <c r="D7" s="1"/>
      <c r="E7" s="1" t="s">
        <v>114</v>
      </c>
      <c r="F7" s="744" t="s">
        <v>372</v>
      </c>
      <c r="G7" s="685"/>
      <c r="H7" s="685"/>
      <c r="I7" s="686"/>
      <c r="J7" s="31"/>
      <c r="K7" s="31"/>
      <c r="L7" s="229"/>
      <c r="M7" s="229"/>
      <c r="N7" s="6"/>
      <c r="O7" s="5"/>
      <c r="P7" s="5"/>
      <c r="Q7" s="5"/>
      <c r="R7" s="5"/>
      <c r="S7" s="5"/>
      <c r="T7" s="5"/>
      <c r="U7" s="5"/>
      <c r="V7" s="5"/>
      <c r="W7" s="5"/>
      <c r="X7" s="5"/>
      <c r="Y7" s="5"/>
      <c r="Z7" s="228"/>
      <c r="AA7" s="228"/>
      <c r="AB7" s="228"/>
      <c r="AC7" s="228"/>
      <c r="AD7" s="228"/>
      <c r="AE7" s="228"/>
      <c r="AF7" s="228"/>
      <c r="AG7" s="228"/>
      <c r="AH7" s="228"/>
    </row>
    <row r="8" spans="1:34" ht="19.5" customHeight="1">
      <c r="A8" s="1"/>
      <c r="B8" s="1"/>
      <c r="C8" s="83" t="s">
        <v>373</v>
      </c>
      <c r="D8" s="1"/>
      <c r="E8" s="1" t="s">
        <v>114</v>
      </c>
      <c r="F8" s="744" t="s">
        <v>345</v>
      </c>
      <c r="G8" s="685"/>
      <c r="H8" s="685"/>
      <c r="I8" s="686"/>
      <c r="J8" s="31"/>
      <c r="K8" s="31"/>
      <c r="L8" s="31"/>
      <c r="M8" s="31"/>
      <c r="N8" s="6"/>
      <c r="O8" s="5"/>
      <c r="P8" s="5"/>
      <c r="Q8" s="5"/>
      <c r="R8" s="5"/>
      <c r="S8" s="5"/>
      <c r="T8" s="5"/>
      <c r="U8" s="5"/>
      <c r="V8" s="5"/>
      <c r="W8" s="5"/>
      <c r="X8" s="5"/>
      <c r="Y8" s="5"/>
      <c r="Z8" s="228"/>
      <c r="AA8" s="228"/>
      <c r="AB8" s="228"/>
      <c r="AC8" s="228"/>
      <c r="AD8" s="228"/>
      <c r="AE8" s="228"/>
      <c r="AF8" s="228"/>
      <c r="AG8" s="228"/>
      <c r="AH8" s="228"/>
    </row>
    <row r="9" spans="1:34" ht="19.5" customHeight="1">
      <c r="A9" s="1"/>
      <c r="B9" s="1"/>
      <c r="C9" s="83" t="s">
        <v>85</v>
      </c>
      <c r="D9" s="1"/>
      <c r="E9" s="1" t="s">
        <v>114</v>
      </c>
      <c r="F9" s="746" t="str">
        <f>PAK!E16</f>
        <v>Fakultas Matematika dan Ilmu Pengetahuan Alam Universitas Andalas</v>
      </c>
      <c r="G9" s="647"/>
      <c r="H9" s="647"/>
      <c r="I9" s="647"/>
      <c r="J9" s="31"/>
      <c r="K9" s="31"/>
      <c r="L9" s="229"/>
      <c r="M9" s="229"/>
      <c r="N9" s="6"/>
      <c r="O9" s="5"/>
      <c r="P9" s="5"/>
      <c r="Q9" s="5"/>
      <c r="R9" s="5"/>
      <c r="S9" s="5"/>
      <c r="T9" s="5"/>
      <c r="U9" s="5"/>
      <c r="V9" s="5"/>
      <c r="W9" s="5"/>
      <c r="X9" s="5"/>
      <c r="Y9" s="5"/>
      <c r="Z9" s="228"/>
      <c r="AA9" s="228"/>
      <c r="AB9" s="228"/>
      <c r="AC9" s="228"/>
      <c r="AD9" s="228"/>
      <c r="AE9" s="228"/>
      <c r="AF9" s="228"/>
      <c r="AG9" s="228"/>
      <c r="AH9" s="228"/>
    </row>
    <row r="10" spans="1:34" ht="12" customHeight="1">
      <c r="A10" s="1"/>
      <c r="B10" s="1"/>
      <c r="C10" s="83"/>
      <c r="D10" s="1"/>
      <c r="E10" s="1"/>
      <c r="F10" s="83"/>
      <c r="G10" s="31"/>
      <c r="H10" s="31"/>
      <c r="I10" s="31"/>
      <c r="J10" s="31"/>
      <c r="K10" s="31"/>
      <c r="L10" s="229"/>
      <c r="M10" s="229"/>
      <c r="N10" s="6"/>
      <c r="O10" s="5"/>
      <c r="P10" s="5"/>
      <c r="Q10" s="5"/>
      <c r="R10" s="5"/>
      <c r="S10" s="5"/>
      <c r="T10" s="5"/>
      <c r="U10" s="5"/>
      <c r="V10" s="5"/>
      <c r="W10" s="5"/>
      <c r="X10" s="5"/>
      <c r="Y10" s="5"/>
      <c r="Z10" s="228"/>
      <c r="AA10" s="228"/>
      <c r="AB10" s="228"/>
      <c r="AC10" s="228"/>
      <c r="AD10" s="228"/>
      <c r="AE10" s="228"/>
      <c r="AF10" s="228"/>
      <c r="AG10" s="228"/>
      <c r="AH10" s="228"/>
    </row>
    <row r="11" spans="1:34" ht="19.5" customHeight="1">
      <c r="A11" s="1" t="s">
        <v>374</v>
      </c>
      <c r="B11" s="1"/>
      <c r="C11" s="83"/>
      <c r="D11" s="83"/>
      <c r="E11" s="83" t="s">
        <v>114</v>
      </c>
      <c r="F11" s="1"/>
      <c r="G11" s="31"/>
      <c r="H11" s="92"/>
      <c r="I11" s="31"/>
      <c r="J11" s="31"/>
      <c r="K11" s="31"/>
      <c r="L11" s="229"/>
      <c r="M11" s="229"/>
      <c r="N11" s="6"/>
      <c r="O11" s="5"/>
      <c r="P11" s="5"/>
      <c r="Q11" s="5"/>
      <c r="R11" s="5"/>
      <c r="S11" s="5"/>
      <c r="T11" s="5"/>
      <c r="U11" s="5"/>
      <c r="V11" s="5"/>
      <c r="W11" s="5"/>
      <c r="X11" s="5"/>
      <c r="Y11" s="5"/>
      <c r="Z11" s="228"/>
      <c r="AA11" s="228"/>
      <c r="AB11" s="228"/>
      <c r="AC11" s="228"/>
      <c r="AD11" s="228"/>
      <c r="AE11" s="228"/>
      <c r="AF11" s="228"/>
      <c r="AG11" s="228"/>
      <c r="AH11" s="228"/>
    </row>
    <row r="12" spans="1:34" ht="19.5" customHeight="1">
      <c r="A12" s="1"/>
      <c r="B12" s="1"/>
      <c r="C12" s="83" t="s">
        <v>64</v>
      </c>
      <c r="D12" s="1"/>
      <c r="E12" s="1" t="s">
        <v>114</v>
      </c>
      <c r="F12" s="746" t="str">
        <f>PAK!E6</f>
        <v>Dr. Mohammad Ali Shafii, M.Si</v>
      </c>
      <c r="G12" s="647"/>
      <c r="H12" s="647"/>
      <c r="I12" s="647"/>
      <c r="J12" s="31" t="s">
        <v>375</v>
      </c>
      <c r="K12" s="31"/>
      <c r="L12" s="229"/>
      <c r="M12" s="229"/>
      <c r="N12" s="6"/>
      <c r="O12" s="5"/>
      <c r="P12" s="5"/>
      <c r="Q12" s="5"/>
      <c r="R12" s="5"/>
      <c r="S12" s="5"/>
      <c r="T12" s="5"/>
      <c r="U12" s="5"/>
      <c r="V12" s="5"/>
      <c r="W12" s="5"/>
      <c r="X12" s="5"/>
      <c r="Y12" s="5"/>
      <c r="Z12" s="228"/>
      <c r="AA12" s="228"/>
      <c r="AB12" s="228"/>
      <c r="AC12" s="228"/>
      <c r="AD12" s="228"/>
      <c r="AE12" s="228"/>
      <c r="AF12" s="228"/>
      <c r="AG12" s="228"/>
      <c r="AH12" s="228"/>
    </row>
    <row r="13" spans="1:34" ht="19.5" customHeight="1">
      <c r="A13" s="1"/>
      <c r="B13" s="1"/>
      <c r="C13" s="83" t="s">
        <v>376</v>
      </c>
      <c r="D13" s="1"/>
      <c r="E13" s="1" t="s">
        <v>114</v>
      </c>
      <c r="F13" s="746" t="str">
        <f>DUPAK!H22</f>
        <v>19700612 199702 1002 / 0012067007</v>
      </c>
      <c r="G13" s="647"/>
      <c r="H13" s="647"/>
      <c r="I13" s="647"/>
      <c r="J13" s="31"/>
      <c r="K13" s="31"/>
      <c r="L13" s="229"/>
      <c r="M13" s="229"/>
      <c r="N13" s="6"/>
      <c r="O13" s="5"/>
      <c r="P13" s="5"/>
      <c r="Q13" s="5"/>
      <c r="R13" s="5"/>
      <c r="S13" s="5"/>
      <c r="T13" s="5"/>
      <c r="U13" s="5"/>
      <c r="V13" s="5"/>
      <c r="W13" s="5"/>
      <c r="X13" s="5"/>
      <c r="Y13" s="5"/>
      <c r="Z13" s="228"/>
      <c r="AA13" s="228"/>
      <c r="AB13" s="228"/>
      <c r="AC13" s="228"/>
      <c r="AD13" s="228"/>
      <c r="AE13" s="228"/>
      <c r="AF13" s="228"/>
      <c r="AG13" s="228"/>
      <c r="AH13" s="228"/>
    </row>
    <row r="14" spans="1:34" ht="19.5" customHeight="1">
      <c r="A14" s="1"/>
      <c r="B14" s="1"/>
      <c r="C14" s="83" t="s">
        <v>371</v>
      </c>
      <c r="D14" s="1"/>
      <c r="E14" s="1" t="s">
        <v>114</v>
      </c>
      <c r="F14" s="746" t="str">
        <f>PAK!E13</f>
        <v>Penata (Gol. III/c) / 1 Oktober 2011</v>
      </c>
      <c r="G14" s="647"/>
      <c r="H14" s="647"/>
      <c r="I14" s="647"/>
      <c r="J14" s="31"/>
      <c r="K14" s="31"/>
      <c r="L14" s="229"/>
      <c r="M14" s="229"/>
      <c r="N14" s="6"/>
      <c r="O14" s="5"/>
      <c r="P14" s="5"/>
      <c r="Q14" s="5"/>
      <c r="R14" s="5"/>
      <c r="S14" s="5"/>
      <c r="T14" s="5"/>
      <c r="U14" s="5"/>
      <c r="V14" s="5"/>
      <c r="W14" s="5"/>
      <c r="X14" s="5"/>
      <c r="Y14" s="5"/>
      <c r="Z14" s="228"/>
      <c r="AA14" s="228"/>
      <c r="AB14" s="228"/>
      <c r="AC14" s="228"/>
      <c r="AD14" s="228"/>
      <c r="AE14" s="228"/>
      <c r="AF14" s="228"/>
      <c r="AG14" s="228"/>
      <c r="AH14" s="228"/>
    </row>
    <row r="15" spans="1:34" ht="19.5" customHeight="1">
      <c r="A15" s="1"/>
      <c r="B15" s="1"/>
      <c r="C15" s="83" t="s">
        <v>377</v>
      </c>
      <c r="D15" s="1"/>
      <c r="E15" s="1" t="s">
        <v>114</v>
      </c>
      <c r="F15" s="746" t="str">
        <f>PAK!E12</f>
        <v>Lektor / 1 September 2007</v>
      </c>
      <c r="G15" s="647"/>
      <c r="H15" s="647"/>
      <c r="I15" s="647"/>
      <c r="J15" s="31"/>
      <c r="K15" s="31"/>
      <c r="L15" s="229"/>
      <c r="M15" s="229"/>
      <c r="N15" s="6"/>
      <c r="O15" s="5"/>
      <c r="P15" s="5"/>
      <c r="Q15" s="5"/>
      <c r="R15" s="5"/>
      <c r="S15" s="5"/>
      <c r="T15" s="5"/>
      <c r="U15" s="5"/>
      <c r="V15" s="5"/>
      <c r="W15" s="5"/>
      <c r="X15" s="5"/>
      <c r="Y15" s="5"/>
      <c r="Z15" s="228"/>
      <c r="AA15" s="228"/>
      <c r="AB15" s="228"/>
      <c r="AC15" s="228"/>
      <c r="AD15" s="228"/>
      <c r="AE15" s="228"/>
      <c r="AF15" s="228"/>
      <c r="AG15" s="228"/>
      <c r="AH15" s="228"/>
    </row>
    <row r="16" spans="1:34" ht="19.5" customHeight="1">
      <c r="A16" s="1"/>
      <c r="B16" s="1"/>
      <c r="C16" s="83" t="s">
        <v>85</v>
      </c>
      <c r="D16" s="1"/>
      <c r="E16" s="1" t="s">
        <v>114</v>
      </c>
      <c r="F16" s="746" t="str">
        <f>PAK!E16</f>
        <v>Fakultas Matematika dan Ilmu Pengetahuan Alam Universitas Andalas</v>
      </c>
      <c r="G16" s="647"/>
      <c r="H16" s="647"/>
      <c r="I16" s="647"/>
      <c r="J16" s="31"/>
      <c r="K16" s="31"/>
      <c r="L16" s="229"/>
      <c r="M16" s="229"/>
      <c r="N16" s="6"/>
      <c r="O16" s="5"/>
      <c r="P16" s="5"/>
      <c r="Q16" s="5"/>
      <c r="R16" s="5"/>
      <c r="S16" s="5"/>
      <c r="T16" s="5"/>
      <c r="U16" s="5"/>
      <c r="V16" s="5"/>
      <c r="W16" s="5"/>
      <c r="X16" s="5"/>
      <c r="Y16" s="5"/>
      <c r="Z16" s="228"/>
      <c r="AA16" s="228"/>
      <c r="AB16" s="228"/>
      <c r="AC16" s="228"/>
      <c r="AD16" s="228"/>
      <c r="AE16" s="228"/>
      <c r="AF16" s="228"/>
      <c r="AG16" s="228"/>
      <c r="AH16" s="228"/>
    </row>
    <row r="17" spans="1:34" ht="12.75" customHeight="1">
      <c r="A17" s="1"/>
      <c r="B17" s="1"/>
      <c r="C17" s="83"/>
      <c r="D17" s="1"/>
      <c r="E17" s="1"/>
      <c r="F17" s="1"/>
      <c r="G17" s="31"/>
      <c r="H17" s="92"/>
      <c r="I17" s="31"/>
      <c r="J17" s="31"/>
      <c r="K17" s="31"/>
      <c r="L17" s="229"/>
      <c r="M17" s="229"/>
      <c r="N17" s="6"/>
      <c r="O17" s="5"/>
      <c r="P17" s="5"/>
      <c r="Q17" s="5"/>
      <c r="R17" s="5"/>
      <c r="S17" s="5"/>
      <c r="T17" s="5"/>
      <c r="U17" s="5"/>
      <c r="V17" s="5"/>
      <c r="W17" s="5"/>
      <c r="X17" s="5"/>
      <c r="Y17" s="5"/>
      <c r="Z17" s="228"/>
      <c r="AA17" s="228"/>
      <c r="AB17" s="228"/>
      <c r="AC17" s="228"/>
      <c r="AD17" s="228"/>
      <c r="AE17" s="228"/>
      <c r="AF17" s="228"/>
      <c r="AG17" s="228"/>
      <c r="AH17" s="228"/>
    </row>
    <row r="18" spans="1:34" ht="13.5" customHeight="1">
      <c r="A18" s="83" t="s">
        <v>378</v>
      </c>
      <c r="B18" s="83"/>
      <c r="C18" s="83"/>
      <c r="D18" s="83"/>
      <c r="E18" s="83"/>
      <c r="F18" s="83"/>
      <c r="G18" s="31"/>
      <c r="H18" s="31"/>
      <c r="I18" s="31"/>
      <c r="J18" s="31"/>
      <c r="K18" s="31"/>
      <c r="L18" s="229"/>
      <c r="M18" s="229"/>
      <c r="N18" s="6"/>
      <c r="O18" s="5"/>
      <c r="P18" s="5"/>
      <c r="Q18" s="5"/>
      <c r="R18" s="5"/>
      <c r="S18" s="5"/>
      <c r="T18" s="5"/>
      <c r="U18" s="5"/>
      <c r="V18" s="5"/>
      <c r="W18" s="5"/>
      <c r="X18" s="5"/>
      <c r="Y18" s="5"/>
      <c r="Z18" s="228"/>
      <c r="AA18" s="228"/>
      <c r="AB18" s="228"/>
      <c r="AC18" s="228"/>
      <c r="AD18" s="228"/>
      <c r="AE18" s="228"/>
      <c r="AF18" s="228"/>
      <c r="AG18" s="228"/>
      <c r="AH18" s="228"/>
    </row>
    <row r="19" spans="1:34" ht="23.25" customHeight="1">
      <c r="A19" s="7"/>
      <c r="B19" s="7"/>
      <c r="C19" s="7"/>
      <c r="D19" s="7"/>
      <c r="E19" s="7"/>
      <c r="F19" s="7"/>
      <c r="G19" s="6"/>
      <c r="H19" s="230"/>
      <c r="I19" s="6"/>
      <c r="J19" s="31"/>
      <c r="K19" s="31"/>
      <c r="L19" s="229"/>
      <c r="M19" s="229"/>
      <c r="N19" s="6"/>
      <c r="O19" s="5"/>
      <c r="P19" s="5"/>
      <c r="Q19" s="5"/>
      <c r="R19" s="5"/>
      <c r="S19" s="5"/>
      <c r="T19" s="5"/>
      <c r="U19" s="5"/>
      <c r="V19" s="5"/>
      <c r="W19" s="5"/>
      <c r="X19" s="5"/>
      <c r="Y19" s="5"/>
      <c r="Z19" s="228"/>
      <c r="AA19" s="228"/>
      <c r="AB19" s="228"/>
      <c r="AC19" s="228"/>
      <c r="AD19" s="228"/>
      <c r="AE19" s="228"/>
      <c r="AF19" s="228"/>
      <c r="AG19" s="228"/>
      <c r="AH19" s="228"/>
    </row>
    <row r="20" spans="1:34" ht="45" customHeight="1">
      <c r="A20" s="231" t="s">
        <v>2</v>
      </c>
      <c r="B20" s="749" t="s">
        <v>379</v>
      </c>
      <c r="C20" s="654"/>
      <c r="D20" s="654"/>
      <c r="E20" s="654"/>
      <c r="F20" s="726"/>
      <c r="G20" s="231" t="s">
        <v>380</v>
      </c>
      <c r="H20" s="231" t="s">
        <v>381</v>
      </c>
      <c r="I20" s="231" t="s">
        <v>382</v>
      </c>
      <c r="J20" s="231" t="s">
        <v>383</v>
      </c>
      <c r="K20" s="231" t="s">
        <v>384</v>
      </c>
      <c r="L20" s="232" t="s">
        <v>385</v>
      </c>
      <c r="M20" s="233" t="s">
        <v>386</v>
      </c>
      <c r="N20" s="234" t="s">
        <v>387</v>
      </c>
      <c r="O20" s="5"/>
      <c r="P20" s="5"/>
      <c r="Q20" s="5"/>
      <c r="R20" s="5"/>
      <c r="S20" s="5"/>
      <c r="T20" s="5"/>
      <c r="U20" s="5"/>
      <c r="V20" s="5"/>
      <c r="W20" s="5"/>
      <c r="X20" s="5"/>
      <c r="Y20" s="5"/>
      <c r="Z20" s="228"/>
      <c r="AA20" s="228"/>
      <c r="AB20" s="228"/>
      <c r="AC20" s="228"/>
      <c r="AD20" s="228"/>
      <c r="AE20" s="228"/>
      <c r="AF20" s="228"/>
      <c r="AG20" s="228"/>
      <c r="AH20" s="228"/>
    </row>
    <row r="21" spans="1:34" ht="16.5" customHeight="1">
      <c r="A21" s="235">
        <v>1</v>
      </c>
      <c r="B21" s="750">
        <v>2</v>
      </c>
      <c r="C21" s="654"/>
      <c r="D21" s="654"/>
      <c r="E21" s="654"/>
      <c r="F21" s="726"/>
      <c r="G21" s="235">
        <v>3</v>
      </c>
      <c r="H21" s="231">
        <v>4</v>
      </c>
      <c r="I21" s="235">
        <v>5</v>
      </c>
      <c r="J21" s="235">
        <v>6</v>
      </c>
      <c r="K21" s="235">
        <v>7</v>
      </c>
      <c r="L21" s="236">
        <v>8</v>
      </c>
      <c r="M21" s="237" t="s">
        <v>388</v>
      </c>
      <c r="N21" s="238">
        <v>10</v>
      </c>
      <c r="O21" s="5"/>
      <c r="P21" s="5"/>
      <c r="Q21" s="5"/>
      <c r="R21" s="5"/>
      <c r="S21" s="5"/>
      <c r="T21" s="5"/>
      <c r="U21" s="5"/>
      <c r="V21" s="5"/>
      <c r="W21" s="5"/>
      <c r="X21" s="5"/>
      <c r="Y21" s="5"/>
      <c r="Z21" s="228"/>
      <c r="AA21" s="228"/>
      <c r="AB21" s="228"/>
      <c r="AC21" s="228"/>
      <c r="AD21" s="228"/>
      <c r="AE21" s="228"/>
      <c r="AF21" s="228"/>
      <c r="AG21" s="228"/>
      <c r="AH21" s="228"/>
    </row>
    <row r="22" spans="1:34" ht="25.5" customHeight="1">
      <c r="A22" s="239" t="s">
        <v>165</v>
      </c>
      <c r="B22" s="748" t="s">
        <v>389</v>
      </c>
      <c r="C22" s="731"/>
      <c r="D22" s="731"/>
      <c r="E22" s="731"/>
      <c r="F22" s="731"/>
      <c r="G22" s="731"/>
      <c r="H22" s="731"/>
      <c r="I22" s="731"/>
      <c r="J22" s="732"/>
      <c r="K22" s="238">
        <f>K23</f>
        <v>200</v>
      </c>
      <c r="L22" s="240"/>
      <c r="M22" s="241"/>
      <c r="N22" s="242"/>
      <c r="O22" s="3"/>
      <c r="P22" s="3"/>
      <c r="Q22" s="3"/>
      <c r="R22" s="3"/>
      <c r="S22" s="3"/>
      <c r="T22" s="3"/>
      <c r="U22" s="3"/>
      <c r="V22" s="3"/>
      <c r="W22" s="3"/>
      <c r="X22" s="3"/>
      <c r="Y22" s="3"/>
      <c r="Z22" s="228"/>
      <c r="AA22" s="228"/>
      <c r="AB22" s="228"/>
      <c r="AC22" s="228"/>
      <c r="AD22" s="228"/>
      <c r="AE22" s="228"/>
      <c r="AF22" s="228"/>
      <c r="AG22" s="228"/>
      <c r="AH22" s="228"/>
    </row>
    <row r="23" spans="1:34" ht="25.5" customHeight="1">
      <c r="A23" s="243"/>
      <c r="B23" s="239" t="s">
        <v>167</v>
      </c>
      <c r="C23" s="747" t="s">
        <v>166</v>
      </c>
      <c r="D23" s="731"/>
      <c r="E23" s="731"/>
      <c r="F23" s="731"/>
      <c r="G23" s="731"/>
      <c r="H23" s="731"/>
      <c r="I23" s="731"/>
      <c r="J23" s="732"/>
      <c r="K23" s="244">
        <f>K24+K25</f>
        <v>200</v>
      </c>
      <c r="L23" s="245"/>
      <c r="M23" s="246"/>
      <c r="N23" s="247"/>
      <c r="O23" s="31"/>
      <c r="P23" s="31"/>
      <c r="Q23" s="31"/>
      <c r="R23" s="31"/>
      <c r="S23" s="31"/>
      <c r="T23" s="31"/>
      <c r="U23" s="31"/>
      <c r="V23" s="31"/>
      <c r="W23" s="31"/>
      <c r="X23" s="31"/>
      <c r="Y23" s="31"/>
      <c r="Z23" s="228"/>
      <c r="AA23" s="228"/>
      <c r="AB23" s="228"/>
      <c r="AC23" s="228"/>
      <c r="AD23" s="228"/>
      <c r="AE23" s="228"/>
      <c r="AF23" s="228"/>
      <c r="AG23" s="228"/>
      <c r="AH23" s="228"/>
    </row>
    <row r="24" spans="1:34" ht="15.75" customHeight="1">
      <c r="A24" s="107"/>
      <c r="B24" s="1"/>
      <c r="C24" s="43" t="s">
        <v>140</v>
      </c>
      <c r="D24" s="656" t="s">
        <v>169</v>
      </c>
      <c r="E24" s="654"/>
      <c r="F24" s="657"/>
      <c r="G24" s="248">
        <v>40844</v>
      </c>
      <c r="H24" s="11" t="s">
        <v>390</v>
      </c>
      <c r="I24" s="249">
        <v>1</v>
      </c>
      <c r="J24" s="11">
        <v>50</v>
      </c>
      <c r="K24" s="108">
        <f>J24*I24</f>
        <v>50</v>
      </c>
      <c r="L24" s="250" t="s">
        <v>391</v>
      </c>
      <c r="M24" s="251" t="s">
        <v>392</v>
      </c>
      <c r="N24" s="247"/>
      <c r="O24" s="1"/>
      <c r="P24" s="1"/>
      <c r="Q24" s="1"/>
      <c r="R24" s="1"/>
      <c r="S24" s="1"/>
      <c r="T24" s="1"/>
      <c r="U24" s="1"/>
      <c r="V24" s="1"/>
      <c r="W24" s="1"/>
      <c r="X24" s="1"/>
      <c r="Y24" s="1"/>
      <c r="Z24" s="228"/>
      <c r="AA24" s="228"/>
      <c r="AB24" s="228"/>
      <c r="AC24" s="228"/>
      <c r="AD24" s="228"/>
      <c r="AE24" s="228"/>
      <c r="AF24" s="228"/>
      <c r="AG24" s="228"/>
      <c r="AH24" s="228"/>
    </row>
    <row r="25" spans="1:34" ht="29.25" customHeight="1">
      <c r="A25" s="60"/>
      <c r="B25" s="252"/>
      <c r="C25" s="43" t="s">
        <v>142</v>
      </c>
      <c r="D25" s="656" t="s">
        <v>170</v>
      </c>
      <c r="E25" s="654"/>
      <c r="F25" s="657"/>
      <c r="G25" s="248" t="s">
        <v>393</v>
      </c>
      <c r="H25" s="11" t="s">
        <v>390</v>
      </c>
      <c r="I25" s="249">
        <v>1</v>
      </c>
      <c r="J25" s="11">
        <v>150</v>
      </c>
      <c r="K25" s="108">
        <f>I25*J25</f>
        <v>150</v>
      </c>
      <c r="L25" s="245" t="s">
        <v>394</v>
      </c>
      <c r="M25" s="253" t="s">
        <v>395</v>
      </c>
      <c r="N25" s="247"/>
      <c r="O25" s="1"/>
      <c r="P25" s="1"/>
      <c r="Q25" s="1"/>
      <c r="R25" s="1"/>
      <c r="S25" s="1"/>
      <c r="T25" s="1"/>
      <c r="U25" s="1"/>
      <c r="V25" s="1"/>
      <c r="W25" s="1"/>
      <c r="X25" s="1"/>
      <c r="Y25" s="1"/>
      <c r="Z25" s="228"/>
      <c r="AA25" s="228"/>
      <c r="AB25" s="228"/>
      <c r="AC25" s="228"/>
      <c r="AD25" s="228"/>
      <c r="AE25" s="228"/>
      <c r="AF25" s="228"/>
      <c r="AG25" s="228"/>
      <c r="AH25" s="228"/>
    </row>
    <row r="26" spans="1:34" ht="25.5" customHeight="1">
      <c r="A26" s="159"/>
      <c r="B26" s="153" t="s">
        <v>171</v>
      </c>
      <c r="C26" s="41" t="s">
        <v>172</v>
      </c>
      <c r="D26" s="111"/>
      <c r="E26" s="111"/>
      <c r="F26" s="111"/>
      <c r="G26" s="11"/>
      <c r="H26" s="254"/>
      <c r="I26" s="108">
        <v>0</v>
      </c>
      <c r="J26" s="11">
        <v>0</v>
      </c>
      <c r="K26" s="108">
        <v>0</v>
      </c>
      <c r="L26" s="245"/>
      <c r="M26" s="246"/>
      <c r="N26" s="247"/>
      <c r="O26" s="1"/>
      <c r="P26" s="1"/>
      <c r="Q26" s="1"/>
      <c r="R26" s="1"/>
      <c r="S26" s="1"/>
      <c r="T26" s="1"/>
      <c r="U26" s="1"/>
      <c r="V26" s="1"/>
      <c r="W26" s="1"/>
      <c r="X26" s="1"/>
      <c r="Y26" s="1"/>
      <c r="Z26" s="228"/>
      <c r="AA26" s="228"/>
      <c r="AB26" s="228"/>
      <c r="AC26" s="228"/>
      <c r="AD26" s="228"/>
      <c r="AE26" s="228"/>
      <c r="AF26" s="228"/>
      <c r="AG26" s="228"/>
      <c r="AH26" s="228"/>
    </row>
    <row r="27" spans="1:34" ht="23.25" customHeight="1">
      <c r="A27" s="114" t="s">
        <v>174</v>
      </c>
      <c r="B27" s="738" t="s">
        <v>175</v>
      </c>
      <c r="C27" s="654"/>
      <c r="D27" s="654"/>
      <c r="E27" s="654"/>
      <c r="F27" s="654"/>
      <c r="G27" s="654"/>
      <c r="H27" s="654"/>
      <c r="I27" s="654"/>
      <c r="J27" s="657"/>
      <c r="K27" s="255">
        <f>K28+K179+K245+K252+K276+K306+K323+K325+K328+K330+K339+K343+K346</f>
        <v>270.51</v>
      </c>
      <c r="L27" s="245"/>
      <c r="M27" s="246"/>
      <c r="N27" s="238"/>
      <c r="O27" s="1"/>
      <c r="P27" s="1"/>
      <c r="Q27" s="1"/>
      <c r="R27" s="1"/>
      <c r="S27" s="1"/>
      <c r="T27" s="1"/>
      <c r="U27" s="1"/>
      <c r="V27" s="1"/>
      <c r="W27" s="1"/>
      <c r="X27" s="1"/>
      <c r="Y27" s="1"/>
      <c r="Z27" s="228"/>
      <c r="AA27" s="228"/>
      <c r="AB27" s="228"/>
      <c r="AC27" s="228"/>
      <c r="AD27" s="228"/>
      <c r="AE27" s="228"/>
      <c r="AF27" s="228"/>
      <c r="AG27" s="228"/>
      <c r="AH27" s="228"/>
    </row>
    <row r="28" spans="1:34" ht="45.75" customHeight="1">
      <c r="A28" s="256"/>
      <c r="B28" s="9" t="s">
        <v>167</v>
      </c>
      <c r="C28" s="722" t="s">
        <v>396</v>
      </c>
      <c r="D28" s="654"/>
      <c r="E28" s="654"/>
      <c r="F28" s="654"/>
      <c r="G28" s="654"/>
      <c r="H28" s="654"/>
      <c r="I28" s="726"/>
      <c r="J28" s="257"/>
      <c r="K28" s="258">
        <f>K34+K40+K46+K53+K59+K67+K75+K83+K92+K100+K108+K117+K124+K132+K141+K148+K155+K164+K170+K178</f>
        <v>182.51000000000002</v>
      </c>
      <c r="L28" s="245"/>
      <c r="M28" s="246"/>
      <c r="N28" s="238"/>
      <c r="O28" s="1"/>
      <c r="P28" s="1"/>
      <c r="Q28" s="1"/>
      <c r="R28" s="1"/>
      <c r="S28" s="1"/>
      <c r="T28" s="1"/>
      <c r="U28" s="1"/>
      <c r="V28" s="1"/>
      <c r="W28" s="1"/>
      <c r="X28" s="1"/>
      <c r="Y28" s="1"/>
      <c r="Z28" s="228"/>
      <c r="AA28" s="228"/>
      <c r="AB28" s="228"/>
      <c r="AC28" s="228"/>
      <c r="AD28" s="228"/>
      <c r="AE28" s="228"/>
      <c r="AF28" s="228"/>
      <c r="AG28" s="228"/>
      <c r="AH28" s="228"/>
    </row>
    <row r="29" spans="1:34" ht="20.25" customHeight="1">
      <c r="A29" s="60"/>
      <c r="B29" s="700"/>
      <c r="C29" s="742" t="s">
        <v>397</v>
      </c>
      <c r="D29" s="731"/>
      <c r="E29" s="731"/>
      <c r="F29" s="743"/>
      <c r="G29" s="259"/>
      <c r="H29" s="260"/>
      <c r="I29" s="260"/>
      <c r="J29" s="260"/>
      <c r="K29" s="260"/>
      <c r="L29" s="260"/>
      <c r="M29" s="234"/>
      <c r="N29" s="234"/>
      <c r="O29" s="1"/>
      <c r="P29" s="1"/>
      <c r="Q29" s="1"/>
      <c r="R29" s="1"/>
      <c r="S29" s="1"/>
      <c r="T29" s="1"/>
      <c r="U29" s="1"/>
      <c r="V29" s="1"/>
      <c r="W29" s="1"/>
      <c r="X29" s="1"/>
      <c r="Y29" s="1"/>
      <c r="Z29" s="228"/>
      <c r="AA29" s="228"/>
      <c r="AB29" s="228"/>
      <c r="AC29" s="228"/>
      <c r="AD29" s="228"/>
      <c r="AE29" s="228"/>
      <c r="AF29" s="228"/>
      <c r="AG29" s="228"/>
      <c r="AH29" s="228"/>
    </row>
    <row r="30" spans="1:34" ht="26.25" customHeight="1">
      <c r="A30" s="60"/>
      <c r="B30" s="651"/>
      <c r="C30" s="261" t="s">
        <v>310</v>
      </c>
      <c r="D30" s="656" t="s">
        <v>398</v>
      </c>
      <c r="E30" s="654"/>
      <c r="F30" s="654"/>
      <c r="G30" s="262" t="s">
        <v>399</v>
      </c>
      <c r="H30" s="100" t="s">
        <v>400</v>
      </c>
      <c r="I30" s="108">
        <v>1.5</v>
      </c>
      <c r="J30" s="108">
        <v>1</v>
      </c>
      <c r="K30" s="108">
        <f t="shared" ref="K30:K33" si="0">(I30*J30)</f>
        <v>1.5</v>
      </c>
      <c r="L30" s="773" t="s">
        <v>401</v>
      </c>
      <c r="M30" s="739" t="s">
        <v>402</v>
      </c>
      <c r="N30" s="733"/>
      <c r="O30" s="1"/>
      <c r="P30" s="1"/>
      <c r="Q30" s="1"/>
      <c r="R30" s="1"/>
      <c r="S30" s="1"/>
      <c r="T30" s="1"/>
      <c r="U30" s="1"/>
      <c r="V30" s="1"/>
      <c r="W30" s="1"/>
      <c r="X30" s="1"/>
      <c r="Y30" s="1"/>
      <c r="Z30" s="228"/>
      <c r="AA30" s="228"/>
      <c r="AB30" s="228"/>
      <c r="AC30" s="228"/>
      <c r="AD30" s="228"/>
      <c r="AE30" s="228"/>
      <c r="AF30" s="228"/>
      <c r="AG30" s="228"/>
      <c r="AH30" s="228"/>
    </row>
    <row r="31" spans="1:34" ht="21" customHeight="1">
      <c r="A31" s="60"/>
      <c r="B31" s="651"/>
      <c r="C31" s="261" t="s">
        <v>289</v>
      </c>
      <c r="D31" s="656" t="s">
        <v>403</v>
      </c>
      <c r="E31" s="654"/>
      <c r="F31" s="654"/>
      <c r="G31" s="262" t="s">
        <v>399</v>
      </c>
      <c r="H31" s="100" t="s">
        <v>400</v>
      </c>
      <c r="I31" s="108">
        <v>1.5</v>
      </c>
      <c r="J31" s="108">
        <v>1</v>
      </c>
      <c r="K31" s="108">
        <f t="shared" si="0"/>
        <v>1.5</v>
      </c>
      <c r="L31" s="652"/>
      <c r="M31" s="651"/>
      <c r="N31" s="651"/>
      <c r="O31" s="1"/>
      <c r="P31" s="1"/>
      <c r="Q31" s="1"/>
      <c r="R31" s="1"/>
      <c r="S31" s="1"/>
      <c r="T31" s="1"/>
      <c r="U31" s="1"/>
      <c r="V31" s="1"/>
      <c r="W31" s="1"/>
      <c r="X31" s="1"/>
      <c r="Y31" s="1"/>
      <c r="Z31" s="228"/>
      <c r="AA31" s="228"/>
      <c r="AB31" s="228"/>
      <c r="AC31" s="228"/>
      <c r="AD31" s="228"/>
      <c r="AE31" s="228"/>
      <c r="AF31" s="228"/>
      <c r="AG31" s="228"/>
      <c r="AH31" s="228"/>
    </row>
    <row r="32" spans="1:34" ht="22.5" customHeight="1">
      <c r="A32" s="60"/>
      <c r="B32" s="135"/>
      <c r="C32" s="261" t="s">
        <v>313</v>
      </c>
      <c r="D32" s="656" t="s">
        <v>404</v>
      </c>
      <c r="E32" s="654"/>
      <c r="F32" s="654"/>
      <c r="G32" s="264" t="s">
        <v>405</v>
      </c>
      <c r="H32" s="100" t="s">
        <v>400</v>
      </c>
      <c r="I32" s="108">
        <v>4</v>
      </c>
      <c r="J32" s="108">
        <v>1</v>
      </c>
      <c r="K32" s="108">
        <f t="shared" si="0"/>
        <v>4</v>
      </c>
      <c r="L32" s="741" t="s">
        <v>406</v>
      </c>
      <c r="M32" s="651"/>
      <c r="N32" s="651"/>
      <c r="O32" s="1"/>
      <c r="P32" s="1"/>
      <c r="Q32" s="1"/>
      <c r="R32" s="1"/>
      <c r="S32" s="1"/>
      <c r="T32" s="1"/>
      <c r="U32" s="1"/>
      <c r="V32" s="1"/>
      <c r="W32" s="1"/>
      <c r="X32" s="1"/>
      <c r="Y32" s="1"/>
      <c r="Z32" s="228"/>
      <c r="AA32" s="228"/>
      <c r="AB32" s="228"/>
      <c r="AC32" s="228"/>
      <c r="AD32" s="228"/>
      <c r="AE32" s="228"/>
      <c r="AF32" s="228"/>
      <c r="AG32" s="228"/>
      <c r="AH32" s="228"/>
    </row>
    <row r="33" spans="1:34" ht="23.25" customHeight="1">
      <c r="A33" s="60"/>
      <c r="B33" s="135"/>
      <c r="C33" s="261" t="s">
        <v>407</v>
      </c>
      <c r="D33" s="656" t="s">
        <v>408</v>
      </c>
      <c r="E33" s="654"/>
      <c r="F33" s="654"/>
      <c r="G33" s="264" t="s">
        <v>405</v>
      </c>
      <c r="H33" s="100" t="s">
        <v>400</v>
      </c>
      <c r="I33" s="108">
        <v>2</v>
      </c>
      <c r="J33" s="108">
        <v>1</v>
      </c>
      <c r="K33" s="108">
        <f t="shared" si="0"/>
        <v>2</v>
      </c>
      <c r="L33" s="652"/>
      <c r="M33" s="652"/>
      <c r="N33" s="652"/>
      <c r="O33" s="1"/>
      <c r="P33" s="1"/>
      <c r="Q33" s="1"/>
      <c r="R33" s="1"/>
      <c r="S33" s="1"/>
      <c r="T33" s="1"/>
      <c r="U33" s="1"/>
      <c r="V33" s="1"/>
      <c r="W33" s="1"/>
      <c r="X33" s="1"/>
      <c r="Y33" s="1"/>
      <c r="Z33" s="228"/>
      <c r="AA33" s="228"/>
      <c r="AB33" s="228"/>
      <c r="AC33" s="228"/>
      <c r="AD33" s="228"/>
      <c r="AE33" s="228"/>
      <c r="AF33" s="228"/>
      <c r="AG33" s="228"/>
      <c r="AH33" s="228"/>
    </row>
    <row r="34" spans="1:34" ht="20.25" customHeight="1">
      <c r="A34" s="60"/>
      <c r="B34" s="135"/>
      <c r="C34" s="751" t="s">
        <v>409</v>
      </c>
      <c r="D34" s="654"/>
      <c r="E34" s="654"/>
      <c r="F34" s="654"/>
      <c r="G34" s="654"/>
      <c r="H34" s="657"/>
      <c r="I34" s="265">
        <f>SUM(I30:I33)</f>
        <v>9</v>
      </c>
      <c r="J34" s="265"/>
      <c r="K34" s="266">
        <f>SUM(K30:K33)</f>
        <v>9</v>
      </c>
      <c r="L34" s="250"/>
      <c r="M34" s="267"/>
      <c r="N34" s="268"/>
      <c r="O34" s="1"/>
      <c r="P34" s="1"/>
      <c r="Q34" s="1"/>
      <c r="R34" s="1"/>
      <c r="S34" s="1"/>
      <c r="T34" s="1"/>
      <c r="U34" s="1"/>
      <c r="V34" s="1"/>
      <c r="W34" s="1"/>
      <c r="X34" s="1"/>
      <c r="Y34" s="1"/>
      <c r="Z34" s="228"/>
      <c r="AA34" s="228"/>
      <c r="AB34" s="228"/>
      <c r="AC34" s="228"/>
      <c r="AD34" s="228"/>
      <c r="AE34" s="228"/>
      <c r="AF34" s="228"/>
      <c r="AG34" s="228"/>
      <c r="AH34" s="228"/>
    </row>
    <row r="35" spans="1:34" ht="19.5" customHeight="1">
      <c r="A35" s="60"/>
      <c r="B35" s="135"/>
      <c r="C35" s="742" t="s">
        <v>410</v>
      </c>
      <c r="D35" s="731"/>
      <c r="E35" s="731"/>
      <c r="F35" s="731"/>
      <c r="G35" s="731"/>
      <c r="H35" s="731"/>
      <c r="I35" s="731"/>
      <c r="J35" s="731"/>
      <c r="K35" s="731"/>
      <c r="L35" s="743"/>
      <c r="M35" s="269"/>
      <c r="N35" s="234"/>
      <c r="O35" s="1"/>
      <c r="P35" s="1"/>
      <c r="Q35" s="1"/>
      <c r="R35" s="1"/>
      <c r="S35" s="1"/>
      <c r="T35" s="1"/>
      <c r="U35" s="1"/>
      <c r="V35" s="1"/>
      <c r="W35" s="1"/>
      <c r="X35" s="1"/>
      <c r="Y35" s="1"/>
      <c r="Z35" s="228"/>
      <c r="AA35" s="228"/>
      <c r="AB35" s="228"/>
      <c r="AC35" s="228"/>
      <c r="AD35" s="228"/>
      <c r="AE35" s="228"/>
      <c r="AF35" s="228"/>
      <c r="AG35" s="228"/>
      <c r="AH35" s="228"/>
    </row>
    <row r="36" spans="1:34" ht="30" customHeight="1">
      <c r="A36" s="60"/>
      <c r="B36" s="135"/>
      <c r="C36" s="261" t="s">
        <v>310</v>
      </c>
      <c r="D36" s="656" t="s">
        <v>411</v>
      </c>
      <c r="E36" s="654"/>
      <c r="F36" s="657"/>
      <c r="G36" s="264" t="s">
        <v>412</v>
      </c>
      <c r="H36" s="120" t="s">
        <v>413</v>
      </c>
      <c r="I36" s="108">
        <v>2</v>
      </c>
      <c r="J36" s="11">
        <v>1</v>
      </c>
      <c r="K36" s="108">
        <f t="shared" ref="K36:K39" si="1">SUM(I36*J36)</f>
        <v>2</v>
      </c>
      <c r="L36" s="741" t="s">
        <v>414</v>
      </c>
      <c r="M36" s="739" t="s">
        <v>415</v>
      </c>
      <c r="N36" s="733"/>
      <c r="O36" s="1"/>
      <c r="P36" s="1"/>
      <c r="Q36" s="1"/>
      <c r="R36" s="1"/>
      <c r="S36" s="1"/>
      <c r="T36" s="1"/>
      <c r="U36" s="1"/>
      <c r="V36" s="1"/>
      <c r="W36" s="1"/>
      <c r="X36" s="1"/>
      <c r="Y36" s="1"/>
      <c r="Z36" s="228"/>
      <c r="AA36" s="228"/>
      <c r="AB36" s="228"/>
      <c r="AC36" s="228"/>
      <c r="AD36" s="228"/>
      <c r="AE36" s="228"/>
      <c r="AF36" s="228"/>
      <c r="AG36" s="228"/>
      <c r="AH36" s="228"/>
    </row>
    <row r="37" spans="1:34" ht="31.5" customHeight="1">
      <c r="A37" s="60"/>
      <c r="B37" s="135"/>
      <c r="C37" s="261" t="s">
        <v>289</v>
      </c>
      <c r="D37" s="656" t="s">
        <v>416</v>
      </c>
      <c r="E37" s="654"/>
      <c r="F37" s="657"/>
      <c r="G37" s="264" t="s">
        <v>412</v>
      </c>
      <c r="H37" s="120" t="s">
        <v>413</v>
      </c>
      <c r="I37" s="108">
        <v>1.5</v>
      </c>
      <c r="J37" s="11">
        <v>1</v>
      </c>
      <c r="K37" s="108">
        <f t="shared" si="1"/>
        <v>1.5</v>
      </c>
      <c r="L37" s="651"/>
      <c r="M37" s="651"/>
      <c r="N37" s="651"/>
      <c r="O37" s="1"/>
      <c r="P37" s="1"/>
      <c r="Q37" s="1"/>
      <c r="R37" s="1"/>
      <c r="S37" s="1"/>
      <c r="T37" s="1"/>
      <c r="U37" s="1"/>
      <c r="V37" s="1"/>
      <c r="W37" s="1"/>
      <c r="X37" s="1"/>
      <c r="Y37" s="1"/>
      <c r="Z37" s="228"/>
      <c r="AA37" s="228"/>
      <c r="AB37" s="228"/>
      <c r="AC37" s="228"/>
      <c r="AD37" s="228"/>
      <c r="AE37" s="228"/>
      <c r="AF37" s="228"/>
      <c r="AG37" s="228"/>
      <c r="AH37" s="228"/>
    </row>
    <row r="38" spans="1:34" ht="25.5" customHeight="1">
      <c r="A38" s="60"/>
      <c r="B38" s="135"/>
      <c r="C38" s="261" t="s">
        <v>313</v>
      </c>
      <c r="D38" s="656" t="s">
        <v>417</v>
      </c>
      <c r="E38" s="654"/>
      <c r="F38" s="657"/>
      <c r="G38" s="264" t="s">
        <v>412</v>
      </c>
      <c r="H38" s="120" t="s">
        <v>413</v>
      </c>
      <c r="I38" s="108">
        <v>3</v>
      </c>
      <c r="J38" s="11">
        <v>1</v>
      </c>
      <c r="K38" s="108">
        <f t="shared" si="1"/>
        <v>3</v>
      </c>
      <c r="L38" s="651"/>
      <c r="M38" s="651"/>
      <c r="N38" s="651"/>
      <c r="O38" s="1"/>
      <c r="P38" s="1"/>
      <c r="Q38" s="1"/>
      <c r="R38" s="1"/>
      <c r="S38" s="1"/>
      <c r="T38" s="1"/>
      <c r="U38" s="1"/>
      <c r="V38" s="1"/>
      <c r="W38" s="1"/>
      <c r="X38" s="1"/>
      <c r="Y38" s="1"/>
      <c r="Z38" s="228"/>
      <c r="AA38" s="228"/>
      <c r="AB38" s="228"/>
      <c r="AC38" s="228"/>
      <c r="AD38" s="228"/>
      <c r="AE38" s="228"/>
      <c r="AF38" s="228"/>
      <c r="AG38" s="228"/>
      <c r="AH38" s="228"/>
    </row>
    <row r="39" spans="1:34" ht="26.25" customHeight="1">
      <c r="A39" s="60"/>
      <c r="B39" s="135"/>
      <c r="C39" s="261" t="s">
        <v>407</v>
      </c>
      <c r="D39" s="656" t="s">
        <v>418</v>
      </c>
      <c r="E39" s="654"/>
      <c r="F39" s="657"/>
      <c r="G39" s="264" t="s">
        <v>412</v>
      </c>
      <c r="H39" s="120" t="s">
        <v>413</v>
      </c>
      <c r="I39" s="105">
        <v>3</v>
      </c>
      <c r="J39" s="11">
        <v>1</v>
      </c>
      <c r="K39" s="108">
        <f t="shared" si="1"/>
        <v>3</v>
      </c>
      <c r="L39" s="651"/>
      <c r="M39" s="652"/>
      <c r="N39" s="651"/>
      <c r="O39" s="1"/>
      <c r="P39" s="1"/>
      <c r="Q39" s="1"/>
      <c r="R39" s="1"/>
      <c r="S39" s="1"/>
      <c r="T39" s="1"/>
      <c r="U39" s="1"/>
      <c r="V39" s="1"/>
      <c r="W39" s="1"/>
      <c r="X39" s="1"/>
      <c r="Y39" s="1"/>
      <c r="Z39" s="228"/>
      <c r="AA39" s="228"/>
      <c r="AB39" s="228"/>
      <c r="AC39" s="228"/>
      <c r="AD39" s="228"/>
      <c r="AE39" s="228"/>
      <c r="AF39" s="228"/>
      <c r="AG39" s="228"/>
      <c r="AH39" s="228"/>
    </row>
    <row r="40" spans="1:34" ht="25.5" customHeight="1">
      <c r="A40" s="60"/>
      <c r="B40" s="135"/>
      <c r="C40" s="751" t="s">
        <v>409</v>
      </c>
      <c r="D40" s="654"/>
      <c r="E40" s="654"/>
      <c r="F40" s="654"/>
      <c r="G40" s="654"/>
      <c r="H40" s="657"/>
      <c r="I40" s="108">
        <f>SUM(I36:I39)</f>
        <v>9.5</v>
      </c>
      <c r="J40" s="249"/>
      <c r="K40" s="266">
        <f>SUM(K36:K39)</f>
        <v>9.5</v>
      </c>
      <c r="L40" s="652"/>
      <c r="M40" s="269"/>
      <c r="N40" s="652"/>
      <c r="O40" s="1"/>
      <c r="P40" s="1"/>
      <c r="Q40" s="1"/>
      <c r="R40" s="1"/>
      <c r="S40" s="1"/>
      <c r="T40" s="1"/>
      <c r="U40" s="1"/>
      <c r="V40" s="1"/>
      <c r="W40" s="1"/>
      <c r="X40" s="1"/>
      <c r="Y40" s="1"/>
      <c r="Z40" s="228"/>
      <c r="AA40" s="228"/>
      <c r="AB40" s="228"/>
      <c r="AC40" s="228"/>
      <c r="AD40" s="228"/>
      <c r="AE40" s="228"/>
      <c r="AF40" s="228"/>
      <c r="AG40" s="228"/>
      <c r="AH40" s="228"/>
    </row>
    <row r="41" spans="1:34" ht="25.5" customHeight="1">
      <c r="A41" s="60"/>
      <c r="B41" s="135"/>
      <c r="C41" s="775" t="s">
        <v>419</v>
      </c>
      <c r="D41" s="685"/>
      <c r="E41" s="685"/>
      <c r="F41" s="686"/>
      <c r="G41" s="270"/>
      <c r="H41" s="271"/>
      <c r="I41" s="272"/>
      <c r="J41" s="272"/>
      <c r="K41" s="108"/>
      <c r="L41" s="273"/>
      <c r="M41" s="269"/>
      <c r="N41" s="274"/>
      <c r="O41" s="1"/>
      <c r="P41" s="1"/>
      <c r="Q41" s="1"/>
      <c r="R41" s="1"/>
      <c r="S41" s="1"/>
      <c r="T41" s="1"/>
      <c r="U41" s="1"/>
      <c r="V41" s="1"/>
      <c r="W41" s="1"/>
      <c r="X41" s="1"/>
      <c r="Y41" s="1"/>
      <c r="Z41" s="228"/>
      <c r="AA41" s="228"/>
      <c r="AB41" s="228"/>
      <c r="AC41" s="228"/>
      <c r="AD41" s="228"/>
      <c r="AE41" s="228"/>
      <c r="AF41" s="228"/>
      <c r="AG41" s="228"/>
      <c r="AH41" s="228"/>
    </row>
    <row r="42" spans="1:34" ht="25.5" customHeight="1">
      <c r="A42" s="60"/>
      <c r="B42" s="135"/>
      <c r="C42" s="43" t="s">
        <v>310</v>
      </c>
      <c r="D42" s="656" t="s">
        <v>420</v>
      </c>
      <c r="E42" s="654"/>
      <c r="F42" s="657"/>
      <c r="G42" s="264" t="s">
        <v>421</v>
      </c>
      <c r="H42" s="99" t="s">
        <v>413</v>
      </c>
      <c r="I42" s="108">
        <v>1.5</v>
      </c>
      <c r="J42" s="11">
        <v>1</v>
      </c>
      <c r="K42" s="170">
        <f t="shared" ref="K42:K45" si="2">SUM(I42*J42)</f>
        <v>1.5</v>
      </c>
      <c r="L42" s="275" t="s">
        <v>422</v>
      </c>
      <c r="M42" s="739" t="s">
        <v>423</v>
      </c>
      <c r="N42" s="733"/>
      <c r="O42" s="1"/>
      <c r="P42" s="1"/>
      <c r="Q42" s="1"/>
      <c r="R42" s="1"/>
      <c r="S42" s="1"/>
      <c r="T42" s="1"/>
      <c r="U42" s="1"/>
      <c r="V42" s="1"/>
      <c r="W42" s="1"/>
      <c r="X42" s="1"/>
      <c r="Y42" s="1"/>
      <c r="Z42" s="228"/>
      <c r="AA42" s="228"/>
      <c r="AB42" s="228"/>
      <c r="AC42" s="228"/>
      <c r="AD42" s="228"/>
      <c r="AE42" s="228"/>
      <c r="AF42" s="228"/>
      <c r="AG42" s="228"/>
      <c r="AH42" s="228"/>
    </row>
    <row r="43" spans="1:34" ht="25.5" customHeight="1">
      <c r="A43" s="60"/>
      <c r="B43" s="135"/>
      <c r="C43" s="43" t="s">
        <v>289</v>
      </c>
      <c r="D43" s="656" t="s">
        <v>424</v>
      </c>
      <c r="E43" s="654"/>
      <c r="F43" s="657"/>
      <c r="G43" s="264" t="s">
        <v>425</v>
      </c>
      <c r="H43" s="120" t="s">
        <v>413</v>
      </c>
      <c r="I43" s="148">
        <v>2</v>
      </c>
      <c r="J43" s="11">
        <v>1</v>
      </c>
      <c r="K43" s="170">
        <f t="shared" si="2"/>
        <v>2</v>
      </c>
      <c r="L43" s="741" t="s">
        <v>426</v>
      </c>
      <c r="M43" s="651"/>
      <c r="N43" s="651"/>
      <c r="O43" s="1"/>
      <c r="P43" s="1"/>
      <c r="Q43" s="1"/>
      <c r="R43" s="1"/>
      <c r="S43" s="1"/>
      <c r="T43" s="1"/>
      <c r="U43" s="1"/>
      <c r="V43" s="1"/>
      <c r="W43" s="1"/>
      <c r="X43" s="1"/>
      <c r="Y43" s="1"/>
      <c r="Z43" s="228"/>
      <c r="AA43" s="228"/>
      <c r="AB43" s="228"/>
      <c r="AC43" s="228"/>
      <c r="AD43" s="228"/>
      <c r="AE43" s="228"/>
      <c r="AF43" s="228"/>
      <c r="AG43" s="228"/>
      <c r="AH43" s="228"/>
    </row>
    <row r="44" spans="1:34" ht="28.5" customHeight="1">
      <c r="A44" s="60"/>
      <c r="B44" s="135"/>
      <c r="C44" s="276" t="s">
        <v>313</v>
      </c>
      <c r="D44" s="656" t="s">
        <v>427</v>
      </c>
      <c r="E44" s="654"/>
      <c r="F44" s="657"/>
      <c r="G44" s="264" t="s">
        <v>425</v>
      </c>
      <c r="H44" s="120" t="s">
        <v>413</v>
      </c>
      <c r="I44" s="108">
        <v>2</v>
      </c>
      <c r="J44" s="11">
        <v>1</v>
      </c>
      <c r="K44" s="170">
        <f t="shared" si="2"/>
        <v>2</v>
      </c>
      <c r="L44" s="651"/>
      <c r="M44" s="651"/>
      <c r="N44" s="652"/>
      <c r="O44" s="1"/>
      <c r="P44" s="1"/>
      <c r="Q44" s="1"/>
      <c r="R44" s="1"/>
      <c r="S44" s="1"/>
      <c r="T44" s="1"/>
      <c r="U44" s="1"/>
      <c r="V44" s="1"/>
      <c r="W44" s="1"/>
      <c r="X44" s="1"/>
      <c r="Y44" s="1"/>
      <c r="Z44" s="228"/>
      <c r="AA44" s="228"/>
      <c r="AB44" s="228"/>
      <c r="AC44" s="228"/>
      <c r="AD44" s="228"/>
      <c r="AE44" s="228"/>
      <c r="AF44" s="228"/>
      <c r="AG44" s="228"/>
      <c r="AH44" s="228"/>
    </row>
    <row r="45" spans="1:34" ht="28.5" customHeight="1">
      <c r="A45" s="60"/>
      <c r="B45" s="15"/>
      <c r="C45" s="277" t="s">
        <v>407</v>
      </c>
      <c r="D45" s="656" t="s">
        <v>408</v>
      </c>
      <c r="E45" s="654"/>
      <c r="F45" s="657"/>
      <c r="G45" s="264" t="s">
        <v>425</v>
      </c>
      <c r="H45" s="120" t="s">
        <v>413</v>
      </c>
      <c r="I45" s="170">
        <v>2</v>
      </c>
      <c r="J45" s="11">
        <v>1</v>
      </c>
      <c r="K45" s="278">
        <f t="shared" si="2"/>
        <v>2</v>
      </c>
      <c r="L45" s="652"/>
      <c r="M45" s="652"/>
      <c r="N45" s="274"/>
      <c r="O45" s="1"/>
      <c r="P45" s="1"/>
      <c r="Q45" s="1"/>
      <c r="R45" s="1"/>
      <c r="S45" s="1"/>
      <c r="T45" s="1"/>
      <c r="U45" s="1"/>
      <c r="V45" s="1"/>
      <c r="W45" s="1"/>
      <c r="X45" s="1"/>
      <c r="Y45" s="1"/>
      <c r="Z45" s="228"/>
      <c r="AA45" s="228"/>
      <c r="AB45" s="228"/>
      <c r="AC45" s="228"/>
      <c r="AD45" s="228"/>
      <c r="AE45" s="228"/>
      <c r="AF45" s="228"/>
      <c r="AG45" s="228"/>
      <c r="AH45" s="228"/>
    </row>
    <row r="46" spans="1:34" ht="24.75" customHeight="1">
      <c r="A46" s="60"/>
      <c r="B46" s="135"/>
      <c r="C46" s="774" t="s">
        <v>409</v>
      </c>
      <c r="D46" s="685"/>
      <c r="E46" s="685"/>
      <c r="F46" s="685"/>
      <c r="G46" s="685"/>
      <c r="H46" s="769"/>
      <c r="I46" s="279">
        <f>SUM(I42:I45)</f>
        <v>7.5</v>
      </c>
      <c r="J46" s="280"/>
      <c r="K46" s="281">
        <f>SUM(K42:K45)</f>
        <v>7.5</v>
      </c>
      <c r="L46" s="250"/>
      <c r="M46" s="267"/>
      <c r="N46" s="268"/>
      <c r="O46" s="1"/>
      <c r="P46" s="1"/>
      <c r="Q46" s="1"/>
      <c r="R46" s="1"/>
      <c r="S46" s="1"/>
      <c r="T46" s="1"/>
      <c r="U46" s="1"/>
      <c r="V46" s="1"/>
      <c r="W46" s="1"/>
      <c r="X46" s="1"/>
      <c r="Y46" s="1"/>
      <c r="Z46" s="228"/>
      <c r="AA46" s="228"/>
      <c r="AB46" s="228"/>
      <c r="AC46" s="228"/>
      <c r="AD46" s="228"/>
      <c r="AE46" s="228"/>
      <c r="AF46" s="228"/>
      <c r="AG46" s="228"/>
      <c r="AH46" s="228"/>
    </row>
    <row r="47" spans="1:34" ht="24.75" customHeight="1">
      <c r="A47" s="60"/>
      <c r="B47" s="15"/>
      <c r="C47" s="719" t="s">
        <v>428</v>
      </c>
      <c r="D47" s="654"/>
      <c r="E47" s="654"/>
      <c r="F47" s="654"/>
      <c r="G47" s="654"/>
      <c r="H47" s="654"/>
      <c r="I47" s="654"/>
      <c r="J47" s="654"/>
      <c r="K47" s="654"/>
      <c r="L47" s="726"/>
      <c r="M47" s="267"/>
      <c r="N47" s="268"/>
      <c r="O47" s="1"/>
      <c r="P47" s="1"/>
      <c r="Q47" s="1"/>
      <c r="R47" s="1"/>
      <c r="S47" s="1"/>
      <c r="T47" s="1"/>
      <c r="U47" s="1"/>
      <c r="V47" s="1"/>
      <c r="W47" s="1"/>
      <c r="X47" s="1"/>
      <c r="Y47" s="1"/>
      <c r="Z47" s="228"/>
      <c r="AA47" s="228"/>
      <c r="AB47" s="228"/>
      <c r="AC47" s="228"/>
      <c r="AD47" s="228"/>
      <c r="AE47" s="228"/>
      <c r="AF47" s="228"/>
      <c r="AG47" s="228"/>
      <c r="AH47" s="228"/>
    </row>
    <row r="48" spans="1:34" ht="27.75" customHeight="1">
      <c r="A48" s="282"/>
      <c r="B48" s="283"/>
      <c r="C48" s="284" t="s">
        <v>310</v>
      </c>
      <c r="D48" s="656" t="s">
        <v>429</v>
      </c>
      <c r="E48" s="654"/>
      <c r="F48" s="657"/>
      <c r="G48" s="285">
        <v>41507</v>
      </c>
      <c r="H48" s="99" t="s">
        <v>413</v>
      </c>
      <c r="I48" s="108">
        <v>1.5</v>
      </c>
      <c r="J48" s="11">
        <v>1</v>
      </c>
      <c r="K48" s="108">
        <f t="shared" ref="K48:K52" si="3">SUM(I48*J48)</f>
        <v>1.5</v>
      </c>
      <c r="L48" s="275" t="s">
        <v>430</v>
      </c>
      <c r="M48" s="740" t="s">
        <v>431</v>
      </c>
      <c r="N48" s="286"/>
      <c r="O48" s="218"/>
      <c r="P48" s="218"/>
      <c r="Q48" s="218"/>
      <c r="R48" s="218"/>
      <c r="S48" s="218"/>
      <c r="T48" s="218"/>
      <c r="U48" s="218"/>
      <c r="V48" s="218"/>
      <c r="W48" s="218"/>
      <c r="X48" s="218"/>
      <c r="Y48" s="218"/>
      <c r="Z48" s="218"/>
      <c r="AA48" s="218"/>
      <c r="AB48" s="218"/>
      <c r="AC48" s="218"/>
      <c r="AD48" s="218"/>
      <c r="AE48" s="218"/>
      <c r="AF48" s="218"/>
      <c r="AG48" s="218"/>
      <c r="AH48" s="218"/>
    </row>
    <row r="49" spans="1:34" ht="27.75" customHeight="1">
      <c r="A49" s="282"/>
      <c r="B49" s="283"/>
      <c r="C49" s="284" t="s">
        <v>289</v>
      </c>
      <c r="D49" s="656" t="s">
        <v>411</v>
      </c>
      <c r="E49" s="654"/>
      <c r="F49" s="657"/>
      <c r="G49" s="285">
        <v>41654</v>
      </c>
      <c r="H49" s="99" t="s">
        <v>413</v>
      </c>
      <c r="I49" s="108">
        <v>2</v>
      </c>
      <c r="J49" s="11">
        <v>1</v>
      </c>
      <c r="K49" s="108">
        <f t="shared" si="3"/>
        <v>2</v>
      </c>
      <c r="L49" s="741" t="s">
        <v>432</v>
      </c>
      <c r="M49" s="651"/>
      <c r="N49" s="286"/>
      <c r="O49" s="218"/>
      <c r="P49" s="218"/>
      <c r="Q49" s="218"/>
      <c r="R49" s="218"/>
      <c r="S49" s="218"/>
      <c r="T49" s="218"/>
      <c r="U49" s="218"/>
      <c r="V49" s="218"/>
      <c r="W49" s="218"/>
      <c r="X49" s="218"/>
      <c r="Y49" s="218"/>
      <c r="Z49" s="218"/>
      <c r="AA49" s="218"/>
      <c r="AB49" s="218"/>
      <c r="AC49" s="218"/>
      <c r="AD49" s="218"/>
      <c r="AE49" s="218"/>
      <c r="AF49" s="218"/>
      <c r="AG49" s="218"/>
      <c r="AH49" s="218"/>
    </row>
    <row r="50" spans="1:34" ht="27.75" customHeight="1">
      <c r="A50" s="282"/>
      <c r="B50" s="283"/>
      <c r="C50" s="284" t="s">
        <v>313</v>
      </c>
      <c r="D50" s="656" t="s">
        <v>433</v>
      </c>
      <c r="E50" s="654"/>
      <c r="F50" s="657"/>
      <c r="G50" s="285">
        <v>41654</v>
      </c>
      <c r="H50" s="120" t="s">
        <v>413</v>
      </c>
      <c r="I50" s="108">
        <v>2</v>
      </c>
      <c r="J50" s="11">
        <v>1</v>
      </c>
      <c r="K50" s="108">
        <f t="shared" si="3"/>
        <v>2</v>
      </c>
      <c r="L50" s="651"/>
      <c r="M50" s="651"/>
      <c r="N50" s="286"/>
      <c r="O50" s="218"/>
      <c r="P50" s="218"/>
      <c r="Q50" s="218"/>
      <c r="R50" s="218"/>
      <c r="S50" s="218"/>
      <c r="T50" s="218"/>
      <c r="U50" s="218"/>
      <c r="V50" s="218"/>
      <c r="W50" s="218"/>
      <c r="X50" s="218"/>
      <c r="Y50" s="218"/>
      <c r="Z50" s="218"/>
      <c r="AA50" s="218"/>
      <c r="AB50" s="218"/>
      <c r="AC50" s="218"/>
      <c r="AD50" s="218"/>
      <c r="AE50" s="218"/>
      <c r="AF50" s="218"/>
      <c r="AG50" s="218"/>
      <c r="AH50" s="218"/>
    </row>
    <row r="51" spans="1:34" ht="27.75" customHeight="1">
      <c r="A51" s="282"/>
      <c r="B51" s="283"/>
      <c r="C51" s="284" t="s">
        <v>407</v>
      </c>
      <c r="D51" s="656" t="s">
        <v>434</v>
      </c>
      <c r="E51" s="654"/>
      <c r="F51" s="657"/>
      <c r="G51" s="285">
        <v>41654</v>
      </c>
      <c r="H51" s="120" t="s">
        <v>413</v>
      </c>
      <c r="I51" s="108">
        <v>1.5</v>
      </c>
      <c r="J51" s="11">
        <v>1</v>
      </c>
      <c r="K51" s="108">
        <f t="shared" si="3"/>
        <v>1.5</v>
      </c>
      <c r="L51" s="651"/>
      <c r="M51" s="651"/>
      <c r="N51" s="286"/>
      <c r="O51" s="218"/>
      <c r="P51" s="218"/>
      <c r="Q51" s="218"/>
      <c r="R51" s="218"/>
      <c r="S51" s="218"/>
      <c r="T51" s="218"/>
      <c r="U51" s="218"/>
      <c r="V51" s="218"/>
      <c r="W51" s="218"/>
      <c r="X51" s="218"/>
      <c r="Y51" s="218"/>
      <c r="Z51" s="218"/>
      <c r="AA51" s="218"/>
      <c r="AB51" s="218"/>
      <c r="AC51" s="218"/>
      <c r="AD51" s="218"/>
      <c r="AE51" s="218"/>
      <c r="AF51" s="218"/>
      <c r="AG51" s="218"/>
      <c r="AH51" s="218"/>
    </row>
    <row r="52" spans="1:34" ht="27.75" customHeight="1">
      <c r="A52" s="282"/>
      <c r="B52" s="283"/>
      <c r="C52" s="287" t="s">
        <v>435</v>
      </c>
      <c r="D52" s="658" t="s">
        <v>436</v>
      </c>
      <c r="E52" s="659"/>
      <c r="F52" s="660"/>
      <c r="G52" s="288">
        <v>41654</v>
      </c>
      <c r="H52" s="289" t="s">
        <v>413</v>
      </c>
      <c r="I52" s="108">
        <v>1.5</v>
      </c>
      <c r="J52" s="11">
        <v>1</v>
      </c>
      <c r="K52" s="108">
        <f t="shared" si="3"/>
        <v>1.5</v>
      </c>
      <c r="L52" s="652"/>
      <c r="M52" s="652"/>
      <c r="N52" s="286"/>
      <c r="O52" s="218"/>
      <c r="P52" s="218"/>
      <c r="Q52" s="218"/>
      <c r="R52" s="218"/>
      <c r="S52" s="218"/>
      <c r="T52" s="218"/>
      <c r="U52" s="218"/>
      <c r="V52" s="218"/>
      <c r="W52" s="218"/>
      <c r="X52" s="218"/>
      <c r="Y52" s="218"/>
      <c r="Z52" s="218"/>
      <c r="AA52" s="218"/>
      <c r="AB52" s="218"/>
      <c r="AC52" s="218"/>
      <c r="AD52" s="218"/>
      <c r="AE52" s="218"/>
      <c r="AF52" s="218"/>
      <c r="AG52" s="218"/>
      <c r="AH52" s="218"/>
    </row>
    <row r="53" spans="1:34" ht="24.75" customHeight="1">
      <c r="A53" s="60"/>
      <c r="B53" s="15"/>
      <c r="C53" s="751" t="s">
        <v>409</v>
      </c>
      <c r="D53" s="654"/>
      <c r="E53" s="654"/>
      <c r="F53" s="654"/>
      <c r="G53" s="654"/>
      <c r="H53" s="726"/>
      <c r="I53" s="265">
        <f>SUM(I48:I52)</f>
        <v>8.5</v>
      </c>
      <c r="J53" s="265"/>
      <c r="K53" s="266">
        <f>SUM(K48:K52)</f>
        <v>8.5</v>
      </c>
      <c r="L53" s="250"/>
      <c r="M53" s="267"/>
      <c r="N53" s="268"/>
      <c r="O53" s="1"/>
      <c r="P53" s="1"/>
      <c r="Q53" s="1"/>
      <c r="R53" s="1"/>
      <c r="S53" s="1"/>
      <c r="T53" s="1"/>
      <c r="U53" s="1"/>
      <c r="V53" s="1"/>
      <c r="W53" s="1"/>
      <c r="X53" s="1"/>
      <c r="Y53" s="1"/>
      <c r="Z53" s="228"/>
      <c r="AA53" s="228"/>
      <c r="AB53" s="228"/>
      <c r="AC53" s="228"/>
      <c r="AD53" s="228"/>
      <c r="AE53" s="228"/>
      <c r="AF53" s="228"/>
      <c r="AG53" s="228"/>
      <c r="AH53" s="228"/>
    </row>
    <row r="54" spans="1:34" ht="24.75" customHeight="1">
      <c r="A54" s="282"/>
      <c r="B54" s="283"/>
      <c r="C54" s="775" t="s">
        <v>437</v>
      </c>
      <c r="D54" s="685"/>
      <c r="E54" s="685"/>
      <c r="F54" s="685"/>
      <c r="G54" s="685"/>
      <c r="H54" s="685"/>
      <c r="I54" s="685"/>
      <c r="J54" s="685"/>
      <c r="K54" s="685"/>
      <c r="L54" s="686"/>
      <c r="M54" s="238"/>
      <c r="N54" s="286"/>
      <c r="O54" s="218"/>
      <c r="P54" s="218"/>
      <c r="Q54" s="218"/>
      <c r="R54" s="218"/>
      <c r="S54" s="218"/>
      <c r="T54" s="218"/>
      <c r="U54" s="218"/>
      <c r="V54" s="218"/>
      <c r="W54" s="218"/>
      <c r="X54" s="218"/>
      <c r="Y54" s="218"/>
      <c r="Z54" s="218"/>
      <c r="AA54" s="218"/>
      <c r="AB54" s="218"/>
      <c r="AC54" s="218"/>
      <c r="AD54" s="218"/>
      <c r="AE54" s="218"/>
      <c r="AF54" s="218"/>
      <c r="AG54" s="218"/>
      <c r="AH54" s="218"/>
    </row>
    <row r="55" spans="1:34" ht="27.75" customHeight="1">
      <c r="A55" s="282"/>
      <c r="B55" s="283"/>
      <c r="C55" s="290" t="s">
        <v>310</v>
      </c>
      <c r="D55" s="111" t="s">
        <v>420</v>
      </c>
      <c r="E55" s="110"/>
      <c r="F55" s="110"/>
      <c r="G55" s="285">
        <v>41876</v>
      </c>
      <c r="H55" s="99" t="s">
        <v>413</v>
      </c>
      <c r="I55" s="108">
        <v>1.5</v>
      </c>
      <c r="J55" s="11">
        <v>1</v>
      </c>
      <c r="K55" s="108">
        <f t="shared" ref="K55:K58" si="4">I55*J55</f>
        <v>1.5</v>
      </c>
      <c r="L55" s="275" t="s">
        <v>438</v>
      </c>
      <c r="M55" s="740" t="s">
        <v>439</v>
      </c>
      <c r="N55" s="286"/>
      <c r="O55" s="218"/>
      <c r="P55" s="218"/>
      <c r="Q55" s="218"/>
      <c r="R55" s="218"/>
      <c r="S55" s="218"/>
      <c r="T55" s="218"/>
      <c r="U55" s="218"/>
      <c r="V55" s="218"/>
      <c r="W55" s="218"/>
      <c r="X55" s="218"/>
      <c r="Y55" s="218"/>
      <c r="Z55" s="218"/>
      <c r="AA55" s="218"/>
      <c r="AB55" s="218"/>
      <c r="AC55" s="218"/>
      <c r="AD55" s="218"/>
      <c r="AE55" s="218"/>
      <c r="AF55" s="218"/>
      <c r="AG55" s="218"/>
      <c r="AH55" s="218"/>
    </row>
    <row r="56" spans="1:34" ht="27.75" customHeight="1">
      <c r="A56" s="282"/>
      <c r="B56" s="283"/>
      <c r="C56" s="290" t="s">
        <v>289</v>
      </c>
      <c r="D56" s="291" t="s">
        <v>424</v>
      </c>
      <c r="E56" s="291"/>
      <c r="F56" s="291"/>
      <c r="G56" s="285">
        <v>41866</v>
      </c>
      <c r="H56" s="99" t="s">
        <v>413</v>
      </c>
      <c r="I56" s="148">
        <v>2</v>
      </c>
      <c r="J56" s="11">
        <v>1</v>
      </c>
      <c r="K56" s="108">
        <f t="shared" si="4"/>
        <v>2</v>
      </c>
      <c r="L56" s="741" t="s">
        <v>440</v>
      </c>
      <c r="M56" s="651"/>
      <c r="N56" s="286"/>
      <c r="O56" s="218"/>
      <c r="P56" s="218"/>
      <c r="Q56" s="218"/>
      <c r="R56" s="218"/>
      <c r="S56" s="218"/>
      <c r="T56" s="218"/>
      <c r="U56" s="218"/>
      <c r="V56" s="218"/>
      <c r="W56" s="218"/>
      <c r="X56" s="218"/>
      <c r="Y56" s="218"/>
      <c r="Z56" s="218"/>
      <c r="AA56" s="218"/>
      <c r="AB56" s="218"/>
      <c r="AC56" s="218"/>
      <c r="AD56" s="218"/>
      <c r="AE56" s="218"/>
      <c r="AF56" s="218"/>
      <c r="AG56" s="218"/>
      <c r="AH56" s="218"/>
    </row>
    <row r="57" spans="1:34" ht="27.75" customHeight="1">
      <c r="A57" s="282"/>
      <c r="B57" s="283"/>
      <c r="C57" s="290" t="s">
        <v>313</v>
      </c>
      <c r="D57" s="291" t="s">
        <v>441</v>
      </c>
      <c r="E57" s="291"/>
      <c r="F57" s="291"/>
      <c r="G57" s="285">
        <v>41866</v>
      </c>
      <c r="H57" s="120" t="s">
        <v>413</v>
      </c>
      <c r="I57" s="108">
        <v>1.5</v>
      </c>
      <c r="J57" s="11">
        <v>1</v>
      </c>
      <c r="K57" s="108">
        <f t="shared" si="4"/>
        <v>1.5</v>
      </c>
      <c r="L57" s="651"/>
      <c r="M57" s="651"/>
      <c r="N57" s="286"/>
      <c r="O57" s="218"/>
      <c r="P57" s="218"/>
      <c r="Q57" s="218"/>
      <c r="R57" s="218"/>
      <c r="S57" s="218"/>
      <c r="T57" s="218"/>
      <c r="U57" s="218"/>
      <c r="V57" s="218"/>
      <c r="W57" s="218"/>
      <c r="X57" s="218"/>
      <c r="Y57" s="218"/>
      <c r="Z57" s="218"/>
      <c r="AA57" s="218"/>
      <c r="AB57" s="218"/>
      <c r="AC57" s="218"/>
      <c r="AD57" s="218"/>
      <c r="AE57" s="218"/>
      <c r="AF57" s="218"/>
      <c r="AG57" s="218"/>
      <c r="AH57" s="218"/>
    </row>
    <row r="58" spans="1:34" ht="27.75" customHeight="1">
      <c r="A58" s="282"/>
      <c r="B58" s="283"/>
      <c r="C58" s="290" t="s">
        <v>407</v>
      </c>
      <c r="D58" s="111" t="s">
        <v>408</v>
      </c>
      <c r="E58" s="110"/>
      <c r="F58" s="110"/>
      <c r="G58" s="285">
        <v>41866</v>
      </c>
      <c r="H58" s="120" t="s">
        <v>413</v>
      </c>
      <c r="I58" s="170">
        <v>2</v>
      </c>
      <c r="J58" s="11">
        <v>1</v>
      </c>
      <c r="K58" s="108">
        <f t="shared" si="4"/>
        <v>2</v>
      </c>
      <c r="L58" s="652"/>
      <c r="M58" s="652"/>
      <c r="N58" s="286"/>
      <c r="O58" s="218"/>
      <c r="P58" s="218"/>
      <c r="Q58" s="218"/>
      <c r="R58" s="218"/>
      <c r="S58" s="218"/>
      <c r="T58" s="218"/>
      <c r="U58" s="218"/>
      <c r="V58" s="218"/>
      <c r="W58" s="218"/>
      <c r="X58" s="218"/>
      <c r="Y58" s="218"/>
      <c r="Z58" s="218"/>
      <c r="AA58" s="218"/>
      <c r="AB58" s="218"/>
      <c r="AC58" s="218"/>
      <c r="AD58" s="218"/>
      <c r="AE58" s="218"/>
      <c r="AF58" s="218"/>
      <c r="AG58" s="218"/>
      <c r="AH58" s="218"/>
    </row>
    <row r="59" spans="1:34" ht="24.75" customHeight="1">
      <c r="A59" s="60"/>
      <c r="B59" s="15"/>
      <c r="C59" s="751" t="s">
        <v>409</v>
      </c>
      <c r="D59" s="654"/>
      <c r="E59" s="654"/>
      <c r="F59" s="654"/>
      <c r="G59" s="654"/>
      <c r="H59" s="726"/>
      <c r="I59" s="265">
        <f>SUM(I54:I58)</f>
        <v>7</v>
      </c>
      <c r="J59" s="265"/>
      <c r="K59" s="266">
        <f>SUM(K55:K58)</f>
        <v>7</v>
      </c>
      <c r="L59" s="250"/>
      <c r="M59" s="267"/>
      <c r="N59" s="268"/>
      <c r="O59" s="1"/>
      <c r="P59" s="1"/>
      <c r="Q59" s="1"/>
      <c r="R59" s="1"/>
      <c r="S59" s="1"/>
      <c r="T59" s="1"/>
      <c r="U59" s="1"/>
      <c r="V59" s="1"/>
      <c r="W59" s="1"/>
      <c r="X59" s="1"/>
      <c r="Y59" s="1"/>
      <c r="Z59" s="228"/>
      <c r="AA59" s="228"/>
      <c r="AB59" s="228"/>
      <c r="AC59" s="228"/>
      <c r="AD59" s="228"/>
      <c r="AE59" s="228"/>
      <c r="AF59" s="228"/>
      <c r="AG59" s="228"/>
      <c r="AH59" s="228"/>
    </row>
    <row r="60" spans="1:34" ht="27.75" customHeight="1">
      <c r="A60" s="282"/>
      <c r="B60" s="283"/>
      <c r="C60" s="754" t="s">
        <v>442</v>
      </c>
      <c r="D60" s="659"/>
      <c r="E60" s="659"/>
      <c r="F60" s="659"/>
      <c r="G60" s="659"/>
      <c r="H60" s="659"/>
      <c r="I60" s="659"/>
      <c r="J60" s="659"/>
      <c r="K60" s="659"/>
      <c r="L60" s="659"/>
      <c r="M60" s="238"/>
      <c r="N60" s="286"/>
      <c r="O60" s="218"/>
      <c r="P60" s="218"/>
      <c r="Q60" s="218"/>
      <c r="R60" s="218"/>
      <c r="S60" s="218"/>
      <c r="T60" s="218"/>
      <c r="U60" s="218"/>
      <c r="V60" s="218"/>
      <c r="W60" s="218"/>
      <c r="X60" s="218"/>
      <c r="Y60" s="218"/>
      <c r="Z60" s="218"/>
      <c r="AA60" s="218"/>
      <c r="AB60" s="218"/>
      <c r="AC60" s="218"/>
      <c r="AD60" s="218"/>
      <c r="AE60" s="218"/>
      <c r="AF60" s="218"/>
      <c r="AG60" s="218"/>
      <c r="AH60" s="218"/>
    </row>
    <row r="61" spans="1:34" ht="27.75" customHeight="1">
      <c r="A61" s="282"/>
      <c r="B61" s="283"/>
      <c r="C61" s="290" t="s">
        <v>310</v>
      </c>
      <c r="D61" s="43" t="s">
        <v>443</v>
      </c>
      <c r="E61" s="291"/>
      <c r="F61" s="291"/>
      <c r="G61" s="285">
        <v>42019</v>
      </c>
      <c r="H61" s="99" t="s">
        <v>413</v>
      </c>
      <c r="I61" s="108">
        <v>1.5</v>
      </c>
      <c r="J61" s="11">
        <v>1</v>
      </c>
      <c r="K61" s="108">
        <f t="shared" ref="K61:K66" si="5">I61*J61</f>
        <v>1.5</v>
      </c>
      <c r="L61" s="741" t="s">
        <v>444</v>
      </c>
      <c r="M61" s="740" t="s">
        <v>445</v>
      </c>
      <c r="N61" s="286"/>
      <c r="O61" s="218"/>
      <c r="P61" s="218"/>
      <c r="Q61" s="218"/>
      <c r="R61" s="218"/>
      <c r="S61" s="218"/>
      <c r="T61" s="218"/>
      <c r="U61" s="218"/>
      <c r="V61" s="218"/>
      <c r="W61" s="218"/>
      <c r="X61" s="218"/>
      <c r="Y61" s="218"/>
      <c r="Z61" s="218"/>
      <c r="AA61" s="218"/>
      <c r="AB61" s="218"/>
      <c r="AC61" s="218"/>
      <c r="AD61" s="218"/>
      <c r="AE61" s="218"/>
      <c r="AF61" s="218"/>
      <c r="AG61" s="218"/>
      <c r="AH61" s="218"/>
    </row>
    <row r="62" spans="1:34" ht="27.75" customHeight="1">
      <c r="A62" s="282"/>
      <c r="B62" s="283"/>
      <c r="C62" s="290" t="s">
        <v>289</v>
      </c>
      <c r="D62" s="43" t="s">
        <v>446</v>
      </c>
      <c r="E62" s="291"/>
      <c r="F62" s="291"/>
      <c r="G62" s="285">
        <v>42019</v>
      </c>
      <c r="H62" s="99" t="s">
        <v>413</v>
      </c>
      <c r="I62" s="108">
        <v>0.5</v>
      </c>
      <c r="J62" s="11">
        <v>1</v>
      </c>
      <c r="K62" s="108">
        <f t="shared" si="5"/>
        <v>0.5</v>
      </c>
      <c r="L62" s="651"/>
      <c r="M62" s="651"/>
      <c r="N62" s="286"/>
      <c r="O62" s="218"/>
      <c r="P62" s="218"/>
      <c r="Q62" s="218"/>
      <c r="R62" s="218"/>
      <c r="S62" s="218"/>
      <c r="T62" s="218"/>
      <c r="U62" s="218"/>
      <c r="V62" s="218"/>
      <c r="W62" s="218"/>
      <c r="X62" s="218"/>
      <c r="Y62" s="218"/>
      <c r="Z62" s="218"/>
      <c r="AA62" s="218"/>
      <c r="AB62" s="218"/>
      <c r="AC62" s="218"/>
      <c r="AD62" s="218"/>
      <c r="AE62" s="218"/>
      <c r="AF62" s="218"/>
      <c r="AG62" s="218"/>
      <c r="AH62" s="218"/>
    </row>
    <row r="63" spans="1:34" ht="27.75" customHeight="1">
      <c r="A63" s="282"/>
      <c r="B63" s="283"/>
      <c r="C63" s="290" t="s">
        <v>313</v>
      </c>
      <c r="D63" s="51" t="s">
        <v>447</v>
      </c>
      <c r="E63" s="111"/>
      <c r="F63" s="110"/>
      <c r="G63" s="285">
        <v>42019</v>
      </c>
      <c r="H63" s="99" t="s">
        <v>413</v>
      </c>
      <c r="I63" s="108">
        <v>2</v>
      </c>
      <c r="J63" s="11">
        <v>1</v>
      </c>
      <c r="K63" s="108">
        <f t="shared" si="5"/>
        <v>2</v>
      </c>
      <c r="L63" s="651"/>
      <c r="M63" s="651"/>
      <c r="N63" s="286"/>
      <c r="O63" s="218"/>
      <c r="P63" s="218"/>
      <c r="Q63" s="218"/>
      <c r="R63" s="218"/>
      <c r="S63" s="218"/>
      <c r="T63" s="218"/>
      <c r="U63" s="218"/>
      <c r="V63" s="218"/>
      <c r="W63" s="218"/>
      <c r="X63" s="218"/>
      <c r="Y63" s="218"/>
      <c r="Z63" s="218"/>
      <c r="AA63" s="218"/>
      <c r="AB63" s="218"/>
      <c r="AC63" s="218"/>
      <c r="AD63" s="218"/>
      <c r="AE63" s="218"/>
      <c r="AF63" s="218"/>
      <c r="AG63" s="218"/>
      <c r="AH63" s="218"/>
    </row>
    <row r="64" spans="1:34" ht="27.75" customHeight="1">
      <c r="A64" s="282"/>
      <c r="B64" s="283"/>
      <c r="C64" s="284" t="s">
        <v>407</v>
      </c>
      <c r="D64" s="110" t="s">
        <v>408</v>
      </c>
      <c r="E64" s="110"/>
      <c r="F64" s="110"/>
      <c r="G64" s="285">
        <v>42019</v>
      </c>
      <c r="H64" s="99" t="s">
        <v>413</v>
      </c>
      <c r="I64" s="108">
        <v>2</v>
      </c>
      <c r="J64" s="11">
        <v>1</v>
      </c>
      <c r="K64" s="108">
        <f t="shared" si="5"/>
        <v>2</v>
      </c>
      <c r="L64" s="651"/>
      <c r="M64" s="651"/>
      <c r="N64" s="286"/>
      <c r="O64" s="218"/>
      <c r="P64" s="218"/>
      <c r="Q64" s="218"/>
      <c r="R64" s="218"/>
      <c r="S64" s="218"/>
      <c r="T64" s="218"/>
      <c r="U64" s="218"/>
      <c r="V64" s="218"/>
      <c r="W64" s="218"/>
      <c r="X64" s="218"/>
      <c r="Y64" s="218"/>
      <c r="Z64" s="218"/>
      <c r="AA64" s="218"/>
      <c r="AB64" s="218"/>
      <c r="AC64" s="218"/>
      <c r="AD64" s="218"/>
      <c r="AE64" s="218"/>
      <c r="AF64" s="218"/>
      <c r="AG64" s="218"/>
      <c r="AH64" s="218"/>
    </row>
    <row r="65" spans="1:34" ht="27.75" customHeight="1">
      <c r="A65" s="282"/>
      <c r="B65" s="283"/>
      <c r="C65" s="284" t="s">
        <v>435</v>
      </c>
      <c r="D65" s="110" t="s">
        <v>448</v>
      </c>
      <c r="E65" s="110"/>
      <c r="F65" s="110"/>
      <c r="G65" s="285">
        <v>42019</v>
      </c>
      <c r="H65" s="99" t="s">
        <v>413</v>
      </c>
      <c r="I65" s="108">
        <v>2</v>
      </c>
      <c r="J65" s="11">
        <v>1</v>
      </c>
      <c r="K65" s="108">
        <f t="shared" si="5"/>
        <v>2</v>
      </c>
      <c r="L65" s="652"/>
      <c r="M65" s="651"/>
      <c r="N65" s="286"/>
      <c r="O65" s="218"/>
      <c r="P65" s="218"/>
      <c r="Q65" s="218"/>
      <c r="R65" s="218"/>
      <c r="S65" s="218"/>
      <c r="T65" s="218"/>
      <c r="U65" s="218"/>
      <c r="V65" s="218"/>
      <c r="W65" s="218"/>
      <c r="X65" s="218"/>
      <c r="Y65" s="218"/>
      <c r="Z65" s="218"/>
      <c r="AA65" s="218"/>
      <c r="AB65" s="218"/>
      <c r="AC65" s="218"/>
      <c r="AD65" s="218"/>
      <c r="AE65" s="218"/>
      <c r="AF65" s="218"/>
      <c r="AG65" s="218"/>
      <c r="AH65" s="218"/>
    </row>
    <row r="66" spans="1:34" ht="27.75" customHeight="1">
      <c r="A66" s="282"/>
      <c r="B66" s="283"/>
      <c r="C66" s="284" t="s">
        <v>449</v>
      </c>
      <c r="D66" s="110" t="s">
        <v>429</v>
      </c>
      <c r="E66" s="110"/>
      <c r="F66" s="110"/>
      <c r="G66" s="285">
        <v>41864</v>
      </c>
      <c r="H66" s="120" t="s">
        <v>413</v>
      </c>
      <c r="I66" s="292">
        <v>1.5</v>
      </c>
      <c r="J66" s="11">
        <v>1</v>
      </c>
      <c r="K66" s="108">
        <f t="shared" si="5"/>
        <v>1.5</v>
      </c>
      <c r="L66" s="275" t="s">
        <v>450</v>
      </c>
      <c r="M66" s="652"/>
      <c r="N66" s="286"/>
      <c r="O66" s="218"/>
      <c r="P66" s="218"/>
      <c r="Q66" s="218"/>
      <c r="R66" s="218"/>
      <c r="S66" s="218"/>
      <c r="T66" s="218"/>
      <c r="U66" s="218"/>
      <c r="V66" s="218"/>
      <c r="W66" s="218"/>
      <c r="X66" s="218"/>
      <c r="Y66" s="218"/>
      <c r="Z66" s="218"/>
      <c r="AA66" s="218"/>
      <c r="AB66" s="218"/>
      <c r="AC66" s="218"/>
      <c r="AD66" s="218"/>
      <c r="AE66" s="218"/>
      <c r="AF66" s="218"/>
      <c r="AG66" s="218"/>
      <c r="AH66" s="218"/>
    </row>
    <row r="67" spans="1:34" ht="24.75" customHeight="1">
      <c r="A67" s="60"/>
      <c r="B67" s="15"/>
      <c r="C67" s="753" t="s">
        <v>409</v>
      </c>
      <c r="D67" s="735"/>
      <c r="E67" s="735"/>
      <c r="F67" s="735"/>
      <c r="G67" s="735"/>
      <c r="H67" s="736"/>
      <c r="I67" s="265">
        <f>SUM(I61:I66)</f>
        <v>9.5</v>
      </c>
      <c r="J67" s="265"/>
      <c r="K67" s="266">
        <f>SUM(K61:K66)</f>
        <v>9.5</v>
      </c>
      <c r="L67" s="250"/>
      <c r="M67" s="267"/>
      <c r="N67" s="268"/>
      <c r="O67" s="1"/>
      <c r="P67" s="1"/>
      <c r="Q67" s="1"/>
      <c r="R67" s="1"/>
      <c r="S67" s="1"/>
      <c r="T67" s="1"/>
      <c r="U67" s="1"/>
      <c r="V67" s="1"/>
      <c r="W67" s="1"/>
      <c r="X67" s="1"/>
      <c r="Y67" s="1"/>
      <c r="Z67" s="228"/>
      <c r="AA67" s="228"/>
      <c r="AB67" s="228"/>
      <c r="AC67" s="228"/>
      <c r="AD67" s="228"/>
      <c r="AE67" s="228"/>
      <c r="AF67" s="228"/>
      <c r="AG67" s="228"/>
      <c r="AH67" s="228"/>
    </row>
    <row r="68" spans="1:34" ht="27.75" customHeight="1">
      <c r="A68" s="282"/>
      <c r="B68" s="283"/>
      <c r="C68" s="754" t="s">
        <v>451</v>
      </c>
      <c r="D68" s="659"/>
      <c r="E68" s="659"/>
      <c r="F68" s="659"/>
      <c r="G68" s="659"/>
      <c r="H68" s="659"/>
      <c r="I68" s="659"/>
      <c r="J68" s="659"/>
      <c r="K68" s="659"/>
      <c r="L68" s="659"/>
      <c r="M68" s="238"/>
      <c r="N68" s="286"/>
      <c r="O68" s="218"/>
      <c r="P68" s="218"/>
      <c r="Q68" s="218"/>
      <c r="R68" s="218"/>
      <c r="S68" s="218"/>
      <c r="T68" s="218"/>
      <c r="U68" s="218"/>
      <c r="V68" s="218"/>
      <c r="W68" s="218"/>
      <c r="X68" s="218"/>
      <c r="Y68" s="218"/>
      <c r="Z68" s="218"/>
      <c r="AA68" s="218"/>
      <c r="AB68" s="218"/>
      <c r="AC68" s="218"/>
      <c r="AD68" s="218"/>
      <c r="AE68" s="218"/>
      <c r="AF68" s="218"/>
      <c r="AG68" s="218"/>
      <c r="AH68" s="218"/>
    </row>
    <row r="69" spans="1:34" ht="27.75" customHeight="1">
      <c r="A69" s="282"/>
      <c r="B69" s="283"/>
      <c r="C69" s="290" t="s">
        <v>310</v>
      </c>
      <c r="D69" s="111" t="s">
        <v>420</v>
      </c>
      <c r="E69" s="110"/>
      <c r="F69" s="110"/>
      <c r="G69" s="285">
        <v>42220</v>
      </c>
      <c r="H69" s="99" t="s">
        <v>413</v>
      </c>
      <c r="I69" s="108">
        <v>1.5</v>
      </c>
      <c r="J69" s="11">
        <v>1</v>
      </c>
      <c r="K69" s="105">
        <f t="shared" ref="K69:K74" si="6">I69*J69</f>
        <v>1.5</v>
      </c>
      <c r="L69" s="275" t="s">
        <v>452</v>
      </c>
      <c r="M69" s="740" t="s">
        <v>453</v>
      </c>
      <c r="N69" s="286"/>
      <c r="O69" s="218"/>
      <c r="P69" s="218"/>
      <c r="Q69" s="218"/>
      <c r="R69" s="218"/>
      <c r="S69" s="218"/>
      <c r="T69" s="218"/>
      <c r="U69" s="218"/>
      <c r="V69" s="218"/>
      <c r="W69" s="218"/>
      <c r="X69" s="218"/>
      <c r="Y69" s="218"/>
      <c r="Z69" s="218"/>
      <c r="AA69" s="218"/>
      <c r="AB69" s="218"/>
      <c r="AC69" s="218"/>
      <c r="AD69" s="218"/>
      <c r="AE69" s="218"/>
      <c r="AF69" s="218"/>
      <c r="AG69" s="218"/>
      <c r="AH69" s="218"/>
    </row>
    <row r="70" spans="1:34" ht="27.75" customHeight="1">
      <c r="A70" s="282"/>
      <c r="B70" s="283"/>
      <c r="C70" s="290" t="s">
        <v>289</v>
      </c>
      <c r="D70" s="291" t="s">
        <v>424</v>
      </c>
      <c r="E70" s="291"/>
      <c r="F70" s="291"/>
      <c r="G70" s="285">
        <v>42231</v>
      </c>
      <c r="H70" s="99" t="s">
        <v>413</v>
      </c>
      <c r="I70" s="108">
        <v>2</v>
      </c>
      <c r="J70" s="11">
        <v>1</v>
      </c>
      <c r="K70" s="105">
        <f t="shared" si="6"/>
        <v>2</v>
      </c>
      <c r="L70" s="741" t="s">
        <v>454</v>
      </c>
      <c r="M70" s="651"/>
      <c r="N70" s="286"/>
      <c r="O70" s="218"/>
      <c r="P70" s="218"/>
      <c r="Q70" s="218"/>
      <c r="R70" s="218"/>
      <c r="S70" s="218"/>
      <c r="T70" s="218"/>
      <c r="U70" s="218"/>
      <c r="V70" s="218"/>
      <c r="W70" s="218"/>
      <c r="X70" s="218"/>
      <c r="Y70" s="218"/>
      <c r="Z70" s="218"/>
      <c r="AA70" s="218"/>
      <c r="AB70" s="218"/>
      <c r="AC70" s="218"/>
      <c r="AD70" s="218"/>
      <c r="AE70" s="218"/>
      <c r="AF70" s="218"/>
      <c r="AG70" s="218"/>
      <c r="AH70" s="218"/>
    </row>
    <row r="71" spans="1:34" ht="27.75" customHeight="1">
      <c r="A71" s="282"/>
      <c r="B71" s="283"/>
      <c r="C71" s="290" t="s">
        <v>313</v>
      </c>
      <c r="D71" s="291" t="s">
        <v>455</v>
      </c>
      <c r="E71" s="291"/>
      <c r="F71" s="291"/>
      <c r="G71" s="285">
        <v>42231</v>
      </c>
      <c r="H71" s="99" t="s">
        <v>413</v>
      </c>
      <c r="I71" s="108">
        <v>1.5</v>
      </c>
      <c r="J71" s="11">
        <v>1</v>
      </c>
      <c r="K71" s="105">
        <f t="shared" si="6"/>
        <v>1.5</v>
      </c>
      <c r="L71" s="651"/>
      <c r="M71" s="651"/>
      <c r="N71" s="286"/>
      <c r="O71" s="218"/>
      <c r="P71" s="218"/>
      <c r="Q71" s="218"/>
      <c r="R71" s="218"/>
      <c r="S71" s="218"/>
      <c r="T71" s="218"/>
      <c r="U71" s="218"/>
      <c r="V71" s="218"/>
      <c r="W71" s="218"/>
      <c r="X71" s="218"/>
      <c r="Y71" s="218"/>
      <c r="Z71" s="218"/>
      <c r="AA71" s="218"/>
      <c r="AB71" s="218"/>
      <c r="AC71" s="218"/>
      <c r="AD71" s="218"/>
      <c r="AE71" s="218"/>
      <c r="AF71" s="218"/>
      <c r="AG71" s="218"/>
      <c r="AH71" s="218"/>
    </row>
    <row r="72" spans="1:34" ht="27.75" customHeight="1">
      <c r="A72" s="282"/>
      <c r="B72" s="283"/>
      <c r="C72" s="290" t="s">
        <v>407</v>
      </c>
      <c r="D72" s="291" t="s">
        <v>456</v>
      </c>
      <c r="E72" s="291"/>
      <c r="F72" s="291"/>
      <c r="G72" s="285">
        <v>42231</v>
      </c>
      <c r="H72" s="99" t="s">
        <v>413</v>
      </c>
      <c r="I72" s="108">
        <v>1.5</v>
      </c>
      <c r="J72" s="11">
        <v>1</v>
      </c>
      <c r="K72" s="105">
        <f t="shared" si="6"/>
        <v>1.5</v>
      </c>
      <c r="L72" s="651"/>
      <c r="M72" s="651"/>
      <c r="N72" s="286"/>
      <c r="O72" s="218"/>
      <c r="P72" s="218"/>
      <c r="Q72" s="218"/>
      <c r="R72" s="218"/>
      <c r="S72" s="218"/>
      <c r="T72" s="218"/>
      <c r="U72" s="218"/>
      <c r="V72" s="218"/>
      <c r="W72" s="218"/>
      <c r="X72" s="218"/>
      <c r="Y72" s="218"/>
      <c r="Z72" s="218"/>
      <c r="AA72" s="218"/>
      <c r="AB72" s="218"/>
      <c r="AC72" s="218"/>
      <c r="AD72" s="218"/>
      <c r="AE72" s="218"/>
      <c r="AF72" s="218"/>
      <c r="AG72" s="218"/>
      <c r="AH72" s="218"/>
    </row>
    <row r="73" spans="1:34" ht="27.75" customHeight="1">
      <c r="A73" s="282"/>
      <c r="B73" s="283"/>
      <c r="C73" s="290" t="s">
        <v>435</v>
      </c>
      <c r="D73" s="291" t="s">
        <v>457</v>
      </c>
      <c r="E73" s="291"/>
      <c r="F73" s="291"/>
      <c r="G73" s="285">
        <v>42231</v>
      </c>
      <c r="H73" s="99" t="s">
        <v>413</v>
      </c>
      <c r="I73" s="108">
        <v>1</v>
      </c>
      <c r="J73" s="11">
        <v>1</v>
      </c>
      <c r="K73" s="108">
        <f t="shared" si="6"/>
        <v>1</v>
      </c>
      <c r="L73" s="651"/>
      <c r="M73" s="651"/>
      <c r="N73" s="286"/>
      <c r="O73" s="218"/>
      <c r="P73" s="218"/>
      <c r="Q73" s="218"/>
      <c r="R73" s="218"/>
      <c r="S73" s="218"/>
      <c r="T73" s="218"/>
      <c r="U73" s="218"/>
      <c r="V73" s="218"/>
      <c r="W73" s="218"/>
      <c r="X73" s="218"/>
      <c r="Y73" s="218"/>
      <c r="Z73" s="218"/>
      <c r="AA73" s="218"/>
      <c r="AB73" s="218"/>
      <c r="AC73" s="218"/>
      <c r="AD73" s="218"/>
      <c r="AE73" s="218"/>
      <c r="AF73" s="218"/>
      <c r="AG73" s="218"/>
      <c r="AH73" s="218"/>
    </row>
    <row r="74" spans="1:34" ht="27.75" customHeight="1">
      <c r="A74" s="282"/>
      <c r="B74" s="283"/>
      <c r="C74" s="290" t="s">
        <v>449</v>
      </c>
      <c r="D74" s="111" t="s">
        <v>458</v>
      </c>
      <c r="E74" s="110"/>
      <c r="F74" s="110"/>
      <c r="G74" s="285">
        <v>42231</v>
      </c>
      <c r="H74" s="120" t="s">
        <v>413</v>
      </c>
      <c r="I74" s="292">
        <v>1.5</v>
      </c>
      <c r="J74" s="11">
        <v>1</v>
      </c>
      <c r="K74" s="108">
        <f t="shared" si="6"/>
        <v>1.5</v>
      </c>
      <c r="L74" s="652"/>
      <c r="M74" s="652"/>
      <c r="N74" s="286"/>
      <c r="O74" s="218"/>
      <c r="P74" s="218"/>
      <c r="Q74" s="218"/>
      <c r="R74" s="218"/>
      <c r="S74" s="218"/>
      <c r="T74" s="218"/>
      <c r="U74" s="218"/>
      <c r="V74" s="218"/>
      <c r="W74" s="218"/>
      <c r="X74" s="218"/>
      <c r="Y74" s="218"/>
      <c r="Z74" s="218"/>
      <c r="AA74" s="218"/>
      <c r="AB74" s="218"/>
      <c r="AC74" s="218"/>
      <c r="AD74" s="218"/>
      <c r="AE74" s="218"/>
      <c r="AF74" s="218"/>
      <c r="AG74" s="218"/>
      <c r="AH74" s="218"/>
    </row>
    <row r="75" spans="1:34" ht="24.75" customHeight="1">
      <c r="A75" s="60"/>
      <c r="B75" s="15"/>
      <c r="C75" s="753" t="s">
        <v>409</v>
      </c>
      <c r="D75" s="735"/>
      <c r="E75" s="735"/>
      <c r="F75" s="735"/>
      <c r="G75" s="735"/>
      <c r="H75" s="736"/>
      <c r="I75" s="265">
        <f>SUM(I69:I74)</f>
        <v>9</v>
      </c>
      <c r="J75" s="265"/>
      <c r="K75" s="266">
        <f>SUM(K69:K74)</f>
        <v>9</v>
      </c>
      <c r="L75" s="250"/>
      <c r="M75" s="267"/>
      <c r="N75" s="268"/>
      <c r="O75" s="1"/>
      <c r="P75" s="1"/>
      <c r="Q75" s="1"/>
      <c r="R75" s="1"/>
      <c r="S75" s="1"/>
      <c r="T75" s="1"/>
      <c r="U75" s="1"/>
      <c r="V75" s="1"/>
      <c r="W75" s="1"/>
      <c r="X75" s="1"/>
      <c r="Y75" s="1"/>
      <c r="Z75" s="228"/>
      <c r="AA75" s="228"/>
      <c r="AB75" s="228"/>
      <c r="AC75" s="228"/>
      <c r="AD75" s="228"/>
      <c r="AE75" s="228"/>
      <c r="AF75" s="228"/>
      <c r="AG75" s="228"/>
      <c r="AH75" s="228"/>
    </row>
    <row r="76" spans="1:34" ht="27.75" customHeight="1">
      <c r="A76" s="282"/>
      <c r="B76" s="283"/>
      <c r="C76" s="754" t="s">
        <v>459</v>
      </c>
      <c r="D76" s="659"/>
      <c r="E76" s="659"/>
      <c r="F76" s="659"/>
      <c r="G76" s="659"/>
      <c r="H76" s="659"/>
      <c r="I76" s="659"/>
      <c r="J76" s="659"/>
      <c r="K76" s="659"/>
      <c r="L76" s="659"/>
      <c r="M76" s="238"/>
      <c r="N76" s="286"/>
      <c r="O76" s="218"/>
      <c r="P76" s="218"/>
      <c r="Q76" s="218"/>
      <c r="R76" s="218"/>
      <c r="S76" s="218"/>
      <c r="T76" s="218"/>
      <c r="U76" s="218"/>
      <c r="V76" s="218"/>
      <c r="W76" s="218"/>
      <c r="X76" s="218"/>
      <c r="Y76" s="218"/>
      <c r="Z76" s="218"/>
      <c r="AA76" s="218"/>
      <c r="AB76" s="218"/>
      <c r="AC76" s="218"/>
      <c r="AD76" s="218"/>
      <c r="AE76" s="218"/>
      <c r="AF76" s="218"/>
      <c r="AG76" s="218"/>
      <c r="AH76" s="218"/>
    </row>
    <row r="77" spans="1:34" ht="27.75" customHeight="1">
      <c r="A77" s="282"/>
      <c r="B77" s="283"/>
      <c r="C77" s="290" t="s">
        <v>310</v>
      </c>
      <c r="D77" s="752" t="s">
        <v>443</v>
      </c>
      <c r="E77" s="654"/>
      <c r="F77" s="657"/>
      <c r="G77" s="285">
        <v>42380</v>
      </c>
      <c r="H77" s="99" t="s">
        <v>413</v>
      </c>
      <c r="I77" s="108">
        <v>1.5</v>
      </c>
      <c r="J77" s="11">
        <v>1</v>
      </c>
      <c r="K77" s="105">
        <f t="shared" ref="K77:K82" si="7">I77*J77</f>
        <v>1.5</v>
      </c>
      <c r="L77" s="741" t="s">
        <v>460</v>
      </c>
      <c r="M77" s="740" t="s">
        <v>461</v>
      </c>
      <c r="N77" s="286"/>
      <c r="O77" s="218"/>
      <c r="P77" s="218"/>
      <c r="Q77" s="218"/>
      <c r="R77" s="218"/>
      <c r="S77" s="218"/>
      <c r="T77" s="218"/>
      <c r="U77" s="218"/>
      <c r="V77" s="218"/>
      <c r="W77" s="218"/>
      <c r="X77" s="218"/>
      <c r="Y77" s="218"/>
      <c r="Z77" s="218"/>
      <c r="AA77" s="218"/>
      <c r="AB77" s="218"/>
      <c r="AC77" s="218"/>
      <c r="AD77" s="218"/>
      <c r="AE77" s="218"/>
      <c r="AF77" s="218"/>
      <c r="AG77" s="218"/>
      <c r="AH77" s="218"/>
    </row>
    <row r="78" spans="1:34" ht="27.75" customHeight="1">
      <c r="A78" s="282"/>
      <c r="B78" s="283"/>
      <c r="C78" s="290" t="s">
        <v>289</v>
      </c>
      <c r="D78" s="752" t="s">
        <v>446</v>
      </c>
      <c r="E78" s="654"/>
      <c r="F78" s="657"/>
      <c r="G78" s="285">
        <v>42380</v>
      </c>
      <c r="H78" s="99" t="s">
        <v>413</v>
      </c>
      <c r="I78" s="108">
        <v>0.5</v>
      </c>
      <c r="J78" s="11">
        <v>1</v>
      </c>
      <c r="K78" s="105">
        <f t="shared" si="7"/>
        <v>0.5</v>
      </c>
      <c r="L78" s="651"/>
      <c r="M78" s="651"/>
      <c r="N78" s="286"/>
      <c r="O78" s="218"/>
      <c r="P78" s="218"/>
      <c r="Q78" s="218"/>
      <c r="R78" s="218"/>
      <c r="S78" s="218"/>
      <c r="T78" s="218"/>
      <c r="U78" s="218"/>
      <c r="V78" s="218"/>
      <c r="W78" s="218"/>
      <c r="X78" s="218"/>
      <c r="Y78" s="218"/>
      <c r="Z78" s="218"/>
      <c r="AA78" s="218"/>
      <c r="AB78" s="218"/>
      <c r="AC78" s="218"/>
      <c r="AD78" s="218"/>
      <c r="AE78" s="218"/>
      <c r="AF78" s="218"/>
      <c r="AG78" s="218"/>
      <c r="AH78" s="218"/>
    </row>
    <row r="79" spans="1:34" ht="27.75" customHeight="1">
      <c r="A79" s="282"/>
      <c r="B79" s="283"/>
      <c r="C79" s="290" t="s">
        <v>313</v>
      </c>
      <c r="D79" s="752" t="s">
        <v>447</v>
      </c>
      <c r="E79" s="654"/>
      <c r="F79" s="657"/>
      <c r="G79" s="285">
        <v>42380</v>
      </c>
      <c r="H79" s="99" t="s">
        <v>413</v>
      </c>
      <c r="I79" s="108">
        <v>2</v>
      </c>
      <c r="J79" s="11">
        <v>1</v>
      </c>
      <c r="K79" s="105">
        <f t="shared" si="7"/>
        <v>2</v>
      </c>
      <c r="L79" s="651"/>
      <c r="M79" s="651"/>
      <c r="N79" s="286"/>
      <c r="O79" s="218"/>
      <c r="P79" s="218"/>
      <c r="Q79" s="218"/>
      <c r="R79" s="218"/>
      <c r="S79" s="218"/>
      <c r="T79" s="218"/>
      <c r="U79" s="218"/>
      <c r="V79" s="218"/>
      <c r="W79" s="218"/>
      <c r="X79" s="218"/>
      <c r="Y79" s="218"/>
      <c r="Z79" s="218"/>
      <c r="AA79" s="218"/>
      <c r="AB79" s="218"/>
      <c r="AC79" s="218"/>
      <c r="AD79" s="218"/>
      <c r="AE79" s="218"/>
      <c r="AF79" s="218"/>
      <c r="AG79" s="218"/>
      <c r="AH79" s="218"/>
    </row>
    <row r="80" spans="1:34" ht="27.75" customHeight="1">
      <c r="A80" s="282"/>
      <c r="B80" s="283"/>
      <c r="C80" s="284" t="s">
        <v>407</v>
      </c>
      <c r="D80" s="656" t="s">
        <v>408</v>
      </c>
      <c r="E80" s="654"/>
      <c r="F80" s="657"/>
      <c r="G80" s="285">
        <v>42380</v>
      </c>
      <c r="H80" s="99" t="s">
        <v>413</v>
      </c>
      <c r="I80" s="108">
        <v>2</v>
      </c>
      <c r="J80" s="11">
        <v>1</v>
      </c>
      <c r="K80" s="105">
        <f t="shared" si="7"/>
        <v>2</v>
      </c>
      <c r="L80" s="651"/>
      <c r="M80" s="651"/>
      <c r="N80" s="286"/>
      <c r="O80" s="218"/>
      <c r="P80" s="218"/>
      <c r="Q80" s="218"/>
      <c r="R80" s="218"/>
      <c r="S80" s="218"/>
      <c r="T80" s="218"/>
      <c r="U80" s="218"/>
      <c r="V80" s="218"/>
      <c r="W80" s="218"/>
      <c r="X80" s="218"/>
      <c r="Y80" s="218"/>
      <c r="Z80" s="218"/>
      <c r="AA80" s="218"/>
      <c r="AB80" s="218"/>
      <c r="AC80" s="218"/>
      <c r="AD80" s="218"/>
      <c r="AE80" s="218"/>
      <c r="AF80" s="218"/>
      <c r="AG80" s="218"/>
      <c r="AH80" s="218"/>
    </row>
    <row r="81" spans="1:34" ht="27.75" customHeight="1">
      <c r="A81" s="282"/>
      <c r="B81" s="283"/>
      <c r="C81" s="284" t="s">
        <v>435</v>
      </c>
      <c r="D81" s="656" t="s">
        <v>448</v>
      </c>
      <c r="E81" s="654"/>
      <c r="F81" s="657"/>
      <c r="G81" s="285">
        <v>42380</v>
      </c>
      <c r="H81" s="99" t="s">
        <v>413</v>
      </c>
      <c r="I81" s="108">
        <v>2</v>
      </c>
      <c r="J81" s="11">
        <v>1</v>
      </c>
      <c r="K81" s="105">
        <f t="shared" si="7"/>
        <v>2</v>
      </c>
      <c r="L81" s="651"/>
      <c r="M81" s="651"/>
      <c r="N81" s="286"/>
      <c r="O81" s="218"/>
      <c r="P81" s="218"/>
      <c r="Q81" s="218"/>
      <c r="R81" s="218"/>
      <c r="S81" s="218"/>
      <c r="T81" s="218"/>
      <c r="U81" s="218"/>
      <c r="V81" s="218"/>
      <c r="W81" s="218"/>
      <c r="X81" s="218"/>
      <c r="Y81" s="218"/>
      <c r="Z81" s="218"/>
      <c r="AA81" s="218"/>
      <c r="AB81" s="218"/>
      <c r="AC81" s="218"/>
      <c r="AD81" s="218"/>
      <c r="AE81" s="218"/>
      <c r="AF81" s="218"/>
      <c r="AG81" s="218"/>
      <c r="AH81" s="218"/>
    </row>
    <row r="82" spans="1:34" ht="27.75" customHeight="1">
      <c r="A82" s="282"/>
      <c r="B82" s="283"/>
      <c r="C82" s="284" t="s">
        <v>449</v>
      </c>
      <c r="D82" s="656" t="s">
        <v>462</v>
      </c>
      <c r="E82" s="654"/>
      <c r="F82" s="657"/>
      <c r="G82" s="285">
        <v>42380</v>
      </c>
      <c r="H82" s="99" t="s">
        <v>413</v>
      </c>
      <c r="I82" s="108">
        <v>2</v>
      </c>
      <c r="J82" s="11">
        <v>1</v>
      </c>
      <c r="K82" s="105">
        <f t="shared" si="7"/>
        <v>2</v>
      </c>
      <c r="L82" s="651"/>
      <c r="M82" s="652"/>
      <c r="N82" s="286"/>
      <c r="O82" s="218"/>
      <c r="P82" s="218"/>
      <c r="Q82" s="218"/>
      <c r="R82" s="218"/>
      <c r="S82" s="218"/>
      <c r="T82" s="218"/>
      <c r="U82" s="218"/>
      <c r="V82" s="218"/>
      <c r="W82" s="218"/>
      <c r="X82" s="218"/>
      <c r="Y82" s="218"/>
      <c r="Z82" s="218"/>
      <c r="AA82" s="218"/>
      <c r="AB82" s="218"/>
      <c r="AC82" s="218"/>
      <c r="AD82" s="218"/>
      <c r="AE82" s="218"/>
      <c r="AF82" s="218"/>
      <c r="AG82" s="218"/>
      <c r="AH82" s="218"/>
    </row>
    <row r="83" spans="1:34" ht="24.75" customHeight="1">
      <c r="A83" s="60"/>
      <c r="B83" s="15"/>
      <c r="C83" s="753" t="s">
        <v>409</v>
      </c>
      <c r="D83" s="735"/>
      <c r="E83" s="735"/>
      <c r="F83" s="735"/>
      <c r="G83" s="735"/>
      <c r="H83" s="736"/>
      <c r="I83" s="265">
        <f>SUM(I77:I82)</f>
        <v>10</v>
      </c>
      <c r="J83" s="265"/>
      <c r="K83" s="266">
        <f>SUM(K77:K82)</f>
        <v>10</v>
      </c>
      <c r="L83" s="652"/>
      <c r="M83" s="267"/>
      <c r="N83" s="268"/>
      <c r="O83" s="1"/>
      <c r="P83" s="1"/>
      <c r="Q83" s="1"/>
      <c r="R83" s="1"/>
      <c r="S83" s="1"/>
      <c r="T83" s="1"/>
      <c r="U83" s="1"/>
      <c r="V83" s="1"/>
      <c r="W83" s="1"/>
      <c r="X83" s="1"/>
      <c r="Y83" s="1"/>
      <c r="Z83" s="228"/>
      <c r="AA83" s="228"/>
      <c r="AB83" s="228"/>
      <c r="AC83" s="228"/>
      <c r="AD83" s="228"/>
      <c r="AE83" s="228"/>
      <c r="AF83" s="228"/>
      <c r="AG83" s="228"/>
      <c r="AH83" s="228"/>
    </row>
    <row r="84" spans="1:34" ht="27.75" customHeight="1">
      <c r="A84" s="282"/>
      <c r="B84" s="283"/>
      <c r="C84" s="755" t="s">
        <v>463</v>
      </c>
      <c r="D84" s="654"/>
      <c r="E84" s="654"/>
      <c r="F84" s="654"/>
      <c r="G84" s="654"/>
      <c r="H84" s="654"/>
      <c r="I84" s="654"/>
      <c r="J84" s="654"/>
      <c r="K84" s="654"/>
      <c r="L84" s="654"/>
      <c r="M84" s="238"/>
      <c r="N84" s="286"/>
      <c r="O84" s="218"/>
      <c r="P84" s="218"/>
      <c r="Q84" s="218"/>
      <c r="R84" s="218"/>
      <c r="S84" s="218"/>
      <c r="T84" s="218"/>
      <c r="U84" s="218"/>
      <c r="V84" s="218"/>
      <c r="W84" s="218"/>
      <c r="X84" s="218"/>
      <c r="Y84" s="218"/>
      <c r="Z84" s="218"/>
      <c r="AA84" s="218"/>
      <c r="AB84" s="218"/>
      <c r="AC84" s="218"/>
      <c r="AD84" s="218"/>
      <c r="AE84" s="218"/>
      <c r="AF84" s="218"/>
      <c r="AG84" s="218"/>
      <c r="AH84" s="218"/>
    </row>
    <row r="85" spans="1:34" ht="27.75" customHeight="1">
      <c r="A85" s="282"/>
      <c r="B85" s="283"/>
      <c r="C85" s="290" t="s">
        <v>310</v>
      </c>
      <c r="D85" s="111" t="s">
        <v>420</v>
      </c>
      <c r="E85" s="110"/>
      <c r="F85" s="110"/>
      <c r="G85" s="285">
        <v>42380</v>
      </c>
      <c r="H85" s="99" t="s">
        <v>413</v>
      </c>
      <c r="I85" s="105">
        <v>1.5</v>
      </c>
      <c r="J85" s="11">
        <v>1</v>
      </c>
      <c r="K85" s="105">
        <f t="shared" ref="K85:K91" si="8">I85*J85</f>
        <v>1.5</v>
      </c>
      <c r="L85" s="275" t="s">
        <v>464</v>
      </c>
      <c r="M85" s="740" t="s">
        <v>465</v>
      </c>
      <c r="N85" s="286"/>
      <c r="O85" s="218"/>
      <c r="P85" s="218"/>
      <c r="Q85" s="218"/>
      <c r="R85" s="218"/>
      <c r="S85" s="218"/>
      <c r="T85" s="218"/>
      <c r="U85" s="218"/>
      <c r="V85" s="218"/>
      <c r="W85" s="218"/>
      <c r="X85" s="218"/>
      <c r="Y85" s="218"/>
      <c r="Z85" s="218"/>
      <c r="AA85" s="218"/>
      <c r="AB85" s="218"/>
      <c r="AC85" s="218"/>
      <c r="AD85" s="218"/>
      <c r="AE85" s="218"/>
      <c r="AF85" s="218"/>
      <c r="AG85" s="218"/>
      <c r="AH85" s="218"/>
    </row>
    <row r="86" spans="1:34" ht="27.75" customHeight="1">
      <c r="A86" s="282"/>
      <c r="B86" s="283"/>
      <c r="C86" s="290" t="s">
        <v>289</v>
      </c>
      <c r="D86" s="291" t="s">
        <v>466</v>
      </c>
      <c r="E86" s="291"/>
      <c r="F86" s="291"/>
      <c r="G86" s="285">
        <v>42608</v>
      </c>
      <c r="H86" s="99" t="s">
        <v>413</v>
      </c>
      <c r="I86" s="105">
        <v>1.5</v>
      </c>
      <c r="J86" s="11">
        <v>1</v>
      </c>
      <c r="K86" s="105">
        <f t="shared" si="8"/>
        <v>1.5</v>
      </c>
      <c r="L86" s="741" t="s">
        <v>467</v>
      </c>
      <c r="M86" s="651"/>
      <c r="N86" s="286"/>
      <c r="O86" s="218"/>
      <c r="P86" s="218"/>
      <c r="Q86" s="218"/>
      <c r="R86" s="218"/>
      <c r="S86" s="218"/>
      <c r="T86" s="218"/>
      <c r="U86" s="218"/>
      <c r="V86" s="218"/>
      <c r="W86" s="218"/>
      <c r="X86" s="218"/>
      <c r="Y86" s="218"/>
      <c r="Z86" s="218"/>
      <c r="AA86" s="218"/>
      <c r="AB86" s="218"/>
      <c r="AC86" s="218"/>
      <c r="AD86" s="218"/>
      <c r="AE86" s="218"/>
      <c r="AF86" s="218"/>
      <c r="AG86" s="218"/>
      <c r="AH86" s="218"/>
    </row>
    <row r="87" spans="1:34" ht="27.75" customHeight="1">
      <c r="A87" s="282"/>
      <c r="B87" s="283"/>
      <c r="C87" s="290" t="s">
        <v>313</v>
      </c>
      <c r="D87" s="291" t="s">
        <v>468</v>
      </c>
      <c r="E87" s="291"/>
      <c r="F87" s="291"/>
      <c r="G87" s="285">
        <v>42608</v>
      </c>
      <c r="H87" s="99" t="s">
        <v>413</v>
      </c>
      <c r="I87" s="105">
        <v>0.5</v>
      </c>
      <c r="J87" s="11">
        <v>1</v>
      </c>
      <c r="K87" s="105">
        <f t="shared" si="8"/>
        <v>0.5</v>
      </c>
      <c r="L87" s="651"/>
      <c r="M87" s="778"/>
      <c r="N87" s="286"/>
      <c r="O87" s="218"/>
      <c r="P87" s="218"/>
      <c r="Q87" s="218"/>
      <c r="R87" s="218"/>
      <c r="S87" s="218"/>
      <c r="T87" s="218"/>
      <c r="U87" s="218"/>
      <c r="V87" s="218"/>
      <c r="W87" s="218"/>
      <c r="X87" s="218"/>
      <c r="Y87" s="218"/>
      <c r="Z87" s="218"/>
      <c r="AA87" s="218"/>
      <c r="AB87" s="218"/>
      <c r="AC87" s="218"/>
      <c r="AD87" s="218"/>
      <c r="AE87" s="218"/>
      <c r="AF87" s="218"/>
      <c r="AG87" s="218"/>
      <c r="AH87" s="218"/>
    </row>
    <row r="88" spans="1:34" ht="27.75" customHeight="1">
      <c r="A88" s="282"/>
      <c r="B88" s="283"/>
      <c r="C88" s="290" t="s">
        <v>407</v>
      </c>
      <c r="D88" s="291" t="s">
        <v>469</v>
      </c>
      <c r="E88" s="291"/>
      <c r="F88" s="291"/>
      <c r="G88" s="285">
        <v>42608</v>
      </c>
      <c r="H88" s="99" t="s">
        <v>413</v>
      </c>
      <c r="I88" s="105">
        <v>1.5</v>
      </c>
      <c r="J88" s="11">
        <v>1</v>
      </c>
      <c r="K88" s="105">
        <f t="shared" si="8"/>
        <v>1.5</v>
      </c>
      <c r="L88" s="651"/>
      <c r="M88" s="294" t="s">
        <v>470</v>
      </c>
      <c r="N88" s="286"/>
      <c r="O88" s="218"/>
      <c r="P88" s="218"/>
      <c r="Q88" s="218"/>
      <c r="R88" s="218"/>
      <c r="S88" s="218"/>
      <c r="T88" s="218"/>
      <c r="U88" s="218"/>
      <c r="V88" s="218"/>
      <c r="W88" s="218"/>
      <c r="X88" s="218"/>
      <c r="Y88" s="218"/>
      <c r="Z88" s="218"/>
      <c r="AA88" s="218"/>
      <c r="AB88" s="218"/>
      <c r="AC88" s="218"/>
      <c r="AD88" s="218"/>
      <c r="AE88" s="218"/>
      <c r="AF88" s="218"/>
      <c r="AG88" s="218"/>
      <c r="AH88" s="218"/>
    </row>
    <row r="89" spans="1:34" ht="27.75" customHeight="1">
      <c r="A89" s="282"/>
      <c r="B89" s="283"/>
      <c r="C89" s="290" t="s">
        <v>435</v>
      </c>
      <c r="D89" s="291" t="s">
        <v>456</v>
      </c>
      <c r="E89" s="291"/>
      <c r="F89" s="291"/>
      <c r="G89" s="285">
        <v>42608</v>
      </c>
      <c r="H89" s="99" t="s">
        <v>413</v>
      </c>
      <c r="I89" s="105">
        <v>1.5</v>
      </c>
      <c r="J89" s="11">
        <v>1</v>
      </c>
      <c r="K89" s="105">
        <f t="shared" si="8"/>
        <v>1.5</v>
      </c>
      <c r="L89" s="651"/>
      <c r="M89" s="785" t="s">
        <v>471</v>
      </c>
      <c r="N89" s="286"/>
      <c r="O89" s="218"/>
      <c r="P89" s="218"/>
      <c r="Q89" s="218"/>
      <c r="R89" s="218"/>
      <c r="S89" s="218"/>
      <c r="T89" s="218"/>
      <c r="U89" s="218"/>
      <c r="V89" s="218"/>
      <c r="W89" s="218"/>
      <c r="X89" s="218"/>
      <c r="Y89" s="218"/>
      <c r="Z89" s="218"/>
      <c r="AA89" s="218"/>
      <c r="AB89" s="218"/>
      <c r="AC89" s="218"/>
      <c r="AD89" s="218"/>
      <c r="AE89" s="218"/>
      <c r="AF89" s="218"/>
      <c r="AG89" s="218"/>
      <c r="AH89" s="218"/>
    </row>
    <row r="90" spans="1:34" ht="27.75" customHeight="1">
      <c r="A90" s="282"/>
      <c r="B90" s="283"/>
      <c r="C90" s="290" t="s">
        <v>449</v>
      </c>
      <c r="D90" s="291" t="s">
        <v>457</v>
      </c>
      <c r="E90" s="291"/>
      <c r="F90" s="291"/>
      <c r="G90" s="285">
        <v>42608</v>
      </c>
      <c r="H90" s="99" t="s">
        <v>413</v>
      </c>
      <c r="I90" s="105">
        <v>1</v>
      </c>
      <c r="J90" s="11">
        <v>1</v>
      </c>
      <c r="K90" s="105">
        <f t="shared" si="8"/>
        <v>1</v>
      </c>
      <c r="L90" s="651"/>
      <c r="M90" s="651"/>
      <c r="N90" s="286"/>
      <c r="O90" s="218"/>
      <c r="P90" s="218"/>
      <c r="Q90" s="218"/>
      <c r="R90" s="218"/>
      <c r="S90" s="218"/>
      <c r="T90" s="218"/>
      <c r="U90" s="218"/>
      <c r="V90" s="218"/>
      <c r="W90" s="218"/>
      <c r="X90" s="218"/>
      <c r="Y90" s="218"/>
      <c r="Z90" s="218"/>
      <c r="AA90" s="218"/>
      <c r="AB90" s="218"/>
      <c r="AC90" s="218"/>
      <c r="AD90" s="218"/>
      <c r="AE90" s="218"/>
      <c r="AF90" s="218"/>
      <c r="AG90" s="218"/>
      <c r="AH90" s="218"/>
    </row>
    <row r="91" spans="1:34" ht="27.75" customHeight="1">
      <c r="A91" s="282"/>
      <c r="B91" s="283"/>
      <c r="C91" s="295" t="s">
        <v>472</v>
      </c>
      <c r="D91" s="110" t="s">
        <v>458</v>
      </c>
      <c r="E91" s="110"/>
      <c r="F91" s="110"/>
      <c r="G91" s="285">
        <v>42608</v>
      </c>
      <c r="H91" s="99" t="s">
        <v>413</v>
      </c>
      <c r="I91" s="105">
        <v>1.5</v>
      </c>
      <c r="J91" s="11">
        <v>1</v>
      </c>
      <c r="K91" s="105">
        <f t="shared" si="8"/>
        <v>1.5</v>
      </c>
      <c r="L91" s="652"/>
      <c r="M91" s="778"/>
      <c r="N91" s="286"/>
      <c r="O91" s="218"/>
      <c r="P91" s="218"/>
      <c r="Q91" s="218"/>
      <c r="R91" s="218"/>
      <c r="S91" s="218"/>
      <c r="T91" s="218"/>
      <c r="U91" s="218"/>
      <c r="V91" s="218"/>
      <c r="W91" s="218"/>
      <c r="X91" s="218"/>
      <c r="Y91" s="218"/>
      <c r="Z91" s="218"/>
      <c r="AA91" s="218"/>
      <c r="AB91" s="218"/>
      <c r="AC91" s="218"/>
      <c r="AD91" s="218"/>
      <c r="AE91" s="218"/>
      <c r="AF91" s="218"/>
      <c r="AG91" s="218"/>
      <c r="AH91" s="218"/>
    </row>
    <row r="92" spans="1:34" ht="24.75" customHeight="1">
      <c r="A92" s="60"/>
      <c r="B92" s="15"/>
      <c r="C92" s="753" t="s">
        <v>409</v>
      </c>
      <c r="D92" s="735"/>
      <c r="E92" s="735"/>
      <c r="F92" s="735"/>
      <c r="G92" s="735"/>
      <c r="H92" s="736"/>
      <c r="I92" s="265">
        <f>SUM(I85:I91)</f>
        <v>9</v>
      </c>
      <c r="J92" s="265"/>
      <c r="K92" s="266">
        <f>SUM(K85:K91)</f>
        <v>9</v>
      </c>
      <c r="L92" s="250"/>
      <c r="M92" s="296"/>
      <c r="N92" s="268"/>
      <c r="O92" s="1"/>
      <c r="P92" s="1"/>
      <c r="Q92" s="1"/>
      <c r="R92" s="1"/>
      <c r="S92" s="1"/>
      <c r="T92" s="1"/>
      <c r="U92" s="1"/>
      <c r="V92" s="1"/>
      <c r="W92" s="1"/>
      <c r="X92" s="1"/>
      <c r="Y92" s="1"/>
      <c r="Z92" s="228"/>
      <c r="AA92" s="228"/>
      <c r="AB92" s="228"/>
      <c r="AC92" s="228"/>
      <c r="AD92" s="228"/>
      <c r="AE92" s="228"/>
      <c r="AF92" s="228"/>
      <c r="AG92" s="228"/>
      <c r="AH92" s="228"/>
    </row>
    <row r="93" spans="1:34" ht="27.75" customHeight="1">
      <c r="A93" s="282"/>
      <c r="B93" s="283"/>
      <c r="C93" s="754" t="s">
        <v>473</v>
      </c>
      <c r="D93" s="659"/>
      <c r="E93" s="659"/>
      <c r="F93" s="659"/>
      <c r="G93" s="659"/>
      <c r="H93" s="659"/>
      <c r="I93" s="659"/>
      <c r="J93" s="659"/>
      <c r="K93" s="659"/>
      <c r="L93" s="660"/>
      <c r="M93" s="238"/>
      <c r="N93" s="286"/>
      <c r="O93" s="218"/>
      <c r="P93" s="218"/>
      <c r="Q93" s="218"/>
      <c r="R93" s="218"/>
      <c r="S93" s="218"/>
      <c r="T93" s="218"/>
      <c r="U93" s="218"/>
      <c r="V93" s="218"/>
      <c r="W93" s="218"/>
      <c r="X93" s="218"/>
      <c r="Y93" s="218"/>
      <c r="Z93" s="218"/>
      <c r="AA93" s="218"/>
      <c r="AB93" s="218"/>
      <c r="AC93" s="218"/>
      <c r="AD93" s="218"/>
      <c r="AE93" s="218"/>
      <c r="AF93" s="218"/>
      <c r="AG93" s="218"/>
      <c r="AH93" s="218"/>
    </row>
    <row r="94" spans="1:34" ht="27.75" customHeight="1">
      <c r="A94" s="282"/>
      <c r="B94" s="283"/>
      <c r="C94" s="290" t="s">
        <v>310</v>
      </c>
      <c r="D94" s="43" t="s">
        <v>474</v>
      </c>
      <c r="E94" s="291"/>
      <c r="F94" s="291"/>
      <c r="G94" s="285">
        <v>42765</v>
      </c>
      <c r="H94" s="99" t="s">
        <v>413</v>
      </c>
      <c r="I94" s="105">
        <v>1.5</v>
      </c>
      <c r="J94" s="11">
        <v>1</v>
      </c>
      <c r="K94" s="105">
        <f t="shared" ref="K94:K99" si="9">J94*I94</f>
        <v>1.5</v>
      </c>
      <c r="L94" s="741" t="s">
        <v>475</v>
      </c>
      <c r="M94" s="781" t="s">
        <v>476</v>
      </c>
      <c r="N94" s="286"/>
      <c r="O94" s="218"/>
      <c r="P94" s="218"/>
      <c r="Q94" s="218"/>
      <c r="R94" s="218"/>
      <c r="S94" s="218"/>
      <c r="T94" s="218"/>
      <c r="U94" s="218"/>
      <c r="V94" s="218"/>
      <c r="W94" s="218"/>
      <c r="X94" s="218"/>
      <c r="Y94" s="218"/>
      <c r="Z94" s="218"/>
      <c r="AA94" s="218"/>
      <c r="AB94" s="218"/>
      <c r="AC94" s="218"/>
      <c r="AD94" s="218"/>
      <c r="AE94" s="218"/>
      <c r="AF94" s="218"/>
      <c r="AG94" s="218"/>
      <c r="AH94" s="218"/>
    </row>
    <row r="95" spans="1:34" ht="27.75" customHeight="1">
      <c r="A95" s="282"/>
      <c r="B95" s="283"/>
      <c r="C95" s="295" t="s">
        <v>289</v>
      </c>
      <c r="D95" s="110" t="s">
        <v>447</v>
      </c>
      <c r="E95" s="110"/>
      <c r="F95" s="110"/>
      <c r="G95" s="285">
        <v>42765</v>
      </c>
      <c r="H95" s="99" t="s">
        <v>413</v>
      </c>
      <c r="I95" s="105">
        <v>2</v>
      </c>
      <c r="J95" s="11">
        <v>1</v>
      </c>
      <c r="K95" s="105">
        <f t="shared" si="9"/>
        <v>2</v>
      </c>
      <c r="L95" s="651"/>
      <c r="M95" s="766"/>
      <c r="N95" s="286"/>
      <c r="O95" s="218"/>
      <c r="P95" s="218"/>
      <c r="Q95" s="218"/>
      <c r="R95" s="218"/>
      <c r="S95" s="218"/>
      <c r="T95" s="218"/>
      <c r="U95" s="218"/>
      <c r="V95" s="218"/>
      <c r="W95" s="218"/>
      <c r="X95" s="218"/>
      <c r="Y95" s="218"/>
      <c r="Z95" s="218"/>
      <c r="AA95" s="218"/>
      <c r="AB95" s="218"/>
      <c r="AC95" s="218"/>
      <c r="AD95" s="218"/>
      <c r="AE95" s="218"/>
      <c r="AF95" s="218"/>
      <c r="AG95" s="218"/>
      <c r="AH95" s="218"/>
    </row>
    <row r="96" spans="1:34" ht="27.75" customHeight="1">
      <c r="A96" s="282"/>
      <c r="B96" s="283"/>
      <c r="C96" s="295" t="s">
        <v>313</v>
      </c>
      <c r="D96" s="110" t="s">
        <v>477</v>
      </c>
      <c r="E96" s="110"/>
      <c r="F96" s="110"/>
      <c r="G96" s="285">
        <v>42765</v>
      </c>
      <c r="H96" s="99" t="s">
        <v>413</v>
      </c>
      <c r="I96" s="105">
        <v>2</v>
      </c>
      <c r="J96" s="11">
        <v>1</v>
      </c>
      <c r="K96" s="105">
        <f t="shared" si="9"/>
        <v>2</v>
      </c>
      <c r="L96" s="651"/>
      <c r="M96" s="766"/>
      <c r="N96" s="286"/>
      <c r="O96" s="218"/>
      <c r="P96" s="218"/>
      <c r="Q96" s="218"/>
      <c r="R96" s="218"/>
      <c r="S96" s="218"/>
      <c r="T96" s="218"/>
      <c r="U96" s="218"/>
      <c r="V96" s="218"/>
      <c r="W96" s="218"/>
      <c r="X96" s="218"/>
      <c r="Y96" s="218"/>
      <c r="Z96" s="218"/>
      <c r="AA96" s="218"/>
      <c r="AB96" s="218"/>
      <c r="AC96" s="218"/>
      <c r="AD96" s="218"/>
      <c r="AE96" s="218"/>
      <c r="AF96" s="218"/>
      <c r="AG96" s="218"/>
      <c r="AH96" s="218"/>
    </row>
    <row r="97" spans="1:34" ht="27.75" customHeight="1">
      <c r="A97" s="282"/>
      <c r="B97" s="283"/>
      <c r="C97" s="295" t="s">
        <v>407</v>
      </c>
      <c r="D97" s="110" t="s">
        <v>441</v>
      </c>
      <c r="E97" s="110"/>
      <c r="F97" s="110"/>
      <c r="G97" s="285">
        <v>42765</v>
      </c>
      <c r="H97" s="99" t="s">
        <v>413</v>
      </c>
      <c r="I97" s="105">
        <v>1.5</v>
      </c>
      <c r="J97" s="11">
        <v>1</v>
      </c>
      <c r="K97" s="105">
        <f t="shared" si="9"/>
        <v>1.5</v>
      </c>
      <c r="L97" s="651"/>
      <c r="M97" s="766"/>
      <c r="N97" s="286"/>
      <c r="O97" s="218"/>
      <c r="P97" s="218"/>
      <c r="Q97" s="218"/>
      <c r="R97" s="218"/>
      <c r="S97" s="218"/>
      <c r="T97" s="218"/>
      <c r="U97" s="218"/>
      <c r="V97" s="218"/>
      <c r="W97" s="218"/>
      <c r="X97" s="218"/>
      <c r="Y97" s="218"/>
      <c r="Z97" s="218"/>
      <c r="AA97" s="218"/>
      <c r="AB97" s="218"/>
      <c r="AC97" s="218"/>
      <c r="AD97" s="218"/>
      <c r="AE97" s="218"/>
      <c r="AF97" s="218"/>
      <c r="AG97" s="218"/>
      <c r="AH97" s="218"/>
    </row>
    <row r="98" spans="1:34" ht="27.75" customHeight="1">
      <c r="A98" s="282"/>
      <c r="B98" s="283"/>
      <c r="C98" s="295" t="s">
        <v>435</v>
      </c>
      <c r="D98" s="110" t="s">
        <v>448</v>
      </c>
      <c r="E98" s="110"/>
      <c r="F98" s="110"/>
      <c r="G98" s="285">
        <v>42765</v>
      </c>
      <c r="H98" s="99" t="s">
        <v>413</v>
      </c>
      <c r="I98" s="105">
        <v>2</v>
      </c>
      <c r="J98" s="11">
        <v>1</v>
      </c>
      <c r="K98" s="105">
        <f t="shared" si="9"/>
        <v>2</v>
      </c>
      <c r="L98" s="652"/>
      <c r="M98" s="766"/>
      <c r="N98" s="286"/>
      <c r="O98" s="218"/>
      <c r="P98" s="218"/>
      <c r="Q98" s="218"/>
      <c r="R98" s="218"/>
      <c r="S98" s="218"/>
      <c r="T98" s="218"/>
      <c r="U98" s="218"/>
      <c r="V98" s="218"/>
      <c r="W98" s="218"/>
      <c r="X98" s="218"/>
      <c r="Y98" s="218"/>
      <c r="Z98" s="218"/>
      <c r="AA98" s="218"/>
      <c r="AB98" s="218"/>
      <c r="AC98" s="218"/>
      <c r="AD98" s="218"/>
      <c r="AE98" s="218"/>
      <c r="AF98" s="218"/>
      <c r="AG98" s="218"/>
      <c r="AH98" s="218"/>
    </row>
    <row r="99" spans="1:34" ht="27.75" customHeight="1">
      <c r="A99" s="282"/>
      <c r="B99" s="283"/>
      <c r="C99" s="295" t="s">
        <v>449</v>
      </c>
      <c r="D99" s="110" t="s">
        <v>478</v>
      </c>
      <c r="E99" s="110"/>
      <c r="F99" s="110"/>
      <c r="G99" s="285">
        <v>42612</v>
      </c>
      <c r="H99" s="99" t="s">
        <v>413</v>
      </c>
      <c r="I99" s="105">
        <v>2</v>
      </c>
      <c r="J99" s="11">
        <v>1</v>
      </c>
      <c r="K99" s="105">
        <f t="shared" si="9"/>
        <v>2</v>
      </c>
      <c r="L99" s="275" t="s">
        <v>479</v>
      </c>
      <c r="M99" s="766"/>
      <c r="N99" s="286"/>
      <c r="O99" s="218"/>
      <c r="P99" s="218"/>
      <c r="Q99" s="218"/>
      <c r="R99" s="218"/>
      <c r="S99" s="218"/>
      <c r="T99" s="218"/>
      <c r="U99" s="218"/>
      <c r="V99" s="218"/>
      <c r="W99" s="218"/>
      <c r="X99" s="218"/>
      <c r="Y99" s="218"/>
      <c r="Z99" s="218"/>
      <c r="AA99" s="218"/>
      <c r="AB99" s="218"/>
      <c r="AC99" s="218"/>
      <c r="AD99" s="218"/>
      <c r="AE99" s="218"/>
      <c r="AF99" s="218"/>
      <c r="AG99" s="218"/>
      <c r="AH99" s="218"/>
    </row>
    <row r="100" spans="1:34" ht="24.75" customHeight="1">
      <c r="A100" s="60"/>
      <c r="B100" s="15"/>
      <c r="C100" s="753" t="s">
        <v>409</v>
      </c>
      <c r="D100" s="735"/>
      <c r="E100" s="735"/>
      <c r="F100" s="735"/>
      <c r="G100" s="735"/>
      <c r="H100" s="736"/>
      <c r="I100" s="265">
        <f>SUM(I94:I99)</f>
        <v>11</v>
      </c>
      <c r="J100" s="265"/>
      <c r="K100" s="266">
        <f>SUM(K94:K99)</f>
        <v>11</v>
      </c>
      <c r="L100" s="297"/>
      <c r="M100" s="767"/>
      <c r="N100" s="298"/>
      <c r="O100" s="1"/>
      <c r="P100" s="1"/>
      <c r="Q100" s="1"/>
      <c r="R100" s="1"/>
      <c r="S100" s="1"/>
      <c r="T100" s="1"/>
      <c r="U100" s="1"/>
      <c r="V100" s="1"/>
      <c r="W100" s="1"/>
      <c r="X100" s="1"/>
      <c r="Y100" s="1"/>
      <c r="Z100" s="228"/>
      <c r="AA100" s="228"/>
      <c r="AB100" s="228"/>
      <c r="AC100" s="228"/>
      <c r="AD100" s="228"/>
      <c r="AE100" s="228"/>
      <c r="AF100" s="228"/>
      <c r="AG100" s="228"/>
      <c r="AH100" s="228"/>
    </row>
    <row r="101" spans="1:34" ht="27.75" customHeight="1">
      <c r="A101" s="282"/>
      <c r="B101" s="283"/>
      <c r="C101" s="755" t="s">
        <v>480</v>
      </c>
      <c r="D101" s="654"/>
      <c r="E101" s="654"/>
      <c r="F101" s="654"/>
      <c r="G101" s="654"/>
      <c r="H101" s="654"/>
      <c r="I101" s="654"/>
      <c r="J101" s="654"/>
      <c r="K101" s="654"/>
      <c r="L101" s="654"/>
      <c r="M101" s="238"/>
      <c r="N101" s="286"/>
      <c r="O101" s="218"/>
      <c r="P101" s="218"/>
      <c r="Q101" s="218"/>
      <c r="R101" s="218"/>
      <c r="S101" s="218"/>
      <c r="T101" s="218"/>
      <c r="U101" s="218"/>
      <c r="V101" s="218"/>
      <c r="W101" s="218"/>
      <c r="X101" s="218"/>
      <c r="Y101" s="218"/>
      <c r="Z101" s="218"/>
      <c r="AA101" s="218"/>
      <c r="AB101" s="218"/>
      <c r="AC101" s="218"/>
      <c r="AD101" s="218"/>
      <c r="AE101" s="218"/>
      <c r="AF101" s="218"/>
      <c r="AG101" s="218"/>
      <c r="AH101" s="218"/>
    </row>
    <row r="102" spans="1:34" ht="27.75" customHeight="1">
      <c r="A102" s="282"/>
      <c r="B102" s="283"/>
      <c r="C102" s="290" t="s">
        <v>310</v>
      </c>
      <c r="D102" s="111" t="s">
        <v>420</v>
      </c>
      <c r="E102" s="110"/>
      <c r="F102" s="110"/>
      <c r="G102" s="285">
        <v>42380</v>
      </c>
      <c r="H102" s="99" t="s">
        <v>413</v>
      </c>
      <c r="I102" s="105">
        <v>1.5</v>
      </c>
      <c r="J102" s="11">
        <v>1</v>
      </c>
      <c r="K102" s="105">
        <f t="shared" ref="K102:K107" si="10">I102*J102</f>
        <v>1.5</v>
      </c>
      <c r="L102" s="275" t="s">
        <v>481</v>
      </c>
      <c r="M102" s="740" t="s">
        <v>482</v>
      </c>
      <c r="N102" s="286"/>
      <c r="O102" s="218"/>
      <c r="P102" s="218"/>
      <c r="Q102" s="218"/>
      <c r="R102" s="218"/>
      <c r="S102" s="218"/>
      <c r="T102" s="218"/>
      <c r="U102" s="218"/>
      <c r="V102" s="218"/>
      <c r="W102" s="218"/>
      <c r="X102" s="218"/>
      <c r="Y102" s="218"/>
      <c r="Z102" s="218"/>
      <c r="AA102" s="218"/>
      <c r="AB102" s="218"/>
      <c r="AC102" s="218"/>
      <c r="AD102" s="218"/>
      <c r="AE102" s="218"/>
      <c r="AF102" s="218"/>
      <c r="AG102" s="218"/>
      <c r="AH102" s="218"/>
    </row>
    <row r="103" spans="1:34" ht="27.75" customHeight="1">
      <c r="A103" s="282"/>
      <c r="B103" s="283"/>
      <c r="C103" s="290" t="s">
        <v>289</v>
      </c>
      <c r="D103" s="291" t="s">
        <v>455</v>
      </c>
      <c r="E103" s="291"/>
      <c r="F103" s="291"/>
      <c r="G103" s="285">
        <v>42982</v>
      </c>
      <c r="H103" s="99" t="s">
        <v>413</v>
      </c>
      <c r="I103" s="105">
        <v>1.5</v>
      </c>
      <c r="J103" s="11">
        <v>1</v>
      </c>
      <c r="K103" s="105">
        <f t="shared" si="10"/>
        <v>1.5</v>
      </c>
      <c r="L103" s="741" t="s">
        <v>483</v>
      </c>
      <c r="M103" s="651"/>
      <c r="N103" s="286"/>
      <c r="O103" s="218"/>
      <c r="P103" s="218"/>
      <c r="Q103" s="218"/>
      <c r="R103" s="218"/>
      <c r="S103" s="218"/>
      <c r="T103" s="218"/>
      <c r="U103" s="218"/>
      <c r="V103" s="218"/>
      <c r="W103" s="218"/>
      <c r="X103" s="218"/>
      <c r="Y103" s="218"/>
      <c r="Z103" s="218"/>
      <c r="AA103" s="218"/>
      <c r="AB103" s="218"/>
      <c r="AC103" s="218"/>
      <c r="AD103" s="218"/>
      <c r="AE103" s="218"/>
      <c r="AF103" s="218"/>
      <c r="AG103" s="218"/>
      <c r="AH103" s="218"/>
    </row>
    <row r="104" spans="1:34" ht="27.75" customHeight="1">
      <c r="A104" s="282"/>
      <c r="B104" s="283"/>
      <c r="C104" s="290" t="s">
        <v>313</v>
      </c>
      <c r="D104" s="291" t="s">
        <v>456</v>
      </c>
      <c r="E104" s="291"/>
      <c r="F104" s="291"/>
      <c r="G104" s="285">
        <v>42982</v>
      </c>
      <c r="H104" s="99" t="s">
        <v>413</v>
      </c>
      <c r="I104" s="105">
        <v>1.5</v>
      </c>
      <c r="J104" s="11">
        <v>1</v>
      </c>
      <c r="K104" s="105">
        <f t="shared" si="10"/>
        <v>1.5</v>
      </c>
      <c r="L104" s="651"/>
      <c r="M104" s="651"/>
      <c r="N104" s="286"/>
      <c r="O104" s="218"/>
      <c r="P104" s="218"/>
      <c r="Q104" s="218"/>
      <c r="R104" s="218"/>
      <c r="S104" s="218"/>
      <c r="T104" s="218"/>
      <c r="U104" s="218"/>
      <c r="V104" s="218"/>
      <c r="W104" s="218"/>
      <c r="X104" s="218"/>
      <c r="Y104" s="218"/>
      <c r="Z104" s="218"/>
      <c r="AA104" s="218"/>
      <c r="AB104" s="218"/>
      <c r="AC104" s="218"/>
      <c r="AD104" s="218"/>
      <c r="AE104" s="218"/>
      <c r="AF104" s="218"/>
      <c r="AG104" s="218"/>
      <c r="AH104" s="218"/>
    </row>
    <row r="105" spans="1:34" ht="27.75" customHeight="1">
      <c r="A105" s="282"/>
      <c r="B105" s="283"/>
      <c r="C105" s="290" t="s">
        <v>407</v>
      </c>
      <c r="D105" s="291" t="s">
        <v>484</v>
      </c>
      <c r="E105" s="291"/>
      <c r="F105" s="291"/>
      <c r="G105" s="285">
        <v>42982</v>
      </c>
      <c r="H105" s="99" t="s">
        <v>413</v>
      </c>
      <c r="I105" s="105">
        <v>1</v>
      </c>
      <c r="J105" s="11">
        <v>1</v>
      </c>
      <c r="K105" s="105">
        <f t="shared" si="10"/>
        <v>1</v>
      </c>
      <c r="L105" s="651"/>
      <c r="M105" s="651"/>
      <c r="N105" s="286"/>
      <c r="O105" s="218"/>
      <c r="P105" s="218"/>
      <c r="Q105" s="218"/>
      <c r="R105" s="218"/>
      <c r="S105" s="218"/>
      <c r="T105" s="218"/>
      <c r="U105" s="218"/>
      <c r="V105" s="218"/>
      <c r="W105" s="218"/>
      <c r="X105" s="218"/>
      <c r="Y105" s="218"/>
      <c r="Z105" s="218"/>
      <c r="AA105" s="218"/>
      <c r="AB105" s="218"/>
      <c r="AC105" s="218"/>
      <c r="AD105" s="218"/>
      <c r="AE105" s="218"/>
      <c r="AF105" s="218"/>
      <c r="AG105" s="218"/>
      <c r="AH105" s="218"/>
    </row>
    <row r="106" spans="1:34" ht="27.75" customHeight="1">
      <c r="A106" s="282"/>
      <c r="B106" s="283"/>
      <c r="C106" s="290" t="s">
        <v>435</v>
      </c>
      <c r="D106" s="291" t="s">
        <v>457</v>
      </c>
      <c r="E106" s="291"/>
      <c r="F106" s="291"/>
      <c r="G106" s="285">
        <v>42982</v>
      </c>
      <c r="H106" s="99" t="s">
        <v>413</v>
      </c>
      <c r="I106" s="105">
        <v>1</v>
      </c>
      <c r="J106" s="11">
        <v>1</v>
      </c>
      <c r="K106" s="105">
        <f t="shared" si="10"/>
        <v>1</v>
      </c>
      <c r="L106" s="651"/>
      <c r="M106" s="651"/>
      <c r="N106" s="286"/>
      <c r="O106" s="218"/>
      <c r="P106" s="218"/>
      <c r="Q106" s="218"/>
      <c r="R106" s="218"/>
      <c r="S106" s="218"/>
      <c r="T106" s="218"/>
      <c r="U106" s="218"/>
      <c r="V106" s="218"/>
      <c r="W106" s="218"/>
      <c r="X106" s="218"/>
      <c r="Y106" s="218"/>
      <c r="Z106" s="218"/>
      <c r="AA106" s="218"/>
      <c r="AB106" s="218"/>
      <c r="AC106" s="218"/>
      <c r="AD106" s="218"/>
      <c r="AE106" s="218"/>
      <c r="AF106" s="218"/>
      <c r="AG106" s="218"/>
      <c r="AH106" s="218"/>
    </row>
    <row r="107" spans="1:34" ht="27.75" customHeight="1">
      <c r="A107" s="282"/>
      <c r="B107" s="283"/>
      <c r="C107" s="295" t="s">
        <v>449</v>
      </c>
      <c r="D107" s="110" t="s">
        <v>458</v>
      </c>
      <c r="E107" s="110"/>
      <c r="F107" s="110"/>
      <c r="G107" s="285">
        <v>42982</v>
      </c>
      <c r="H107" s="99" t="s">
        <v>413</v>
      </c>
      <c r="I107" s="105">
        <v>1.5</v>
      </c>
      <c r="J107" s="11">
        <v>1</v>
      </c>
      <c r="K107" s="105">
        <f t="shared" si="10"/>
        <v>1.5</v>
      </c>
      <c r="L107" s="652"/>
      <c r="M107" s="651"/>
      <c r="N107" s="286"/>
      <c r="O107" s="218"/>
      <c r="P107" s="218"/>
      <c r="Q107" s="218"/>
      <c r="R107" s="218"/>
      <c r="S107" s="218"/>
      <c r="T107" s="218"/>
      <c r="U107" s="218"/>
      <c r="V107" s="218"/>
      <c r="W107" s="218"/>
      <c r="X107" s="218"/>
      <c r="Y107" s="218"/>
      <c r="Z107" s="218"/>
      <c r="AA107" s="218"/>
      <c r="AB107" s="218"/>
      <c r="AC107" s="218"/>
      <c r="AD107" s="218"/>
      <c r="AE107" s="218"/>
      <c r="AF107" s="218"/>
      <c r="AG107" s="218"/>
      <c r="AH107" s="218"/>
    </row>
    <row r="108" spans="1:34" ht="24.75" customHeight="1">
      <c r="A108" s="60"/>
      <c r="B108" s="15"/>
      <c r="C108" s="753" t="s">
        <v>409</v>
      </c>
      <c r="D108" s="735"/>
      <c r="E108" s="735"/>
      <c r="F108" s="735"/>
      <c r="G108" s="735"/>
      <c r="H108" s="736"/>
      <c r="I108" s="265">
        <f>SUM(I102:I107)</f>
        <v>8</v>
      </c>
      <c r="J108" s="265"/>
      <c r="K108" s="266">
        <f>SUM(K102:K107)</f>
        <v>8</v>
      </c>
      <c r="L108" s="250"/>
      <c r="M108" s="652"/>
      <c r="N108" s="268"/>
      <c r="O108" s="1"/>
      <c r="P108" s="1"/>
      <c r="Q108" s="1"/>
      <c r="R108" s="1"/>
      <c r="S108" s="1"/>
      <c r="T108" s="1"/>
      <c r="U108" s="1"/>
      <c r="V108" s="1"/>
      <c r="W108" s="1"/>
      <c r="X108" s="1"/>
      <c r="Y108" s="1"/>
      <c r="Z108" s="228"/>
      <c r="AA108" s="228"/>
      <c r="AB108" s="228"/>
      <c r="AC108" s="228"/>
      <c r="AD108" s="228"/>
      <c r="AE108" s="228"/>
      <c r="AF108" s="228"/>
      <c r="AG108" s="228"/>
      <c r="AH108" s="228"/>
    </row>
    <row r="109" spans="1:34" ht="27.75" customHeight="1">
      <c r="A109" s="282"/>
      <c r="B109" s="15"/>
      <c r="C109" s="755" t="s">
        <v>485</v>
      </c>
      <c r="D109" s="654"/>
      <c r="E109" s="654"/>
      <c r="F109" s="654"/>
      <c r="G109" s="654"/>
      <c r="H109" s="654"/>
      <c r="I109" s="654"/>
      <c r="J109" s="654"/>
      <c r="K109" s="654"/>
      <c r="L109" s="654"/>
      <c r="M109" s="238"/>
      <c r="N109" s="286"/>
      <c r="O109" s="218"/>
      <c r="P109" s="218"/>
      <c r="Q109" s="218"/>
      <c r="R109" s="218"/>
      <c r="S109" s="218"/>
      <c r="T109" s="218"/>
      <c r="U109" s="218"/>
      <c r="V109" s="218"/>
      <c r="W109" s="218"/>
      <c r="X109" s="218"/>
      <c r="Y109" s="218"/>
      <c r="Z109" s="218"/>
      <c r="AA109" s="218"/>
      <c r="AB109" s="218"/>
      <c r="AC109" s="218"/>
      <c r="AD109" s="218"/>
      <c r="AE109" s="218"/>
      <c r="AF109" s="218"/>
      <c r="AG109" s="218"/>
      <c r="AH109" s="218"/>
    </row>
    <row r="110" spans="1:34" ht="27.75" customHeight="1">
      <c r="A110" s="282"/>
      <c r="B110" s="15"/>
      <c r="C110" s="290" t="s">
        <v>310</v>
      </c>
      <c r="D110" s="291" t="s">
        <v>486</v>
      </c>
      <c r="E110" s="291"/>
      <c r="F110" s="291"/>
      <c r="G110" s="285">
        <v>43136</v>
      </c>
      <c r="H110" s="99" t="s">
        <v>413</v>
      </c>
      <c r="I110" s="105">
        <v>1.5</v>
      </c>
      <c r="J110" s="11">
        <v>1</v>
      </c>
      <c r="K110" s="105">
        <f t="shared" ref="K110:K116" si="11">I110*J110</f>
        <v>1.5</v>
      </c>
      <c r="L110" s="741" t="s">
        <v>487</v>
      </c>
      <c r="M110" s="740" t="s">
        <v>488</v>
      </c>
      <c r="N110" s="286"/>
      <c r="O110" s="218"/>
      <c r="P110" s="218"/>
      <c r="Q110" s="218"/>
      <c r="R110" s="218"/>
      <c r="S110" s="218"/>
      <c r="T110" s="218"/>
      <c r="U110" s="218"/>
      <c r="V110" s="218"/>
      <c r="W110" s="218"/>
      <c r="X110" s="218"/>
      <c r="Y110" s="218"/>
      <c r="Z110" s="218"/>
      <c r="AA110" s="218"/>
      <c r="AB110" s="218"/>
      <c r="AC110" s="218"/>
      <c r="AD110" s="218"/>
      <c r="AE110" s="218"/>
      <c r="AF110" s="218"/>
      <c r="AG110" s="218"/>
      <c r="AH110" s="218"/>
    </row>
    <row r="111" spans="1:34" ht="27.75" customHeight="1">
      <c r="A111" s="282"/>
      <c r="B111" s="15"/>
      <c r="C111" s="290" t="s">
        <v>289</v>
      </c>
      <c r="D111" s="291" t="s">
        <v>489</v>
      </c>
      <c r="E111" s="291"/>
      <c r="F111" s="291"/>
      <c r="G111" s="285">
        <v>43136</v>
      </c>
      <c r="H111" s="99" t="s">
        <v>413</v>
      </c>
      <c r="I111" s="105">
        <v>0.5</v>
      </c>
      <c r="J111" s="11">
        <v>1</v>
      </c>
      <c r="K111" s="105">
        <f t="shared" si="11"/>
        <v>0.5</v>
      </c>
      <c r="L111" s="651"/>
      <c r="M111" s="651"/>
      <c r="N111" s="286"/>
      <c r="O111" s="218"/>
      <c r="P111" s="218"/>
      <c r="Q111" s="218"/>
      <c r="R111" s="218"/>
      <c r="S111" s="218"/>
      <c r="T111" s="218"/>
      <c r="U111" s="218"/>
      <c r="V111" s="218"/>
      <c r="W111" s="218"/>
      <c r="X111" s="218"/>
      <c r="Y111" s="218"/>
      <c r="Z111" s="218"/>
      <c r="AA111" s="218"/>
      <c r="AB111" s="218"/>
      <c r="AC111" s="218"/>
      <c r="AD111" s="218"/>
      <c r="AE111" s="218"/>
      <c r="AF111" s="218"/>
      <c r="AG111" s="218"/>
      <c r="AH111" s="218"/>
    </row>
    <row r="112" spans="1:34" ht="27.75" customHeight="1">
      <c r="A112" s="282"/>
      <c r="B112" s="15"/>
      <c r="C112" s="290" t="s">
        <v>313</v>
      </c>
      <c r="D112" s="110" t="s">
        <v>408</v>
      </c>
      <c r="E112" s="110"/>
      <c r="F112" s="110"/>
      <c r="G112" s="285">
        <v>43136</v>
      </c>
      <c r="H112" s="99" t="s">
        <v>413</v>
      </c>
      <c r="I112" s="105">
        <v>2</v>
      </c>
      <c r="J112" s="11">
        <v>1</v>
      </c>
      <c r="K112" s="105">
        <f t="shared" si="11"/>
        <v>2</v>
      </c>
      <c r="L112" s="651"/>
      <c r="M112" s="651"/>
      <c r="N112" s="286"/>
      <c r="O112" s="218"/>
      <c r="P112" s="218"/>
      <c r="Q112" s="218"/>
      <c r="R112" s="218"/>
      <c r="S112" s="218"/>
      <c r="T112" s="218"/>
      <c r="U112" s="218"/>
      <c r="V112" s="218"/>
      <c r="W112" s="218"/>
      <c r="X112" s="218"/>
      <c r="Y112" s="218"/>
      <c r="Z112" s="218"/>
      <c r="AA112" s="218"/>
      <c r="AB112" s="218"/>
      <c r="AC112" s="218"/>
      <c r="AD112" s="218"/>
      <c r="AE112" s="218"/>
      <c r="AF112" s="218"/>
      <c r="AG112" s="218"/>
      <c r="AH112" s="218"/>
    </row>
    <row r="113" spans="1:34" ht="27.75" customHeight="1">
      <c r="A113" s="282"/>
      <c r="B113" s="15"/>
      <c r="C113" s="290" t="s">
        <v>407</v>
      </c>
      <c r="D113" s="110" t="s">
        <v>490</v>
      </c>
      <c r="E113" s="110"/>
      <c r="F113" s="110"/>
      <c r="G113" s="285">
        <v>43136</v>
      </c>
      <c r="H113" s="99" t="s">
        <v>413</v>
      </c>
      <c r="I113" s="105">
        <v>3</v>
      </c>
      <c r="J113" s="11">
        <v>1</v>
      </c>
      <c r="K113" s="105">
        <f t="shared" si="11"/>
        <v>3</v>
      </c>
      <c r="L113" s="651"/>
      <c r="M113" s="651"/>
      <c r="N113" s="286"/>
      <c r="O113" s="218"/>
      <c r="P113" s="218"/>
      <c r="Q113" s="218"/>
      <c r="R113" s="218"/>
      <c r="S113" s="218"/>
      <c r="T113" s="218"/>
      <c r="U113" s="218"/>
      <c r="V113" s="218"/>
      <c r="W113" s="218"/>
      <c r="X113" s="218"/>
      <c r="Y113" s="218"/>
      <c r="Z113" s="218"/>
      <c r="AA113" s="218"/>
      <c r="AB113" s="218"/>
      <c r="AC113" s="218"/>
      <c r="AD113" s="218"/>
      <c r="AE113" s="218"/>
      <c r="AF113" s="218"/>
      <c r="AG113" s="218"/>
      <c r="AH113" s="218"/>
    </row>
    <row r="114" spans="1:34" ht="27.75" customHeight="1">
      <c r="A114" s="282"/>
      <c r="B114" s="15"/>
      <c r="C114" s="290" t="s">
        <v>435</v>
      </c>
      <c r="D114" s="110" t="s">
        <v>491</v>
      </c>
      <c r="E114" s="110"/>
      <c r="F114" s="110"/>
      <c r="G114" s="285">
        <v>43136</v>
      </c>
      <c r="H114" s="99" t="s">
        <v>413</v>
      </c>
      <c r="I114" s="105">
        <v>3</v>
      </c>
      <c r="J114" s="11">
        <v>1</v>
      </c>
      <c r="K114" s="105">
        <f t="shared" si="11"/>
        <v>3</v>
      </c>
      <c r="L114" s="651"/>
      <c r="M114" s="651"/>
      <c r="N114" s="286"/>
      <c r="O114" s="218"/>
      <c r="P114" s="218"/>
      <c r="Q114" s="218"/>
      <c r="R114" s="218"/>
      <c r="S114" s="218"/>
      <c r="T114" s="218"/>
      <c r="U114" s="218"/>
      <c r="V114" s="218"/>
      <c r="W114" s="218"/>
      <c r="X114" s="218"/>
      <c r="Y114" s="218"/>
      <c r="Z114" s="218"/>
      <c r="AA114" s="218"/>
      <c r="AB114" s="218"/>
      <c r="AC114" s="218"/>
      <c r="AD114" s="218"/>
      <c r="AE114" s="218"/>
      <c r="AF114" s="218"/>
      <c r="AG114" s="218"/>
      <c r="AH114" s="218"/>
    </row>
    <row r="115" spans="1:34" ht="27.75" customHeight="1">
      <c r="A115" s="282"/>
      <c r="B115" s="15"/>
      <c r="C115" s="295" t="s">
        <v>449</v>
      </c>
      <c r="D115" s="110" t="s">
        <v>477</v>
      </c>
      <c r="E115" s="110"/>
      <c r="F115" s="110"/>
      <c r="G115" s="285">
        <v>43136</v>
      </c>
      <c r="H115" s="99" t="s">
        <v>413</v>
      </c>
      <c r="I115" s="105">
        <v>2</v>
      </c>
      <c r="J115" s="11">
        <v>0.5</v>
      </c>
      <c r="K115" s="105">
        <f t="shared" si="11"/>
        <v>1</v>
      </c>
      <c r="L115" s="651"/>
      <c r="M115" s="651"/>
      <c r="N115" s="286"/>
      <c r="O115" s="218"/>
      <c r="P115" s="218"/>
      <c r="Q115" s="218"/>
      <c r="R115" s="218"/>
      <c r="S115" s="218"/>
      <c r="T115" s="218"/>
      <c r="U115" s="218"/>
      <c r="V115" s="218"/>
      <c r="W115" s="218"/>
      <c r="X115" s="218"/>
      <c r="Y115" s="218"/>
      <c r="Z115" s="218"/>
      <c r="AA115" s="218"/>
      <c r="AB115" s="218"/>
      <c r="AC115" s="218"/>
      <c r="AD115" s="218"/>
      <c r="AE115" s="218"/>
      <c r="AF115" s="218"/>
      <c r="AG115" s="218"/>
      <c r="AH115" s="218"/>
    </row>
    <row r="116" spans="1:34" ht="27.75" customHeight="1">
      <c r="A116" s="282"/>
      <c r="B116" s="15"/>
      <c r="C116" s="295" t="s">
        <v>472</v>
      </c>
      <c r="D116" s="110" t="s">
        <v>448</v>
      </c>
      <c r="E116" s="110"/>
      <c r="F116" s="110"/>
      <c r="G116" s="285">
        <v>43136</v>
      </c>
      <c r="H116" s="99" t="s">
        <v>413</v>
      </c>
      <c r="I116" s="105">
        <v>2</v>
      </c>
      <c r="J116" s="11">
        <v>0.5</v>
      </c>
      <c r="K116" s="105">
        <f t="shared" si="11"/>
        <v>1</v>
      </c>
      <c r="L116" s="651"/>
      <c r="M116" s="651"/>
      <c r="N116" s="286"/>
      <c r="O116" s="218"/>
      <c r="P116" s="218"/>
      <c r="Q116" s="218"/>
      <c r="R116" s="218"/>
      <c r="S116" s="218"/>
      <c r="T116" s="218"/>
      <c r="U116" s="218"/>
      <c r="V116" s="218"/>
      <c r="W116" s="218"/>
      <c r="X116" s="218"/>
      <c r="Y116" s="218"/>
      <c r="Z116" s="218"/>
      <c r="AA116" s="218"/>
      <c r="AB116" s="218"/>
      <c r="AC116" s="218"/>
      <c r="AD116" s="218"/>
      <c r="AE116" s="218"/>
      <c r="AF116" s="218"/>
      <c r="AG116" s="218"/>
      <c r="AH116" s="218"/>
    </row>
    <row r="117" spans="1:34" ht="24.75" customHeight="1">
      <c r="A117" s="60"/>
      <c r="B117" s="15"/>
      <c r="C117" s="753" t="s">
        <v>409</v>
      </c>
      <c r="D117" s="735"/>
      <c r="E117" s="735"/>
      <c r="F117" s="735"/>
      <c r="G117" s="735"/>
      <c r="H117" s="736"/>
      <c r="I117" s="108">
        <f>SUM(I110:I116)</f>
        <v>14</v>
      </c>
      <c r="J117" s="265"/>
      <c r="K117" s="266">
        <f>SUM(K110:K116)</f>
        <v>12</v>
      </c>
      <c r="L117" s="652"/>
      <c r="M117" s="652"/>
      <c r="N117" s="268"/>
      <c r="O117" s="1"/>
      <c r="P117" s="1"/>
      <c r="Q117" s="1"/>
      <c r="R117" s="1"/>
      <c r="S117" s="1"/>
      <c r="T117" s="1"/>
      <c r="U117" s="1"/>
      <c r="V117" s="1"/>
      <c r="W117" s="1"/>
      <c r="X117" s="1"/>
      <c r="Y117" s="1"/>
      <c r="Z117" s="228"/>
      <c r="AA117" s="228"/>
      <c r="AB117" s="228"/>
      <c r="AC117" s="228"/>
      <c r="AD117" s="228"/>
      <c r="AE117" s="228"/>
      <c r="AF117" s="228"/>
      <c r="AG117" s="228"/>
      <c r="AH117" s="228"/>
    </row>
    <row r="118" spans="1:34" ht="27.75" customHeight="1">
      <c r="A118" s="60"/>
      <c r="B118" s="15"/>
      <c r="C118" s="755" t="s">
        <v>492</v>
      </c>
      <c r="D118" s="654"/>
      <c r="E118" s="654"/>
      <c r="F118" s="654"/>
      <c r="G118" s="654"/>
      <c r="H118" s="654"/>
      <c r="I118" s="654"/>
      <c r="J118" s="654"/>
      <c r="K118" s="654"/>
      <c r="L118" s="657"/>
      <c r="M118" s="238"/>
      <c r="N118" s="286"/>
      <c r="O118" s="218"/>
      <c r="P118" s="218"/>
      <c r="Q118" s="218"/>
      <c r="R118" s="218"/>
      <c r="S118" s="218"/>
      <c r="T118" s="218"/>
      <c r="U118" s="218"/>
      <c r="V118" s="218"/>
      <c r="W118" s="218"/>
      <c r="X118" s="218"/>
      <c r="Y118" s="218"/>
      <c r="Z118" s="218"/>
      <c r="AA118" s="218"/>
      <c r="AB118" s="218"/>
      <c r="AC118" s="218"/>
      <c r="AD118" s="218"/>
      <c r="AE118" s="218"/>
      <c r="AF118" s="218"/>
      <c r="AG118" s="218"/>
      <c r="AH118" s="218"/>
    </row>
    <row r="119" spans="1:34" ht="27.75" customHeight="1">
      <c r="A119" s="60"/>
      <c r="B119" s="15"/>
      <c r="C119" s="290" t="s">
        <v>310</v>
      </c>
      <c r="D119" s="51" t="s">
        <v>420</v>
      </c>
      <c r="E119" s="51"/>
      <c r="F119" s="51"/>
      <c r="G119" s="285">
        <v>43256</v>
      </c>
      <c r="H119" s="99" t="s">
        <v>413</v>
      </c>
      <c r="I119" s="105">
        <v>1.5</v>
      </c>
      <c r="J119" s="11">
        <v>1</v>
      </c>
      <c r="K119" s="105">
        <f t="shared" ref="K119:K123" si="12">I119*J119</f>
        <v>1.5</v>
      </c>
      <c r="L119" s="741" t="s">
        <v>493</v>
      </c>
      <c r="M119" s="740" t="s">
        <v>494</v>
      </c>
      <c r="N119" s="286"/>
      <c r="O119" s="218"/>
      <c r="P119" s="218"/>
      <c r="Q119" s="218"/>
      <c r="R119" s="218"/>
      <c r="S119" s="218"/>
      <c r="T119" s="218"/>
      <c r="U119" s="218"/>
      <c r="V119" s="218"/>
      <c r="W119" s="218"/>
      <c r="X119" s="218"/>
      <c r="Y119" s="218"/>
      <c r="Z119" s="218"/>
      <c r="AA119" s="218"/>
      <c r="AB119" s="218"/>
      <c r="AC119" s="218"/>
      <c r="AD119" s="218"/>
      <c r="AE119" s="218"/>
      <c r="AF119" s="218"/>
      <c r="AG119" s="218"/>
      <c r="AH119" s="218"/>
    </row>
    <row r="120" spans="1:34" ht="27.75" customHeight="1">
      <c r="A120" s="60"/>
      <c r="B120" s="15"/>
      <c r="C120" s="290" t="s">
        <v>289</v>
      </c>
      <c r="D120" s="43" t="s">
        <v>455</v>
      </c>
      <c r="E120" s="43"/>
      <c r="F120" s="43"/>
      <c r="G120" s="285">
        <v>43256</v>
      </c>
      <c r="H120" s="99" t="s">
        <v>413</v>
      </c>
      <c r="I120" s="105">
        <v>1.5</v>
      </c>
      <c r="J120" s="11">
        <v>1</v>
      </c>
      <c r="K120" s="105">
        <f t="shared" si="12"/>
        <v>1.5</v>
      </c>
      <c r="L120" s="651"/>
      <c r="M120" s="651"/>
      <c r="N120" s="286"/>
      <c r="O120" s="218"/>
      <c r="P120" s="218"/>
      <c r="Q120" s="218"/>
      <c r="R120" s="218"/>
      <c r="S120" s="218"/>
      <c r="T120" s="218"/>
      <c r="U120" s="218"/>
      <c r="V120" s="218"/>
      <c r="W120" s="218"/>
      <c r="X120" s="218"/>
      <c r="Y120" s="218"/>
      <c r="Z120" s="218"/>
      <c r="AA120" s="218"/>
      <c r="AB120" s="218"/>
      <c r="AC120" s="218"/>
      <c r="AD120" s="218"/>
      <c r="AE120" s="218"/>
      <c r="AF120" s="218"/>
      <c r="AG120" s="218"/>
      <c r="AH120" s="218"/>
    </row>
    <row r="121" spans="1:34" ht="27.75" customHeight="1">
      <c r="A121" s="60"/>
      <c r="B121" s="15"/>
      <c r="C121" s="290" t="s">
        <v>313</v>
      </c>
      <c r="D121" s="43" t="s">
        <v>469</v>
      </c>
      <c r="E121" s="43"/>
      <c r="F121" s="43"/>
      <c r="G121" s="285">
        <v>43256</v>
      </c>
      <c r="H121" s="99" t="s">
        <v>413</v>
      </c>
      <c r="I121" s="105">
        <v>1.5</v>
      </c>
      <c r="J121" s="11">
        <v>1</v>
      </c>
      <c r="K121" s="105">
        <f t="shared" si="12"/>
        <v>1.5</v>
      </c>
      <c r="L121" s="651"/>
      <c r="M121" s="651"/>
      <c r="N121" s="286"/>
      <c r="O121" s="218"/>
      <c r="P121" s="218"/>
      <c r="Q121" s="218"/>
      <c r="R121" s="218"/>
      <c r="S121" s="218"/>
      <c r="T121" s="218"/>
      <c r="U121" s="218"/>
      <c r="V121" s="218"/>
      <c r="W121" s="218"/>
      <c r="X121" s="218"/>
      <c r="Y121" s="218"/>
      <c r="Z121" s="218"/>
      <c r="AA121" s="218"/>
      <c r="AB121" s="218"/>
      <c r="AC121" s="218"/>
      <c r="AD121" s="218"/>
      <c r="AE121" s="218"/>
      <c r="AF121" s="218"/>
      <c r="AG121" s="218"/>
      <c r="AH121" s="218"/>
    </row>
    <row r="122" spans="1:34" ht="27.75" customHeight="1">
      <c r="A122" s="60"/>
      <c r="B122" s="15"/>
      <c r="C122" s="290" t="s">
        <v>407</v>
      </c>
      <c r="D122" s="43" t="s">
        <v>457</v>
      </c>
      <c r="E122" s="43"/>
      <c r="F122" s="43"/>
      <c r="G122" s="285">
        <v>43256</v>
      </c>
      <c r="H122" s="99" t="s">
        <v>413</v>
      </c>
      <c r="I122" s="105">
        <v>1</v>
      </c>
      <c r="J122" s="11">
        <v>1</v>
      </c>
      <c r="K122" s="105">
        <f t="shared" si="12"/>
        <v>1</v>
      </c>
      <c r="L122" s="651"/>
      <c r="M122" s="651"/>
      <c r="N122" s="286"/>
      <c r="O122" s="218"/>
      <c r="P122" s="218"/>
      <c r="Q122" s="218"/>
      <c r="R122" s="218"/>
      <c r="S122" s="218"/>
      <c r="T122" s="218"/>
      <c r="U122" s="218"/>
      <c r="V122" s="218"/>
      <c r="W122" s="218"/>
      <c r="X122" s="218"/>
      <c r="Y122" s="218"/>
      <c r="Z122" s="218"/>
      <c r="AA122" s="218"/>
      <c r="AB122" s="218"/>
      <c r="AC122" s="218"/>
      <c r="AD122" s="218"/>
      <c r="AE122" s="218"/>
      <c r="AF122" s="218"/>
      <c r="AG122" s="218"/>
      <c r="AH122" s="218"/>
    </row>
    <row r="123" spans="1:34" ht="27.75" customHeight="1">
      <c r="A123" s="60"/>
      <c r="B123" s="15"/>
      <c r="C123" s="290" t="s">
        <v>435</v>
      </c>
      <c r="D123" s="51" t="s">
        <v>458</v>
      </c>
      <c r="E123" s="51"/>
      <c r="F123" s="51"/>
      <c r="G123" s="285">
        <v>43256</v>
      </c>
      <c r="H123" s="99" t="s">
        <v>413</v>
      </c>
      <c r="I123" s="105">
        <v>1.5</v>
      </c>
      <c r="J123" s="11">
        <v>1</v>
      </c>
      <c r="K123" s="105">
        <f t="shared" si="12"/>
        <v>1.5</v>
      </c>
      <c r="L123" s="651"/>
      <c r="M123" s="651"/>
      <c r="N123" s="286"/>
      <c r="O123" s="218"/>
      <c r="P123" s="218"/>
      <c r="Q123" s="218"/>
      <c r="R123" s="218"/>
      <c r="S123" s="218"/>
      <c r="T123" s="218"/>
      <c r="U123" s="218"/>
      <c r="V123" s="218"/>
      <c r="W123" s="218"/>
      <c r="X123" s="218"/>
      <c r="Y123" s="218"/>
      <c r="Z123" s="218"/>
      <c r="AA123" s="218"/>
      <c r="AB123" s="218"/>
      <c r="AC123" s="218"/>
      <c r="AD123" s="218"/>
      <c r="AE123" s="218"/>
      <c r="AF123" s="218"/>
      <c r="AG123" s="218"/>
      <c r="AH123" s="218"/>
    </row>
    <row r="124" spans="1:34" ht="24.75" customHeight="1">
      <c r="A124" s="60"/>
      <c r="B124" s="15"/>
      <c r="C124" s="753" t="s">
        <v>409</v>
      </c>
      <c r="D124" s="735"/>
      <c r="E124" s="735"/>
      <c r="F124" s="735"/>
      <c r="G124" s="735"/>
      <c r="H124" s="736"/>
      <c r="I124" s="108">
        <f>SUM(I119:I123)</f>
        <v>7</v>
      </c>
      <c r="J124" s="265"/>
      <c r="K124" s="266">
        <f>SUM(K119:K123)</f>
        <v>7</v>
      </c>
      <c r="L124" s="652"/>
      <c r="M124" s="652"/>
      <c r="N124" s="268"/>
      <c r="O124" s="1"/>
      <c r="P124" s="1"/>
      <c r="Q124" s="1"/>
      <c r="R124" s="1"/>
      <c r="S124" s="1"/>
      <c r="T124" s="1"/>
      <c r="U124" s="1"/>
      <c r="V124" s="1"/>
      <c r="W124" s="1"/>
      <c r="X124" s="1"/>
      <c r="Y124" s="1"/>
      <c r="Z124" s="228"/>
      <c r="AA124" s="228"/>
      <c r="AB124" s="228"/>
      <c r="AC124" s="228"/>
      <c r="AD124" s="228"/>
      <c r="AE124" s="228"/>
      <c r="AF124" s="228"/>
      <c r="AG124" s="228"/>
      <c r="AH124" s="228"/>
    </row>
    <row r="125" spans="1:34" ht="27.75" customHeight="1">
      <c r="A125" s="60"/>
      <c r="B125" s="15"/>
      <c r="C125" s="754" t="s">
        <v>495</v>
      </c>
      <c r="D125" s="659"/>
      <c r="E125" s="659"/>
      <c r="F125" s="659"/>
      <c r="G125" s="659"/>
      <c r="H125" s="659"/>
      <c r="I125" s="659"/>
      <c r="J125" s="659"/>
      <c r="K125" s="659"/>
      <c r="L125" s="660"/>
      <c r="M125" s="238"/>
      <c r="N125" s="286"/>
      <c r="O125" s="218"/>
      <c r="P125" s="218"/>
      <c r="Q125" s="218"/>
      <c r="R125" s="218"/>
      <c r="S125" s="218"/>
      <c r="T125" s="218"/>
      <c r="U125" s="218"/>
      <c r="V125" s="218"/>
      <c r="W125" s="218"/>
      <c r="X125" s="218"/>
      <c r="Y125" s="218"/>
      <c r="Z125" s="218"/>
      <c r="AA125" s="218"/>
      <c r="AB125" s="218"/>
      <c r="AC125" s="218"/>
      <c r="AD125" s="218"/>
      <c r="AE125" s="218"/>
      <c r="AF125" s="218"/>
      <c r="AG125" s="218"/>
      <c r="AH125" s="218"/>
    </row>
    <row r="126" spans="1:34" ht="27.75" customHeight="1">
      <c r="A126" s="60"/>
      <c r="B126" s="15"/>
      <c r="C126" s="290" t="s">
        <v>310</v>
      </c>
      <c r="D126" s="291" t="s">
        <v>486</v>
      </c>
      <c r="E126" s="291"/>
      <c r="F126" s="291"/>
      <c r="G126" s="285">
        <v>43452</v>
      </c>
      <c r="H126" s="99" t="s">
        <v>413</v>
      </c>
      <c r="I126" s="105">
        <v>1.5</v>
      </c>
      <c r="J126" s="11">
        <v>1</v>
      </c>
      <c r="K126" s="105">
        <f t="shared" ref="K126:K131" si="13">I126*J126</f>
        <v>1.5</v>
      </c>
      <c r="L126" s="741" t="s">
        <v>496</v>
      </c>
      <c r="M126" s="740" t="s">
        <v>497</v>
      </c>
      <c r="N126" s="286"/>
      <c r="O126" s="218"/>
      <c r="P126" s="218"/>
      <c r="Q126" s="218"/>
      <c r="R126" s="218"/>
      <c r="S126" s="218"/>
      <c r="T126" s="218"/>
      <c r="U126" s="218"/>
      <c r="V126" s="218"/>
      <c r="W126" s="218"/>
      <c r="X126" s="218"/>
      <c r="Y126" s="218"/>
      <c r="Z126" s="218"/>
      <c r="AA126" s="218"/>
      <c r="AB126" s="218"/>
      <c r="AC126" s="218"/>
      <c r="AD126" s="218"/>
      <c r="AE126" s="218"/>
      <c r="AF126" s="218"/>
      <c r="AG126" s="218"/>
      <c r="AH126" s="218"/>
    </row>
    <row r="127" spans="1:34" ht="27.75" customHeight="1">
      <c r="A127" s="60"/>
      <c r="B127" s="15"/>
      <c r="C127" s="290" t="s">
        <v>289</v>
      </c>
      <c r="D127" s="291" t="s">
        <v>498</v>
      </c>
      <c r="E127" s="291"/>
      <c r="F127" s="291"/>
      <c r="G127" s="285">
        <v>43452</v>
      </c>
      <c r="H127" s="99" t="s">
        <v>413</v>
      </c>
      <c r="I127" s="105">
        <v>0.5</v>
      </c>
      <c r="J127" s="11">
        <v>1</v>
      </c>
      <c r="K127" s="105">
        <f t="shared" si="13"/>
        <v>0.5</v>
      </c>
      <c r="L127" s="651"/>
      <c r="M127" s="651"/>
      <c r="N127" s="286"/>
      <c r="O127" s="218"/>
      <c r="P127" s="218"/>
      <c r="Q127" s="218"/>
      <c r="R127" s="218"/>
      <c r="S127" s="218"/>
      <c r="T127" s="218"/>
      <c r="U127" s="218"/>
      <c r="V127" s="218"/>
      <c r="W127" s="218"/>
      <c r="X127" s="218"/>
      <c r="Y127" s="218"/>
      <c r="Z127" s="218"/>
      <c r="AA127" s="218"/>
      <c r="AB127" s="218"/>
      <c r="AC127" s="218"/>
      <c r="AD127" s="218"/>
      <c r="AE127" s="218"/>
      <c r="AF127" s="218"/>
      <c r="AG127" s="218"/>
      <c r="AH127" s="218"/>
    </row>
    <row r="128" spans="1:34" ht="27.75" customHeight="1">
      <c r="A128" s="60"/>
      <c r="B128" s="15"/>
      <c r="C128" s="290" t="s">
        <v>313</v>
      </c>
      <c r="D128" s="110" t="s">
        <v>447</v>
      </c>
      <c r="E128" s="110"/>
      <c r="F128" s="110"/>
      <c r="G128" s="285">
        <v>43452</v>
      </c>
      <c r="H128" s="99" t="s">
        <v>413</v>
      </c>
      <c r="I128" s="105">
        <v>2</v>
      </c>
      <c r="J128" s="11">
        <v>1</v>
      </c>
      <c r="K128" s="105">
        <f t="shared" si="13"/>
        <v>2</v>
      </c>
      <c r="L128" s="651"/>
      <c r="M128" s="651"/>
      <c r="N128" s="286"/>
      <c r="O128" s="218"/>
      <c r="P128" s="218"/>
      <c r="Q128" s="218"/>
      <c r="R128" s="218"/>
      <c r="S128" s="218"/>
      <c r="T128" s="218"/>
      <c r="U128" s="218"/>
      <c r="V128" s="218"/>
      <c r="W128" s="218"/>
      <c r="X128" s="218"/>
      <c r="Y128" s="218"/>
      <c r="Z128" s="218"/>
      <c r="AA128" s="218"/>
      <c r="AB128" s="218"/>
      <c r="AC128" s="218"/>
      <c r="AD128" s="218"/>
      <c r="AE128" s="218"/>
      <c r="AF128" s="218"/>
      <c r="AG128" s="218"/>
      <c r="AH128" s="218"/>
    </row>
    <row r="129" spans="1:34" ht="27.75" customHeight="1">
      <c r="A129" s="60"/>
      <c r="B129" s="15"/>
      <c r="C129" s="290" t="s">
        <v>407</v>
      </c>
      <c r="D129" s="110" t="s">
        <v>408</v>
      </c>
      <c r="E129" s="110"/>
      <c r="F129" s="110"/>
      <c r="G129" s="285">
        <v>43452</v>
      </c>
      <c r="H129" s="99" t="s">
        <v>413</v>
      </c>
      <c r="I129" s="105">
        <v>2</v>
      </c>
      <c r="J129" s="11">
        <v>1</v>
      </c>
      <c r="K129" s="105">
        <f t="shared" si="13"/>
        <v>2</v>
      </c>
      <c r="L129" s="651"/>
      <c r="M129" s="651"/>
      <c r="N129" s="286"/>
      <c r="O129" s="218"/>
      <c r="P129" s="218"/>
      <c r="Q129" s="218"/>
      <c r="R129" s="218"/>
      <c r="S129" s="218"/>
      <c r="T129" s="218"/>
      <c r="U129" s="218"/>
      <c r="V129" s="218"/>
      <c r="W129" s="218"/>
      <c r="X129" s="218"/>
      <c r="Y129" s="218"/>
      <c r="Z129" s="218"/>
      <c r="AA129" s="218"/>
      <c r="AB129" s="218"/>
      <c r="AC129" s="218"/>
      <c r="AD129" s="218"/>
      <c r="AE129" s="218"/>
      <c r="AF129" s="218"/>
      <c r="AG129" s="218"/>
      <c r="AH129" s="218"/>
    </row>
    <row r="130" spans="1:34" ht="27.75" customHeight="1">
      <c r="A130" s="60"/>
      <c r="B130" s="15"/>
      <c r="C130" s="290" t="s">
        <v>435</v>
      </c>
      <c r="D130" s="110" t="s">
        <v>499</v>
      </c>
      <c r="E130" s="110"/>
      <c r="F130" s="110"/>
      <c r="G130" s="285">
        <v>43452</v>
      </c>
      <c r="H130" s="99" t="s">
        <v>413</v>
      </c>
      <c r="I130" s="105">
        <v>4</v>
      </c>
      <c r="J130" s="11">
        <v>1</v>
      </c>
      <c r="K130" s="105">
        <f t="shared" si="13"/>
        <v>4</v>
      </c>
      <c r="L130" s="651"/>
      <c r="M130" s="651"/>
      <c r="N130" s="286"/>
      <c r="O130" s="218"/>
      <c r="P130" s="218"/>
      <c r="Q130" s="218"/>
      <c r="R130" s="218"/>
      <c r="S130" s="218"/>
      <c r="T130" s="218"/>
      <c r="U130" s="218"/>
      <c r="V130" s="218"/>
      <c r="W130" s="218"/>
      <c r="X130" s="218"/>
      <c r="Y130" s="218"/>
      <c r="Z130" s="218"/>
      <c r="AA130" s="218"/>
      <c r="AB130" s="218"/>
      <c r="AC130" s="218"/>
      <c r="AD130" s="218"/>
      <c r="AE130" s="218"/>
      <c r="AF130" s="218"/>
      <c r="AG130" s="218"/>
      <c r="AH130" s="218"/>
    </row>
    <row r="131" spans="1:34" ht="27.75" customHeight="1">
      <c r="A131" s="60"/>
      <c r="B131" s="15"/>
      <c r="C131" s="295" t="s">
        <v>449</v>
      </c>
      <c r="D131" s="110" t="s">
        <v>500</v>
      </c>
      <c r="E131" s="110"/>
      <c r="F131" s="110"/>
      <c r="G131" s="285">
        <v>43452</v>
      </c>
      <c r="H131" s="99" t="s">
        <v>413</v>
      </c>
      <c r="I131" s="105">
        <v>4</v>
      </c>
      <c r="J131" s="11">
        <v>0.5</v>
      </c>
      <c r="K131" s="105">
        <f t="shared" si="13"/>
        <v>2</v>
      </c>
      <c r="L131" s="651"/>
      <c r="M131" s="651"/>
      <c r="N131" s="286"/>
      <c r="O131" s="218"/>
      <c r="P131" s="218"/>
      <c r="Q131" s="218"/>
      <c r="R131" s="218"/>
      <c r="S131" s="218"/>
      <c r="T131" s="218"/>
      <c r="U131" s="218"/>
      <c r="V131" s="218"/>
      <c r="W131" s="218"/>
      <c r="X131" s="218"/>
      <c r="Y131" s="218"/>
      <c r="Z131" s="218"/>
      <c r="AA131" s="218"/>
      <c r="AB131" s="218"/>
      <c r="AC131" s="218"/>
      <c r="AD131" s="218"/>
      <c r="AE131" s="218"/>
      <c r="AF131" s="218"/>
      <c r="AG131" s="218"/>
      <c r="AH131" s="218"/>
    </row>
    <row r="132" spans="1:34" ht="24.75" customHeight="1">
      <c r="A132" s="60"/>
      <c r="B132" s="15"/>
      <c r="C132" s="753" t="s">
        <v>409</v>
      </c>
      <c r="D132" s="735"/>
      <c r="E132" s="735"/>
      <c r="F132" s="735"/>
      <c r="G132" s="735"/>
      <c r="H132" s="736"/>
      <c r="I132" s="108">
        <f>SUM(I126:I131)</f>
        <v>14</v>
      </c>
      <c r="J132" s="265"/>
      <c r="K132" s="266">
        <f>SUM(K126:K131)</f>
        <v>12</v>
      </c>
      <c r="L132" s="652"/>
      <c r="M132" s="652"/>
      <c r="N132" s="268"/>
      <c r="O132" s="1"/>
      <c r="P132" s="1"/>
      <c r="Q132" s="1"/>
      <c r="R132" s="1"/>
      <c r="S132" s="1"/>
      <c r="T132" s="1"/>
      <c r="U132" s="1"/>
      <c r="V132" s="1"/>
      <c r="W132" s="1"/>
      <c r="X132" s="1"/>
      <c r="Y132" s="1"/>
      <c r="Z132" s="228"/>
      <c r="AA132" s="228"/>
      <c r="AB132" s="228"/>
      <c r="AC132" s="228"/>
      <c r="AD132" s="228"/>
      <c r="AE132" s="228"/>
      <c r="AF132" s="228"/>
      <c r="AG132" s="228"/>
      <c r="AH132" s="228"/>
    </row>
    <row r="133" spans="1:34" ht="27.75" customHeight="1">
      <c r="A133" s="60"/>
      <c r="B133" s="15"/>
      <c r="C133" s="755" t="s">
        <v>501</v>
      </c>
      <c r="D133" s="654"/>
      <c r="E133" s="654"/>
      <c r="F133" s="654"/>
      <c r="G133" s="654"/>
      <c r="H133" s="654"/>
      <c r="I133" s="654"/>
      <c r="J133" s="654"/>
      <c r="K133" s="654"/>
      <c r="L133" s="654"/>
      <c r="M133" s="238"/>
      <c r="N133" s="286"/>
      <c r="O133" s="218"/>
      <c r="P133" s="218"/>
      <c r="Q133" s="218"/>
      <c r="R133" s="218"/>
      <c r="S133" s="218"/>
      <c r="T133" s="218"/>
      <c r="U133" s="218"/>
      <c r="V133" s="218"/>
      <c r="W133" s="218"/>
      <c r="X133" s="218"/>
      <c r="Y133" s="218"/>
      <c r="Z133" s="218"/>
      <c r="AA133" s="218"/>
      <c r="AB133" s="218"/>
      <c r="AC133" s="218"/>
      <c r="AD133" s="218"/>
      <c r="AE133" s="218"/>
      <c r="AF133" s="218"/>
      <c r="AG133" s="218"/>
      <c r="AH133" s="218"/>
    </row>
    <row r="134" spans="1:34" ht="27.75" customHeight="1">
      <c r="A134" s="60"/>
      <c r="B134" s="15"/>
      <c r="C134" s="290" t="s">
        <v>310</v>
      </c>
      <c r="D134" s="656" t="s">
        <v>502</v>
      </c>
      <c r="E134" s="654"/>
      <c r="F134" s="657"/>
      <c r="G134" s="285" t="s">
        <v>503</v>
      </c>
      <c r="H134" s="99" t="s">
        <v>413</v>
      </c>
      <c r="I134" s="105">
        <v>1.5</v>
      </c>
      <c r="J134" s="11">
        <v>1</v>
      </c>
      <c r="K134" s="105">
        <f t="shared" ref="K134:K140" si="14">I134*J134</f>
        <v>1.5</v>
      </c>
      <c r="L134" s="741" t="s">
        <v>504</v>
      </c>
      <c r="M134" s="739" t="s">
        <v>505</v>
      </c>
      <c r="N134" s="286"/>
      <c r="O134" s="218"/>
      <c r="P134" s="218"/>
      <c r="Q134" s="218"/>
      <c r="R134" s="218"/>
      <c r="S134" s="218"/>
      <c r="T134" s="218"/>
      <c r="U134" s="218"/>
      <c r="V134" s="218"/>
      <c r="W134" s="218"/>
      <c r="X134" s="218"/>
      <c r="Y134" s="218"/>
      <c r="Z134" s="218"/>
      <c r="AA134" s="218"/>
      <c r="AB134" s="218"/>
      <c r="AC134" s="218"/>
      <c r="AD134" s="218"/>
      <c r="AE134" s="218"/>
      <c r="AF134" s="218"/>
      <c r="AG134" s="218"/>
      <c r="AH134" s="218"/>
    </row>
    <row r="135" spans="1:34" ht="27.75" customHeight="1">
      <c r="A135" s="60"/>
      <c r="B135" s="15"/>
      <c r="C135" s="290" t="s">
        <v>289</v>
      </c>
      <c r="D135" s="656" t="s">
        <v>506</v>
      </c>
      <c r="E135" s="654"/>
      <c r="F135" s="657"/>
      <c r="G135" s="285" t="s">
        <v>503</v>
      </c>
      <c r="H135" s="99" t="s">
        <v>413</v>
      </c>
      <c r="I135" s="105">
        <v>1.5</v>
      </c>
      <c r="J135" s="11">
        <v>1</v>
      </c>
      <c r="K135" s="105">
        <f t="shared" si="14"/>
        <v>1.5</v>
      </c>
      <c r="L135" s="651"/>
      <c r="M135" s="651"/>
      <c r="N135" s="286"/>
      <c r="O135" s="218"/>
      <c r="P135" s="218"/>
      <c r="Q135" s="218"/>
      <c r="R135" s="218"/>
      <c r="S135" s="218"/>
      <c r="T135" s="218"/>
      <c r="U135" s="218"/>
      <c r="V135" s="218"/>
      <c r="W135" s="218"/>
      <c r="X135" s="218"/>
      <c r="Y135" s="218"/>
      <c r="Z135" s="218"/>
      <c r="AA135" s="218"/>
      <c r="AB135" s="218"/>
      <c r="AC135" s="218"/>
      <c r="AD135" s="218"/>
      <c r="AE135" s="218"/>
      <c r="AF135" s="218"/>
      <c r="AG135" s="218"/>
      <c r="AH135" s="218"/>
    </row>
    <row r="136" spans="1:34" ht="27.75" customHeight="1">
      <c r="A136" s="60"/>
      <c r="B136" s="15"/>
      <c r="C136" s="290" t="s">
        <v>313</v>
      </c>
      <c r="D136" s="656" t="s">
        <v>507</v>
      </c>
      <c r="E136" s="654"/>
      <c r="F136" s="657"/>
      <c r="G136" s="285" t="s">
        <v>503</v>
      </c>
      <c r="H136" s="99" t="s">
        <v>413</v>
      </c>
      <c r="I136" s="105">
        <v>1</v>
      </c>
      <c r="J136" s="11">
        <v>1</v>
      </c>
      <c r="K136" s="105">
        <f t="shared" si="14"/>
        <v>1</v>
      </c>
      <c r="L136" s="651"/>
      <c r="M136" s="651"/>
      <c r="N136" s="286"/>
      <c r="O136" s="218"/>
      <c r="P136" s="218"/>
      <c r="Q136" s="218"/>
      <c r="R136" s="218"/>
      <c r="S136" s="218"/>
      <c r="T136" s="218"/>
      <c r="U136" s="218"/>
      <c r="V136" s="218"/>
      <c r="W136" s="218"/>
      <c r="X136" s="218"/>
      <c r="Y136" s="218"/>
      <c r="Z136" s="218"/>
      <c r="AA136" s="218"/>
      <c r="AB136" s="218"/>
      <c r="AC136" s="218"/>
      <c r="AD136" s="218"/>
      <c r="AE136" s="218"/>
      <c r="AF136" s="218"/>
      <c r="AG136" s="218"/>
      <c r="AH136" s="218"/>
    </row>
    <row r="137" spans="1:34" ht="27.75" customHeight="1">
      <c r="A137" s="60"/>
      <c r="B137" s="15"/>
      <c r="C137" s="295" t="s">
        <v>407</v>
      </c>
      <c r="D137" s="656" t="s">
        <v>508</v>
      </c>
      <c r="E137" s="654"/>
      <c r="F137" s="657"/>
      <c r="G137" s="285" t="s">
        <v>503</v>
      </c>
      <c r="H137" s="99" t="s">
        <v>413</v>
      </c>
      <c r="I137" s="105">
        <v>1.5</v>
      </c>
      <c r="J137" s="11">
        <v>1</v>
      </c>
      <c r="K137" s="105">
        <f t="shared" si="14"/>
        <v>1.5</v>
      </c>
      <c r="L137" s="651"/>
      <c r="M137" s="651"/>
      <c r="N137" s="286"/>
      <c r="O137" s="218"/>
      <c r="P137" s="218"/>
      <c r="Q137" s="218"/>
      <c r="R137" s="218"/>
      <c r="S137" s="218"/>
      <c r="T137" s="218"/>
      <c r="U137" s="218"/>
      <c r="V137" s="218"/>
      <c r="W137" s="218"/>
      <c r="X137" s="218"/>
      <c r="Y137" s="218"/>
      <c r="Z137" s="218"/>
      <c r="AA137" s="218"/>
      <c r="AB137" s="218"/>
      <c r="AC137" s="218"/>
      <c r="AD137" s="218"/>
      <c r="AE137" s="218"/>
      <c r="AF137" s="218"/>
      <c r="AG137" s="218"/>
      <c r="AH137" s="218"/>
    </row>
    <row r="138" spans="1:34" ht="27.75" customHeight="1">
      <c r="A138" s="60"/>
      <c r="B138" s="15"/>
      <c r="C138" s="290" t="s">
        <v>435</v>
      </c>
      <c r="D138" s="656" t="s">
        <v>509</v>
      </c>
      <c r="E138" s="654"/>
      <c r="F138" s="657"/>
      <c r="G138" s="285" t="s">
        <v>503</v>
      </c>
      <c r="H138" s="99" t="s">
        <v>413</v>
      </c>
      <c r="I138" s="105">
        <v>1.5</v>
      </c>
      <c r="J138" s="11">
        <v>1</v>
      </c>
      <c r="K138" s="105">
        <f t="shared" si="14"/>
        <v>1.5</v>
      </c>
      <c r="L138" s="651"/>
      <c r="M138" s="651"/>
      <c r="N138" s="286"/>
      <c r="O138" s="218"/>
      <c r="P138" s="218"/>
      <c r="Q138" s="218"/>
      <c r="R138" s="218"/>
      <c r="S138" s="218"/>
      <c r="T138" s="218"/>
      <c r="U138" s="218"/>
      <c r="V138" s="218"/>
      <c r="W138" s="218"/>
      <c r="X138" s="218"/>
      <c r="Y138" s="218"/>
      <c r="Z138" s="218"/>
      <c r="AA138" s="218"/>
      <c r="AB138" s="218"/>
      <c r="AC138" s="218"/>
      <c r="AD138" s="218"/>
      <c r="AE138" s="218"/>
      <c r="AF138" s="218"/>
      <c r="AG138" s="218"/>
      <c r="AH138" s="218"/>
    </row>
    <row r="139" spans="1:34" ht="27.75" customHeight="1">
      <c r="A139" s="60"/>
      <c r="B139" s="15"/>
      <c r="C139" s="290" t="s">
        <v>449</v>
      </c>
      <c r="D139" s="656" t="s">
        <v>510</v>
      </c>
      <c r="E139" s="654"/>
      <c r="F139" s="657"/>
      <c r="G139" s="285" t="s">
        <v>503</v>
      </c>
      <c r="H139" s="99" t="s">
        <v>413</v>
      </c>
      <c r="I139" s="105">
        <v>1</v>
      </c>
      <c r="J139" s="11">
        <v>1</v>
      </c>
      <c r="K139" s="105">
        <f t="shared" si="14"/>
        <v>1</v>
      </c>
      <c r="L139" s="651"/>
      <c r="M139" s="651"/>
      <c r="N139" s="286"/>
      <c r="O139" s="218"/>
      <c r="P139" s="218"/>
      <c r="Q139" s="218"/>
      <c r="R139" s="218"/>
      <c r="S139" s="218"/>
      <c r="T139" s="218"/>
      <c r="U139" s="218"/>
      <c r="V139" s="218"/>
      <c r="W139" s="218"/>
      <c r="X139" s="218"/>
      <c r="Y139" s="218"/>
      <c r="Z139" s="218"/>
      <c r="AA139" s="218"/>
      <c r="AB139" s="218"/>
      <c r="AC139" s="218"/>
      <c r="AD139" s="218"/>
      <c r="AE139" s="218"/>
      <c r="AF139" s="218"/>
      <c r="AG139" s="218"/>
      <c r="AH139" s="218"/>
    </row>
    <row r="140" spans="1:34" ht="27.75" customHeight="1">
      <c r="A140" s="60"/>
      <c r="B140" s="15"/>
      <c r="C140" s="290" t="s">
        <v>472</v>
      </c>
      <c r="D140" s="656" t="s">
        <v>511</v>
      </c>
      <c r="E140" s="654"/>
      <c r="F140" s="657"/>
      <c r="G140" s="285" t="s">
        <v>503</v>
      </c>
      <c r="H140" s="99" t="s">
        <v>413</v>
      </c>
      <c r="I140" s="105">
        <v>1</v>
      </c>
      <c r="J140" s="11">
        <v>1</v>
      </c>
      <c r="K140" s="105">
        <f t="shared" si="14"/>
        <v>1</v>
      </c>
      <c r="L140" s="651"/>
      <c r="M140" s="651"/>
      <c r="N140" s="286"/>
      <c r="O140" s="218"/>
      <c r="P140" s="218"/>
      <c r="Q140" s="218"/>
      <c r="R140" s="218"/>
      <c r="S140" s="218"/>
      <c r="T140" s="218"/>
      <c r="U140" s="218"/>
      <c r="V140" s="218"/>
      <c r="W140" s="218"/>
      <c r="X140" s="218"/>
      <c r="Y140" s="218"/>
      <c r="Z140" s="218"/>
      <c r="AA140" s="218"/>
      <c r="AB140" s="218"/>
      <c r="AC140" s="218"/>
      <c r="AD140" s="218"/>
      <c r="AE140" s="218"/>
      <c r="AF140" s="218"/>
      <c r="AG140" s="218"/>
      <c r="AH140" s="218"/>
    </row>
    <row r="141" spans="1:34" ht="24.75" customHeight="1">
      <c r="A141" s="60"/>
      <c r="B141" s="15"/>
      <c r="C141" s="753" t="s">
        <v>409</v>
      </c>
      <c r="D141" s="735"/>
      <c r="E141" s="735"/>
      <c r="F141" s="735"/>
      <c r="G141" s="735"/>
      <c r="H141" s="736"/>
      <c r="I141" s="108">
        <f>SUM(I134:I140)</f>
        <v>9</v>
      </c>
      <c r="J141" s="265"/>
      <c r="K141" s="266">
        <f>SUM(K134:K140)</f>
        <v>9</v>
      </c>
      <c r="L141" s="652"/>
      <c r="M141" s="652"/>
      <c r="N141" s="268"/>
      <c r="O141" s="1"/>
      <c r="P141" s="1"/>
      <c r="Q141" s="1"/>
      <c r="R141" s="1"/>
      <c r="S141" s="1"/>
      <c r="T141" s="1"/>
      <c r="U141" s="1"/>
      <c r="V141" s="1"/>
      <c r="W141" s="1"/>
      <c r="X141" s="1"/>
      <c r="Y141" s="1"/>
      <c r="Z141" s="228"/>
      <c r="AA141" s="228"/>
      <c r="AB141" s="228"/>
      <c r="AC141" s="228"/>
      <c r="AD141" s="228"/>
      <c r="AE141" s="228"/>
      <c r="AF141" s="228"/>
      <c r="AG141" s="228"/>
      <c r="AH141" s="228"/>
    </row>
    <row r="142" spans="1:34" ht="27.75" customHeight="1">
      <c r="A142" s="60"/>
      <c r="B142" s="15"/>
      <c r="C142" s="755" t="s">
        <v>512</v>
      </c>
      <c r="D142" s="654"/>
      <c r="E142" s="654"/>
      <c r="F142" s="654"/>
      <c r="G142" s="654"/>
      <c r="H142" s="654"/>
      <c r="I142" s="654"/>
      <c r="J142" s="654"/>
      <c r="K142" s="654"/>
      <c r="L142" s="654"/>
      <c r="M142" s="238"/>
      <c r="N142" s="286"/>
      <c r="O142" s="218"/>
      <c r="P142" s="218"/>
      <c r="Q142" s="218"/>
      <c r="R142" s="218"/>
      <c r="S142" s="218"/>
      <c r="T142" s="218"/>
      <c r="U142" s="218"/>
      <c r="V142" s="218"/>
      <c r="W142" s="218"/>
      <c r="X142" s="218"/>
      <c r="Y142" s="218"/>
      <c r="Z142" s="218"/>
      <c r="AA142" s="218"/>
      <c r="AB142" s="218"/>
      <c r="AC142" s="218"/>
      <c r="AD142" s="218"/>
      <c r="AE142" s="218"/>
      <c r="AF142" s="218"/>
      <c r="AG142" s="218"/>
      <c r="AH142" s="218"/>
    </row>
    <row r="143" spans="1:34" ht="27.75" customHeight="1">
      <c r="A143" s="60"/>
      <c r="B143" s="15"/>
      <c r="C143" s="290" t="s">
        <v>310</v>
      </c>
      <c r="D143" s="656" t="s">
        <v>513</v>
      </c>
      <c r="E143" s="654"/>
      <c r="F143" s="654"/>
      <c r="G143" s="11" t="s">
        <v>514</v>
      </c>
      <c r="H143" s="99" t="s">
        <v>400</v>
      </c>
      <c r="I143" s="105">
        <v>2</v>
      </c>
      <c r="J143" s="11">
        <v>1</v>
      </c>
      <c r="K143" s="105">
        <f t="shared" ref="K143:K147" si="15">J143*I143</f>
        <v>2</v>
      </c>
      <c r="L143" s="741" t="s">
        <v>515</v>
      </c>
      <c r="M143" s="740" t="s">
        <v>516</v>
      </c>
      <c r="N143" s="286"/>
      <c r="O143" s="218"/>
      <c r="P143" s="218"/>
      <c r="Q143" s="218"/>
      <c r="R143" s="218"/>
      <c r="S143" s="218"/>
      <c r="T143" s="218"/>
      <c r="U143" s="218"/>
      <c r="V143" s="218"/>
      <c r="W143" s="218"/>
      <c r="X143" s="218"/>
      <c r="Y143" s="218"/>
      <c r="Z143" s="218"/>
      <c r="AA143" s="218"/>
      <c r="AB143" s="218"/>
      <c r="AC143" s="218"/>
      <c r="AD143" s="218"/>
      <c r="AE143" s="218"/>
      <c r="AF143" s="218"/>
      <c r="AG143" s="218"/>
      <c r="AH143" s="218"/>
    </row>
    <row r="144" spans="1:34" ht="27.75" customHeight="1">
      <c r="A144" s="60"/>
      <c r="B144" s="15"/>
      <c r="C144" s="290" t="s">
        <v>289</v>
      </c>
      <c r="D144" s="656" t="s">
        <v>517</v>
      </c>
      <c r="E144" s="654"/>
      <c r="F144" s="654"/>
      <c r="G144" s="11" t="s">
        <v>514</v>
      </c>
      <c r="H144" s="99" t="s">
        <v>400</v>
      </c>
      <c r="I144" s="105">
        <v>2</v>
      </c>
      <c r="J144" s="11">
        <v>1</v>
      </c>
      <c r="K144" s="105">
        <f t="shared" si="15"/>
        <v>2</v>
      </c>
      <c r="L144" s="651"/>
      <c r="M144" s="651"/>
      <c r="N144" s="286"/>
      <c r="O144" s="218"/>
      <c r="P144" s="218"/>
      <c r="Q144" s="218"/>
      <c r="R144" s="218"/>
      <c r="S144" s="218"/>
      <c r="T144" s="218"/>
      <c r="U144" s="218"/>
      <c r="V144" s="218"/>
      <c r="W144" s="218"/>
      <c r="X144" s="218"/>
      <c r="Y144" s="218"/>
      <c r="Z144" s="218"/>
      <c r="AA144" s="218"/>
      <c r="AB144" s="218"/>
      <c r="AC144" s="218"/>
      <c r="AD144" s="218"/>
      <c r="AE144" s="218"/>
      <c r="AF144" s="218"/>
      <c r="AG144" s="218"/>
      <c r="AH144" s="218"/>
    </row>
    <row r="145" spans="1:34" ht="27.75" customHeight="1">
      <c r="A145" s="60"/>
      <c r="B145" s="15"/>
      <c r="C145" s="290" t="s">
        <v>313</v>
      </c>
      <c r="D145" s="656" t="s">
        <v>518</v>
      </c>
      <c r="E145" s="654"/>
      <c r="F145" s="654"/>
      <c r="G145" s="11" t="s">
        <v>514</v>
      </c>
      <c r="H145" s="99" t="s">
        <v>400</v>
      </c>
      <c r="I145" s="105">
        <v>2</v>
      </c>
      <c r="J145" s="11">
        <v>1</v>
      </c>
      <c r="K145" s="105">
        <f t="shared" si="15"/>
        <v>2</v>
      </c>
      <c r="L145" s="651"/>
      <c r="M145" s="651"/>
      <c r="N145" s="286"/>
      <c r="O145" s="218"/>
      <c r="P145" s="218"/>
      <c r="Q145" s="218"/>
      <c r="R145" s="218"/>
      <c r="S145" s="218"/>
      <c r="T145" s="218"/>
      <c r="U145" s="218"/>
      <c r="V145" s="218"/>
      <c r="W145" s="218"/>
      <c r="X145" s="218"/>
      <c r="Y145" s="218"/>
      <c r="Z145" s="218"/>
      <c r="AA145" s="218"/>
      <c r="AB145" s="218"/>
      <c r="AC145" s="218"/>
      <c r="AD145" s="218"/>
      <c r="AE145" s="218"/>
      <c r="AF145" s="218"/>
      <c r="AG145" s="218"/>
      <c r="AH145" s="218"/>
    </row>
    <row r="146" spans="1:34" ht="27.75" customHeight="1">
      <c r="A146" s="60"/>
      <c r="B146" s="15"/>
      <c r="C146" s="290" t="s">
        <v>407</v>
      </c>
      <c r="D146" s="656" t="s">
        <v>519</v>
      </c>
      <c r="E146" s="654"/>
      <c r="F146" s="654"/>
      <c r="G146" s="11" t="s">
        <v>514</v>
      </c>
      <c r="H146" s="99" t="s">
        <v>400</v>
      </c>
      <c r="I146" s="105">
        <v>1</v>
      </c>
      <c r="J146" s="11">
        <v>1</v>
      </c>
      <c r="K146" s="105">
        <f t="shared" si="15"/>
        <v>1</v>
      </c>
      <c r="L146" s="651"/>
      <c r="M146" s="651"/>
      <c r="N146" s="286"/>
      <c r="O146" s="218"/>
      <c r="P146" s="218"/>
      <c r="Q146" s="218"/>
      <c r="R146" s="218"/>
      <c r="S146" s="218"/>
      <c r="T146" s="218"/>
      <c r="U146" s="218"/>
      <c r="V146" s="218"/>
      <c r="W146" s="218"/>
      <c r="X146" s="218"/>
      <c r="Y146" s="218"/>
      <c r="Z146" s="218"/>
      <c r="AA146" s="218"/>
      <c r="AB146" s="218"/>
      <c r="AC146" s="218"/>
      <c r="AD146" s="218"/>
      <c r="AE146" s="218"/>
      <c r="AF146" s="218"/>
      <c r="AG146" s="218"/>
      <c r="AH146" s="218"/>
    </row>
    <row r="147" spans="1:34" ht="27.75" customHeight="1">
      <c r="A147" s="60"/>
      <c r="B147" s="15"/>
      <c r="C147" s="290" t="s">
        <v>435</v>
      </c>
      <c r="D147" s="656" t="s">
        <v>520</v>
      </c>
      <c r="E147" s="654"/>
      <c r="F147" s="654"/>
      <c r="G147" s="11" t="s">
        <v>514</v>
      </c>
      <c r="H147" s="99" t="s">
        <v>400</v>
      </c>
      <c r="I147" s="105">
        <v>1.5</v>
      </c>
      <c r="J147" s="11">
        <v>1</v>
      </c>
      <c r="K147" s="105">
        <f t="shared" si="15"/>
        <v>1.5</v>
      </c>
      <c r="L147" s="651"/>
      <c r="M147" s="651"/>
      <c r="N147" s="286"/>
      <c r="O147" s="218"/>
      <c r="P147" s="218"/>
      <c r="Q147" s="218"/>
      <c r="R147" s="218"/>
      <c r="S147" s="218"/>
      <c r="T147" s="218"/>
      <c r="U147" s="218"/>
      <c r="V147" s="218"/>
      <c r="W147" s="218"/>
      <c r="X147" s="218"/>
      <c r="Y147" s="218"/>
      <c r="Z147" s="218"/>
      <c r="AA147" s="218"/>
      <c r="AB147" s="218"/>
      <c r="AC147" s="218"/>
      <c r="AD147" s="218"/>
      <c r="AE147" s="218"/>
      <c r="AF147" s="218"/>
      <c r="AG147" s="218"/>
      <c r="AH147" s="218"/>
    </row>
    <row r="148" spans="1:34" ht="27.75" customHeight="1">
      <c r="A148" s="60"/>
      <c r="B148" s="15"/>
      <c r="C148" s="753" t="s">
        <v>409</v>
      </c>
      <c r="D148" s="735"/>
      <c r="E148" s="735"/>
      <c r="F148" s="735"/>
      <c r="G148" s="735"/>
      <c r="H148" s="736"/>
      <c r="I148" s="105">
        <f>SUM(I143:I147)</f>
        <v>8.5</v>
      </c>
      <c r="J148" s="11"/>
      <c r="K148" s="299">
        <f>SUM(K143:K147)</f>
        <v>8.5</v>
      </c>
      <c r="L148" s="652"/>
      <c r="M148" s="652"/>
      <c r="N148" s="286"/>
      <c r="O148" s="218"/>
      <c r="P148" s="218"/>
      <c r="Q148" s="218"/>
      <c r="R148" s="218"/>
      <c r="S148" s="218"/>
      <c r="T148" s="218"/>
      <c r="U148" s="218"/>
      <c r="V148" s="218"/>
      <c r="W148" s="218"/>
      <c r="X148" s="218"/>
      <c r="Y148" s="218"/>
      <c r="Z148" s="218"/>
      <c r="AA148" s="218"/>
      <c r="AB148" s="218"/>
      <c r="AC148" s="218"/>
      <c r="AD148" s="218"/>
      <c r="AE148" s="218"/>
      <c r="AF148" s="218"/>
      <c r="AG148" s="218"/>
      <c r="AH148" s="218"/>
    </row>
    <row r="149" spans="1:34" ht="27.75" customHeight="1">
      <c r="A149" s="60"/>
      <c r="B149" s="15"/>
      <c r="C149" s="755" t="s">
        <v>521</v>
      </c>
      <c r="D149" s="654"/>
      <c r="E149" s="654"/>
      <c r="F149" s="654"/>
      <c r="G149" s="654"/>
      <c r="H149" s="654"/>
      <c r="I149" s="654"/>
      <c r="J149" s="654"/>
      <c r="K149" s="654"/>
      <c r="L149" s="654"/>
      <c r="M149" s="238"/>
      <c r="N149" s="286"/>
      <c r="O149" s="218"/>
      <c r="P149" s="218"/>
      <c r="Q149" s="218"/>
      <c r="R149" s="218"/>
      <c r="S149" s="218"/>
      <c r="T149" s="218"/>
      <c r="U149" s="218"/>
      <c r="V149" s="218"/>
      <c r="W149" s="218"/>
      <c r="X149" s="218"/>
      <c r="Y149" s="218"/>
      <c r="Z149" s="218"/>
      <c r="AA149" s="218"/>
      <c r="AB149" s="218"/>
      <c r="AC149" s="218"/>
      <c r="AD149" s="218"/>
      <c r="AE149" s="218"/>
      <c r="AF149" s="218"/>
      <c r="AG149" s="218"/>
      <c r="AH149" s="218"/>
    </row>
    <row r="150" spans="1:34" ht="27.75" customHeight="1">
      <c r="A150" s="60"/>
      <c r="B150" s="15"/>
      <c r="C150" s="290" t="s">
        <v>310</v>
      </c>
      <c r="D150" s="656" t="s">
        <v>522</v>
      </c>
      <c r="E150" s="654"/>
      <c r="F150" s="657"/>
      <c r="G150" s="285" t="s">
        <v>523</v>
      </c>
      <c r="H150" s="99" t="s">
        <v>400</v>
      </c>
      <c r="I150" s="105">
        <v>1.86</v>
      </c>
      <c r="J150" s="11">
        <v>1</v>
      </c>
      <c r="K150" s="105">
        <f t="shared" ref="K150:K154" si="16">I150*J150</f>
        <v>1.86</v>
      </c>
      <c r="L150" s="741" t="s">
        <v>524</v>
      </c>
      <c r="M150" s="740" t="s">
        <v>525</v>
      </c>
      <c r="N150" s="286"/>
      <c r="O150" s="218"/>
      <c r="P150" s="218"/>
      <c r="Q150" s="218"/>
      <c r="R150" s="218"/>
      <c r="S150" s="218"/>
      <c r="T150" s="218"/>
      <c r="U150" s="218"/>
      <c r="V150" s="218"/>
      <c r="W150" s="218"/>
      <c r="X150" s="218"/>
      <c r="Y150" s="218"/>
      <c r="Z150" s="218"/>
      <c r="AA150" s="218"/>
      <c r="AB150" s="218"/>
      <c r="AC150" s="218"/>
      <c r="AD150" s="218"/>
      <c r="AE150" s="218"/>
      <c r="AF150" s="218"/>
      <c r="AG150" s="218"/>
      <c r="AH150" s="218"/>
    </row>
    <row r="151" spans="1:34" ht="27.75" customHeight="1">
      <c r="A151" s="60"/>
      <c r="B151" s="15"/>
      <c r="C151" s="290" t="s">
        <v>289</v>
      </c>
      <c r="D151" s="656" t="s">
        <v>526</v>
      </c>
      <c r="E151" s="654"/>
      <c r="F151" s="657"/>
      <c r="G151" s="285" t="s">
        <v>523</v>
      </c>
      <c r="H151" s="99" t="s">
        <v>400</v>
      </c>
      <c r="I151" s="105">
        <v>0.5</v>
      </c>
      <c r="J151" s="11">
        <v>1</v>
      </c>
      <c r="K151" s="105">
        <f t="shared" si="16"/>
        <v>0.5</v>
      </c>
      <c r="L151" s="651"/>
      <c r="M151" s="651"/>
      <c r="N151" s="286"/>
      <c r="O151" s="218"/>
      <c r="P151" s="218"/>
      <c r="Q151" s="218"/>
      <c r="R151" s="218"/>
      <c r="S151" s="218"/>
      <c r="T151" s="218"/>
      <c r="U151" s="218"/>
      <c r="V151" s="218"/>
      <c r="W151" s="218"/>
      <c r="X151" s="218"/>
      <c r="Y151" s="218"/>
      <c r="Z151" s="218"/>
      <c r="AA151" s="218"/>
      <c r="AB151" s="218"/>
      <c r="AC151" s="218"/>
      <c r="AD151" s="218"/>
      <c r="AE151" s="218"/>
      <c r="AF151" s="218"/>
      <c r="AG151" s="218"/>
      <c r="AH151" s="218"/>
    </row>
    <row r="152" spans="1:34" ht="27.75" customHeight="1">
      <c r="A152" s="60"/>
      <c r="B152" s="15"/>
      <c r="C152" s="290" t="s">
        <v>313</v>
      </c>
      <c r="D152" s="656" t="s">
        <v>527</v>
      </c>
      <c r="E152" s="654"/>
      <c r="F152" s="657"/>
      <c r="G152" s="285" t="s">
        <v>523</v>
      </c>
      <c r="H152" s="99" t="s">
        <v>400</v>
      </c>
      <c r="I152" s="105">
        <v>1.5</v>
      </c>
      <c r="J152" s="11">
        <v>1</v>
      </c>
      <c r="K152" s="105">
        <f t="shared" si="16"/>
        <v>1.5</v>
      </c>
      <c r="L152" s="651"/>
      <c r="M152" s="651"/>
      <c r="N152" s="286"/>
      <c r="O152" s="218"/>
      <c r="P152" s="218"/>
      <c r="Q152" s="218"/>
      <c r="R152" s="218"/>
      <c r="S152" s="218"/>
      <c r="T152" s="218"/>
      <c r="U152" s="218"/>
      <c r="V152" s="218"/>
      <c r="W152" s="218"/>
      <c r="X152" s="218"/>
      <c r="Y152" s="218"/>
      <c r="Z152" s="218"/>
      <c r="AA152" s="218"/>
      <c r="AB152" s="218"/>
      <c r="AC152" s="218"/>
      <c r="AD152" s="218"/>
      <c r="AE152" s="218"/>
      <c r="AF152" s="218"/>
      <c r="AG152" s="218"/>
      <c r="AH152" s="218"/>
    </row>
    <row r="153" spans="1:34" ht="27.75" customHeight="1">
      <c r="A153" s="60"/>
      <c r="B153" s="15"/>
      <c r="C153" s="290" t="s">
        <v>407</v>
      </c>
      <c r="D153" s="656" t="s">
        <v>528</v>
      </c>
      <c r="E153" s="654"/>
      <c r="F153" s="657"/>
      <c r="G153" s="285" t="s">
        <v>523</v>
      </c>
      <c r="H153" s="99" t="s">
        <v>400</v>
      </c>
      <c r="I153" s="105">
        <v>0.86</v>
      </c>
      <c r="J153" s="11">
        <v>1</v>
      </c>
      <c r="K153" s="105">
        <f t="shared" si="16"/>
        <v>0.86</v>
      </c>
      <c r="L153" s="651"/>
      <c r="M153" s="651"/>
      <c r="N153" s="286"/>
      <c r="O153" s="218"/>
      <c r="P153" s="218"/>
      <c r="Q153" s="218"/>
      <c r="R153" s="218"/>
      <c r="S153" s="218"/>
      <c r="T153" s="218"/>
      <c r="U153" s="218"/>
      <c r="V153" s="218"/>
      <c r="W153" s="218"/>
      <c r="X153" s="218"/>
      <c r="Y153" s="218"/>
      <c r="Z153" s="218"/>
      <c r="AA153" s="218"/>
      <c r="AB153" s="218"/>
      <c r="AC153" s="218"/>
      <c r="AD153" s="218"/>
      <c r="AE153" s="218"/>
      <c r="AF153" s="218"/>
      <c r="AG153" s="218"/>
      <c r="AH153" s="218"/>
    </row>
    <row r="154" spans="1:34" ht="27.75" customHeight="1">
      <c r="A154" s="60"/>
      <c r="B154" s="15"/>
      <c r="C154" s="290" t="s">
        <v>435</v>
      </c>
      <c r="D154" s="656" t="s">
        <v>529</v>
      </c>
      <c r="E154" s="654"/>
      <c r="F154" s="657"/>
      <c r="G154" s="285" t="s">
        <v>523</v>
      </c>
      <c r="H154" s="99" t="s">
        <v>400</v>
      </c>
      <c r="I154" s="105">
        <v>0.86</v>
      </c>
      <c r="J154" s="11">
        <v>1</v>
      </c>
      <c r="K154" s="105">
        <f t="shared" si="16"/>
        <v>0.86</v>
      </c>
      <c r="L154" s="651"/>
      <c r="M154" s="651"/>
      <c r="N154" s="286"/>
      <c r="O154" s="218"/>
      <c r="P154" s="218"/>
      <c r="Q154" s="218"/>
      <c r="R154" s="218"/>
      <c r="S154" s="218"/>
      <c r="T154" s="218"/>
      <c r="U154" s="218"/>
      <c r="V154" s="218"/>
      <c r="W154" s="218"/>
      <c r="X154" s="218"/>
      <c r="Y154" s="218"/>
      <c r="Z154" s="218"/>
      <c r="AA154" s="218"/>
      <c r="AB154" s="218"/>
      <c r="AC154" s="218"/>
      <c r="AD154" s="218"/>
      <c r="AE154" s="218"/>
      <c r="AF154" s="218"/>
      <c r="AG154" s="218"/>
      <c r="AH154" s="218"/>
    </row>
    <row r="155" spans="1:34" ht="27.75" customHeight="1">
      <c r="A155" s="60"/>
      <c r="B155" s="15"/>
      <c r="C155" s="753" t="s">
        <v>409</v>
      </c>
      <c r="D155" s="735"/>
      <c r="E155" s="735"/>
      <c r="F155" s="735"/>
      <c r="G155" s="735"/>
      <c r="H155" s="736"/>
      <c r="I155" s="105">
        <f>SUM(I150:I154)</f>
        <v>5.580000000000001</v>
      </c>
      <c r="J155" s="11"/>
      <c r="K155" s="299">
        <f>SUM(K150:K154)</f>
        <v>5.580000000000001</v>
      </c>
      <c r="L155" s="652"/>
      <c r="M155" s="652"/>
      <c r="N155" s="286"/>
      <c r="O155" s="218"/>
      <c r="P155" s="218"/>
      <c r="Q155" s="218"/>
      <c r="R155" s="218"/>
      <c r="S155" s="218"/>
      <c r="T155" s="218"/>
      <c r="U155" s="218"/>
      <c r="V155" s="218"/>
      <c r="W155" s="218"/>
      <c r="X155" s="218"/>
      <c r="Y155" s="218"/>
      <c r="Z155" s="218"/>
      <c r="AA155" s="218"/>
      <c r="AB155" s="218"/>
      <c r="AC155" s="218"/>
      <c r="AD155" s="218"/>
      <c r="AE155" s="218"/>
      <c r="AF155" s="218"/>
      <c r="AG155" s="218"/>
      <c r="AH155" s="218"/>
    </row>
    <row r="156" spans="1:34" ht="27.75" customHeight="1">
      <c r="A156" s="60"/>
      <c r="B156" s="15"/>
      <c r="C156" s="755" t="s">
        <v>530</v>
      </c>
      <c r="D156" s="654"/>
      <c r="E156" s="654"/>
      <c r="F156" s="654"/>
      <c r="G156" s="654"/>
      <c r="H156" s="654"/>
      <c r="I156" s="654"/>
      <c r="J156" s="654"/>
      <c r="K156" s="654"/>
      <c r="L156" s="654"/>
      <c r="M156" s="300"/>
      <c r="N156" s="286"/>
      <c r="O156" s="218"/>
      <c r="P156" s="218"/>
      <c r="Q156" s="218"/>
      <c r="R156" s="218"/>
      <c r="S156" s="218"/>
      <c r="T156" s="218"/>
      <c r="U156" s="218"/>
      <c r="V156" s="218"/>
      <c r="W156" s="218"/>
      <c r="X156" s="218"/>
      <c r="Y156" s="218"/>
      <c r="Z156" s="218"/>
      <c r="AA156" s="218"/>
      <c r="AB156" s="218"/>
      <c r="AC156" s="218"/>
      <c r="AD156" s="218"/>
      <c r="AE156" s="218"/>
      <c r="AF156" s="218"/>
      <c r="AG156" s="218"/>
      <c r="AH156" s="218"/>
    </row>
    <row r="157" spans="1:34" ht="27.75" customHeight="1">
      <c r="A157" s="60"/>
      <c r="B157" s="15"/>
      <c r="C157" s="290" t="s">
        <v>310</v>
      </c>
      <c r="D157" s="656" t="s">
        <v>531</v>
      </c>
      <c r="E157" s="654"/>
      <c r="F157" s="657"/>
      <c r="G157" s="285" t="s">
        <v>532</v>
      </c>
      <c r="H157" s="99" t="s">
        <v>400</v>
      </c>
      <c r="I157" s="105">
        <v>1.5</v>
      </c>
      <c r="J157" s="11">
        <v>1</v>
      </c>
      <c r="K157" s="105">
        <f t="shared" ref="K157:K163" si="17">I157*J157</f>
        <v>1.5</v>
      </c>
      <c r="L157" s="741" t="s">
        <v>533</v>
      </c>
      <c r="M157" s="740" t="s">
        <v>534</v>
      </c>
      <c r="N157" s="286"/>
      <c r="O157" s="218"/>
      <c r="P157" s="218"/>
      <c r="Q157" s="218"/>
      <c r="R157" s="218"/>
      <c r="S157" s="218"/>
      <c r="T157" s="218"/>
      <c r="U157" s="218"/>
      <c r="V157" s="218"/>
      <c r="W157" s="218"/>
      <c r="X157" s="218"/>
      <c r="Y157" s="218"/>
      <c r="Z157" s="218"/>
      <c r="AA157" s="218"/>
      <c r="AB157" s="218"/>
      <c r="AC157" s="218"/>
      <c r="AD157" s="218"/>
      <c r="AE157" s="218"/>
      <c r="AF157" s="218"/>
      <c r="AG157" s="218"/>
      <c r="AH157" s="218"/>
    </row>
    <row r="158" spans="1:34" ht="27.75" customHeight="1">
      <c r="A158" s="60"/>
      <c r="B158" s="15"/>
      <c r="C158" s="290" t="s">
        <v>289</v>
      </c>
      <c r="D158" s="656" t="s">
        <v>535</v>
      </c>
      <c r="E158" s="654"/>
      <c r="F158" s="657"/>
      <c r="G158" s="285" t="s">
        <v>532</v>
      </c>
      <c r="H158" s="99" t="s">
        <v>400</v>
      </c>
      <c r="I158" s="105">
        <v>1.71</v>
      </c>
      <c r="J158" s="11">
        <v>1</v>
      </c>
      <c r="K158" s="105">
        <f t="shared" si="17"/>
        <v>1.71</v>
      </c>
      <c r="L158" s="651"/>
      <c r="M158" s="651"/>
      <c r="N158" s="286"/>
      <c r="O158" s="218"/>
      <c r="P158" s="218"/>
      <c r="Q158" s="218"/>
      <c r="R158" s="218"/>
      <c r="S158" s="218"/>
      <c r="T158" s="218"/>
      <c r="U158" s="218"/>
      <c r="V158" s="218"/>
      <c r="W158" s="218"/>
      <c r="X158" s="218"/>
      <c r="Y158" s="218"/>
      <c r="Z158" s="218"/>
      <c r="AA158" s="218"/>
      <c r="AB158" s="218"/>
      <c r="AC158" s="218"/>
      <c r="AD158" s="218"/>
      <c r="AE158" s="218"/>
      <c r="AF158" s="218"/>
      <c r="AG158" s="218"/>
      <c r="AH158" s="218"/>
    </row>
    <row r="159" spans="1:34" ht="27.75" customHeight="1">
      <c r="A159" s="60"/>
      <c r="B159" s="15"/>
      <c r="C159" s="290" t="s">
        <v>313</v>
      </c>
      <c r="D159" s="656" t="s">
        <v>517</v>
      </c>
      <c r="E159" s="654"/>
      <c r="F159" s="657"/>
      <c r="G159" s="285" t="s">
        <v>532</v>
      </c>
      <c r="H159" s="99" t="s">
        <v>400</v>
      </c>
      <c r="I159" s="105">
        <v>3.57</v>
      </c>
      <c r="J159" s="11">
        <v>1</v>
      </c>
      <c r="K159" s="105">
        <f t="shared" si="17"/>
        <v>3.57</v>
      </c>
      <c r="L159" s="651"/>
      <c r="M159" s="651"/>
      <c r="N159" s="286"/>
      <c r="O159" s="218"/>
      <c r="P159" s="218"/>
      <c r="Q159" s="218"/>
      <c r="R159" s="218"/>
      <c r="S159" s="218"/>
      <c r="T159" s="218"/>
      <c r="U159" s="218"/>
      <c r="V159" s="218"/>
      <c r="W159" s="218"/>
      <c r="X159" s="218"/>
      <c r="Y159" s="218"/>
      <c r="Z159" s="218"/>
      <c r="AA159" s="218"/>
      <c r="AB159" s="218"/>
      <c r="AC159" s="218"/>
      <c r="AD159" s="218"/>
      <c r="AE159" s="218"/>
      <c r="AF159" s="218"/>
      <c r="AG159" s="218"/>
      <c r="AH159" s="218"/>
    </row>
    <row r="160" spans="1:34" ht="27.75" customHeight="1">
      <c r="A160" s="60"/>
      <c r="B160" s="15"/>
      <c r="C160" s="284" t="s">
        <v>407</v>
      </c>
      <c r="D160" s="656" t="s">
        <v>536</v>
      </c>
      <c r="E160" s="654"/>
      <c r="F160" s="657"/>
      <c r="G160" s="285" t="s">
        <v>532</v>
      </c>
      <c r="H160" s="99" t="s">
        <v>400</v>
      </c>
      <c r="I160" s="105">
        <v>0.86</v>
      </c>
      <c r="J160" s="11">
        <v>1</v>
      </c>
      <c r="K160" s="105">
        <f t="shared" si="17"/>
        <v>0.86</v>
      </c>
      <c r="L160" s="651"/>
      <c r="M160" s="651"/>
      <c r="N160" s="286"/>
      <c r="O160" s="218"/>
      <c r="P160" s="218"/>
      <c r="Q160" s="218"/>
      <c r="R160" s="218"/>
      <c r="S160" s="218"/>
      <c r="T160" s="218"/>
      <c r="U160" s="218"/>
      <c r="V160" s="218"/>
      <c r="W160" s="218"/>
      <c r="X160" s="218"/>
      <c r="Y160" s="218"/>
      <c r="Z160" s="218"/>
      <c r="AA160" s="218"/>
      <c r="AB160" s="218"/>
      <c r="AC160" s="218"/>
      <c r="AD160" s="218"/>
      <c r="AE160" s="218"/>
      <c r="AF160" s="218"/>
      <c r="AG160" s="218"/>
      <c r="AH160" s="218"/>
    </row>
    <row r="161" spans="1:34" ht="27.75" customHeight="1">
      <c r="A161" s="60"/>
      <c r="B161" s="15"/>
      <c r="C161" s="284" t="s">
        <v>435</v>
      </c>
      <c r="D161" s="656" t="s">
        <v>537</v>
      </c>
      <c r="E161" s="654"/>
      <c r="F161" s="657"/>
      <c r="G161" s="285" t="s">
        <v>532</v>
      </c>
      <c r="H161" s="99" t="s">
        <v>400</v>
      </c>
      <c r="I161" s="105">
        <v>0.86</v>
      </c>
      <c r="J161" s="11">
        <v>1</v>
      </c>
      <c r="K161" s="105">
        <f t="shared" si="17"/>
        <v>0.86</v>
      </c>
      <c r="L161" s="651"/>
      <c r="M161" s="651"/>
      <c r="N161" s="286"/>
      <c r="O161" s="218"/>
      <c r="P161" s="218"/>
      <c r="Q161" s="218"/>
      <c r="R161" s="218"/>
      <c r="S161" s="218"/>
      <c r="T161" s="218"/>
      <c r="U161" s="218"/>
      <c r="V161" s="218"/>
      <c r="W161" s="218"/>
      <c r="X161" s="218"/>
      <c r="Y161" s="218"/>
      <c r="Z161" s="218"/>
      <c r="AA161" s="218"/>
      <c r="AB161" s="218"/>
      <c r="AC161" s="218"/>
      <c r="AD161" s="218"/>
      <c r="AE161" s="218"/>
      <c r="AF161" s="218"/>
      <c r="AG161" s="218"/>
      <c r="AH161" s="218"/>
    </row>
    <row r="162" spans="1:34" ht="24.75" customHeight="1">
      <c r="A162" s="60"/>
      <c r="B162" s="15"/>
      <c r="C162" s="284" t="s">
        <v>449</v>
      </c>
      <c r="D162" s="656" t="s">
        <v>538</v>
      </c>
      <c r="E162" s="654"/>
      <c r="F162" s="657"/>
      <c r="G162" s="285" t="s">
        <v>532</v>
      </c>
      <c r="H162" s="289" t="s">
        <v>400</v>
      </c>
      <c r="I162" s="108">
        <v>0.5</v>
      </c>
      <c r="J162" s="11">
        <v>1</v>
      </c>
      <c r="K162" s="105">
        <f t="shared" si="17"/>
        <v>0.5</v>
      </c>
      <c r="L162" s="651"/>
      <c r="M162" s="651"/>
      <c r="N162" s="268"/>
      <c r="O162" s="1"/>
      <c r="P162" s="1"/>
      <c r="Q162" s="1"/>
      <c r="R162" s="1"/>
      <c r="S162" s="1"/>
      <c r="T162" s="1"/>
      <c r="U162" s="1"/>
      <c r="V162" s="1"/>
      <c r="W162" s="1"/>
      <c r="X162" s="1"/>
      <c r="Y162" s="1"/>
      <c r="Z162" s="228"/>
      <c r="AA162" s="228"/>
      <c r="AB162" s="228"/>
      <c r="AC162" s="228"/>
      <c r="AD162" s="228"/>
      <c r="AE162" s="228"/>
      <c r="AF162" s="228"/>
      <c r="AG162" s="228"/>
      <c r="AH162" s="228"/>
    </row>
    <row r="163" spans="1:34" ht="24.75" customHeight="1">
      <c r="A163" s="60"/>
      <c r="B163" s="15"/>
      <c r="C163" s="284" t="s">
        <v>472</v>
      </c>
      <c r="D163" s="656" t="s">
        <v>539</v>
      </c>
      <c r="E163" s="654"/>
      <c r="F163" s="657"/>
      <c r="G163" s="285" t="s">
        <v>532</v>
      </c>
      <c r="H163" s="27" t="s">
        <v>400</v>
      </c>
      <c r="I163" s="301">
        <v>1.5</v>
      </c>
      <c r="J163" s="11">
        <v>1</v>
      </c>
      <c r="K163" s="105">
        <f t="shared" si="17"/>
        <v>1.5</v>
      </c>
      <c r="L163" s="651"/>
      <c r="M163" s="651"/>
      <c r="N163" s="268"/>
      <c r="O163" s="1"/>
      <c r="P163" s="1"/>
      <c r="Q163" s="1"/>
      <c r="R163" s="1"/>
      <c r="S163" s="1"/>
      <c r="T163" s="1"/>
      <c r="U163" s="1"/>
      <c r="V163" s="1"/>
      <c r="W163" s="1"/>
      <c r="X163" s="1"/>
      <c r="Y163" s="1"/>
      <c r="Z163" s="228"/>
      <c r="AA163" s="228"/>
      <c r="AB163" s="228"/>
      <c r="AC163" s="228"/>
      <c r="AD163" s="228"/>
      <c r="AE163" s="228"/>
      <c r="AF163" s="228"/>
      <c r="AG163" s="228"/>
      <c r="AH163" s="228"/>
    </row>
    <row r="164" spans="1:34" ht="24.75" customHeight="1">
      <c r="A164" s="60"/>
      <c r="B164" s="15"/>
      <c r="C164" s="751" t="s">
        <v>409</v>
      </c>
      <c r="D164" s="654"/>
      <c r="E164" s="654"/>
      <c r="F164" s="654"/>
      <c r="G164" s="654"/>
      <c r="H164" s="657"/>
      <c r="I164" s="301">
        <f>SUM(I157:I163)</f>
        <v>10.5</v>
      </c>
      <c r="J164" s="265"/>
      <c r="K164" s="266">
        <f>SUM(K157:K163)</f>
        <v>10.5</v>
      </c>
      <c r="L164" s="652"/>
      <c r="M164" s="652"/>
      <c r="N164" s="268"/>
      <c r="O164" s="1"/>
      <c r="P164" s="1"/>
      <c r="Q164" s="1"/>
      <c r="R164" s="1"/>
      <c r="S164" s="1"/>
      <c r="T164" s="1"/>
      <c r="U164" s="1"/>
      <c r="V164" s="1"/>
      <c r="W164" s="1"/>
      <c r="X164" s="1"/>
      <c r="Y164" s="1"/>
      <c r="Z164" s="228"/>
      <c r="AA164" s="228"/>
      <c r="AB164" s="228"/>
      <c r="AC164" s="228"/>
      <c r="AD164" s="228"/>
      <c r="AE164" s="228"/>
      <c r="AF164" s="228"/>
      <c r="AG164" s="228"/>
      <c r="AH164" s="228"/>
    </row>
    <row r="165" spans="1:34" ht="24.75" customHeight="1">
      <c r="A165" s="60"/>
      <c r="B165" s="15"/>
      <c r="C165" s="755" t="s">
        <v>540</v>
      </c>
      <c r="D165" s="654"/>
      <c r="E165" s="654"/>
      <c r="F165" s="654"/>
      <c r="G165" s="654"/>
      <c r="H165" s="654"/>
      <c r="I165" s="654"/>
      <c r="J165" s="654"/>
      <c r="K165" s="654"/>
      <c r="L165" s="654"/>
      <c r="M165" s="267"/>
      <c r="N165" s="268"/>
      <c r="O165" s="1"/>
      <c r="P165" s="1"/>
      <c r="Q165" s="1"/>
      <c r="R165" s="1"/>
      <c r="S165" s="1"/>
      <c r="T165" s="1"/>
      <c r="U165" s="1"/>
      <c r="V165" s="1"/>
      <c r="W165" s="1"/>
      <c r="X165" s="1"/>
      <c r="Y165" s="1"/>
      <c r="Z165" s="228"/>
      <c r="AA165" s="228"/>
      <c r="AB165" s="228"/>
      <c r="AC165" s="228"/>
      <c r="AD165" s="228"/>
      <c r="AE165" s="228"/>
      <c r="AF165" s="228"/>
      <c r="AG165" s="228"/>
      <c r="AH165" s="228"/>
    </row>
    <row r="166" spans="1:34" ht="24.75" customHeight="1">
      <c r="A166" s="60"/>
      <c r="B166" s="15"/>
      <c r="C166" s="290" t="s">
        <v>310</v>
      </c>
      <c r="D166" s="656" t="s">
        <v>541</v>
      </c>
      <c r="E166" s="654"/>
      <c r="F166" s="657"/>
      <c r="G166" s="302" t="s">
        <v>542</v>
      </c>
      <c r="H166" s="99" t="s">
        <v>400</v>
      </c>
      <c r="I166" s="108">
        <v>4</v>
      </c>
      <c r="J166" s="265">
        <v>1</v>
      </c>
      <c r="K166" s="108">
        <f t="shared" ref="K166:K169" si="18">I166*J166</f>
        <v>4</v>
      </c>
      <c r="L166" s="784" t="s">
        <v>543</v>
      </c>
      <c r="M166" s="739" t="s">
        <v>544</v>
      </c>
      <c r="N166" s="268"/>
      <c r="O166" s="1"/>
      <c r="P166" s="1"/>
      <c r="Q166" s="1"/>
      <c r="R166" s="1"/>
      <c r="S166" s="1"/>
      <c r="T166" s="1"/>
      <c r="U166" s="1"/>
      <c r="V166" s="1"/>
      <c r="W166" s="1"/>
      <c r="X166" s="1"/>
      <c r="Y166" s="1"/>
      <c r="Z166" s="228"/>
      <c r="AA166" s="228"/>
      <c r="AB166" s="228"/>
      <c r="AC166" s="228"/>
      <c r="AD166" s="228"/>
      <c r="AE166" s="228"/>
      <c r="AF166" s="228"/>
      <c r="AG166" s="228"/>
      <c r="AH166" s="228"/>
    </row>
    <row r="167" spans="1:34" ht="24.75" customHeight="1">
      <c r="A167" s="60"/>
      <c r="B167" s="15"/>
      <c r="C167" s="290" t="s">
        <v>289</v>
      </c>
      <c r="D167" s="656" t="s">
        <v>545</v>
      </c>
      <c r="E167" s="654"/>
      <c r="F167" s="657"/>
      <c r="G167" s="302" t="s">
        <v>542</v>
      </c>
      <c r="H167" s="99" t="s">
        <v>400</v>
      </c>
      <c r="I167" s="108">
        <v>1</v>
      </c>
      <c r="J167" s="265">
        <v>1</v>
      </c>
      <c r="K167" s="108">
        <f t="shared" si="18"/>
        <v>1</v>
      </c>
      <c r="L167" s="698"/>
      <c r="M167" s="651"/>
      <c r="N167" s="268"/>
      <c r="O167" s="1"/>
      <c r="P167" s="1"/>
      <c r="Q167" s="1"/>
      <c r="R167" s="1"/>
      <c r="S167" s="1"/>
      <c r="T167" s="1"/>
      <c r="U167" s="1"/>
      <c r="V167" s="1"/>
      <c r="W167" s="1"/>
      <c r="X167" s="1"/>
      <c r="Y167" s="1"/>
      <c r="Z167" s="228"/>
      <c r="AA167" s="228"/>
      <c r="AB167" s="228"/>
      <c r="AC167" s="228"/>
      <c r="AD167" s="228"/>
      <c r="AE167" s="228"/>
      <c r="AF167" s="228"/>
      <c r="AG167" s="228"/>
      <c r="AH167" s="228"/>
    </row>
    <row r="168" spans="1:34" ht="24.75" customHeight="1">
      <c r="A168" s="60"/>
      <c r="B168" s="15"/>
      <c r="C168" s="290" t="s">
        <v>313</v>
      </c>
      <c r="D168" s="678" t="s">
        <v>528</v>
      </c>
      <c r="E168" s="654"/>
      <c r="F168" s="657"/>
      <c r="G168" s="302" t="s">
        <v>542</v>
      </c>
      <c r="H168" s="99" t="s">
        <v>400</v>
      </c>
      <c r="I168" s="108">
        <v>1.5</v>
      </c>
      <c r="J168" s="265">
        <v>1</v>
      </c>
      <c r="K168" s="108">
        <f t="shared" si="18"/>
        <v>1.5</v>
      </c>
      <c r="L168" s="698"/>
      <c r="M168" s="651"/>
      <c r="N168" s="268"/>
      <c r="O168" s="1"/>
      <c r="P168" s="1"/>
      <c r="Q168" s="1"/>
      <c r="R168" s="1"/>
      <c r="S168" s="1"/>
      <c r="T168" s="1"/>
      <c r="U168" s="1"/>
      <c r="V168" s="1"/>
      <c r="W168" s="1"/>
      <c r="X168" s="1"/>
      <c r="Y168" s="1"/>
      <c r="Z168" s="228"/>
      <c r="AA168" s="228"/>
      <c r="AB168" s="228"/>
      <c r="AC168" s="228"/>
      <c r="AD168" s="228"/>
      <c r="AE168" s="228"/>
      <c r="AF168" s="228"/>
      <c r="AG168" s="228"/>
      <c r="AH168" s="228"/>
    </row>
    <row r="169" spans="1:34" ht="24.75" customHeight="1">
      <c r="A169" s="60"/>
      <c r="B169" s="15"/>
      <c r="C169" s="290" t="s">
        <v>407</v>
      </c>
      <c r="D169" s="678" t="s">
        <v>546</v>
      </c>
      <c r="E169" s="654"/>
      <c r="F169" s="657"/>
      <c r="G169" s="302" t="s">
        <v>542</v>
      </c>
      <c r="H169" s="99" t="s">
        <v>400</v>
      </c>
      <c r="I169" s="108">
        <v>1.5</v>
      </c>
      <c r="J169" s="265">
        <v>1</v>
      </c>
      <c r="K169" s="108">
        <f t="shared" si="18"/>
        <v>1.5</v>
      </c>
      <c r="L169" s="698"/>
      <c r="M169" s="651"/>
      <c r="N169" s="268"/>
      <c r="O169" s="1"/>
      <c r="P169" s="1"/>
      <c r="Q169" s="1"/>
      <c r="R169" s="1"/>
      <c r="S169" s="1"/>
      <c r="T169" s="1"/>
      <c r="U169" s="1"/>
      <c r="V169" s="1"/>
      <c r="W169" s="1"/>
      <c r="X169" s="1"/>
      <c r="Y169" s="1"/>
      <c r="Z169" s="228"/>
      <c r="AA169" s="228"/>
      <c r="AB169" s="228"/>
      <c r="AC169" s="228"/>
      <c r="AD169" s="228"/>
      <c r="AE169" s="228"/>
      <c r="AF169" s="228"/>
      <c r="AG169" s="228"/>
      <c r="AH169" s="228"/>
    </row>
    <row r="170" spans="1:34" ht="24.75" customHeight="1">
      <c r="A170" s="60"/>
      <c r="B170" s="15"/>
      <c r="C170" s="303"/>
      <c r="D170" s="304"/>
      <c r="E170" s="304"/>
      <c r="F170" s="304"/>
      <c r="G170" s="304"/>
      <c r="H170" s="304"/>
      <c r="I170" s="301">
        <f>SUM(I166:I169)</f>
        <v>8</v>
      </c>
      <c r="J170" s="305"/>
      <c r="K170" s="266">
        <f>SUM(K166:K169)</f>
        <v>8</v>
      </c>
      <c r="L170" s="671"/>
      <c r="M170" s="652"/>
      <c r="N170" s="268"/>
      <c r="O170" s="1"/>
      <c r="P170" s="1"/>
      <c r="Q170" s="1"/>
      <c r="R170" s="1"/>
      <c r="S170" s="1"/>
      <c r="T170" s="1"/>
      <c r="U170" s="1"/>
      <c r="V170" s="1"/>
      <c r="W170" s="1"/>
      <c r="X170" s="1"/>
      <c r="Y170" s="1"/>
      <c r="Z170" s="228"/>
      <c r="AA170" s="228"/>
      <c r="AB170" s="228"/>
      <c r="AC170" s="228"/>
      <c r="AD170" s="228"/>
      <c r="AE170" s="228"/>
      <c r="AF170" s="228"/>
      <c r="AG170" s="228"/>
      <c r="AH170" s="228"/>
    </row>
    <row r="171" spans="1:34" ht="24.75" customHeight="1">
      <c r="A171" s="60"/>
      <c r="B171" s="15"/>
      <c r="C171" s="755" t="s">
        <v>547</v>
      </c>
      <c r="D171" s="654"/>
      <c r="E171" s="654"/>
      <c r="F171" s="654"/>
      <c r="G171" s="654"/>
      <c r="H171" s="654"/>
      <c r="I171" s="654"/>
      <c r="J171" s="654"/>
      <c r="K171" s="654"/>
      <c r="L171" s="654"/>
      <c r="M171" s="267"/>
      <c r="N171" s="268"/>
      <c r="O171" s="1"/>
      <c r="P171" s="1"/>
      <c r="Q171" s="1"/>
      <c r="R171" s="1"/>
      <c r="S171" s="1"/>
      <c r="T171" s="1"/>
      <c r="U171" s="1"/>
      <c r="V171" s="1"/>
      <c r="W171" s="1"/>
      <c r="X171" s="1"/>
      <c r="Y171" s="1"/>
      <c r="Z171" s="228"/>
      <c r="AA171" s="228"/>
      <c r="AB171" s="228"/>
      <c r="AC171" s="228"/>
      <c r="AD171" s="228"/>
      <c r="AE171" s="228"/>
      <c r="AF171" s="228"/>
      <c r="AG171" s="228"/>
      <c r="AH171" s="228"/>
    </row>
    <row r="172" spans="1:34" ht="24.75" customHeight="1">
      <c r="A172" s="60"/>
      <c r="B172" s="15"/>
      <c r="C172" s="290" t="s">
        <v>310</v>
      </c>
      <c r="D172" s="656" t="s">
        <v>548</v>
      </c>
      <c r="E172" s="654"/>
      <c r="F172" s="657"/>
      <c r="G172" s="302" t="s">
        <v>549</v>
      </c>
      <c r="H172" s="99" t="s">
        <v>400</v>
      </c>
      <c r="I172" s="108">
        <v>0.5</v>
      </c>
      <c r="J172" s="265">
        <v>1</v>
      </c>
      <c r="K172" s="108">
        <f t="shared" ref="K172:K177" si="19">I172*J172</f>
        <v>0.5</v>
      </c>
      <c r="L172" s="782" t="s">
        <v>550</v>
      </c>
      <c r="M172" s="739" t="s">
        <v>551</v>
      </c>
      <c r="N172" s="268"/>
      <c r="O172" s="1"/>
      <c r="P172" s="1"/>
      <c r="Q172" s="1"/>
      <c r="R172" s="1"/>
      <c r="S172" s="1"/>
      <c r="T172" s="1"/>
      <c r="U172" s="1"/>
      <c r="V172" s="1"/>
      <c r="W172" s="1"/>
      <c r="X172" s="1"/>
      <c r="Y172" s="1"/>
      <c r="Z172" s="228"/>
      <c r="AA172" s="228"/>
      <c r="AB172" s="228"/>
      <c r="AC172" s="228"/>
      <c r="AD172" s="228"/>
      <c r="AE172" s="228"/>
      <c r="AF172" s="228"/>
      <c r="AG172" s="228"/>
      <c r="AH172" s="228"/>
    </row>
    <row r="173" spans="1:34" ht="24.75" customHeight="1">
      <c r="A173" s="60"/>
      <c r="B173" s="15"/>
      <c r="C173" s="290" t="s">
        <v>289</v>
      </c>
      <c r="D173" s="656" t="s">
        <v>552</v>
      </c>
      <c r="E173" s="654"/>
      <c r="F173" s="657"/>
      <c r="G173" s="302" t="s">
        <v>549</v>
      </c>
      <c r="H173" s="99" t="s">
        <v>400</v>
      </c>
      <c r="I173" s="108">
        <v>1.43</v>
      </c>
      <c r="J173" s="265">
        <v>1</v>
      </c>
      <c r="K173" s="108">
        <f t="shared" si="19"/>
        <v>1.43</v>
      </c>
      <c r="L173" s="651"/>
      <c r="M173" s="651"/>
      <c r="N173" s="268"/>
      <c r="O173" s="1"/>
      <c r="P173" s="1"/>
      <c r="Q173" s="1"/>
      <c r="R173" s="1"/>
      <c r="S173" s="1"/>
      <c r="T173" s="1"/>
      <c r="U173" s="1"/>
      <c r="V173" s="1"/>
      <c r="W173" s="1"/>
      <c r="X173" s="1"/>
      <c r="Y173" s="1"/>
      <c r="Z173" s="228"/>
      <c r="AA173" s="228"/>
      <c r="AB173" s="228"/>
      <c r="AC173" s="228"/>
      <c r="AD173" s="228"/>
      <c r="AE173" s="228"/>
      <c r="AF173" s="228"/>
      <c r="AG173" s="228"/>
      <c r="AH173" s="228"/>
    </row>
    <row r="174" spans="1:34" ht="24.75" customHeight="1">
      <c r="A174" s="60"/>
      <c r="B174" s="15"/>
      <c r="C174" s="290" t="s">
        <v>313</v>
      </c>
      <c r="D174" s="678" t="s">
        <v>553</v>
      </c>
      <c r="E174" s="654"/>
      <c r="F174" s="657"/>
      <c r="G174" s="302" t="s">
        <v>549</v>
      </c>
      <c r="H174" s="289" t="s">
        <v>400</v>
      </c>
      <c r="I174" s="108">
        <v>4</v>
      </c>
      <c r="J174" s="265">
        <v>1</v>
      </c>
      <c r="K174" s="108">
        <f t="shared" si="19"/>
        <v>4</v>
      </c>
      <c r="L174" s="651"/>
      <c r="M174" s="651"/>
      <c r="N174" s="268"/>
      <c r="O174" s="1"/>
      <c r="P174" s="1"/>
      <c r="Q174" s="1"/>
      <c r="R174" s="1"/>
      <c r="S174" s="1"/>
      <c r="T174" s="1"/>
      <c r="U174" s="1"/>
      <c r="V174" s="1"/>
      <c r="W174" s="1"/>
      <c r="X174" s="1"/>
      <c r="Y174" s="1"/>
      <c r="Z174" s="228"/>
      <c r="AA174" s="228"/>
      <c r="AB174" s="228"/>
      <c r="AC174" s="228"/>
      <c r="AD174" s="228"/>
      <c r="AE174" s="228"/>
      <c r="AF174" s="228"/>
      <c r="AG174" s="228"/>
      <c r="AH174" s="228"/>
    </row>
    <row r="175" spans="1:34" ht="24.75" customHeight="1">
      <c r="A175" s="60"/>
      <c r="B175" s="15"/>
      <c r="C175" s="290" t="s">
        <v>407</v>
      </c>
      <c r="D175" s="678" t="s">
        <v>517</v>
      </c>
      <c r="E175" s="654"/>
      <c r="F175" s="657"/>
      <c r="G175" s="302" t="s">
        <v>549</v>
      </c>
      <c r="H175" s="27" t="s">
        <v>400</v>
      </c>
      <c r="I175" s="249">
        <v>4</v>
      </c>
      <c r="J175" s="265">
        <v>1</v>
      </c>
      <c r="K175" s="108">
        <f t="shared" si="19"/>
        <v>4</v>
      </c>
      <c r="L175" s="651"/>
      <c r="M175" s="651"/>
      <c r="N175" s="268"/>
      <c r="O175" s="1"/>
      <c r="P175" s="1"/>
      <c r="Q175" s="1"/>
      <c r="R175" s="1"/>
      <c r="S175" s="1"/>
      <c r="T175" s="1"/>
      <c r="U175" s="1"/>
      <c r="V175" s="1"/>
      <c r="W175" s="1"/>
      <c r="X175" s="1"/>
      <c r="Y175" s="1"/>
      <c r="Z175" s="228"/>
      <c r="AA175" s="228"/>
      <c r="AB175" s="228"/>
      <c r="AC175" s="228"/>
      <c r="AD175" s="228"/>
      <c r="AE175" s="228"/>
      <c r="AF175" s="228"/>
      <c r="AG175" s="228"/>
      <c r="AH175" s="228"/>
    </row>
    <row r="176" spans="1:34" ht="24.75" customHeight="1">
      <c r="A176" s="60"/>
      <c r="B176" s="15"/>
      <c r="C176" s="290" t="s">
        <v>435</v>
      </c>
      <c r="D176" s="678" t="s">
        <v>554</v>
      </c>
      <c r="E176" s="654"/>
      <c r="F176" s="657"/>
      <c r="G176" s="302" t="s">
        <v>549</v>
      </c>
      <c r="H176" s="27" t="s">
        <v>400</v>
      </c>
      <c r="I176" s="301">
        <v>0.5</v>
      </c>
      <c r="J176" s="265">
        <v>1</v>
      </c>
      <c r="K176" s="108">
        <f t="shared" si="19"/>
        <v>0.5</v>
      </c>
      <c r="L176" s="651"/>
      <c r="M176" s="651"/>
      <c r="N176" s="268"/>
      <c r="O176" s="1"/>
      <c r="P176" s="1"/>
      <c r="Q176" s="1"/>
      <c r="R176" s="1"/>
      <c r="S176" s="1"/>
      <c r="T176" s="1"/>
      <c r="U176" s="1"/>
      <c r="V176" s="1"/>
      <c r="W176" s="1"/>
      <c r="X176" s="1"/>
      <c r="Y176" s="1"/>
      <c r="Z176" s="228"/>
      <c r="AA176" s="228"/>
      <c r="AB176" s="228"/>
      <c r="AC176" s="228"/>
      <c r="AD176" s="228"/>
      <c r="AE176" s="228"/>
      <c r="AF176" s="228"/>
      <c r="AG176" s="228"/>
      <c r="AH176" s="228"/>
    </row>
    <row r="177" spans="1:34" ht="24.75" customHeight="1">
      <c r="A177" s="60"/>
      <c r="B177" s="15"/>
      <c r="C177" s="290" t="s">
        <v>449</v>
      </c>
      <c r="D177" s="678" t="s">
        <v>555</v>
      </c>
      <c r="E177" s="654"/>
      <c r="F177" s="657"/>
      <c r="G177" s="302" t="s">
        <v>556</v>
      </c>
      <c r="H177" s="27" t="s">
        <v>400</v>
      </c>
      <c r="I177" s="301">
        <v>1.5</v>
      </c>
      <c r="J177" s="265">
        <v>1</v>
      </c>
      <c r="K177" s="108">
        <f t="shared" si="19"/>
        <v>1.5</v>
      </c>
      <c r="L177" s="651"/>
      <c r="M177" s="651"/>
      <c r="N177" s="268"/>
      <c r="O177" s="1"/>
      <c r="P177" s="1"/>
      <c r="Q177" s="1"/>
      <c r="R177" s="1"/>
      <c r="S177" s="1"/>
      <c r="T177" s="1"/>
      <c r="U177" s="1"/>
      <c r="V177" s="1"/>
      <c r="W177" s="1"/>
      <c r="X177" s="1"/>
      <c r="Y177" s="1"/>
      <c r="Z177" s="228"/>
      <c r="AA177" s="228"/>
      <c r="AB177" s="228"/>
      <c r="AC177" s="228"/>
      <c r="AD177" s="228"/>
      <c r="AE177" s="228"/>
      <c r="AF177" s="228"/>
      <c r="AG177" s="228"/>
      <c r="AH177" s="228"/>
    </row>
    <row r="178" spans="1:34" ht="24.75" customHeight="1">
      <c r="A178" s="60"/>
      <c r="B178" s="15"/>
      <c r="C178" s="751" t="s">
        <v>409</v>
      </c>
      <c r="D178" s="654"/>
      <c r="E178" s="654"/>
      <c r="F178" s="654"/>
      <c r="G178" s="654"/>
      <c r="H178" s="657"/>
      <c r="I178" s="301">
        <f>SUM(I172:I177)</f>
        <v>11.93</v>
      </c>
      <c r="J178" s="265"/>
      <c r="K178" s="266">
        <f>SUM(K172:K177)</f>
        <v>11.93</v>
      </c>
      <c r="L178" s="652"/>
      <c r="M178" s="652"/>
      <c r="N178" s="268"/>
      <c r="O178" s="1"/>
      <c r="P178" s="1"/>
      <c r="Q178" s="1"/>
      <c r="R178" s="1"/>
      <c r="S178" s="1"/>
      <c r="T178" s="1"/>
      <c r="U178" s="1"/>
      <c r="V178" s="1"/>
      <c r="W178" s="1"/>
      <c r="X178" s="1"/>
      <c r="Y178" s="1"/>
      <c r="Z178" s="228"/>
      <c r="AA178" s="228"/>
      <c r="AB178" s="228"/>
      <c r="AC178" s="228"/>
      <c r="AD178" s="228"/>
      <c r="AE178" s="228"/>
      <c r="AF178" s="228"/>
      <c r="AG178" s="228"/>
      <c r="AH178" s="228"/>
    </row>
    <row r="179" spans="1:34" ht="27" customHeight="1">
      <c r="A179" s="306"/>
      <c r="B179" s="9" t="s">
        <v>171</v>
      </c>
      <c r="C179" s="771" t="s">
        <v>557</v>
      </c>
      <c r="D179" s="731"/>
      <c r="E179" s="731"/>
      <c r="F179" s="731"/>
      <c r="G179" s="731"/>
      <c r="H179" s="731"/>
      <c r="I179" s="731"/>
      <c r="J179" s="732"/>
      <c r="K179" s="307">
        <f>K180+K235</f>
        <v>18</v>
      </c>
      <c r="L179" s="245"/>
      <c r="M179" s="246"/>
      <c r="N179" s="238"/>
      <c r="O179" s="1"/>
      <c r="P179" s="1"/>
      <c r="Q179" s="1"/>
      <c r="R179" s="1"/>
      <c r="S179" s="1"/>
      <c r="T179" s="1"/>
      <c r="U179" s="1"/>
      <c r="V179" s="1"/>
      <c r="W179" s="1"/>
      <c r="X179" s="1"/>
      <c r="Y179" s="1"/>
      <c r="Z179" s="228"/>
      <c r="AA179" s="228"/>
      <c r="AB179" s="228"/>
      <c r="AC179" s="228"/>
      <c r="AD179" s="228"/>
      <c r="AE179" s="228"/>
      <c r="AF179" s="228"/>
      <c r="AG179" s="228"/>
      <c r="AH179" s="228"/>
    </row>
    <row r="180" spans="1:34" ht="27" customHeight="1">
      <c r="A180" s="308"/>
      <c r="B180" s="756"/>
      <c r="C180" s="772" t="s">
        <v>558</v>
      </c>
      <c r="D180" s="654"/>
      <c r="E180" s="654"/>
      <c r="F180" s="654"/>
      <c r="G180" s="654"/>
      <c r="H180" s="654"/>
      <c r="I180" s="654"/>
      <c r="J180" s="657"/>
      <c r="K180" s="310">
        <f>K182+K193+K199+K201+K207+K209+K211+K213+K217+K221+K223+K227+K231+K234</f>
        <v>14</v>
      </c>
      <c r="L180" s="311"/>
      <c r="M180" s="246"/>
      <c r="N180" s="238"/>
      <c r="O180" s="1"/>
      <c r="P180" s="1"/>
      <c r="Q180" s="1"/>
      <c r="R180" s="1"/>
      <c r="S180" s="1"/>
      <c r="T180" s="1"/>
      <c r="U180" s="1"/>
      <c r="V180" s="1"/>
      <c r="W180" s="1"/>
      <c r="X180" s="1"/>
      <c r="Y180" s="1"/>
      <c r="Z180" s="228"/>
      <c r="AA180" s="228"/>
      <c r="AB180" s="228"/>
      <c r="AC180" s="228"/>
      <c r="AD180" s="228"/>
      <c r="AE180" s="228"/>
      <c r="AF180" s="228"/>
      <c r="AG180" s="228"/>
      <c r="AH180" s="228"/>
    </row>
    <row r="181" spans="1:34" ht="22.5" customHeight="1">
      <c r="A181" s="308"/>
      <c r="B181" s="651"/>
      <c r="C181" s="757" t="s">
        <v>559</v>
      </c>
      <c r="D181" s="735"/>
      <c r="E181" s="735"/>
      <c r="F181" s="735"/>
      <c r="G181" s="735"/>
      <c r="H181" s="735"/>
      <c r="I181" s="735"/>
      <c r="J181" s="735"/>
      <c r="K181" s="736"/>
      <c r="L181" s="312"/>
      <c r="M181" s="234"/>
      <c r="N181" s="234"/>
      <c r="O181" s="1"/>
      <c r="P181" s="1"/>
      <c r="Q181" s="1"/>
      <c r="R181" s="1"/>
      <c r="S181" s="1"/>
      <c r="T181" s="1"/>
      <c r="U181" s="1"/>
      <c r="V181" s="1"/>
      <c r="W181" s="1"/>
      <c r="X181" s="1"/>
      <c r="Y181" s="1"/>
      <c r="Z181" s="228"/>
      <c r="AA181" s="228"/>
      <c r="AB181" s="228"/>
      <c r="AC181" s="228"/>
      <c r="AD181" s="228"/>
      <c r="AE181" s="228"/>
      <c r="AF181" s="228"/>
      <c r="AG181" s="228"/>
      <c r="AH181" s="228"/>
    </row>
    <row r="182" spans="1:34" ht="27.75" customHeight="1">
      <c r="A182" s="313"/>
      <c r="B182" s="314"/>
      <c r="C182" s="315">
        <v>1</v>
      </c>
      <c r="D182" s="725" t="s">
        <v>560</v>
      </c>
      <c r="E182" s="654"/>
      <c r="F182" s="657"/>
      <c r="G182" s="317">
        <v>41355</v>
      </c>
      <c r="H182" s="728" t="s">
        <v>561</v>
      </c>
      <c r="I182" s="761">
        <v>1</v>
      </c>
      <c r="J182" s="728">
        <v>1</v>
      </c>
      <c r="K182" s="728">
        <f>I182*J182</f>
        <v>1</v>
      </c>
      <c r="L182" s="318" t="s">
        <v>562</v>
      </c>
      <c r="M182" s="319" t="s">
        <v>563</v>
      </c>
      <c r="N182" s="320"/>
      <c r="O182" s="1"/>
      <c r="P182" s="1"/>
      <c r="Q182" s="1"/>
      <c r="R182" s="1"/>
      <c r="S182" s="1"/>
      <c r="T182" s="1"/>
      <c r="U182" s="1"/>
      <c r="V182" s="1"/>
      <c r="W182" s="1"/>
      <c r="X182" s="1"/>
      <c r="Y182" s="1"/>
      <c r="Z182" s="1"/>
      <c r="AA182" s="1"/>
      <c r="AB182" s="1"/>
      <c r="AC182" s="1"/>
      <c r="AD182" s="1"/>
      <c r="AE182" s="1"/>
      <c r="AF182" s="1"/>
      <c r="AG182" s="1"/>
      <c r="AH182" s="1"/>
    </row>
    <row r="183" spans="1:34" ht="27.75" customHeight="1">
      <c r="A183" s="313"/>
      <c r="B183" s="314"/>
      <c r="C183" s="315">
        <v>2</v>
      </c>
      <c r="D183" s="725" t="s">
        <v>564</v>
      </c>
      <c r="E183" s="654"/>
      <c r="F183" s="657"/>
      <c r="G183" s="317">
        <v>41394</v>
      </c>
      <c r="H183" s="651"/>
      <c r="I183" s="651"/>
      <c r="J183" s="651"/>
      <c r="K183" s="651"/>
      <c r="L183" s="318" t="s">
        <v>565</v>
      </c>
      <c r="M183" s="319" t="s">
        <v>566</v>
      </c>
      <c r="N183" s="320"/>
      <c r="O183" s="1"/>
      <c r="P183" s="1"/>
      <c r="Q183" s="1"/>
      <c r="R183" s="1"/>
      <c r="S183" s="1"/>
      <c r="T183" s="1"/>
      <c r="U183" s="1"/>
      <c r="V183" s="1"/>
      <c r="W183" s="1"/>
      <c r="X183" s="1"/>
      <c r="Y183" s="1"/>
      <c r="Z183" s="1"/>
      <c r="AA183" s="1"/>
      <c r="AB183" s="1"/>
      <c r="AC183" s="1"/>
      <c r="AD183" s="1"/>
      <c r="AE183" s="1"/>
      <c r="AF183" s="1"/>
      <c r="AG183" s="1"/>
      <c r="AH183" s="1"/>
    </row>
    <row r="184" spans="1:34" ht="27.75" customHeight="1">
      <c r="A184" s="313"/>
      <c r="B184" s="314"/>
      <c r="C184" s="315">
        <v>3</v>
      </c>
      <c r="D184" s="725" t="s">
        <v>567</v>
      </c>
      <c r="E184" s="654"/>
      <c r="F184" s="657"/>
      <c r="G184" s="317">
        <v>41368</v>
      </c>
      <c r="H184" s="651"/>
      <c r="I184" s="651"/>
      <c r="J184" s="651"/>
      <c r="K184" s="651"/>
      <c r="L184" s="318" t="s">
        <v>568</v>
      </c>
      <c r="M184" s="319" t="s">
        <v>569</v>
      </c>
      <c r="N184" s="320"/>
      <c r="O184" s="1"/>
      <c r="P184" s="1"/>
      <c r="Q184" s="1"/>
      <c r="R184" s="1"/>
      <c r="S184" s="1"/>
      <c r="T184" s="1"/>
      <c r="U184" s="1"/>
      <c r="V184" s="1"/>
      <c r="W184" s="1"/>
      <c r="X184" s="1"/>
      <c r="Y184" s="1"/>
      <c r="Z184" s="1"/>
      <c r="AA184" s="1"/>
      <c r="AB184" s="1"/>
      <c r="AC184" s="1"/>
      <c r="AD184" s="1"/>
      <c r="AE184" s="1"/>
      <c r="AF184" s="1"/>
      <c r="AG184" s="1"/>
      <c r="AH184" s="1"/>
    </row>
    <row r="185" spans="1:34" ht="27.75" customHeight="1">
      <c r="A185" s="313"/>
      <c r="B185" s="314"/>
      <c r="C185" s="315">
        <v>4</v>
      </c>
      <c r="D185" s="725" t="s">
        <v>570</v>
      </c>
      <c r="E185" s="654"/>
      <c r="F185" s="657"/>
      <c r="G185" s="317">
        <v>41396</v>
      </c>
      <c r="H185" s="651"/>
      <c r="I185" s="651"/>
      <c r="J185" s="651"/>
      <c r="K185" s="651"/>
      <c r="L185" s="318" t="s">
        <v>571</v>
      </c>
      <c r="M185" s="319" t="s">
        <v>572</v>
      </c>
      <c r="N185" s="320"/>
      <c r="O185" s="1"/>
      <c r="P185" s="1"/>
      <c r="Q185" s="1"/>
      <c r="R185" s="1"/>
      <c r="S185" s="1"/>
      <c r="T185" s="1"/>
      <c r="U185" s="1"/>
      <c r="V185" s="1"/>
      <c r="W185" s="1"/>
      <c r="X185" s="1"/>
      <c r="Y185" s="1"/>
      <c r="Z185" s="1"/>
      <c r="AA185" s="1"/>
      <c r="AB185" s="1"/>
      <c r="AC185" s="1"/>
      <c r="AD185" s="1"/>
      <c r="AE185" s="1"/>
      <c r="AF185" s="1"/>
      <c r="AG185" s="1"/>
      <c r="AH185" s="1"/>
    </row>
    <row r="186" spans="1:34" ht="27.75" customHeight="1">
      <c r="A186" s="313"/>
      <c r="B186" s="314"/>
      <c r="C186" s="315">
        <v>5</v>
      </c>
      <c r="D186" s="725" t="s">
        <v>573</v>
      </c>
      <c r="E186" s="654"/>
      <c r="F186" s="657"/>
      <c r="G186" s="317">
        <v>41402</v>
      </c>
      <c r="H186" s="651"/>
      <c r="I186" s="651"/>
      <c r="J186" s="651"/>
      <c r="K186" s="651"/>
      <c r="L186" s="318" t="s">
        <v>574</v>
      </c>
      <c r="M186" s="319" t="s">
        <v>575</v>
      </c>
      <c r="N186" s="320"/>
      <c r="O186" s="1"/>
      <c r="P186" s="1"/>
      <c r="Q186" s="1"/>
      <c r="R186" s="1"/>
      <c r="S186" s="1"/>
      <c r="T186" s="1"/>
      <c r="U186" s="1"/>
      <c r="V186" s="1"/>
      <c r="W186" s="1"/>
      <c r="X186" s="1"/>
      <c r="Y186" s="1"/>
      <c r="Z186" s="1"/>
      <c r="AA186" s="1"/>
      <c r="AB186" s="1"/>
      <c r="AC186" s="1"/>
      <c r="AD186" s="1"/>
      <c r="AE186" s="1"/>
      <c r="AF186" s="1"/>
      <c r="AG186" s="1"/>
      <c r="AH186" s="1"/>
    </row>
    <row r="187" spans="1:34" ht="27.75" customHeight="1">
      <c r="A187" s="313"/>
      <c r="B187" s="314"/>
      <c r="C187" s="315">
        <v>6</v>
      </c>
      <c r="D187" s="725" t="s">
        <v>576</v>
      </c>
      <c r="E187" s="654"/>
      <c r="F187" s="657"/>
      <c r="G187" s="317">
        <v>41410</v>
      </c>
      <c r="H187" s="651"/>
      <c r="I187" s="651"/>
      <c r="J187" s="651"/>
      <c r="K187" s="651"/>
      <c r="L187" s="318" t="s">
        <v>577</v>
      </c>
      <c r="M187" s="319" t="s">
        <v>578</v>
      </c>
      <c r="N187" s="320"/>
      <c r="O187" s="1"/>
      <c r="P187" s="1"/>
      <c r="Q187" s="1"/>
      <c r="R187" s="1"/>
      <c r="S187" s="1"/>
      <c r="T187" s="1"/>
      <c r="U187" s="1"/>
      <c r="V187" s="1"/>
      <c r="W187" s="1"/>
      <c r="X187" s="1"/>
      <c r="Y187" s="1"/>
      <c r="Z187" s="1"/>
      <c r="AA187" s="1"/>
      <c r="AB187" s="1"/>
      <c r="AC187" s="1"/>
      <c r="AD187" s="1"/>
      <c r="AE187" s="1"/>
      <c r="AF187" s="1"/>
      <c r="AG187" s="1"/>
      <c r="AH187" s="1"/>
    </row>
    <row r="188" spans="1:34" ht="27.75" customHeight="1">
      <c r="A188" s="313"/>
      <c r="B188" s="314"/>
      <c r="C188" s="315">
        <v>7</v>
      </c>
      <c r="D188" s="725" t="s">
        <v>579</v>
      </c>
      <c r="E188" s="654"/>
      <c r="F188" s="657"/>
      <c r="G188" s="317">
        <v>41415</v>
      </c>
      <c r="H188" s="651"/>
      <c r="I188" s="651"/>
      <c r="J188" s="651"/>
      <c r="K188" s="651"/>
      <c r="L188" s="318" t="s">
        <v>580</v>
      </c>
      <c r="M188" s="319" t="s">
        <v>581</v>
      </c>
      <c r="N188" s="320"/>
      <c r="O188" s="1"/>
      <c r="P188" s="1"/>
      <c r="Q188" s="1"/>
      <c r="R188" s="1"/>
      <c r="S188" s="1"/>
      <c r="T188" s="1"/>
      <c r="U188" s="1"/>
      <c r="V188" s="1"/>
      <c r="W188" s="1"/>
      <c r="X188" s="1"/>
      <c r="Y188" s="1"/>
      <c r="Z188" s="1"/>
      <c r="AA188" s="1"/>
      <c r="AB188" s="1"/>
      <c r="AC188" s="1"/>
      <c r="AD188" s="1"/>
      <c r="AE188" s="1"/>
      <c r="AF188" s="1"/>
      <c r="AG188" s="1"/>
      <c r="AH188" s="1"/>
    </row>
    <row r="189" spans="1:34" ht="27.75" customHeight="1">
      <c r="A189" s="313"/>
      <c r="B189" s="314"/>
      <c r="C189" s="315">
        <v>8</v>
      </c>
      <c r="D189" s="725" t="s">
        <v>582</v>
      </c>
      <c r="E189" s="654"/>
      <c r="F189" s="657"/>
      <c r="G189" s="317">
        <v>41415</v>
      </c>
      <c r="H189" s="651"/>
      <c r="I189" s="651"/>
      <c r="J189" s="651"/>
      <c r="K189" s="651"/>
      <c r="L189" s="318" t="s">
        <v>583</v>
      </c>
      <c r="M189" s="319" t="s">
        <v>584</v>
      </c>
      <c r="N189" s="320"/>
      <c r="O189" s="1"/>
      <c r="P189" s="1"/>
      <c r="Q189" s="1"/>
      <c r="R189" s="1"/>
      <c r="S189" s="1"/>
      <c r="T189" s="1"/>
      <c r="U189" s="1"/>
      <c r="V189" s="1"/>
      <c r="W189" s="1"/>
      <c r="X189" s="1"/>
      <c r="Y189" s="1"/>
      <c r="Z189" s="1"/>
      <c r="AA189" s="1"/>
      <c r="AB189" s="1"/>
      <c r="AC189" s="1"/>
      <c r="AD189" s="1"/>
      <c r="AE189" s="1"/>
      <c r="AF189" s="1"/>
      <c r="AG189" s="1"/>
      <c r="AH189" s="1"/>
    </row>
    <row r="190" spans="1:34" ht="27.75" customHeight="1">
      <c r="A190" s="313"/>
      <c r="B190" s="314"/>
      <c r="C190" s="315">
        <v>9</v>
      </c>
      <c r="D190" s="725" t="s">
        <v>585</v>
      </c>
      <c r="E190" s="654"/>
      <c r="F190" s="657"/>
      <c r="G190" s="317">
        <v>41416</v>
      </c>
      <c r="H190" s="651"/>
      <c r="I190" s="651"/>
      <c r="J190" s="651"/>
      <c r="K190" s="651"/>
      <c r="L190" s="318" t="s">
        <v>586</v>
      </c>
      <c r="M190" s="319" t="s">
        <v>587</v>
      </c>
      <c r="N190" s="320"/>
      <c r="O190" s="1"/>
      <c r="P190" s="1"/>
      <c r="Q190" s="1"/>
      <c r="R190" s="1"/>
      <c r="S190" s="1"/>
      <c r="T190" s="1"/>
      <c r="U190" s="1"/>
      <c r="V190" s="1"/>
      <c r="W190" s="1"/>
      <c r="X190" s="1"/>
      <c r="Y190" s="1"/>
      <c r="Z190" s="1"/>
      <c r="AA190" s="1"/>
      <c r="AB190" s="1"/>
      <c r="AC190" s="1"/>
      <c r="AD190" s="1"/>
      <c r="AE190" s="1"/>
      <c r="AF190" s="1"/>
      <c r="AG190" s="1"/>
      <c r="AH190" s="1"/>
    </row>
    <row r="191" spans="1:34" ht="27.75" customHeight="1">
      <c r="A191" s="313"/>
      <c r="B191" s="314"/>
      <c r="C191" s="315">
        <v>10</v>
      </c>
      <c r="D191" s="725" t="s">
        <v>588</v>
      </c>
      <c r="E191" s="654"/>
      <c r="F191" s="657"/>
      <c r="G191" s="317">
        <v>41424</v>
      </c>
      <c r="H191" s="652"/>
      <c r="I191" s="652"/>
      <c r="J191" s="652"/>
      <c r="K191" s="652"/>
      <c r="L191" s="318" t="s">
        <v>589</v>
      </c>
      <c r="M191" s="319" t="s">
        <v>590</v>
      </c>
      <c r="N191" s="320"/>
      <c r="O191" s="1"/>
      <c r="P191" s="1"/>
      <c r="Q191" s="1"/>
      <c r="R191" s="1"/>
      <c r="S191" s="1"/>
      <c r="T191" s="1"/>
      <c r="U191" s="1"/>
      <c r="V191" s="1"/>
      <c r="W191" s="1"/>
      <c r="X191" s="1"/>
      <c r="Y191" s="1"/>
      <c r="Z191" s="1"/>
      <c r="AA191" s="1"/>
      <c r="AB191" s="1"/>
      <c r="AC191" s="1"/>
      <c r="AD191" s="1"/>
      <c r="AE191" s="1"/>
      <c r="AF191" s="1"/>
      <c r="AG191" s="1"/>
      <c r="AH191" s="1"/>
    </row>
    <row r="192" spans="1:34" ht="22.5" customHeight="1">
      <c r="A192" s="308"/>
      <c r="B192" s="101"/>
      <c r="C192" s="719" t="s">
        <v>591</v>
      </c>
      <c r="D192" s="654"/>
      <c r="E192" s="654"/>
      <c r="F192" s="654"/>
      <c r="G192" s="654"/>
      <c r="H192" s="654"/>
      <c r="I192" s="654"/>
      <c r="J192" s="654"/>
      <c r="K192" s="726"/>
      <c r="L192" s="312"/>
      <c r="M192" s="234"/>
      <c r="N192" s="234"/>
      <c r="O192" s="1"/>
      <c r="P192" s="1"/>
      <c r="Q192" s="1"/>
      <c r="R192" s="1"/>
      <c r="S192" s="1"/>
      <c r="T192" s="1"/>
      <c r="U192" s="1"/>
      <c r="V192" s="1"/>
      <c r="W192" s="1"/>
      <c r="X192" s="1"/>
      <c r="Y192" s="1"/>
      <c r="Z192" s="228"/>
      <c r="AA192" s="228"/>
      <c r="AB192" s="228"/>
      <c r="AC192" s="228"/>
      <c r="AD192" s="228"/>
      <c r="AE192" s="228"/>
      <c r="AF192" s="228"/>
      <c r="AG192" s="228"/>
      <c r="AH192" s="228"/>
    </row>
    <row r="193" spans="1:34" ht="27.75" customHeight="1">
      <c r="A193" s="313"/>
      <c r="B193" s="314"/>
      <c r="C193" s="315">
        <v>1</v>
      </c>
      <c r="D193" s="725" t="s">
        <v>592</v>
      </c>
      <c r="E193" s="654"/>
      <c r="F193" s="657"/>
      <c r="G193" s="317">
        <v>41754</v>
      </c>
      <c r="H193" s="700" t="s">
        <v>561</v>
      </c>
      <c r="I193" s="700">
        <v>1</v>
      </c>
      <c r="J193" s="700">
        <v>1</v>
      </c>
      <c r="K193" s="700">
        <f>I193*J193</f>
        <v>1</v>
      </c>
      <c r="L193" s="318" t="s">
        <v>593</v>
      </c>
      <c r="M193" s="319" t="s">
        <v>594</v>
      </c>
      <c r="N193" s="320"/>
      <c r="O193" s="1"/>
      <c r="P193" s="1"/>
      <c r="Q193" s="1"/>
      <c r="R193" s="1"/>
      <c r="S193" s="1"/>
      <c r="T193" s="1"/>
      <c r="U193" s="1"/>
      <c r="V193" s="1"/>
      <c r="W193" s="1"/>
      <c r="X193" s="1"/>
      <c r="Y193" s="1"/>
      <c r="Z193" s="1"/>
      <c r="AA193" s="1"/>
      <c r="AB193" s="1"/>
      <c r="AC193" s="1"/>
      <c r="AD193" s="1"/>
      <c r="AE193" s="1"/>
      <c r="AF193" s="1"/>
      <c r="AG193" s="1"/>
      <c r="AH193" s="1"/>
    </row>
    <row r="194" spans="1:34" ht="27.75" customHeight="1">
      <c r="A194" s="313"/>
      <c r="B194" s="314"/>
      <c r="C194" s="315">
        <v>2</v>
      </c>
      <c r="D194" s="725" t="s">
        <v>595</v>
      </c>
      <c r="E194" s="654"/>
      <c r="F194" s="657"/>
      <c r="G194" s="317">
        <v>41780</v>
      </c>
      <c r="H194" s="651"/>
      <c r="I194" s="651"/>
      <c r="J194" s="651"/>
      <c r="K194" s="651"/>
      <c r="L194" s="318" t="s">
        <v>596</v>
      </c>
      <c r="M194" s="319" t="s">
        <v>597</v>
      </c>
      <c r="N194" s="320"/>
      <c r="O194" s="1"/>
      <c r="P194" s="1"/>
      <c r="Q194" s="1"/>
      <c r="R194" s="1"/>
      <c r="S194" s="1"/>
      <c r="T194" s="1"/>
      <c r="U194" s="1"/>
      <c r="V194" s="1"/>
      <c r="W194" s="1"/>
      <c r="X194" s="1"/>
      <c r="Y194" s="1"/>
      <c r="Z194" s="1"/>
      <c r="AA194" s="1"/>
      <c r="AB194" s="1"/>
      <c r="AC194" s="1"/>
      <c r="AD194" s="1"/>
      <c r="AE194" s="1"/>
      <c r="AF194" s="1"/>
      <c r="AG194" s="1"/>
      <c r="AH194" s="1"/>
    </row>
    <row r="195" spans="1:34" ht="27.75" customHeight="1">
      <c r="A195" s="313"/>
      <c r="B195" s="314"/>
      <c r="C195" s="315">
        <v>3</v>
      </c>
      <c r="D195" s="316" t="s">
        <v>598</v>
      </c>
      <c r="E195" s="315"/>
      <c r="F195" s="321"/>
      <c r="G195" s="317">
        <v>41764</v>
      </c>
      <c r="H195" s="651"/>
      <c r="I195" s="651"/>
      <c r="J195" s="651"/>
      <c r="K195" s="651"/>
      <c r="L195" s="318" t="s">
        <v>599</v>
      </c>
      <c r="M195" s="319" t="s">
        <v>600</v>
      </c>
      <c r="N195" s="320"/>
      <c r="O195" s="1"/>
      <c r="P195" s="1"/>
      <c r="Q195" s="1"/>
      <c r="R195" s="1"/>
      <c r="S195" s="1"/>
      <c r="T195" s="1"/>
      <c r="U195" s="1"/>
      <c r="V195" s="1"/>
      <c r="W195" s="1"/>
      <c r="X195" s="1"/>
      <c r="Y195" s="1"/>
      <c r="Z195" s="1"/>
      <c r="AA195" s="1"/>
      <c r="AB195" s="1"/>
      <c r="AC195" s="1"/>
      <c r="AD195" s="1"/>
      <c r="AE195" s="1"/>
      <c r="AF195" s="1"/>
      <c r="AG195" s="1"/>
      <c r="AH195" s="1"/>
    </row>
    <row r="196" spans="1:34" ht="27.75" customHeight="1">
      <c r="A196" s="313"/>
      <c r="B196" s="314"/>
      <c r="C196" s="315">
        <v>4</v>
      </c>
      <c r="D196" s="316" t="s">
        <v>601</v>
      </c>
      <c r="E196" s="315"/>
      <c r="F196" s="321"/>
      <c r="G196" s="317">
        <v>41787</v>
      </c>
      <c r="H196" s="651"/>
      <c r="I196" s="651"/>
      <c r="J196" s="651"/>
      <c r="K196" s="651"/>
      <c r="L196" s="318" t="s">
        <v>602</v>
      </c>
      <c r="M196" s="319" t="s">
        <v>603</v>
      </c>
      <c r="N196" s="320"/>
      <c r="O196" s="1"/>
      <c r="P196" s="1"/>
      <c r="Q196" s="1"/>
      <c r="R196" s="1"/>
      <c r="S196" s="1"/>
      <c r="T196" s="1"/>
      <c r="U196" s="1"/>
      <c r="V196" s="1"/>
      <c r="W196" s="1"/>
      <c r="X196" s="1"/>
      <c r="Y196" s="1"/>
      <c r="Z196" s="1"/>
      <c r="AA196" s="1"/>
      <c r="AB196" s="1"/>
      <c r="AC196" s="1"/>
      <c r="AD196" s="1"/>
      <c r="AE196" s="1"/>
      <c r="AF196" s="1"/>
      <c r="AG196" s="1"/>
      <c r="AH196" s="1"/>
    </row>
    <row r="197" spans="1:34" ht="27.75" customHeight="1">
      <c r="A197" s="313"/>
      <c r="B197" s="314"/>
      <c r="C197" s="315">
        <v>5</v>
      </c>
      <c r="D197" s="316" t="s">
        <v>579</v>
      </c>
      <c r="E197" s="315"/>
      <c r="F197" s="321"/>
      <c r="G197" s="317">
        <v>41750</v>
      </c>
      <c r="H197" s="652"/>
      <c r="I197" s="652"/>
      <c r="J197" s="652"/>
      <c r="K197" s="652"/>
      <c r="L197" s="318" t="s">
        <v>604</v>
      </c>
      <c r="M197" s="319" t="s">
        <v>605</v>
      </c>
      <c r="N197" s="320"/>
      <c r="O197" s="1"/>
      <c r="P197" s="1"/>
      <c r="Q197" s="1"/>
      <c r="R197" s="1"/>
      <c r="S197" s="1"/>
      <c r="T197" s="1"/>
      <c r="U197" s="1"/>
      <c r="V197" s="1"/>
      <c r="W197" s="1"/>
      <c r="X197" s="1"/>
      <c r="Y197" s="1"/>
      <c r="Z197" s="1"/>
      <c r="AA197" s="1"/>
      <c r="AB197" s="1"/>
      <c r="AC197" s="1"/>
      <c r="AD197" s="1"/>
      <c r="AE197" s="1"/>
      <c r="AF197" s="1"/>
      <c r="AG197" s="1"/>
      <c r="AH197" s="1"/>
    </row>
    <row r="198" spans="1:34" ht="22.5" customHeight="1">
      <c r="A198" s="308"/>
      <c r="B198" s="101"/>
      <c r="C198" s="719" t="s">
        <v>606</v>
      </c>
      <c r="D198" s="654"/>
      <c r="E198" s="654"/>
      <c r="F198" s="654"/>
      <c r="G198" s="654"/>
      <c r="H198" s="654"/>
      <c r="I198" s="654"/>
      <c r="J198" s="654"/>
      <c r="K198" s="726"/>
      <c r="L198" s="322"/>
      <c r="M198" s="323"/>
      <c r="N198" s="234"/>
      <c r="O198" s="1"/>
      <c r="P198" s="1"/>
      <c r="Q198" s="1"/>
      <c r="R198" s="1"/>
      <c r="S198" s="1"/>
      <c r="T198" s="1"/>
      <c r="U198" s="1"/>
      <c r="V198" s="1"/>
      <c r="W198" s="1"/>
      <c r="X198" s="1"/>
      <c r="Y198" s="1"/>
      <c r="Z198" s="228"/>
      <c r="AA198" s="228"/>
      <c r="AB198" s="228"/>
      <c r="AC198" s="228"/>
      <c r="AD198" s="228"/>
      <c r="AE198" s="228"/>
      <c r="AF198" s="228"/>
      <c r="AG198" s="228"/>
      <c r="AH198" s="228"/>
    </row>
    <row r="199" spans="1:34" ht="27.75" customHeight="1">
      <c r="A199" s="313"/>
      <c r="B199" s="314"/>
      <c r="C199" s="315">
        <v>1</v>
      </c>
      <c r="D199" s="725" t="s">
        <v>607</v>
      </c>
      <c r="E199" s="654"/>
      <c r="F199" s="657"/>
      <c r="G199" s="324" t="s">
        <v>608</v>
      </c>
      <c r="H199" s="302" t="s">
        <v>561</v>
      </c>
      <c r="I199" s="302">
        <v>1</v>
      </c>
      <c r="J199" s="302">
        <v>1</v>
      </c>
      <c r="K199" s="302">
        <f>I199*J199</f>
        <v>1</v>
      </c>
      <c r="L199" s="325" t="s">
        <v>609</v>
      </c>
      <c r="M199" s="319" t="s">
        <v>610</v>
      </c>
      <c r="N199" s="320"/>
      <c r="O199" s="1"/>
      <c r="P199" s="1"/>
      <c r="Q199" s="1"/>
      <c r="R199" s="1"/>
      <c r="S199" s="1"/>
      <c r="T199" s="1"/>
      <c r="U199" s="1"/>
      <c r="V199" s="1"/>
      <c r="W199" s="1"/>
      <c r="X199" s="1"/>
      <c r="Y199" s="1"/>
      <c r="Z199" s="1"/>
      <c r="AA199" s="1"/>
      <c r="AB199" s="1"/>
      <c r="AC199" s="1"/>
      <c r="AD199" s="1"/>
      <c r="AE199" s="1"/>
      <c r="AF199" s="1"/>
      <c r="AG199" s="1"/>
      <c r="AH199" s="1"/>
    </row>
    <row r="200" spans="1:34" ht="22.5" customHeight="1">
      <c r="A200" s="308"/>
      <c r="B200" s="101"/>
      <c r="C200" s="719" t="s">
        <v>611</v>
      </c>
      <c r="D200" s="654"/>
      <c r="E200" s="654"/>
      <c r="F200" s="654"/>
      <c r="G200" s="654"/>
      <c r="H200" s="654"/>
      <c r="I200" s="654"/>
      <c r="J200" s="654"/>
      <c r="K200" s="726"/>
      <c r="L200" s="326"/>
      <c r="M200" s="327"/>
      <c r="N200" s="234"/>
      <c r="O200" s="1"/>
      <c r="P200" s="1"/>
      <c r="Q200" s="1"/>
      <c r="R200" s="1"/>
      <c r="S200" s="1"/>
      <c r="T200" s="1"/>
      <c r="U200" s="1"/>
      <c r="V200" s="1"/>
      <c r="W200" s="1"/>
      <c r="X200" s="1"/>
      <c r="Y200" s="1"/>
      <c r="Z200" s="228"/>
      <c r="AA200" s="228"/>
      <c r="AB200" s="228"/>
      <c r="AC200" s="228"/>
      <c r="AD200" s="228"/>
      <c r="AE200" s="228"/>
      <c r="AF200" s="228"/>
      <c r="AG200" s="228"/>
      <c r="AH200" s="228"/>
    </row>
    <row r="201" spans="1:34" ht="27.75" customHeight="1">
      <c r="A201" s="313"/>
      <c r="B201" s="314"/>
      <c r="C201" s="315">
        <v>1</v>
      </c>
      <c r="D201" s="725" t="s">
        <v>612</v>
      </c>
      <c r="E201" s="654"/>
      <c r="F201" s="657"/>
      <c r="G201" s="317">
        <v>42229</v>
      </c>
      <c r="H201" s="700" t="s">
        <v>561</v>
      </c>
      <c r="I201" s="700">
        <v>1</v>
      </c>
      <c r="J201" s="700">
        <v>1</v>
      </c>
      <c r="K201" s="700">
        <f>I201*J201</f>
        <v>1</v>
      </c>
      <c r="L201" s="318" t="s">
        <v>613</v>
      </c>
      <c r="M201" s="319" t="s">
        <v>614</v>
      </c>
      <c r="N201" s="320"/>
      <c r="O201" s="1"/>
      <c r="P201" s="1"/>
      <c r="Q201" s="1"/>
      <c r="R201" s="1"/>
      <c r="S201" s="1"/>
      <c r="T201" s="1"/>
      <c r="U201" s="1"/>
      <c r="V201" s="1"/>
      <c r="W201" s="1"/>
      <c r="X201" s="1"/>
      <c r="Y201" s="1"/>
      <c r="Z201" s="1"/>
      <c r="AA201" s="1"/>
      <c r="AB201" s="1"/>
      <c r="AC201" s="1"/>
      <c r="AD201" s="1"/>
      <c r="AE201" s="1"/>
      <c r="AF201" s="1"/>
      <c r="AG201" s="1"/>
      <c r="AH201" s="1"/>
    </row>
    <row r="202" spans="1:34" ht="27.75" customHeight="1">
      <c r="A202" s="313"/>
      <c r="B202" s="314"/>
      <c r="C202" s="315">
        <v>2</v>
      </c>
      <c r="D202" s="725" t="s">
        <v>615</v>
      </c>
      <c r="E202" s="654"/>
      <c r="F202" s="657"/>
      <c r="G202" s="317">
        <v>42261</v>
      </c>
      <c r="H202" s="651"/>
      <c r="I202" s="651"/>
      <c r="J202" s="651"/>
      <c r="K202" s="651"/>
      <c r="L202" s="318" t="s">
        <v>616</v>
      </c>
      <c r="M202" s="319" t="s">
        <v>617</v>
      </c>
      <c r="N202" s="320"/>
      <c r="O202" s="1"/>
      <c r="P202" s="1"/>
      <c r="Q202" s="1"/>
      <c r="R202" s="1"/>
      <c r="S202" s="1"/>
      <c r="T202" s="1"/>
      <c r="U202" s="1"/>
      <c r="V202" s="1"/>
      <c r="W202" s="1"/>
      <c r="X202" s="1"/>
      <c r="Y202" s="1"/>
      <c r="Z202" s="1"/>
      <c r="AA202" s="1"/>
      <c r="AB202" s="1"/>
      <c r="AC202" s="1"/>
      <c r="AD202" s="1"/>
      <c r="AE202" s="1"/>
      <c r="AF202" s="1"/>
      <c r="AG202" s="1"/>
      <c r="AH202" s="1"/>
    </row>
    <row r="203" spans="1:34" ht="27.75" customHeight="1">
      <c r="A203" s="313"/>
      <c r="B203" s="314"/>
      <c r="C203" s="315">
        <v>3</v>
      </c>
      <c r="D203" s="725" t="s">
        <v>618</v>
      </c>
      <c r="E203" s="654"/>
      <c r="F203" s="657"/>
      <c r="G203" s="317">
        <v>42268</v>
      </c>
      <c r="H203" s="651"/>
      <c r="I203" s="651"/>
      <c r="J203" s="651"/>
      <c r="K203" s="651"/>
      <c r="L203" s="318" t="s">
        <v>619</v>
      </c>
      <c r="M203" s="319" t="s">
        <v>620</v>
      </c>
      <c r="N203" s="320"/>
      <c r="O203" s="1"/>
      <c r="P203" s="1"/>
      <c r="Q203" s="1"/>
      <c r="R203" s="1"/>
      <c r="S203" s="1"/>
      <c r="T203" s="1"/>
      <c r="U203" s="1"/>
      <c r="V203" s="1"/>
      <c r="W203" s="1"/>
      <c r="X203" s="1"/>
      <c r="Y203" s="1"/>
      <c r="Z203" s="1"/>
      <c r="AA203" s="1"/>
      <c r="AB203" s="1"/>
      <c r="AC203" s="1"/>
      <c r="AD203" s="1"/>
      <c r="AE203" s="1"/>
      <c r="AF203" s="1"/>
      <c r="AG203" s="1"/>
      <c r="AH203" s="1"/>
    </row>
    <row r="204" spans="1:34" ht="27.75" customHeight="1">
      <c r="A204" s="313"/>
      <c r="B204" s="314"/>
      <c r="C204" s="315">
        <v>4</v>
      </c>
      <c r="D204" s="725" t="s">
        <v>621</v>
      </c>
      <c r="E204" s="654"/>
      <c r="F204" s="657"/>
      <c r="G204" s="317">
        <v>42269</v>
      </c>
      <c r="H204" s="651"/>
      <c r="I204" s="651"/>
      <c r="J204" s="651"/>
      <c r="K204" s="651"/>
      <c r="L204" s="318" t="s">
        <v>622</v>
      </c>
      <c r="M204" s="319" t="s">
        <v>623</v>
      </c>
      <c r="N204" s="320"/>
      <c r="O204" s="1"/>
      <c r="P204" s="1"/>
      <c r="Q204" s="1"/>
      <c r="R204" s="1"/>
      <c r="S204" s="1"/>
      <c r="T204" s="1"/>
      <c r="U204" s="1"/>
      <c r="V204" s="1"/>
      <c r="W204" s="1"/>
      <c r="X204" s="1"/>
      <c r="Y204" s="1"/>
      <c r="Z204" s="1"/>
      <c r="AA204" s="1"/>
      <c r="AB204" s="1"/>
      <c r="AC204" s="1"/>
      <c r="AD204" s="1"/>
      <c r="AE204" s="1"/>
      <c r="AF204" s="1"/>
      <c r="AG204" s="1"/>
      <c r="AH204" s="1"/>
    </row>
    <row r="205" spans="1:34" ht="27.75" customHeight="1">
      <c r="A205" s="313"/>
      <c r="B205" s="314"/>
      <c r="C205" s="315">
        <v>6</v>
      </c>
      <c r="D205" s="725" t="s">
        <v>624</v>
      </c>
      <c r="E205" s="654"/>
      <c r="F205" s="657"/>
      <c r="G205" s="317">
        <v>42290</v>
      </c>
      <c r="H205" s="652"/>
      <c r="I205" s="652"/>
      <c r="J205" s="652"/>
      <c r="K205" s="652"/>
      <c r="L205" s="318" t="s">
        <v>625</v>
      </c>
      <c r="M205" s="319" t="s">
        <v>626</v>
      </c>
      <c r="N205" s="320"/>
      <c r="O205" s="1"/>
      <c r="P205" s="1"/>
      <c r="Q205" s="1"/>
      <c r="R205" s="1"/>
      <c r="S205" s="1"/>
      <c r="T205" s="1"/>
      <c r="U205" s="1"/>
      <c r="V205" s="1"/>
      <c r="W205" s="1"/>
      <c r="X205" s="1"/>
      <c r="Y205" s="1"/>
      <c r="Z205" s="1"/>
      <c r="AA205" s="1"/>
      <c r="AB205" s="1"/>
      <c r="AC205" s="1"/>
      <c r="AD205" s="1"/>
      <c r="AE205" s="1"/>
      <c r="AF205" s="1"/>
      <c r="AG205" s="1"/>
      <c r="AH205" s="1"/>
    </row>
    <row r="206" spans="1:34" ht="22.5" customHeight="1">
      <c r="A206" s="308"/>
      <c r="B206" s="101"/>
      <c r="C206" s="719" t="s">
        <v>627</v>
      </c>
      <c r="D206" s="654"/>
      <c r="E206" s="654"/>
      <c r="F206" s="654"/>
      <c r="G206" s="654"/>
      <c r="H206" s="654"/>
      <c r="I206" s="654"/>
      <c r="J206" s="654"/>
      <c r="K206" s="726"/>
      <c r="L206" s="312"/>
      <c r="M206" s="234"/>
      <c r="N206" s="234"/>
      <c r="O206" s="1"/>
      <c r="P206" s="1"/>
      <c r="Q206" s="1"/>
      <c r="R206" s="1"/>
      <c r="S206" s="1"/>
      <c r="T206" s="1"/>
      <c r="U206" s="1"/>
      <c r="V206" s="1"/>
      <c r="W206" s="1"/>
      <c r="X206" s="1"/>
      <c r="Y206" s="1"/>
      <c r="Z206" s="228"/>
      <c r="AA206" s="228"/>
      <c r="AB206" s="228"/>
      <c r="AC206" s="228"/>
      <c r="AD206" s="228"/>
      <c r="AE206" s="228"/>
      <c r="AF206" s="228"/>
      <c r="AG206" s="228"/>
      <c r="AH206" s="228"/>
    </row>
    <row r="207" spans="1:34" ht="27.75" customHeight="1">
      <c r="A207" s="313"/>
      <c r="B207" s="314"/>
      <c r="C207" s="315">
        <v>1</v>
      </c>
      <c r="D207" s="725" t="s">
        <v>628</v>
      </c>
      <c r="E207" s="654"/>
      <c r="F207" s="657"/>
      <c r="G207" s="317">
        <v>42486</v>
      </c>
      <c r="H207" s="328" t="s">
        <v>561</v>
      </c>
      <c r="I207" s="328">
        <v>1</v>
      </c>
      <c r="J207" s="328">
        <v>1</v>
      </c>
      <c r="K207" s="328">
        <f>I207*J207</f>
        <v>1</v>
      </c>
      <c r="L207" s="318" t="s">
        <v>629</v>
      </c>
      <c r="M207" s="319" t="s">
        <v>630</v>
      </c>
      <c r="N207" s="320"/>
      <c r="O207" s="1"/>
      <c r="P207" s="1"/>
      <c r="Q207" s="1"/>
      <c r="R207" s="1"/>
      <c r="S207" s="1"/>
      <c r="T207" s="1"/>
      <c r="U207" s="1"/>
      <c r="V207" s="1"/>
      <c r="W207" s="1"/>
      <c r="X207" s="1"/>
      <c r="Y207" s="1"/>
      <c r="Z207" s="1"/>
      <c r="AA207" s="1"/>
      <c r="AB207" s="1"/>
      <c r="AC207" s="1"/>
      <c r="AD207" s="1"/>
      <c r="AE207" s="1"/>
      <c r="AF207" s="1"/>
      <c r="AG207" s="1"/>
      <c r="AH207" s="1"/>
    </row>
    <row r="208" spans="1:34" ht="22.5" customHeight="1">
      <c r="A208" s="308"/>
      <c r="B208" s="101"/>
      <c r="C208" s="719" t="s">
        <v>631</v>
      </c>
      <c r="D208" s="654"/>
      <c r="E208" s="654"/>
      <c r="F208" s="654"/>
      <c r="G208" s="654"/>
      <c r="H208" s="654"/>
      <c r="I208" s="654"/>
      <c r="J208" s="654"/>
      <c r="K208" s="726"/>
      <c r="L208" s="312"/>
      <c r="M208" s="234"/>
      <c r="N208" s="234"/>
      <c r="O208" s="1"/>
      <c r="P208" s="1"/>
      <c r="Q208" s="1"/>
      <c r="R208" s="1"/>
      <c r="S208" s="1"/>
      <c r="T208" s="1"/>
      <c r="U208" s="1"/>
      <c r="V208" s="1"/>
      <c r="W208" s="1"/>
      <c r="X208" s="1"/>
      <c r="Y208" s="1"/>
      <c r="Z208" s="228"/>
      <c r="AA208" s="228"/>
      <c r="AB208" s="228"/>
      <c r="AC208" s="228"/>
      <c r="AD208" s="228"/>
      <c r="AE208" s="228"/>
      <c r="AF208" s="228"/>
      <c r="AG208" s="228"/>
      <c r="AH208" s="228"/>
    </row>
    <row r="209" spans="1:34" ht="27.75" customHeight="1">
      <c r="A209" s="313"/>
      <c r="B209" s="314"/>
      <c r="C209" s="315">
        <v>1</v>
      </c>
      <c r="D209" s="725" t="s">
        <v>632</v>
      </c>
      <c r="E209" s="654"/>
      <c r="F209" s="657"/>
      <c r="G209" s="317">
        <v>42612</v>
      </c>
      <c r="H209" s="328" t="s">
        <v>561</v>
      </c>
      <c r="I209" s="328">
        <v>1</v>
      </c>
      <c r="J209" s="328">
        <v>1</v>
      </c>
      <c r="K209" s="328">
        <f>I209*J209</f>
        <v>1</v>
      </c>
      <c r="L209" s="318" t="s">
        <v>633</v>
      </c>
      <c r="M209" s="329" t="s">
        <v>634</v>
      </c>
      <c r="N209" s="320"/>
      <c r="O209" s="1"/>
      <c r="P209" s="1"/>
      <c r="Q209" s="1"/>
      <c r="R209" s="1"/>
      <c r="S209" s="1"/>
      <c r="T209" s="1"/>
      <c r="U209" s="1"/>
      <c r="V209" s="1"/>
      <c r="W209" s="1"/>
      <c r="X209" s="1"/>
      <c r="Y209" s="1"/>
      <c r="Z209" s="1"/>
      <c r="AA209" s="1"/>
      <c r="AB209" s="1"/>
      <c r="AC209" s="1"/>
      <c r="AD209" s="1"/>
      <c r="AE209" s="1"/>
      <c r="AF209" s="1"/>
      <c r="AG209" s="1"/>
      <c r="AH209" s="1"/>
    </row>
    <row r="210" spans="1:34" ht="22.5" customHeight="1">
      <c r="A210" s="308"/>
      <c r="B210" s="101"/>
      <c r="C210" s="719" t="s">
        <v>635</v>
      </c>
      <c r="D210" s="654"/>
      <c r="E210" s="654"/>
      <c r="F210" s="654"/>
      <c r="G210" s="654"/>
      <c r="H210" s="654"/>
      <c r="I210" s="654"/>
      <c r="J210" s="654"/>
      <c r="K210" s="726"/>
      <c r="L210" s="312"/>
      <c r="M210" s="234"/>
      <c r="N210" s="234"/>
      <c r="O210" s="1"/>
      <c r="P210" s="1"/>
      <c r="Q210" s="1"/>
      <c r="R210" s="1"/>
      <c r="S210" s="1"/>
      <c r="T210" s="1"/>
      <c r="U210" s="1"/>
      <c r="V210" s="1"/>
      <c r="W210" s="1"/>
      <c r="X210" s="1"/>
      <c r="Y210" s="1"/>
      <c r="Z210" s="228"/>
      <c r="AA210" s="228"/>
      <c r="AB210" s="228"/>
      <c r="AC210" s="228"/>
      <c r="AD210" s="228"/>
      <c r="AE210" s="228"/>
      <c r="AF210" s="228"/>
      <c r="AG210" s="228"/>
      <c r="AH210" s="228"/>
    </row>
    <row r="211" spans="1:34" ht="27.75" customHeight="1">
      <c r="A211" s="313"/>
      <c r="B211" s="314"/>
      <c r="C211" s="315">
        <v>1</v>
      </c>
      <c r="D211" s="725" t="s">
        <v>636</v>
      </c>
      <c r="E211" s="654"/>
      <c r="F211" s="657"/>
      <c r="G211" s="317">
        <v>42835</v>
      </c>
      <c r="H211" s="56" t="s">
        <v>561</v>
      </c>
      <c r="I211" s="105">
        <v>1</v>
      </c>
      <c r="J211" s="56">
        <v>1</v>
      </c>
      <c r="K211" s="56">
        <f>I211*J211</f>
        <v>1</v>
      </c>
      <c r="L211" s="318" t="s">
        <v>637</v>
      </c>
      <c r="M211" s="329" t="s">
        <v>638</v>
      </c>
      <c r="N211" s="320"/>
      <c r="O211" s="1"/>
      <c r="P211" s="1"/>
      <c r="Q211" s="1"/>
      <c r="R211" s="1"/>
      <c r="S211" s="1"/>
      <c r="T211" s="1"/>
      <c r="U211" s="1"/>
      <c r="V211" s="1"/>
      <c r="W211" s="1"/>
      <c r="X211" s="1"/>
      <c r="Y211" s="1"/>
      <c r="Z211" s="1"/>
      <c r="AA211" s="1"/>
      <c r="AB211" s="1"/>
      <c r="AC211" s="1"/>
      <c r="AD211" s="1"/>
      <c r="AE211" s="1"/>
      <c r="AF211" s="1"/>
      <c r="AG211" s="1"/>
      <c r="AH211" s="1"/>
    </row>
    <row r="212" spans="1:34" ht="27.75" customHeight="1">
      <c r="A212" s="758"/>
      <c r="B212" s="773"/>
      <c r="C212" s="729" t="s">
        <v>639</v>
      </c>
      <c r="D212" s="654"/>
      <c r="E212" s="654"/>
      <c r="F212" s="654"/>
      <c r="G212" s="654"/>
      <c r="H212" s="654"/>
      <c r="I212" s="654"/>
      <c r="J212" s="654"/>
      <c r="K212" s="657"/>
      <c r="L212" s="325"/>
      <c r="M212" s="57"/>
      <c r="N212" s="330"/>
      <c r="O212" s="1"/>
      <c r="P212" s="1"/>
      <c r="Q212" s="1"/>
      <c r="R212" s="1"/>
      <c r="S212" s="1"/>
      <c r="T212" s="1"/>
      <c r="U212" s="1"/>
      <c r="V212" s="1"/>
      <c r="W212" s="1"/>
      <c r="X212" s="1"/>
      <c r="Y212" s="1"/>
      <c r="Z212" s="1"/>
      <c r="AA212" s="1"/>
      <c r="AB212" s="1"/>
      <c r="AC212" s="1"/>
      <c r="AD212" s="1"/>
      <c r="AE212" s="1"/>
      <c r="AF212" s="1"/>
      <c r="AG212" s="1"/>
      <c r="AH212" s="1"/>
    </row>
    <row r="213" spans="1:34" ht="27.75" customHeight="1">
      <c r="A213" s="651"/>
      <c r="B213" s="651"/>
      <c r="C213" s="315">
        <v>1</v>
      </c>
      <c r="D213" s="725" t="s">
        <v>640</v>
      </c>
      <c r="E213" s="654"/>
      <c r="F213" s="657"/>
      <c r="G213" s="317">
        <v>42991</v>
      </c>
      <c r="H213" s="728" t="s">
        <v>561</v>
      </c>
      <c r="I213" s="761">
        <v>1</v>
      </c>
      <c r="J213" s="728">
        <v>1</v>
      </c>
      <c r="K213" s="728">
        <f>I213*J213</f>
        <v>1</v>
      </c>
      <c r="L213" s="318" t="s">
        <v>641</v>
      </c>
      <c r="M213" s="319" t="s">
        <v>642</v>
      </c>
      <c r="N213" s="320"/>
      <c r="O213" s="1"/>
      <c r="P213" s="1"/>
      <c r="Q213" s="1"/>
      <c r="R213" s="1"/>
      <c r="S213" s="1"/>
      <c r="T213" s="1"/>
      <c r="U213" s="1"/>
      <c r="V213" s="1"/>
      <c r="W213" s="1"/>
      <c r="X213" s="1"/>
      <c r="Y213" s="1"/>
      <c r="Z213" s="1"/>
      <c r="AA213" s="1"/>
      <c r="AB213" s="1"/>
      <c r="AC213" s="1"/>
      <c r="AD213" s="1"/>
      <c r="AE213" s="1"/>
      <c r="AF213" s="1"/>
      <c r="AG213" s="1"/>
      <c r="AH213" s="1"/>
    </row>
    <row r="214" spans="1:34" ht="27.75" customHeight="1">
      <c r="A214" s="651"/>
      <c r="B214" s="314"/>
      <c r="C214" s="315">
        <v>2</v>
      </c>
      <c r="D214" s="725" t="s">
        <v>643</v>
      </c>
      <c r="E214" s="654"/>
      <c r="F214" s="657"/>
      <c r="G214" s="317">
        <v>43006</v>
      </c>
      <c r="H214" s="651"/>
      <c r="I214" s="651"/>
      <c r="J214" s="651"/>
      <c r="K214" s="651"/>
      <c r="L214" s="318" t="s">
        <v>644</v>
      </c>
      <c r="M214" s="319" t="s">
        <v>645</v>
      </c>
      <c r="N214" s="320"/>
      <c r="O214" s="1"/>
      <c r="P214" s="1"/>
      <c r="Q214" s="1"/>
      <c r="R214" s="1"/>
      <c r="S214" s="1"/>
      <c r="T214" s="1"/>
      <c r="U214" s="1"/>
      <c r="V214" s="1"/>
      <c r="W214" s="1"/>
      <c r="X214" s="1"/>
      <c r="Y214" s="1"/>
      <c r="Z214" s="1"/>
      <c r="AA214" s="1"/>
      <c r="AB214" s="1"/>
      <c r="AC214" s="1"/>
      <c r="AD214" s="1"/>
      <c r="AE214" s="1"/>
      <c r="AF214" s="1"/>
      <c r="AG214" s="1"/>
      <c r="AH214" s="1"/>
    </row>
    <row r="215" spans="1:34" ht="27.75" customHeight="1">
      <c r="A215" s="651"/>
      <c r="B215" s="314"/>
      <c r="C215" s="315">
        <v>3</v>
      </c>
      <c r="D215" s="725" t="s">
        <v>646</v>
      </c>
      <c r="E215" s="654"/>
      <c r="F215" s="657"/>
      <c r="G215" s="317">
        <v>43014</v>
      </c>
      <c r="H215" s="652"/>
      <c r="I215" s="652"/>
      <c r="J215" s="652"/>
      <c r="K215" s="652"/>
      <c r="L215" s="318" t="s">
        <v>647</v>
      </c>
      <c r="M215" s="319" t="s">
        <v>648</v>
      </c>
      <c r="N215" s="320"/>
      <c r="O215" s="1"/>
      <c r="P215" s="1"/>
      <c r="Q215" s="1"/>
      <c r="R215" s="1"/>
      <c r="S215" s="1"/>
      <c r="T215" s="1"/>
      <c r="U215" s="1"/>
      <c r="V215" s="1"/>
      <c r="W215" s="1"/>
      <c r="X215" s="1"/>
      <c r="Y215" s="1"/>
      <c r="Z215" s="1"/>
      <c r="AA215" s="1"/>
      <c r="AB215" s="1"/>
      <c r="AC215" s="1"/>
      <c r="AD215" s="1"/>
      <c r="AE215" s="1"/>
      <c r="AF215" s="1"/>
      <c r="AG215" s="1"/>
      <c r="AH215" s="1"/>
    </row>
    <row r="216" spans="1:34" ht="30" customHeight="1">
      <c r="A216" s="651"/>
      <c r="B216" s="314"/>
      <c r="C216" s="729" t="s">
        <v>649</v>
      </c>
      <c r="D216" s="654"/>
      <c r="E216" s="654"/>
      <c r="F216" s="654"/>
      <c r="G216" s="654"/>
      <c r="H216" s="654"/>
      <c r="I216" s="654"/>
      <c r="J216" s="654"/>
      <c r="K216" s="657"/>
      <c r="L216" s="331"/>
      <c r="M216" s="319"/>
      <c r="N216" s="320"/>
      <c r="O216" s="1"/>
      <c r="P216" s="1"/>
      <c r="Q216" s="1"/>
      <c r="R216" s="1"/>
      <c r="S216" s="1"/>
      <c r="T216" s="1"/>
      <c r="U216" s="1"/>
      <c r="V216" s="1"/>
      <c r="W216" s="1"/>
      <c r="X216" s="1"/>
      <c r="Y216" s="1"/>
      <c r="Z216" s="1"/>
      <c r="AA216" s="1"/>
      <c r="AB216" s="1"/>
      <c r="AC216" s="1"/>
      <c r="AD216" s="1"/>
      <c r="AE216" s="1"/>
      <c r="AF216" s="1"/>
      <c r="AG216" s="1"/>
      <c r="AH216" s="1"/>
    </row>
    <row r="217" spans="1:34" ht="27.75" customHeight="1">
      <c r="A217" s="651"/>
      <c r="B217" s="314"/>
      <c r="C217" s="315">
        <v>1</v>
      </c>
      <c r="D217" s="725" t="s">
        <v>650</v>
      </c>
      <c r="E217" s="654"/>
      <c r="F217" s="657"/>
      <c r="G217" s="317">
        <v>43374</v>
      </c>
      <c r="H217" s="728" t="s">
        <v>561</v>
      </c>
      <c r="I217" s="761">
        <v>1</v>
      </c>
      <c r="J217" s="728">
        <v>1</v>
      </c>
      <c r="K217" s="728">
        <f>I217*J217</f>
        <v>1</v>
      </c>
      <c r="L217" s="318" t="s">
        <v>651</v>
      </c>
      <c r="M217" s="319" t="s">
        <v>652</v>
      </c>
      <c r="N217" s="320"/>
      <c r="O217" s="1"/>
      <c r="P217" s="1"/>
      <c r="Q217" s="1"/>
      <c r="R217" s="1"/>
      <c r="S217" s="1"/>
      <c r="T217" s="1"/>
      <c r="U217" s="1"/>
      <c r="V217" s="1"/>
      <c r="W217" s="1"/>
      <c r="X217" s="1"/>
      <c r="Y217" s="1"/>
      <c r="Z217" s="1"/>
      <c r="AA217" s="1"/>
      <c r="AB217" s="1"/>
      <c r="AC217" s="1"/>
      <c r="AD217" s="1"/>
      <c r="AE217" s="1"/>
      <c r="AF217" s="1"/>
      <c r="AG217" s="1"/>
      <c r="AH217" s="1"/>
    </row>
    <row r="218" spans="1:34" ht="27.75" customHeight="1">
      <c r="A218" s="651"/>
      <c r="B218" s="314"/>
      <c r="C218" s="315">
        <v>2</v>
      </c>
      <c r="D218" s="725" t="s">
        <v>653</v>
      </c>
      <c r="E218" s="654"/>
      <c r="F218" s="657"/>
      <c r="G218" s="317">
        <v>43374</v>
      </c>
      <c r="H218" s="651"/>
      <c r="I218" s="651"/>
      <c r="J218" s="651"/>
      <c r="K218" s="651"/>
      <c r="L218" s="318" t="s">
        <v>654</v>
      </c>
      <c r="M218" s="319" t="s">
        <v>655</v>
      </c>
      <c r="N218" s="320"/>
      <c r="O218" s="1"/>
      <c r="P218" s="1"/>
      <c r="Q218" s="1"/>
      <c r="R218" s="1"/>
      <c r="S218" s="1"/>
      <c r="T218" s="1"/>
      <c r="U218" s="1"/>
      <c r="V218" s="1"/>
      <c r="W218" s="1"/>
      <c r="X218" s="1"/>
      <c r="Y218" s="1"/>
      <c r="Z218" s="1"/>
      <c r="AA218" s="1"/>
      <c r="AB218" s="1"/>
      <c r="AC218" s="1"/>
      <c r="AD218" s="1"/>
      <c r="AE218" s="1"/>
      <c r="AF218" s="1"/>
      <c r="AG218" s="1"/>
      <c r="AH218" s="1"/>
    </row>
    <row r="219" spans="1:34" ht="27.75" customHeight="1">
      <c r="A219" s="651"/>
      <c r="B219" s="314"/>
      <c r="C219" s="332">
        <v>3</v>
      </c>
      <c r="D219" s="725" t="s">
        <v>656</v>
      </c>
      <c r="E219" s="654"/>
      <c r="F219" s="657"/>
      <c r="G219" s="317">
        <v>43375</v>
      </c>
      <c r="H219" s="652"/>
      <c r="I219" s="652"/>
      <c r="J219" s="652"/>
      <c r="K219" s="652"/>
      <c r="L219" s="318" t="s">
        <v>657</v>
      </c>
      <c r="M219" s="319" t="s">
        <v>658</v>
      </c>
      <c r="N219" s="320"/>
      <c r="O219" s="1"/>
      <c r="P219" s="1"/>
      <c r="Q219" s="1"/>
      <c r="R219" s="1"/>
      <c r="S219" s="1"/>
      <c r="T219" s="1"/>
      <c r="U219" s="1"/>
      <c r="V219" s="1"/>
      <c r="W219" s="1"/>
      <c r="X219" s="1"/>
      <c r="Y219" s="1"/>
      <c r="Z219" s="1"/>
      <c r="AA219" s="1"/>
      <c r="AB219" s="1"/>
      <c r="AC219" s="1"/>
      <c r="AD219" s="1"/>
      <c r="AE219" s="1"/>
      <c r="AF219" s="1"/>
      <c r="AG219" s="1"/>
      <c r="AH219" s="1"/>
    </row>
    <row r="220" spans="1:34" ht="30" customHeight="1">
      <c r="A220" s="651"/>
      <c r="B220" s="314"/>
      <c r="C220" s="779" t="s">
        <v>659</v>
      </c>
      <c r="D220" s="691"/>
      <c r="E220" s="691"/>
      <c r="F220" s="691"/>
      <c r="G220" s="691"/>
      <c r="H220" s="691"/>
      <c r="I220" s="691"/>
      <c r="J220" s="691"/>
      <c r="K220" s="671"/>
      <c r="L220" s="331"/>
      <c r="M220" s="319"/>
      <c r="N220" s="320"/>
      <c r="O220" s="1"/>
      <c r="P220" s="1"/>
      <c r="Q220" s="1"/>
      <c r="R220" s="1"/>
      <c r="S220" s="1"/>
      <c r="T220" s="1"/>
      <c r="U220" s="1"/>
      <c r="V220" s="1"/>
      <c r="W220" s="1"/>
      <c r="X220" s="1"/>
      <c r="Y220" s="1"/>
      <c r="Z220" s="1"/>
      <c r="AA220" s="1"/>
      <c r="AB220" s="1"/>
      <c r="AC220" s="1"/>
      <c r="AD220" s="1"/>
      <c r="AE220" s="1"/>
      <c r="AF220" s="1"/>
      <c r="AG220" s="1"/>
      <c r="AH220" s="1"/>
    </row>
    <row r="221" spans="1:34" ht="27.75" customHeight="1">
      <c r="A221" s="651"/>
      <c r="B221" s="314"/>
      <c r="C221" s="315">
        <v>1</v>
      </c>
      <c r="D221" s="725" t="s">
        <v>660</v>
      </c>
      <c r="E221" s="654"/>
      <c r="F221" s="657"/>
      <c r="G221" s="317" t="s">
        <v>661</v>
      </c>
      <c r="H221" s="11" t="s">
        <v>561</v>
      </c>
      <c r="I221" s="108">
        <v>1</v>
      </c>
      <c r="J221" s="11">
        <v>1</v>
      </c>
      <c r="K221" s="11">
        <f>I221*J221</f>
        <v>1</v>
      </c>
      <c r="L221" s="318" t="s">
        <v>662</v>
      </c>
      <c r="M221" s="319" t="s">
        <v>663</v>
      </c>
      <c r="N221" s="320"/>
      <c r="O221" s="1"/>
      <c r="P221" s="1"/>
      <c r="Q221" s="1"/>
      <c r="R221" s="1"/>
      <c r="S221" s="1"/>
      <c r="T221" s="1"/>
      <c r="U221" s="1"/>
      <c r="V221" s="1"/>
      <c r="W221" s="1"/>
      <c r="X221" s="1"/>
      <c r="Y221" s="1"/>
      <c r="Z221" s="1"/>
      <c r="AA221" s="1"/>
      <c r="AB221" s="1"/>
      <c r="AC221" s="1"/>
      <c r="AD221" s="1"/>
      <c r="AE221" s="1"/>
      <c r="AF221" s="1"/>
      <c r="AG221" s="1"/>
      <c r="AH221" s="1"/>
    </row>
    <row r="222" spans="1:34" ht="30" customHeight="1">
      <c r="A222" s="651"/>
      <c r="B222" s="314"/>
      <c r="C222" s="729" t="s">
        <v>664</v>
      </c>
      <c r="D222" s="654"/>
      <c r="E222" s="654"/>
      <c r="F222" s="654"/>
      <c r="G222" s="654"/>
      <c r="H222" s="654"/>
      <c r="I222" s="654"/>
      <c r="J222" s="654"/>
      <c r="K222" s="657"/>
      <c r="L222" s="331"/>
      <c r="M222" s="319"/>
      <c r="N222" s="320"/>
      <c r="O222" s="1"/>
      <c r="P222" s="1"/>
      <c r="Q222" s="1"/>
      <c r="R222" s="1"/>
      <c r="S222" s="1"/>
      <c r="T222" s="1"/>
      <c r="U222" s="1"/>
      <c r="V222" s="1"/>
      <c r="W222" s="1"/>
      <c r="X222" s="1"/>
      <c r="Y222" s="1"/>
      <c r="Z222" s="1"/>
      <c r="AA222" s="1"/>
      <c r="AB222" s="1"/>
      <c r="AC222" s="1"/>
      <c r="AD222" s="1"/>
      <c r="AE222" s="1"/>
      <c r="AF222" s="1"/>
      <c r="AG222" s="1"/>
      <c r="AH222" s="1"/>
    </row>
    <row r="223" spans="1:34" ht="15.75" customHeight="1">
      <c r="A223" s="651"/>
      <c r="B223" s="314"/>
      <c r="C223" s="332">
        <v>1</v>
      </c>
      <c r="D223" s="725" t="s">
        <v>665</v>
      </c>
      <c r="E223" s="654"/>
      <c r="F223" s="657"/>
      <c r="G223" s="333" t="s">
        <v>666</v>
      </c>
      <c r="H223" s="728" t="s">
        <v>561</v>
      </c>
      <c r="I223" s="761">
        <v>1</v>
      </c>
      <c r="J223" s="728">
        <v>1</v>
      </c>
      <c r="K223" s="728">
        <f>I223*J223</f>
        <v>1</v>
      </c>
      <c r="L223" s="331" t="s">
        <v>667</v>
      </c>
      <c r="M223" s="319" t="s">
        <v>668</v>
      </c>
      <c r="N223" s="320"/>
      <c r="O223" s="1"/>
      <c r="P223" s="1"/>
      <c r="Q223" s="1"/>
      <c r="R223" s="1"/>
      <c r="S223" s="1"/>
      <c r="T223" s="1"/>
      <c r="U223" s="1"/>
      <c r="V223" s="1"/>
      <c r="W223" s="1"/>
      <c r="X223" s="1"/>
      <c r="Y223" s="1"/>
      <c r="Z223" s="1"/>
      <c r="AA223" s="1"/>
      <c r="AB223" s="1"/>
      <c r="AC223" s="1"/>
      <c r="AD223" s="1"/>
      <c r="AE223" s="1"/>
      <c r="AF223" s="1"/>
      <c r="AG223" s="1"/>
      <c r="AH223" s="1"/>
    </row>
    <row r="224" spans="1:34" ht="15.75" customHeight="1">
      <c r="A224" s="651"/>
      <c r="B224" s="314"/>
      <c r="C224" s="332">
        <v>2</v>
      </c>
      <c r="D224" s="725" t="s">
        <v>669</v>
      </c>
      <c r="E224" s="654"/>
      <c r="F224" s="657"/>
      <c r="G224" s="333" t="s">
        <v>670</v>
      </c>
      <c r="H224" s="651"/>
      <c r="I224" s="651"/>
      <c r="J224" s="651"/>
      <c r="K224" s="651"/>
      <c r="L224" s="331" t="s">
        <v>671</v>
      </c>
      <c r="M224" s="319" t="s">
        <v>672</v>
      </c>
      <c r="N224" s="320"/>
      <c r="O224" s="1"/>
      <c r="P224" s="1"/>
      <c r="Q224" s="1"/>
      <c r="R224" s="1"/>
      <c r="S224" s="1"/>
      <c r="T224" s="1"/>
      <c r="U224" s="1"/>
      <c r="V224" s="1"/>
      <c r="W224" s="1"/>
      <c r="X224" s="1"/>
      <c r="Y224" s="1"/>
      <c r="Z224" s="1"/>
      <c r="AA224" s="1"/>
      <c r="AB224" s="1"/>
      <c r="AC224" s="1"/>
      <c r="AD224" s="1"/>
      <c r="AE224" s="1"/>
      <c r="AF224" s="1"/>
      <c r="AG224" s="1"/>
      <c r="AH224" s="1"/>
    </row>
    <row r="225" spans="1:34" ht="15.75" customHeight="1">
      <c r="A225" s="651"/>
      <c r="B225" s="334"/>
      <c r="C225" s="332">
        <v>3</v>
      </c>
      <c r="D225" s="725" t="s">
        <v>673</v>
      </c>
      <c r="E225" s="654"/>
      <c r="F225" s="657"/>
      <c r="G225" s="333" t="s">
        <v>674</v>
      </c>
      <c r="H225" s="652"/>
      <c r="I225" s="652"/>
      <c r="J225" s="652"/>
      <c r="K225" s="652"/>
      <c r="L225" s="331" t="s">
        <v>675</v>
      </c>
      <c r="M225" s="319" t="s">
        <v>676</v>
      </c>
      <c r="N225" s="320"/>
      <c r="O225" s="1"/>
      <c r="P225" s="1"/>
      <c r="Q225" s="1"/>
      <c r="R225" s="1"/>
      <c r="S225" s="1"/>
      <c r="T225" s="1"/>
      <c r="U225" s="1"/>
      <c r="V225" s="1"/>
      <c r="W225" s="1"/>
      <c r="X225" s="1"/>
      <c r="Y225" s="1"/>
      <c r="Z225" s="1"/>
      <c r="AA225" s="1"/>
      <c r="AB225" s="1"/>
      <c r="AC225" s="1"/>
      <c r="AD225" s="1"/>
      <c r="AE225" s="1"/>
      <c r="AF225" s="1"/>
      <c r="AG225" s="1"/>
      <c r="AH225" s="1"/>
    </row>
    <row r="226" spans="1:34" ht="30" customHeight="1">
      <c r="A226" s="651"/>
      <c r="B226" s="314"/>
      <c r="C226" s="729" t="s">
        <v>677</v>
      </c>
      <c r="D226" s="654"/>
      <c r="E226" s="654"/>
      <c r="F226" s="654"/>
      <c r="G226" s="654"/>
      <c r="H226" s="654"/>
      <c r="I226" s="654"/>
      <c r="J226" s="654"/>
      <c r="K226" s="657"/>
      <c r="L226" s="331"/>
      <c r="M226" s="319"/>
      <c r="N226" s="320"/>
      <c r="O226" s="1"/>
      <c r="P226" s="1"/>
      <c r="Q226" s="1"/>
      <c r="R226" s="1"/>
      <c r="S226" s="1"/>
      <c r="T226" s="1"/>
      <c r="U226" s="1"/>
      <c r="V226" s="1"/>
      <c r="W226" s="1"/>
      <c r="X226" s="1"/>
      <c r="Y226" s="1"/>
      <c r="Z226" s="1"/>
      <c r="AA226" s="1"/>
      <c r="AB226" s="1"/>
      <c r="AC226" s="1"/>
      <c r="AD226" s="1"/>
      <c r="AE226" s="1"/>
      <c r="AF226" s="1"/>
      <c r="AG226" s="1"/>
      <c r="AH226" s="1"/>
    </row>
    <row r="227" spans="1:34" ht="36.75" customHeight="1">
      <c r="A227" s="651"/>
      <c r="B227" s="314"/>
      <c r="C227" s="332">
        <v>1</v>
      </c>
      <c r="D227" s="725" t="s">
        <v>678</v>
      </c>
      <c r="E227" s="654"/>
      <c r="F227" s="657"/>
      <c r="G227" s="317" t="s">
        <v>679</v>
      </c>
      <c r="H227" s="728" t="s">
        <v>561</v>
      </c>
      <c r="I227" s="761">
        <v>1</v>
      </c>
      <c r="J227" s="728">
        <v>1</v>
      </c>
      <c r="K227" s="728">
        <f>I227*J227</f>
        <v>1</v>
      </c>
      <c r="L227" s="325" t="s">
        <v>680</v>
      </c>
      <c r="M227" s="319" t="s">
        <v>681</v>
      </c>
      <c r="N227" s="320"/>
      <c r="O227" s="1"/>
      <c r="P227" s="1"/>
      <c r="Q227" s="1"/>
      <c r="R227" s="1"/>
      <c r="S227" s="1"/>
      <c r="T227" s="1"/>
      <c r="U227" s="1"/>
      <c r="V227" s="1"/>
      <c r="W227" s="1"/>
      <c r="X227" s="1"/>
      <c r="Y227" s="1"/>
      <c r="Z227" s="1"/>
      <c r="AA227" s="1"/>
      <c r="AB227" s="1"/>
      <c r="AC227" s="1"/>
      <c r="AD227" s="1"/>
      <c r="AE227" s="1"/>
      <c r="AF227" s="1"/>
      <c r="AG227" s="1"/>
      <c r="AH227" s="1"/>
    </row>
    <row r="228" spans="1:34" ht="36.75" customHeight="1">
      <c r="A228" s="651"/>
      <c r="B228" s="314"/>
      <c r="C228" s="332">
        <v>2</v>
      </c>
      <c r="D228" s="725" t="s">
        <v>682</v>
      </c>
      <c r="E228" s="654"/>
      <c r="F228" s="657"/>
      <c r="G228" s="317" t="s">
        <v>683</v>
      </c>
      <c r="H228" s="651"/>
      <c r="I228" s="651"/>
      <c r="J228" s="651"/>
      <c r="K228" s="651"/>
      <c r="L228" s="325" t="s">
        <v>684</v>
      </c>
      <c r="M228" s="319" t="s">
        <v>685</v>
      </c>
      <c r="N228" s="320"/>
      <c r="O228" s="1"/>
      <c r="P228" s="1"/>
      <c r="Q228" s="1"/>
      <c r="R228" s="1"/>
      <c r="S228" s="1"/>
      <c r="T228" s="1"/>
      <c r="U228" s="1"/>
      <c r="V228" s="1"/>
      <c r="W228" s="1"/>
      <c r="X228" s="1"/>
      <c r="Y228" s="1"/>
      <c r="Z228" s="1"/>
      <c r="AA228" s="1"/>
      <c r="AB228" s="1"/>
      <c r="AC228" s="1"/>
      <c r="AD228" s="1"/>
      <c r="AE228" s="1"/>
      <c r="AF228" s="1"/>
      <c r="AG228" s="1"/>
      <c r="AH228" s="1"/>
    </row>
    <row r="229" spans="1:34" ht="36.75" customHeight="1">
      <c r="A229" s="651"/>
      <c r="B229" s="314"/>
      <c r="C229" s="332">
        <v>3</v>
      </c>
      <c r="D229" s="725" t="s">
        <v>686</v>
      </c>
      <c r="E229" s="654"/>
      <c r="F229" s="657"/>
      <c r="G229" s="317">
        <v>44294</v>
      </c>
      <c r="H229" s="652"/>
      <c r="I229" s="652"/>
      <c r="J229" s="652"/>
      <c r="K229" s="652"/>
      <c r="L229" s="325" t="s">
        <v>687</v>
      </c>
      <c r="M229" s="319" t="s">
        <v>688</v>
      </c>
      <c r="N229" s="320"/>
      <c r="O229" s="1"/>
      <c r="P229" s="1"/>
      <c r="Q229" s="1"/>
      <c r="R229" s="1"/>
      <c r="S229" s="1"/>
      <c r="T229" s="1"/>
      <c r="U229" s="1"/>
      <c r="V229" s="1"/>
      <c r="W229" s="1"/>
      <c r="X229" s="1"/>
      <c r="Y229" s="1"/>
      <c r="Z229" s="1"/>
      <c r="AA229" s="1"/>
      <c r="AB229" s="1"/>
      <c r="AC229" s="1"/>
      <c r="AD229" s="1"/>
      <c r="AE229" s="1"/>
      <c r="AF229" s="1"/>
      <c r="AG229" s="1"/>
      <c r="AH229" s="1"/>
    </row>
    <row r="230" spans="1:34" ht="30" customHeight="1">
      <c r="A230" s="651"/>
      <c r="B230" s="314"/>
      <c r="C230" s="729" t="s">
        <v>689</v>
      </c>
      <c r="D230" s="654"/>
      <c r="E230" s="654"/>
      <c r="F230" s="654"/>
      <c r="G230" s="654"/>
      <c r="H230" s="654"/>
      <c r="I230" s="654"/>
      <c r="J230" s="654"/>
      <c r="K230" s="657"/>
      <c r="L230" s="331"/>
      <c r="M230" s="319"/>
      <c r="N230" s="320"/>
      <c r="O230" s="1"/>
      <c r="P230" s="1"/>
      <c r="Q230" s="1"/>
      <c r="R230" s="1"/>
      <c r="S230" s="1"/>
      <c r="T230" s="1"/>
      <c r="U230" s="1"/>
      <c r="V230" s="1"/>
      <c r="W230" s="1"/>
      <c r="X230" s="1"/>
      <c r="Y230" s="1"/>
      <c r="Z230" s="1"/>
      <c r="AA230" s="1"/>
      <c r="AB230" s="1"/>
      <c r="AC230" s="1"/>
      <c r="AD230" s="1"/>
      <c r="AE230" s="1"/>
      <c r="AF230" s="1"/>
      <c r="AG230" s="1"/>
      <c r="AH230" s="1"/>
    </row>
    <row r="231" spans="1:34" ht="36.75" customHeight="1">
      <c r="A231" s="651"/>
      <c r="B231" s="5"/>
      <c r="C231" s="332">
        <v>1</v>
      </c>
      <c r="D231" s="725" t="s">
        <v>690</v>
      </c>
      <c r="E231" s="654"/>
      <c r="F231" s="657"/>
      <c r="G231" s="317" t="s">
        <v>691</v>
      </c>
      <c r="H231" s="728" t="s">
        <v>561</v>
      </c>
      <c r="I231" s="761">
        <v>1</v>
      </c>
      <c r="J231" s="728">
        <v>1</v>
      </c>
      <c r="K231" s="728">
        <f>I231*J231</f>
        <v>1</v>
      </c>
      <c r="L231" s="325" t="s">
        <v>692</v>
      </c>
      <c r="M231" s="319" t="s">
        <v>693</v>
      </c>
      <c r="N231" s="320"/>
      <c r="O231" s="1"/>
      <c r="P231" s="1"/>
      <c r="Q231" s="1"/>
      <c r="R231" s="1"/>
      <c r="S231" s="1"/>
      <c r="T231" s="1"/>
      <c r="U231" s="1"/>
      <c r="V231" s="1"/>
      <c r="W231" s="1"/>
      <c r="X231" s="1"/>
      <c r="Y231" s="1"/>
      <c r="Z231" s="1"/>
      <c r="AA231" s="1"/>
      <c r="AB231" s="1"/>
      <c r="AC231" s="1"/>
      <c r="AD231" s="1"/>
      <c r="AE231" s="1"/>
      <c r="AF231" s="1"/>
      <c r="AG231" s="1"/>
      <c r="AH231" s="1"/>
    </row>
    <row r="232" spans="1:34" ht="36.75" customHeight="1">
      <c r="A232" s="651"/>
      <c r="B232" s="5"/>
      <c r="C232" s="332">
        <v>2</v>
      </c>
      <c r="D232" s="725" t="s">
        <v>694</v>
      </c>
      <c r="E232" s="654"/>
      <c r="F232" s="657"/>
      <c r="G232" s="317" t="s">
        <v>695</v>
      </c>
      <c r="H232" s="652"/>
      <c r="I232" s="652"/>
      <c r="J232" s="652"/>
      <c r="K232" s="652"/>
      <c r="L232" s="325" t="s">
        <v>696</v>
      </c>
      <c r="M232" s="319" t="s">
        <v>697</v>
      </c>
      <c r="N232" s="320"/>
      <c r="O232" s="1"/>
      <c r="P232" s="1"/>
      <c r="Q232" s="1"/>
      <c r="R232" s="1"/>
      <c r="S232" s="1"/>
      <c r="T232" s="1"/>
      <c r="U232" s="1"/>
      <c r="V232" s="1"/>
      <c r="W232" s="1"/>
      <c r="X232" s="1"/>
      <c r="Y232" s="1"/>
      <c r="Z232" s="1"/>
      <c r="AA232" s="1"/>
      <c r="AB232" s="1"/>
      <c r="AC232" s="1"/>
      <c r="AD232" s="1"/>
      <c r="AE232" s="1"/>
      <c r="AF232" s="1"/>
      <c r="AG232" s="1"/>
      <c r="AH232" s="1"/>
    </row>
    <row r="233" spans="1:34" ht="30" customHeight="1">
      <c r="A233" s="651"/>
      <c r="B233" s="314"/>
      <c r="C233" s="729" t="s">
        <v>698</v>
      </c>
      <c r="D233" s="654"/>
      <c r="E233" s="654"/>
      <c r="F233" s="654"/>
      <c r="G233" s="654"/>
      <c r="H233" s="654"/>
      <c r="I233" s="654"/>
      <c r="J233" s="654"/>
      <c r="K233" s="657"/>
      <c r="L233" s="331"/>
      <c r="M233" s="319"/>
      <c r="N233" s="320"/>
      <c r="O233" s="1"/>
      <c r="P233" s="1"/>
      <c r="Q233" s="1"/>
      <c r="R233" s="1"/>
      <c r="S233" s="1"/>
      <c r="T233" s="1"/>
      <c r="U233" s="1"/>
      <c r="V233" s="1"/>
      <c r="W233" s="1"/>
      <c r="X233" s="1"/>
      <c r="Y233" s="1"/>
      <c r="Z233" s="1"/>
      <c r="AA233" s="1"/>
      <c r="AB233" s="1"/>
      <c r="AC233" s="1"/>
      <c r="AD233" s="1"/>
      <c r="AE233" s="1"/>
      <c r="AF233" s="1"/>
      <c r="AG233" s="1"/>
      <c r="AH233" s="1"/>
    </row>
    <row r="234" spans="1:34" ht="36.75" customHeight="1">
      <c r="A234" s="651"/>
      <c r="B234" s="5"/>
      <c r="C234" s="332">
        <v>1</v>
      </c>
      <c r="D234" s="335" t="s">
        <v>699</v>
      </c>
      <c r="E234" s="336"/>
      <c r="F234" s="337"/>
      <c r="G234" s="317" t="s">
        <v>700</v>
      </c>
      <c r="H234" s="11" t="s">
        <v>561</v>
      </c>
      <c r="I234" s="108">
        <v>1</v>
      </c>
      <c r="J234" s="11">
        <v>1</v>
      </c>
      <c r="K234" s="11">
        <f>I234*J234</f>
        <v>1</v>
      </c>
      <c r="L234" s="325" t="s">
        <v>701</v>
      </c>
      <c r="M234" s="319" t="s">
        <v>702</v>
      </c>
      <c r="N234" s="320"/>
      <c r="O234" s="1"/>
      <c r="P234" s="1"/>
      <c r="Q234" s="1"/>
      <c r="R234" s="1"/>
      <c r="S234" s="1"/>
      <c r="T234" s="1"/>
      <c r="U234" s="1"/>
      <c r="V234" s="1"/>
      <c r="W234" s="1"/>
      <c r="X234" s="1"/>
      <c r="Y234" s="1"/>
      <c r="Z234" s="1"/>
      <c r="AA234" s="1"/>
      <c r="AB234" s="1"/>
      <c r="AC234" s="1"/>
      <c r="AD234" s="1"/>
      <c r="AE234" s="1"/>
      <c r="AF234" s="1"/>
      <c r="AG234" s="1"/>
      <c r="AH234" s="1"/>
    </row>
    <row r="235" spans="1:34" ht="27" customHeight="1">
      <c r="A235" s="651"/>
      <c r="B235" s="338"/>
      <c r="C235" s="776" t="s">
        <v>703</v>
      </c>
      <c r="D235" s="654"/>
      <c r="E235" s="654"/>
      <c r="F235" s="654"/>
      <c r="G235" s="654"/>
      <c r="H235" s="654"/>
      <c r="I235" s="654"/>
      <c r="J235" s="726"/>
      <c r="K235" s="339">
        <f>K237+K239+K242+K244</f>
        <v>4</v>
      </c>
      <c r="L235" s="340"/>
      <c r="M235" s="341"/>
      <c r="N235" s="74"/>
      <c r="O235" s="1"/>
      <c r="P235" s="1"/>
      <c r="Q235" s="1"/>
      <c r="R235" s="1"/>
      <c r="S235" s="1"/>
      <c r="T235" s="1"/>
      <c r="U235" s="1"/>
      <c r="V235" s="1"/>
      <c r="W235" s="1"/>
      <c r="X235" s="1"/>
      <c r="Y235" s="1"/>
      <c r="Z235" s="228"/>
      <c r="AA235" s="228"/>
      <c r="AB235" s="228"/>
      <c r="AC235" s="228"/>
      <c r="AD235" s="228"/>
      <c r="AE235" s="228"/>
      <c r="AF235" s="228"/>
      <c r="AG235" s="228"/>
      <c r="AH235" s="228"/>
    </row>
    <row r="236" spans="1:34" ht="27.75" customHeight="1">
      <c r="A236" s="651"/>
      <c r="B236" s="342"/>
      <c r="C236" s="719" t="s">
        <v>704</v>
      </c>
      <c r="D236" s="654"/>
      <c r="E236" s="654"/>
      <c r="F236" s="654"/>
      <c r="G236" s="654"/>
      <c r="H236" s="654"/>
      <c r="I236" s="654"/>
      <c r="J236" s="654"/>
      <c r="K236" s="654"/>
      <c r="L236" s="657"/>
      <c r="M236" s="234"/>
      <c r="N236" s="234"/>
      <c r="O236" s="1"/>
      <c r="P236" s="1"/>
      <c r="Q236" s="1"/>
      <c r="R236" s="1"/>
      <c r="S236" s="1"/>
      <c r="T236" s="1"/>
      <c r="U236" s="1"/>
      <c r="V236" s="1"/>
      <c r="W236" s="1"/>
      <c r="X236" s="1"/>
      <c r="Y236" s="1"/>
      <c r="Z236" s="228"/>
      <c r="AA236" s="228"/>
      <c r="AB236" s="228"/>
      <c r="AC236" s="228"/>
      <c r="AD236" s="228"/>
      <c r="AE236" s="228"/>
      <c r="AF236" s="228"/>
      <c r="AG236" s="228"/>
      <c r="AH236" s="228"/>
    </row>
    <row r="237" spans="1:34" ht="27.75" customHeight="1">
      <c r="A237" s="651"/>
      <c r="B237" s="343"/>
      <c r="C237" s="332">
        <v>1</v>
      </c>
      <c r="D237" s="725" t="s">
        <v>705</v>
      </c>
      <c r="E237" s="654"/>
      <c r="F237" s="657"/>
      <c r="G237" s="317" t="s">
        <v>706</v>
      </c>
      <c r="H237" s="344" t="s">
        <v>561</v>
      </c>
      <c r="I237" s="344">
        <v>1</v>
      </c>
      <c r="J237" s="344">
        <v>1</v>
      </c>
      <c r="K237" s="27">
        <f>I237*J237</f>
        <v>1</v>
      </c>
      <c r="L237" s="331" t="s">
        <v>707</v>
      </c>
      <c r="M237" s="253" t="s">
        <v>708</v>
      </c>
      <c r="N237" s="320"/>
      <c r="O237" s="1"/>
      <c r="P237" s="1"/>
      <c r="Q237" s="1"/>
      <c r="R237" s="1"/>
      <c r="S237" s="1"/>
      <c r="T237" s="1"/>
      <c r="U237" s="1"/>
      <c r="V237" s="1"/>
      <c r="W237" s="1"/>
      <c r="X237" s="1"/>
      <c r="Y237" s="1"/>
      <c r="Z237" s="1"/>
      <c r="AA237" s="1"/>
      <c r="AB237" s="1"/>
      <c r="AC237" s="1"/>
      <c r="AD237" s="1"/>
      <c r="AE237" s="1"/>
      <c r="AF237" s="1"/>
      <c r="AG237" s="1"/>
      <c r="AH237" s="1"/>
    </row>
    <row r="238" spans="1:34" ht="27.75" customHeight="1">
      <c r="A238" s="651"/>
      <c r="B238" s="342"/>
      <c r="C238" s="729" t="s">
        <v>709</v>
      </c>
      <c r="D238" s="654"/>
      <c r="E238" s="654"/>
      <c r="F238" s="654"/>
      <c r="G238" s="654"/>
      <c r="H238" s="654"/>
      <c r="I238" s="654"/>
      <c r="J238" s="654"/>
      <c r="K238" s="654"/>
      <c r="L238" s="657"/>
      <c r="M238" s="294"/>
      <c r="N238" s="320"/>
      <c r="O238" s="1"/>
      <c r="P238" s="1"/>
      <c r="Q238" s="1"/>
      <c r="R238" s="1"/>
      <c r="S238" s="1"/>
      <c r="T238" s="1"/>
      <c r="U238" s="1"/>
      <c r="V238" s="1"/>
      <c r="W238" s="1"/>
      <c r="X238" s="1"/>
      <c r="Y238" s="1"/>
      <c r="Z238" s="1"/>
      <c r="AA238" s="1"/>
      <c r="AB238" s="1"/>
      <c r="AC238" s="1"/>
      <c r="AD238" s="1"/>
      <c r="AE238" s="1"/>
      <c r="AF238" s="1"/>
      <c r="AG238" s="1"/>
      <c r="AH238" s="1"/>
    </row>
    <row r="239" spans="1:34" ht="30" customHeight="1">
      <c r="A239" s="651"/>
      <c r="B239" s="342"/>
      <c r="C239" s="332">
        <v>1</v>
      </c>
      <c r="D239" s="725" t="s">
        <v>710</v>
      </c>
      <c r="E239" s="654"/>
      <c r="F239" s="657"/>
      <c r="G239" s="333" t="s">
        <v>711</v>
      </c>
      <c r="H239" s="728" t="s">
        <v>561</v>
      </c>
      <c r="I239" s="761">
        <v>1</v>
      </c>
      <c r="J239" s="728">
        <v>1</v>
      </c>
      <c r="K239" s="728">
        <f>I239*J239</f>
        <v>1</v>
      </c>
      <c r="L239" s="331" t="s">
        <v>712</v>
      </c>
      <c r="M239" s="319" t="s">
        <v>713</v>
      </c>
      <c r="N239" s="320"/>
      <c r="O239" s="1"/>
      <c r="P239" s="1"/>
      <c r="Q239" s="1"/>
      <c r="R239" s="1"/>
      <c r="S239" s="1"/>
      <c r="T239" s="1"/>
      <c r="U239" s="1"/>
      <c r="V239" s="1"/>
      <c r="W239" s="1"/>
      <c r="X239" s="1"/>
      <c r="Y239" s="1"/>
      <c r="Z239" s="1"/>
      <c r="AA239" s="1"/>
      <c r="AB239" s="1"/>
      <c r="AC239" s="1"/>
      <c r="AD239" s="1"/>
      <c r="AE239" s="1"/>
      <c r="AF239" s="1"/>
      <c r="AG239" s="1"/>
      <c r="AH239" s="1"/>
    </row>
    <row r="240" spans="1:34" ht="29.25" customHeight="1">
      <c r="A240" s="651"/>
      <c r="B240" s="334"/>
      <c r="C240" s="332">
        <v>2</v>
      </c>
      <c r="D240" s="725" t="s">
        <v>714</v>
      </c>
      <c r="E240" s="654"/>
      <c r="F240" s="657"/>
      <c r="G240" s="317" t="s">
        <v>715</v>
      </c>
      <c r="H240" s="652"/>
      <c r="I240" s="652"/>
      <c r="J240" s="652"/>
      <c r="K240" s="652"/>
      <c r="L240" s="331" t="s">
        <v>716</v>
      </c>
      <c r="M240" s="319" t="s">
        <v>717</v>
      </c>
      <c r="N240" s="320"/>
      <c r="O240" s="1"/>
      <c r="P240" s="1"/>
      <c r="Q240" s="1"/>
      <c r="R240" s="1"/>
      <c r="S240" s="1"/>
      <c r="T240" s="1"/>
      <c r="U240" s="1"/>
      <c r="V240" s="1"/>
      <c r="W240" s="1"/>
      <c r="X240" s="1"/>
      <c r="Y240" s="1"/>
      <c r="Z240" s="1"/>
      <c r="AA240" s="1"/>
      <c r="AB240" s="1"/>
      <c r="AC240" s="1"/>
      <c r="AD240" s="1"/>
      <c r="AE240" s="1"/>
      <c r="AF240" s="1"/>
      <c r="AG240" s="1"/>
      <c r="AH240" s="1"/>
    </row>
    <row r="241" spans="1:34" ht="27.75" customHeight="1">
      <c r="A241" s="345"/>
      <c r="B241" s="342"/>
      <c r="C241" s="719" t="s">
        <v>718</v>
      </c>
      <c r="D241" s="654"/>
      <c r="E241" s="654"/>
      <c r="F241" s="654"/>
      <c r="G241" s="654"/>
      <c r="H241" s="654"/>
      <c r="I241" s="654"/>
      <c r="J241" s="654"/>
      <c r="K241" s="654"/>
      <c r="L241" s="657"/>
      <c r="M241" s="234"/>
      <c r="N241" s="234"/>
      <c r="O241" s="1"/>
      <c r="P241" s="1"/>
      <c r="Q241" s="1"/>
      <c r="R241" s="1"/>
      <c r="S241" s="1"/>
      <c r="T241" s="1"/>
      <c r="U241" s="1"/>
      <c r="V241" s="1"/>
      <c r="W241" s="1"/>
      <c r="X241" s="1"/>
      <c r="Y241" s="1"/>
      <c r="Z241" s="228"/>
      <c r="AA241" s="228"/>
      <c r="AB241" s="228"/>
      <c r="AC241" s="228"/>
      <c r="AD241" s="228"/>
      <c r="AE241" s="228"/>
      <c r="AF241" s="228"/>
      <c r="AG241" s="228"/>
      <c r="AH241" s="228"/>
    </row>
    <row r="242" spans="1:34" ht="27.75" customHeight="1">
      <c r="A242" s="345"/>
      <c r="B242" s="343"/>
      <c r="C242" s="332">
        <v>1</v>
      </c>
      <c r="D242" s="725" t="s">
        <v>660</v>
      </c>
      <c r="E242" s="654"/>
      <c r="F242" s="657"/>
      <c r="G242" s="317" t="s">
        <v>719</v>
      </c>
      <c r="H242" s="344" t="s">
        <v>561</v>
      </c>
      <c r="I242" s="344">
        <v>1</v>
      </c>
      <c r="J242" s="344">
        <v>1</v>
      </c>
      <c r="K242" s="27">
        <f>I242*J242</f>
        <v>1</v>
      </c>
      <c r="L242" s="331" t="s">
        <v>720</v>
      </c>
      <c r="M242" s="253" t="s">
        <v>721</v>
      </c>
      <c r="N242" s="320"/>
      <c r="O242" s="1"/>
      <c r="P242" s="1"/>
      <c r="Q242" s="1"/>
      <c r="R242" s="1"/>
      <c r="S242" s="1"/>
      <c r="T242" s="1"/>
      <c r="U242" s="1"/>
      <c r="V242" s="1"/>
      <c r="W242" s="1"/>
      <c r="X242" s="1"/>
      <c r="Y242" s="1"/>
      <c r="Z242" s="1"/>
      <c r="AA242" s="1"/>
      <c r="AB242" s="1"/>
      <c r="AC242" s="1"/>
      <c r="AD242" s="1"/>
      <c r="AE242" s="1"/>
      <c r="AF242" s="1"/>
      <c r="AG242" s="1"/>
      <c r="AH242" s="1"/>
    </row>
    <row r="243" spans="1:34" ht="27.75" customHeight="1">
      <c r="A243" s="345"/>
      <c r="B243" s="342"/>
      <c r="C243" s="719" t="s">
        <v>722</v>
      </c>
      <c r="D243" s="654"/>
      <c r="E243" s="654"/>
      <c r="F243" s="654"/>
      <c r="G243" s="654"/>
      <c r="H243" s="654"/>
      <c r="I243" s="654"/>
      <c r="J243" s="654"/>
      <c r="K243" s="654"/>
      <c r="L243" s="657"/>
      <c r="M243" s="234"/>
      <c r="N243" s="234"/>
      <c r="O243" s="1"/>
      <c r="P243" s="1"/>
      <c r="Q243" s="1"/>
      <c r="R243" s="1"/>
      <c r="S243" s="1"/>
      <c r="T243" s="1"/>
      <c r="U243" s="1"/>
      <c r="V243" s="1"/>
      <c r="W243" s="1"/>
      <c r="X243" s="1"/>
      <c r="Y243" s="1"/>
      <c r="Z243" s="228"/>
      <c r="AA243" s="228"/>
      <c r="AB243" s="228"/>
      <c r="AC243" s="228"/>
      <c r="AD243" s="228"/>
      <c r="AE243" s="228"/>
      <c r="AF243" s="228"/>
      <c r="AG243" s="228"/>
      <c r="AH243" s="228"/>
    </row>
    <row r="244" spans="1:34" ht="27.75" customHeight="1">
      <c r="A244" s="345"/>
      <c r="B244" s="343"/>
      <c r="C244" s="332">
        <v>1</v>
      </c>
      <c r="D244" s="725" t="s">
        <v>723</v>
      </c>
      <c r="E244" s="654"/>
      <c r="F244" s="657"/>
      <c r="G244" s="317">
        <v>44672</v>
      </c>
      <c r="H244" s="344" t="s">
        <v>561</v>
      </c>
      <c r="I244" s="344">
        <v>1</v>
      </c>
      <c r="J244" s="344">
        <v>1</v>
      </c>
      <c r="K244" s="27">
        <f>I244*J244</f>
        <v>1</v>
      </c>
      <c r="L244" s="331" t="s">
        <v>724</v>
      </c>
      <c r="M244" s="253" t="s">
        <v>725</v>
      </c>
      <c r="N244" s="320"/>
      <c r="O244" s="1"/>
      <c r="P244" s="1"/>
      <c r="Q244" s="1"/>
      <c r="R244" s="1"/>
      <c r="S244" s="1"/>
      <c r="T244" s="1"/>
      <c r="U244" s="1"/>
      <c r="V244" s="1"/>
      <c r="W244" s="1"/>
      <c r="X244" s="1"/>
      <c r="Y244" s="1"/>
      <c r="Z244" s="1"/>
      <c r="AA244" s="1"/>
      <c r="AB244" s="1"/>
      <c r="AC244" s="1"/>
      <c r="AD244" s="1"/>
      <c r="AE244" s="1"/>
      <c r="AF244" s="1"/>
      <c r="AG244" s="1"/>
      <c r="AH244" s="1"/>
    </row>
    <row r="245" spans="1:34" ht="24" customHeight="1">
      <c r="A245" s="306"/>
      <c r="B245" s="346" t="s">
        <v>180</v>
      </c>
      <c r="C245" s="734" t="s">
        <v>726</v>
      </c>
      <c r="D245" s="735"/>
      <c r="E245" s="735"/>
      <c r="F245" s="735"/>
      <c r="G245" s="735"/>
      <c r="H245" s="735"/>
      <c r="I245" s="735"/>
      <c r="J245" s="736"/>
      <c r="K245" s="347">
        <f>K247+K250</f>
        <v>0</v>
      </c>
      <c r="L245" s="348"/>
      <c r="M245" s="349"/>
      <c r="N245" s="300"/>
      <c r="O245" s="1"/>
      <c r="P245" s="1"/>
      <c r="Q245" s="1"/>
      <c r="R245" s="1"/>
      <c r="S245" s="1"/>
      <c r="T245" s="1"/>
      <c r="U245" s="1"/>
      <c r="V245" s="1"/>
      <c r="W245" s="1"/>
      <c r="X245" s="1"/>
      <c r="Y245" s="1"/>
      <c r="Z245" s="228"/>
      <c r="AA245" s="228"/>
      <c r="AB245" s="228"/>
      <c r="AC245" s="228"/>
      <c r="AD245" s="228"/>
      <c r="AE245" s="228"/>
      <c r="AF245" s="228"/>
      <c r="AG245" s="228"/>
      <c r="AH245" s="228"/>
    </row>
    <row r="246" spans="1:34" ht="32.25" customHeight="1">
      <c r="A246" s="107"/>
      <c r="B246" s="137"/>
      <c r="C246" s="737" t="s">
        <v>727</v>
      </c>
      <c r="D246" s="691"/>
      <c r="E246" s="691"/>
      <c r="F246" s="691"/>
      <c r="G246" s="691"/>
      <c r="H246" s="691"/>
      <c r="I246" s="691"/>
      <c r="J246" s="691"/>
      <c r="K246" s="691"/>
      <c r="L246" s="350"/>
      <c r="M246" s="238"/>
      <c r="N246" s="238"/>
      <c r="O246" s="1"/>
      <c r="P246" s="1"/>
      <c r="Q246" s="1"/>
      <c r="R246" s="1"/>
      <c r="S246" s="1"/>
      <c r="T246" s="1"/>
      <c r="U246" s="1"/>
      <c r="V246" s="1"/>
      <c r="W246" s="1"/>
      <c r="X246" s="1"/>
      <c r="Y246" s="1"/>
      <c r="Z246" s="228"/>
      <c r="AA246" s="228"/>
      <c r="AB246" s="228"/>
      <c r="AC246" s="228"/>
      <c r="AD246" s="228"/>
      <c r="AE246" s="228"/>
      <c r="AF246" s="228"/>
      <c r="AG246" s="228"/>
      <c r="AH246" s="228"/>
    </row>
    <row r="247" spans="1:34" ht="18" customHeight="1">
      <c r="A247" s="308"/>
      <c r="B247" s="351"/>
      <c r="C247" s="352">
        <v>1</v>
      </c>
      <c r="D247" s="661" t="s">
        <v>728</v>
      </c>
      <c r="E247" s="654"/>
      <c r="F247" s="657"/>
      <c r="G247" s="777" t="s">
        <v>728</v>
      </c>
      <c r="H247" s="700" t="s">
        <v>728</v>
      </c>
      <c r="I247" s="700" t="s">
        <v>728</v>
      </c>
      <c r="J247" s="700" t="s">
        <v>728</v>
      </c>
      <c r="K247" s="728">
        <v>0</v>
      </c>
      <c r="L247" s="783"/>
      <c r="M247" s="780" t="s">
        <v>729</v>
      </c>
      <c r="N247" s="733"/>
      <c r="O247" s="1"/>
      <c r="P247" s="1"/>
      <c r="Q247" s="1"/>
      <c r="R247" s="1"/>
      <c r="S247" s="1"/>
      <c r="T247" s="1"/>
      <c r="U247" s="1"/>
      <c r="V247" s="1"/>
      <c r="W247" s="1"/>
      <c r="X247" s="1"/>
      <c r="Y247" s="1"/>
      <c r="Z247" s="228"/>
      <c r="AA247" s="228"/>
      <c r="AB247" s="228"/>
      <c r="AC247" s="228"/>
      <c r="AD247" s="228"/>
      <c r="AE247" s="228"/>
      <c r="AF247" s="228"/>
      <c r="AG247" s="228"/>
      <c r="AH247" s="228"/>
    </row>
    <row r="248" spans="1:34" ht="19.5" customHeight="1">
      <c r="A248" s="107"/>
      <c r="B248" s="135"/>
      <c r="C248" s="19">
        <v>2</v>
      </c>
      <c r="D248" s="661" t="s">
        <v>728</v>
      </c>
      <c r="E248" s="654"/>
      <c r="F248" s="657"/>
      <c r="G248" s="651"/>
      <c r="H248" s="651"/>
      <c r="I248" s="651"/>
      <c r="J248" s="651"/>
      <c r="K248" s="651"/>
      <c r="L248" s="703"/>
      <c r="M248" s="652"/>
      <c r="N248" s="652"/>
      <c r="O248" s="1"/>
      <c r="P248" s="1"/>
      <c r="Q248" s="1"/>
      <c r="R248" s="1"/>
      <c r="S248" s="1"/>
      <c r="T248" s="1"/>
      <c r="U248" s="1"/>
      <c r="V248" s="1"/>
      <c r="W248" s="1"/>
      <c r="X248" s="1"/>
      <c r="Y248" s="1"/>
      <c r="Z248" s="228"/>
      <c r="AA248" s="228"/>
      <c r="AB248" s="228"/>
      <c r="AC248" s="228"/>
      <c r="AD248" s="228"/>
      <c r="AE248" s="228"/>
      <c r="AF248" s="228"/>
      <c r="AG248" s="228"/>
      <c r="AH248" s="228"/>
    </row>
    <row r="249" spans="1:34" ht="30.75" customHeight="1">
      <c r="A249" s="353"/>
      <c r="B249" s="135"/>
      <c r="C249" s="719" t="s">
        <v>730</v>
      </c>
      <c r="D249" s="654"/>
      <c r="E249" s="654"/>
      <c r="F249" s="654"/>
      <c r="G249" s="654"/>
      <c r="H249" s="654"/>
      <c r="I249" s="654"/>
      <c r="J249" s="654"/>
      <c r="K249" s="654"/>
      <c r="L249" s="354"/>
      <c r="M249" s="234"/>
      <c r="N249" s="234"/>
      <c r="O249" s="1"/>
      <c r="P249" s="1"/>
      <c r="Q249" s="1"/>
      <c r="R249" s="1"/>
      <c r="S249" s="1"/>
      <c r="T249" s="1"/>
      <c r="U249" s="1"/>
      <c r="V249" s="1"/>
      <c r="W249" s="1"/>
      <c r="X249" s="1"/>
      <c r="Y249" s="1"/>
      <c r="Z249" s="228"/>
      <c r="AA249" s="228"/>
      <c r="AB249" s="228"/>
      <c r="AC249" s="228"/>
      <c r="AD249" s="228"/>
      <c r="AE249" s="228"/>
      <c r="AF249" s="228"/>
      <c r="AG249" s="228"/>
      <c r="AH249" s="228"/>
    </row>
    <row r="250" spans="1:34" ht="18" customHeight="1">
      <c r="A250" s="353"/>
      <c r="B250" s="135"/>
      <c r="C250" s="19">
        <v>1</v>
      </c>
      <c r="D250" s="661" t="s">
        <v>728</v>
      </c>
      <c r="E250" s="654"/>
      <c r="F250" s="657"/>
      <c r="G250" s="700" t="s">
        <v>728</v>
      </c>
      <c r="H250" s="700" t="s">
        <v>728</v>
      </c>
      <c r="I250" s="700" t="s">
        <v>728</v>
      </c>
      <c r="J250" s="700" t="s">
        <v>728</v>
      </c>
      <c r="K250" s="700">
        <v>0</v>
      </c>
      <c r="L250" s="783"/>
      <c r="M250" s="780" t="s">
        <v>729</v>
      </c>
      <c r="N250" s="733"/>
      <c r="O250" s="1"/>
      <c r="P250" s="1"/>
      <c r="Q250" s="1"/>
      <c r="R250" s="1"/>
      <c r="S250" s="1"/>
      <c r="T250" s="1"/>
      <c r="U250" s="1"/>
      <c r="V250" s="1"/>
      <c r="W250" s="1"/>
      <c r="X250" s="1"/>
      <c r="Y250" s="1"/>
      <c r="Z250" s="228"/>
      <c r="AA250" s="228"/>
      <c r="AB250" s="228"/>
      <c r="AC250" s="228"/>
      <c r="AD250" s="228"/>
      <c r="AE250" s="228"/>
      <c r="AF250" s="228"/>
      <c r="AG250" s="228"/>
      <c r="AH250" s="228"/>
    </row>
    <row r="251" spans="1:34" ht="19.5" customHeight="1">
      <c r="A251" s="353"/>
      <c r="B251" s="135"/>
      <c r="C251" s="19">
        <v>2</v>
      </c>
      <c r="D251" s="661" t="s">
        <v>728</v>
      </c>
      <c r="E251" s="654"/>
      <c r="F251" s="657"/>
      <c r="G251" s="651"/>
      <c r="H251" s="651"/>
      <c r="I251" s="651"/>
      <c r="J251" s="651"/>
      <c r="K251" s="651"/>
      <c r="L251" s="703"/>
      <c r="M251" s="652"/>
      <c r="N251" s="652"/>
      <c r="O251" s="1"/>
      <c r="P251" s="1"/>
      <c r="Q251" s="1"/>
      <c r="R251" s="1"/>
      <c r="S251" s="1"/>
      <c r="T251" s="1"/>
      <c r="U251" s="1"/>
      <c r="V251" s="1"/>
      <c r="W251" s="1"/>
      <c r="X251" s="1"/>
      <c r="Y251" s="1"/>
      <c r="Z251" s="228"/>
      <c r="AA251" s="228"/>
      <c r="AB251" s="228"/>
      <c r="AC251" s="228"/>
      <c r="AD251" s="228"/>
      <c r="AE251" s="228"/>
      <c r="AF251" s="228"/>
      <c r="AG251" s="228"/>
      <c r="AH251" s="228"/>
    </row>
    <row r="252" spans="1:34" ht="35.25" customHeight="1">
      <c r="A252" s="355"/>
      <c r="B252" s="9" t="s">
        <v>183</v>
      </c>
      <c r="C252" s="722" t="s">
        <v>731</v>
      </c>
      <c r="D252" s="654"/>
      <c r="E252" s="654"/>
      <c r="F252" s="654"/>
      <c r="G252" s="654"/>
      <c r="H252" s="654"/>
      <c r="I252" s="654"/>
      <c r="J252" s="657"/>
      <c r="K252" s="356">
        <f>K258+K268+K272</f>
        <v>19</v>
      </c>
      <c r="L252" s="245"/>
      <c r="M252" s="246"/>
      <c r="N252" s="238"/>
      <c r="O252" s="5"/>
      <c r="P252" s="5"/>
      <c r="Q252" s="5"/>
      <c r="R252" s="5"/>
      <c r="S252" s="5"/>
      <c r="T252" s="5"/>
      <c r="U252" s="5"/>
      <c r="V252" s="5"/>
      <c r="W252" s="5"/>
      <c r="X252" s="5"/>
      <c r="Y252" s="5"/>
      <c r="Z252" s="228"/>
      <c r="AA252" s="228"/>
      <c r="AB252" s="228"/>
      <c r="AC252" s="228"/>
      <c r="AD252" s="228"/>
      <c r="AE252" s="228"/>
      <c r="AF252" s="228"/>
      <c r="AG252" s="228"/>
      <c r="AH252" s="228"/>
    </row>
    <row r="253" spans="1:34" ht="17.25" customHeight="1">
      <c r="A253" s="357"/>
      <c r="B253" s="351"/>
      <c r="C253" s="719" t="s">
        <v>732</v>
      </c>
      <c r="D253" s="654"/>
      <c r="E253" s="654"/>
      <c r="F253" s="654"/>
      <c r="G253" s="358"/>
      <c r="H253" s="358"/>
      <c r="I253" s="358"/>
      <c r="J253" s="358"/>
      <c r="K253" s="11">
        <f>K258+K268</f>
        <v>17</v>
      </c>
      <c r="L253" s="359"/>
      <c r="M253" s="246"/>
      <c r="N253" s="238"/>
      <c r="O253" s="5"/>
      <c r="P253" s="5"/>
      <c r="Q253" s="5"/>
      <c r="R253" s="5"/>
      <c r="S253" s="5"/>
      <c r="T253" s="5"/>
      <c r="U253" s="5"/>
      <c r="V253" s="5"/>
      <c r="W253" s="5"/>
      <c r="X253" s="5"/>
      <c r="Y253" s="5"/>
      <c r="Z253" s="228"/>
      <c r="AA253" s="228"/>
      <c r="AB253" s="228"/>
      <c r="AC253" s="228"/>
      <c r="AD253" s="228"/>
      <c r="AE253" s="228"/>
      <c r="AF253" s="228"/>
      <c r="AG253" s="228"/>
      <c r="AH253" s="228"/>
    </row>
    <row r="254" spans="1:34" ht="15.75" customHeight="1">
      <c r="A254" s="353"/>
      <c r="B254" s="135"/>
      <c r="C254" s="723" t="s">
        <v>733</v>
      </c>
      <c r="D254" s="654"/>
      <c r="E254" s="654"/>
      <c r="F254" s="654"/>
      <c r="G254" s="654"/>
      <c r="H254" s="654"/>
      <c r="I254" s="654"/>
      <c r="J254" s="654"/>
      <c r="K254" s="657"/>
      <c r="L254" s="245"/>
      <c r="M254" s="246"/>
      <c r="N254" s="238"/>
      <c r="O254" s="5"/>
      <c r="P254" s="5"/>
      <c r="Q254" s="5"/>
      <c r="R254" s="5"/>
      <c r="S254" s="5"/>
      <c r="T254" s="5"/>
      <c r="U254" s="5"/>
      <c r="V254" s="5"/>
      <c r="W254" s="5"/>
      <c r="X254" s="5"/>
      <c r="Y254" s="5"/>
      <c r="Z254" s="228"/>
      <c r="AA254" s="228"/>
      <c r="AB254" s="228"/>
      <c r="AC254" s="228"/>
      <c r="AD254" s="228"/>
      <c r="AE254" s="228"/>
      <c r="AF254" s="228"/>
      <c r="AG254" s="228"/>
      <c r="AH254" s="228"/>
    </row>
    <row r="255" spans="1:34" ht="15.75" customHeight="1">
      <c r="A255" s="360"/>
      <c r="B255" s="15"/>
      <c r="C255" s="19">
        <v>1</v>
      </c>
      <c r="D255" s="724" t="s">
        <v>579</v>
      </c>
      <c r="E255" s="654"/>
      <c r="F255" s="657"/>
      <c r="G255" s="361">
        <v>41759</v>
      </c>
      <c r="H255" s="27" t="s">
        <v>734</v>
      </c>
      <c r="I255" s="108">
        <v>3</v>
      </c>
      <c r="J255" s="11">
        <v>1</v>
      </c>
      <c r="K255" s="159">
        <f t="shared" ref="K255:K257" si="20">I255*J255</f>
        <v>3</v>
      </c>
      <c r="L255" s="250" t="s">
        <v>735</v>
      </c>
      <c r="M255" s="253" t="s">
        <v>736</v>
      </c>
      <c r="N255" s="362"/>
      <c r="O255" s="5"/>
      <c r="P255" s="5"/>
      <c r="Q255" s="5"/>
      <c r="R255" s="5"/>
      <c r="S255" s="5"/>
      <c r="T255" s="5"/>
      <c r="U255" s="5"/>
      <c r="V255" s="5"/>
      <c r="W255" s="5"/>
      <c r="X255" s="5"/>
      <c r="Y255" s="5"/>
      <c r="Z255" s="228"/>
      <c r="AA255" s="228"/>
      <c r="AB255" s="228"/>
      <c r="AC255" s="228"/>
      <c r="AD255" s="228"/>
      <c r="AE255" s="228"/>
      <c r="AF255" s="228"/>
      <c r="AG255" s="228"/>
      <c r="AH255" s="228"/>
    </row>
    <row r="256" spans="1:34" ht="15.75" customHeight="1">
      <c r="A256" s="360"/>
      <c r="B256" s="15"/>
      <c r="C256" s="19">
        <v>2</v>
      </c>
      <c r="D256" s="724" t="s">
        <v>582</v>
      </c>
      <c r="E256" s="654"/>
      <c r="F256" s="657"/>
      <c r="G256" s="361" t="s">
        <v>737</v>
      </c>
      <c r="H256" s="27" t="s">
        <v>734</v>
      </c>
      <c r="I256" s="108">
        <v>3</v>
      </c>
      <c r="J256" s="11">
        <v>1</v>
      </c>
      <c r="K256" s="159">
        <f t="shared" si="20"/>
        <v>3</v>
      </c>
      <c r="L256" s="250" t="s">
        <v>735</v>
      </c>
      <c r="M256" s="253" t="s">
        <v>738</v>
      </c>
      <c r="N256" s="362"/>
      <c r="O256" s="5"/>
      <c r="P256" s="5"/>
      <c r="Q256" s="5"/>
      <c r="R256" s="5"/>
      <c r="S256" s="5"/>
      <c r="T256" s="5"/>
      <c r="U256" s="5"/>
      <c r="V256" s="5"/>
      <c r="W256" s="5"/>
      <c r="X256" s="5"/>
      <c r="Y256" s="5"/>
      <c r="Z256" s="228"/>
      <c r="AA256" s="228"/>
      <c r="AB256" s="228"/>
      <c r="AC256" s="228"/>
      <c r="AD256" s="228"/>
      <c r="AE256" s="228"/>
      <c r="AF256" s="228"/>
      <c r="AG256" s="228"/>
      <c r="AH256" s="228"/>
    </row>
    <row r="257" spans="1:34" ht="15.75" customHeight="1">
      <c r="A257" s="134"/>
      <c r="B257" s="15"/>
      <c r="C257" s="19">
        <v>3</v>
      </c>
      <c r="D257" s="724" t="s">
        <v>585</v>
      </c>
      <c r="E257" s="654"/>
      <c r="F257" s="657"/>
      <c r="G257" s="361">
        <v>42156</v>
      </c>
      <c r="H257" s="27" t="s">
        <v>734</v>
      </c>
      <c r="I257" s="108">
        <v>3</v>
      </c>
      <c r="J257" s="11">
        <v>1</v>
      </c>
      <c r="K257" s="159">
        <f t="shared" si="20"/>
        <v>3</v>
      </c>
      <c r="L257" s="250" t="s">
        <v>735</v>
      </c>
      <c r="M257" s="253" t="s">
        <v>739</v>
      </c>
      <c r="N257" s="362"/>
      <c r="O257" s="5"/>
      <c r="P257" s="5"/>
      <c r="Q257" s="5"/>
      <c r="R257" s="5"/>
      <c r="S257" s="5"/>
      <c r="T257" s="5"/>
      <c r="U257" s="5"/>
      <c r="V257" s="5"/>
      <c r="W257" s="5"/>
      <c r="X257" s="5"/>
      <c r="Y257" s="5"/>
      <c r="Z257" s="228"/>
      <c r="AA257" s="228"/>
      <c r="AB257" s="228"/>
      <c r="AC257" s="228"/>
      <c r="AD257" s="228"/>
      <c r="AE257" s="228"/>
      <c r="AF257" s="228"/>
      <c r="AG257" s="228"/>
      <c r="AH257" s="228"/>
    </row>
    <row r="258" spans="1:34" ht="18" customHeight="1">
      <c r="A258" s="134"/>
      <c r="B258" s="135"/>
      <c r="C258" s="363"/>
      <c r="D258" s="727" t="s">
        <v>740</v>
      </c>
      <c r="E258" s="654"/>
      <c r="F258" s="657"/>
      <c r="G258" s="364"/>
      <c r="H258" s="99"/>
      <c r="I258" s="108">
        <f>SUM(I255:I257)</f>
        <v>9</v>
      </c>
      <c r="J258" s="11"/>
      <c r="K258" s="365">
        <f>SUM(K255:K257)</f>
        <v>9</v>
      </c>
      <c r="L258" s="245"/>
      <c r="M258" s="246"/>
      <c r="N258" s="238"/>
      <c r="O258" s="5"/>
      <c r="P258" s="5"/>
      <c r="Q258" s="5"/>
      <c r="R258" s="5"/>
      <c r="S258" s="5"/>
      <c r="T258" s="5"/>
      <c r="U258" s="5"/>
      <c r="V258" s="5"/>
      <c r="W258" s="5"/>
      <c r="X258" s="5"/>
      <c r="Y258" s="5"/>
      <c r="Z258" s="228"/>
      <c r="AA258" s="228"/>
      <c r="AB258" s="228"/>
      <c r="AC258" s="228"/>
      <c r="AD258" s="228"/>
      <c r="AE258" s="228"/>
      <c r="AF258" s="228"/>
      <c r="AG258" s="228"/>
      <c r="AH258" s="228"/>
    </row>
    <row r="259" spans="1:34" ht="17.25" customHeight="1">
      <c r="A259" s="134"/>
      <c r="B259" s="135"/>
      <c r="C259" s="723" t="s">
        <v>741</v>
      </c>
      <c r="D259" s="654"/>
      <c r="E259" s="654"/>
      <c r="F259" s="654"/>
      <c r="G259" s="654"/>
      <c r="H259" s="654"/>
      <c r="I259" s="654"/>
      <c r="J259" s="654"/>
      <c r="K259" s="657"/>
      <c r="L259" s="245"/>
      <c r="M259" s="246"/>
      <c r="N259" s="238"/>
      <c r="O259" s="5"/>
      <c r="P259" s="5"/>
      <c r="Q259" s="5"/>
      <c r="R259" s="5"/>
      <c r="S259" s="5"/>
      <c r="T259" s="5"/>
      <c r="U259" s="5"/>
      <c r="V259" s="5"/>
      <c r="W259" s="5"/>
      <c r="X259" s="5"/>
      <c r="Y259" s="5"/>
      <c r="Z259" s="228"/>
      <c r="AA259" s="228"/>
      <c r="AB259" s="228"/>
      <c r="AC259" s="228"/>
      <c r="AD259" s="228"/>
      <c r="AE259" s="228"/>
      <c r="AF259" s="228"/>
      <c r="AG259" s="228"/>
      <c r="AH259" s="228"/>
    </row>
    <row r="260" spans="1:34" ht="15.75" customHeight="1">
      <c r="A260" s="134"/>
      <c r="B260" s="15"/>
      <c r="C260" s="24">
        <v>1</v>
      </c>
      <c r="D260" s="724" t="s">
        <v>742</v>
      </c>
      <c r="E260" s="654"/>
      <c r="F260" s="657"/>
      <c r="G260" s="361">
        <v>42656</v>
      </c>
      <c r="H260" s="27" t="s">
        <v>734</v>
      </c>
      <c r="I260" s="108">
        <v>1</v>
      </c>
      <c r="J260" s="11">
        <v>1</v>
      </c>
      <c r="K260" s="159">
        <f t="shared" ref="K260:K267" si="21">I260*J260</f>
        <v>1</v>
      </c>
      <c r="L260" s="250" t="s">
        <v>735</v>
      </c>
      <c r="M260" s="253" t="s">
        <v>743</v>
      </c>
      <c r="N260" s="362"/>
      <c r="O260" s="5"/>
      <c r="P260" s="5"/>
      <c r="Q260" s="5"/>
      <c r="R260" s="5"/>
      <c r="S260" s="5"/>
      <c r="T260" s="5"/>
      <c r="U260" s="5"/>
      <c r="V260" s="5"/>
      <c r="W260" s="5"/>
      <c r="X260" s="5"/>
      <c r="Y260" s="5"/>
      <c r="Z260" s="228"/>
      <c r="AA260" s="228"/>
      <c r="AB260" s="228"/>
      <c r="AC260" s="228"/>
      <c r="AD260" s="228"/>
      <c r="AE260" s="228"/>
      <c r="AF260" s="228"/>
      <c r="AG260" s="228"/>
      <c r="AH260" s="228"/>
    </row>
    <row r="261" spans="1:34" ht="15.75" customHeight="1">
      <c r="A261" s="134"/>
      <c r="B261" s="15"/>
      <c r="C261" s="24">
        <v>2</v>
      </c>
      <c r="D261" s="724" t="s">
        <v>744</v>
      </c>
      <c r="E261" s="654"/>
      <c r="F261" s="657"/>
      <c r="G261" s="361">
        <v>43207</v>
      </c>
      <c r="H261" s="27" t="s">
        <v>734</v>
      </c>
      <c r="I261" s="108">
        <v>1</v>
      </c>
      <c r="J261" s="11">
        <v>1</v>
      </c>
      <c r="K261" s="159">
        <f t="shared" si="21"/>
        <v>1</v>
      </c>
      <c r="L261" s="250" t="s">
        <v>735</v>
      </c>
      <c r="M261" s="253" t="s">
        <v>745</v>
      </c>
      <c r="N261" s="362"/>
      <c r="O261" s="5"/>
      <c r="P261" s="5"/>
      <c r="Q261" s="5"/>
      <c r="R261" s="5"/>
      <c r="S261" s="5"/>
      <c r="T261" s="5"/>
      <c r="U261" s="5"/>
      <c r="V261" s="5"/>
      <c r="W261" s="5"/>
      <c r="X261" s="5"/>
      <c r="Y261" s="5"/>
      <c r="Z261" s="228"/>
      <c r="AA261" s="228"/>
      <c r="AB261" s="228"/>
      <c r="AC261" s="228"/>
      <c r="AD261" s="228"/>
      <c r="AE261" s="228"/>
      <c r="AF261" s="228"/>
      <c r="AG261" s="228"/>
      <c r="AH261" s="228"/>
    </row>
    <row r="262" spans="1:34" ht="15.75" customHeight="1">
      <c r="A262" s="134"/>
      <c r="B262" s="15"/>
      <c r="C262" s="24">
        <v>3</v>
      </c>
      <c r="D262" s="724" t="s">
        <v>746</v>
      </c>
      <c r="E262" s="654"/>
      <c r="F262" s="657"/>
      <c r="G262" s="361">
        <v>43208</v>
      </c>
      <c r="H262" s="27" t="s">
        <v>734</v>
      </c>
      <c r="I262" s="108">
        <v>1</v>
      </c>
      <c r="J262" s="11">
        <v>1</v>
      </c>
      <c r="K262" s="159">
        <f t="shared" si="21"/>
        <v>1</v>
      </c>
      <c r="L262" s="250" t="s">
        <v>735</v>
      </c>
      <c r="M262" s="253" t="s">
        <v>747</v>
      </c>
      <c r="N262" s="362"/>
      <c r="O262" s="5"/>
      <c r="P262" s="5"/>
      <c r="Q262" s="5"/>
      <c r="R262" s="5"/>
      <c r="S262" s="5"/>
      <c r="T262" s="5"/>
      <c r="U262" s="5"/>
      <c r="V262" s="5"/>
      <c r="W262" s="5"/>
      <c r="X262" s="5"/>
      <c r="Y262" s="5"/>
      <c r="Z262" s="228"/>
      <c r="AA262" s="228"/>
      <c r="AB262" s="228"/>
      <c r="AC262" s="228"/>
      <c r="AD262" s="228"/>
      <c r="AE262" s="228"/>
      <c r="AF262" s="228"/>
      <c r="AG262" s="228"/>
      <c r="AH262" s="228"/>
    </row>
    <row r="263" spans="1:34" ht="15.75" customHeight="1">
      <c r="A263" s="134"/>
      <c r="B263" s="15"/>
      <c r="C263" s="24">
        <v>4</v>
      </c>
      <c r="D263" s="724" t="s">
        <v>748</v>
      </c>
      <c r="E263" s="654"/>
      <c r="F263" s="657"/>
      <c r="G263" s="361">
        <v>43209</v>
      </c>
      <c r="H263" s="27" t="s">
        <v>734</v>
      </c>
      <c r="I263" s="108">
        <v>1</v>
      </c>
      <c r="J263" s="11">
        <v>1</v>
      </c>
      <c r="K263" s="159">
        <f t="shared" si="21"/>
        <v>1</v>
      </c>
      <c r="L263" s="250" t="s">
        <v>735</v>
      </c>
      <c r="M263" s="253" t="s">
        <v>749</v>
      </c>
      <c r="N263" s="362"/>
      <c r="O263" s="5"/>
      <c r="P263" s="5"/>
      <c r="Q263" s="5"/>
      <c r="R263" s="5"/>
      <c r="S263" s="5"/>
      <c r="T263" s="5"/>
      <c r="U263" s="5"/>
      <c r="V263" s="5"/>
      <c r="W263" s="5"/>
      <c r="X263" s="5"/>
      <c r="Y263" s="5"/>
      <c r="Z263" s="228"/>
      <c r="AA263" s="228"/>
      <c r="AB263" s="228"/>
      <c r="AC263" s="228"/>
      <c r="AD263" s="228"/>
      <c r="AE263" s="228"/>
      <c r="AF263" s="228"/>
      <c r="AG263" s="228"/>
      <c r="AH263" s="228"/>
    </row>
    <row r="264" spans="1:34" ht="15.75" customHeight="1">
      <c r="A264" s="134"/>
      <c r="B264" s="15"/>
      <c r="C264" s="24">
        <v>5</v>
      </c>
      <c r="D264" s="724" t="s">
        <v>750</v>
      </c>
      <c r="E264" s="654"/>
      <c r="F264" s="657"/>
      <c r="G264" s="361">
        <v>43290</v>
      </c>
      <c r="H264" s="27" t="s">
        <v>734</v>
      </c>
      <c r="I264" s="108">
        <v>1</v>
      </c>
      <c r="J264" s="11">
        <v>1</v>
      </c>
      <c r="K264" s="159">
        <f t="shared" si="21"/>
        <v>1</v>
      </c>
      <c r="L264" s="250" t="s">
        <v>735</v>
      </c>
      <c r="M264" s="253" t="s">
        <v>751</v>
      </c>
      <c r="N264" s="362"/>
      <c r="O264" s="5"/>
      <c r="P264" s="5"/>
      <c r="Q264" s="5"/>
      <c r="R264" s="5"/>
      <c r="S264" s="5"/>
      <c r="T264" s="5"/>
      <c r="U264" s="5"/>
      <c r="V264" s="5"/>
      <c r="W264" s="5"/>
      <c r="X264" s="5"/>
      <c r="Y264" s="5"/>
      <c r="Z264" s="228"/>
      <c r="AA264" s="228"/>
      <c r="AB264" s="228"/>
      <c r="AC264" s="228"/>
      <c r="AD264" s="228"/>
      <c r="AE264" s="228"/>
      <c r="AF264" s="228"/>
      <c r="AG264" s="228"/>
      <c r="AH264" s="228"/>
    </row>
    <row r="265" spans="1:34" ht="15.75" customHeight="1">
      <c r="A265" s="134"/>
      <c r="B265" s="15"/>
      <c r="C265" s="24">
        <v>6</v>
      </c>
      <c r="D265" s="724" t="s">
        <v>678</v>
      </c>
      <c r="E265" s="654"/>
      <c r="F265" s="657"/>
      <c r="G265" s="361" t="s">
        <v>752</v>
      </c>
      <c r="H265" s="27" t="s">
        <v>734</v>
      </c>
      <c r="I265" s="108">
        <v>1</v>
      </c>
      <c r="J265" s="11">
        <v>1</v>
      </c>
      <c r="K265" s="159">
        <f t="shared" si="21"/>
        <v>1</v>
      </c>
      <c r="L265" s="250" t="s">
        <v>735</v>
      </c>
      <c r="M265" s="253" t="s">
        <v>753</v>
      </c>
      <c r="N265" s="362"/>
      <c r="O265" s="5"/>
      <c r="P265" s="5"/>
      <c r="Q265" s="5"/>
      <c r="R265" s="5"/>
      <c r="S265" s="5"/>
      <c r="T265" s="5"/>
      <c r="U265" s="5"/>
      <c r="V265" s="5"/>
      <c r="W265" s="5"/>
      <c r="X265" s="5"/>
      <c r="Y265" s="5"/>
      <c r="Z265" s="228"/>
      <c r="AA265" s="228"/>
      <c r="AB265" s="228"/>
      <c r="AC265" s="228"/>
      <c r="AD265" s="228"/>
      <c r="AE265" s="228"/>
      <c r="AF265" s="228"/>
      <c r="AG265" s="228"/>
      <c r="AH265" s="228"/>
    </row>
    <row r="266" spans="1:34" ht="15.75" customHeight="1">
      <c r="A266" s="134"/>
      <c r="B266" s="15"/>
      <c r="C266" s="24">
        <v>7</v>
      </c>
      <c r="D266" s="724" t="s">
        <v>682</v>
      </c>
      <c r="E266" s="654"/>
      <c r="F266" s="657"/>
      <c r="G266" s="361">
        <v>44504</v>
      </c>
      <c r="H266" s="27" t="s">
        <v>734</v>
      </c>
      <c r="I266" s="108">
        <v>1</v>
      </c>
      <c r="J266" s="11">
        <v>1</v>
      </c>
      <c r="K266" s="159">
        <f t="shared" si="21"/>
        <v>1</v>
      </c>
      <c r="L266" s="250" t="s">
        <v>735</v>
      </c>
      <c r="M266" s="253" t="s">
        <v>754</v>
      </c>
      <c r="N266" s="362"/>
      <c r="O266" s="5"/>
      <c r="P266" s="5"/>
      <c r="Q266" s="5"/>
      <c r="R266" s="5"/>
      <c r="S266" s="5"/>
      <c r="T266" s="5"/>
      <c r="U266" s="5"/>
      <c r="V266" s="5"/>
      <c r="W266" s="5"/>
      <c r="X266" s="5"/>
      <c r="Y266" s="5"/>
      <c r="Z266" s="228"/>
      <c r="AA266" s="228"/>
      <c r="AB266" s="228"/>
      <c r="AC266" s="228"/>
      <c r="AD266" s="228"/>
      <c r="AE266" s="228"/>
      <c r="AF266" s="228"/>
      <c r="AG266" s="228"/>
      <c r="AH266" s="228"/>
    </row>
    <row r="267" spans="1:34" ht="15.75" customHeight="1">
      <c r="A267" s="134"/>
      <c r="B267" s="15"/>
      <c r="C267" s="24">
        <v>8</v>
      </c>
      <c r="D267" s="724" t="s">
        <v>690</v>
      </c>
      <c r="E267" s="654"/>
      <c r="F267" s="657"/>
      <c r="G267" s="361">
        <v>44530</v>
      </c>
      <c r="H267" s="27" t="s">
        <v>734</v>
      </c>
      <c r="I267" s="108">
        <v>1</v>
      </c>
      <c r="J267" s="11">
        <v>1</v>
      </c>
      <c r="K267" s="159">
        <f t="shared" si="21"/>
        <v>1</v>
      </c>
      <c r="L267" s="250" t="s">
        <v>735</v>
      </c>
      <c r="M267" s="253" t="s">
        <v>755</v>
      </c>
      <c r="N267" s="362"/>
      <c r="O267" s="5"/>
      <c r="P267" s="5"/>
      <c r="Q267" s="5"/>
      <c r="R267" s="5"/>
      <c r="S267" s="5"/>
      <c r="T267" s="5"/>
      <c r="U267" s="5"/>
      <c r="V267" s="5"/>
      <c r="W267" s="5"/>
      <c r="X267" s="5"/>
      <c r="Y267" s="5"/>
      <c r="Z267" s="228"/>
      <c r="AA267" s="228"/>
      <c r="AB267" s="228"/>
      <c r="AC267" s="228"/>
      <c r="AD267" s="228"/>
      <c r="AE267" s="228"/>
      <c r="AF267" s="228"/>
      <c r="AG267" s="228"/>
      <c r="AH267" s="228"/>
    </row>
    <row r="268" spans="1:34" ht="19.5" customHeight="1">
      <c r="A268" s="134"/>
      <c r="B268" s="15"/>
      <c r="C268" s="363"/>
      <c r="D268" s="727" t="s">
        <v>756</v>
      </c>
      <c r="E268" s="654"/>
      <c r="F268" s="726"/>
      <c r="G268" s="366"/>
      <c r="H268" s="99"/>
      <c r="I268" s="108">
        <f>SUM(I260:I267)</f>
        <v>8</v>
      </c>
      <c r="J268" s="11"/>
      <c r="K268" s="365">
        <f>SUM(K260:K267)</f>
        <v>8</v>
      </c>
      <c r="L268" s="245"/>
      <c r="M268" s="246"/>
      <c r="N268" s="238"/>
      <c r="O268" s="5"/>
      <c r="P268" s="5"/>
      <c r="Q268" s="5"/>
      <c r="R268" s="5"/>
      <c r="S268" s="5"/>
      <c r="T268" s="5"/>
      <c r="U268" s="5"/>
      <c r="V268" s="5"/>
      <c r="W268" s="5"/>
      <c r="X268" s="5"/>
      <c r="Y268" s="5"/>
      <c r="Z268" s="228"/>
      <c r="AA268" s="228"/>
      <c r="AB268" s="228"/>
      <c r="AC268" s="228"/>
      <c r="AD268" s="228"/>
      <c r="AE268" s="228"/>
      <c r="AF268" s="228"/>
      <c r="AG268" s="228"/>
      <c r="AH268" s="228"/>
    </row>
    <row r="269" spans="1:34" ht="19.5" customHeight="1">
      <c r="A269" s="367"/>
      <c r="B269" s="135"/>
      <c r="C269" s="719" t="s">
        <v>757</v>
      </c>
      <c r="D269" s="654"/>
      <c r="E269" s="654"/>
      <c r="F269" s="654"/>
      <c r="G269" s="654"/>
      <c r="H269" s="654"/>
      <c r="I269" s="654"/>
      <c r="J269" s="657"/>
      <c r="K269" s="145">
        <f>K272+K275</f>
        <v>2</v>
      </c>
      <c r="L269" s="368"/>
      <c r="M269" s="233"/>
      <c r="N269" s="234"/>
      <c r="O269" s="5"/>
      <c r="P269" s="5"/>
      <c r="Q269" s="5"/>
      <c r="R269" s="5"/>
      <c r="S269" s="5"/>
      <c r="T269" s="5"/>
      <c r="U269" s="5"/>
      <c r="V269" s="5"/>
      <c r="W269" s="5"/>
      <c r="X269" s="5"/>
      <c r="Y269" s="5"/>
      <c r="Z269" s="228"/>
      <c r="AA269" s="228"/>
      <c r="AB269" s="228"/>
      <c r="AC269" s="228"/>
      <c r="AD269" s="228"/>
      <c r="AE269" s="228"/>
      <c r="AF269" s="228"/>
      <c r="AG269" s="228"/>
      <c r="AH269" s="228"/>
    </row>
    <row r="270" spans="1:34" ht="17.25" customHeight="1">
      <c r="A270" s="134"/>
      <c r="B270" s="135"/>
      <c r="C270" s="723" t="s">
        <v>733</v>
      </c>
      <c r="D270" s="654"/>
      <c r="E270" s="654"/>
      <c r="F270" s="654"/>
      <c r="G270" s="654"/>
      <c r="H270" s="654"/>
      <c r="I270" s="654"/>
      <c r="J270" s="654"/>
      <c r="K270" s="657"/>
      <c r="L270" s="245"/>
      <c r="M270" s="246"/>
      <c r="N270" s="238"/>
      <c r="O270" s="5"/>
      <c r="P270" s="5"/>
      <c r="Q270" s="5"/>
      <c r="R270" s="5"/>
      <c r="S270" s="5"/>
      <c r="T270" s="5"/>
      <c r="U270" s="5"/>
      <c r="V270" s="5"/>
      <c r="W270" s="5"/>
      <c r="X270" s="5"/>
      <c r="Y270" s="5"/>
      <c r="Z270" s="228"/>
      <c r="AA270" s="228"/>
      <c r="AB270" s="228"/>
      <c r="AC270" s="228"/>
      <c r="AD270" s="228"/>
      <c r="AE270" s="228"/>
      <c r="AF270" s="228"/>
      <c r="AG270" s="228"/>
      <c r="AH270" s="228"/>
    </row>
    <row r="271" spans="1:34" ht="18" customHeight="1">
      <c r="A271" s="360"/>
      <c r="B271" s="15"/>
      <c r="C271" s="19">
        <v>1</v>
      </c>
      <c r="D271" s="724" t="s">
        <v>758</v>
      </c>
      <c r="E271" s="654"/>
      <c r="F271" s="657"/>
      <c r="G271" s="361">
        <v>44316</v>
      </c>
      <c r="H271" s="27" t="s">
        <v>759</v>
      </c>
      <c r="I271" s="108">
        <v>2</v>
      </c>
      <c r="J271" s="11">
        <v>1</v>
      </c>
      <c r="K271" s="159">
        <f>I271*J271</f>
        <v>2</v>
      </c>
      <c r="L271" s="250" t="s">
        <v>760</v>
      </c>
      <c r="M271" s="253" t="s">
        <v>761</v>
      </c>
      <c r="N271" s="362"/>
      <c r="O271" s="5"/>
      <c r="P271" s="5"/>
      <c r="Q271" s="5"/>
      <c r="R271" s="5"/>
      <c r="S271" s="5"/>
      <c r="T271" s="5"/>
      <c r="U271" s="5"/>
      <c r="V271" s="5"/>
      <c r="W271" s="5"/>
      <c r="X271" s="5"/>
      <c r="Y271" s="5"/>
      <c r="Z271" s="228"/>
      <c r="AA271" s="228"/>
      <c r="AB271" s="228"/>
      <c r="AC271" s="228"/>
      <c r="AD271" s="228"/>
      <c r="AE271" s="228"/>
      <c r="AF271" s="228"/>
      <c r="AG271" s="228"/>
      <c r="AH271" s="228"/>
    </row>
    <row r="272" spans="1:34" ht="19.5" customHeight="1">
      <c r="A272" s="369"/>
      <c r="B272" s="370"/>
      <c r="C272" s="371"/>
      <c r="D272" s="727" t="s">
        <v>762</v>
      </c>
      <c r="E272" s="654"/>
      <c r="F272" s="726"/>
      <c r="G272" s="302"/>
      <c r="H272" s="302"/>
      <c r="I272" s="302"/>
      <c r="J272" s="302"/>
      <c r="K272" s="372">
        <f>K271</f>
        <v>2</v>
      </c>
      <c r="L272" s="373"/>
      <c r="M272" s="246"/>
      <c r="N272" s="238"/>
      <c r="O272" s="5"/>
      <c r="P272" s="5"/>
      <c r="Q272" s="5"/>
      <c r="R272" s="5"/>
      <c r="S272" s="5"/>
      <c r="T272" s="5"/>
      <c r="U272" s="5"/>
      <c r="V272" s="5"/>
      <c r="W272" s="5"/>
      <c r="X272" s="5"/>
      <c r="Y272" s="5"/>
      <c r="Z272" s="228"/>
      <c r="AA272" s="228"/>
      <c r="AB272" s="228"/>
      <c r="AC272" s="228"/>
      <c r="AD272" s="228"/>
      <c r="AE272" s="228"/>
      <c r="AF272" s="228"/>
      <c r="AG272" s="228"/>
      <c r="AH272" s="228"/>
    </row>
    <row r="273" spans="1:34" ht="17.25" customHeight="1">
      <c r="A273" s="134"/>
      <c r="B273" s="135"/>
      <c r="C273" s="723" t="s">
        <v>741</v>
      </c>
      <c r="D273" s="654"/>
      <c r="E273" s="654"/>
      <c r="F273" s="654"/>
      <c r="G273" s="654"/>
      <c r="H273" s="654"/>
      <c r="I273" s="654"/>
      <c r="J273" s="654"/>
      <c r="K273" s="657"/>
      <c r="L273" s="245"/>
      <c r="M273" s="246"/>
      <c r="N273" s="238"/>
      <c r="O273" s="5"/>
      <c r="P273" s="5"/>
      <c r="Q273" s="5"/>
      <c r="R273" s="5"/>
      <c r="S273" s="5"/>
      <c r="T273" s="5"/>
      <c r="U273" s="5"/>
      <c r="V273" s="5"/>
      <c r="W273" s="5"/>
      <c r="X273" s="5"/>
      <c r="Y273" s="5"/>
      <c r="Z273" s="228"/>
      <c r="AA273" s="228"/>
      <c r="AB273" s="228"/>
      <c r="AC273" s="228"/>
      <c r="AD273" s="228"/>
      <c r="AE273" s="228"/>
      <c r="AF273" s="228"/>
      <c r="AG273" s="228"/>
      <c r="AH273" s="228"/>
    </row>
    <row r="274" spans="1:34" ht="18" customHeight="1">
      <c r="A274" s="360"/>
      <c r="B274" s="15"/>
      <c r="C274" s="19">
        <v>1</v>
      </c>
      <c r="D274" s="661" t="s">
        <v>728</v>
      </c>
      <c r="E274" s="654"/>
      <c r="F274" s="657"/>
      <c r="G274" s="361" t="s">
        <v>728</v>
      </c>
      <c r="H274" s="27" t="s">
        <v>728</v>
      </c>
      <c r="I274" s="108" t="s">
        <v>728</v>
      </c>
      <c r="J274" s="11" t="s">
        <v>728</v>
      </c>
      <c r="K274" s="159">
        <v>0</v>
      </c>
      <c r="L274" s="250" t="s">
        <v>728</v>
      </c>
      <c r="M274" s="253"/>
      <c r="N274" s="362"/>
      <c r="O274" s="5"/>
      <c r="P274" s="5"/>
      <c r="Q274" s="5"/>
      <c r="R274" s="5"/>
      <c r="S274" s="5"/>
      <c r="T274" s="5"/>
      <c r="U274" s="5"/>
      <c r="V274" s="5"/>
      <c r="W274" s="5"/>
      <c r="X274" s="5"/>
      <c r="Y274" s="5"/>
      <c r="Z274" s="228"/>
      <c r="AA274" s="228"/>
      <c r="AB274" s="228"/>
      <c r="AC274" s="228"/>
      <c r="AD274" s="228"/>
      <c r="AE274" s="228"/>
      <c r="AF274" s="228"/>
      <c r="AG274" s="228"/>
      <c r="AH274" s="228"/>
    </row>
    <row r="275" spans="1:34" ht="19.5" customHeight="1">
      <c r="A275" s="369"/>
      <c r="B275" s="370"/>
      <c r="C275" s="371"/>
      <c r="D275" s="727" t="s">
        <v>763</v>
      </c>
      <c r="E275" s="654"/>
      <c r="F275" s="726"/>
      <c r="G275" s="302"/>
      <c r="H275" s="302" t="s">
        <v>728</v>
      </c>
      <c r="I275" s="302"/>
      <c r="J275" s="302" t="s">
        <v>728</v>
      </c>
      <c r="K275" s="302">
        <v>0</v>
      </c>
      <c r="L275" s="373" t="s">
        <v>728</v>
      </c>
      <c r="M275" s="246"/>
      <c r="N275" s="238"/>
      <c r="O275" s="5"/>
      <c r="P275" s="5"/>
      <c r="Q275" s="5"/>
      <c r="R275" s="5"/>
      <c r="S275" s="5"/>
      <c r="T275" s="5"/>
      <c r="U275" s="5"/>
      <c r="V275" s="5"/>
      <c r="W275" s="5"/>
      <c r="X275" s="5"/>
      <c r="Y275" s="5"/>
      <c r="Z275" s="228"/>
      <c r="AA275" s="228"/>
      <c r="AB275" s="228"/>
      <c r="AC275" s="228"/>
      <c r="AD275" s="228"/>
      <c r="AE275" s="228"/>
      <c r="AF275" s="228"/>
      <c r="AG275" s="228"/>
      <c r="AH275" s="228"/>
    </row>
    <row r="276" spans="1:34" ht="19.5" customHeight="1">
      <c r="A276" s="374"/>
      <c r="B276" s="375" t="s">
        <v>191</v>
      </c>
      <c r="C276" s="722" t="s">
        <v>764</v>
      </c>
      <c r="D276" s="654"/>
      <c r="E276" s="654"/>
      <c r="F276" s="654"/>
      <c r="G276" s="654"/>
      <c r="H276" s="654"/>
      <c r="I276" s="654"/>
      <c r="J276" s="657"/>
      <c r="K276" s="28">
        <f>K277+K287</f>
        <v>12</v>
      </c>
      <c r="L276" s="245"/>
      <c r="M276" s="246"/>
      <c r="N276" s="238"/>
      <c r="O276" s="5"/>
      <c r="P276" s="5"/>
      <c r="Q276" s="5"/>
      <c r="R276" s="5"/>
      <c r="S276" s="5"/>
      <c r="T276" s="5"/>
      <c r="U276" s="5"/>
      <c r="V276" s="5"/>
      <c r="W276" s="5"/>
      <c r="X276" s="5"/>
      <c r="Y276" s="5"/>
      <c r="Z276" s="228"/>
      <c r="AA276" s="228"/>
      <c r="AB276" s="228"/>
      <c r="AC276" s="228"/>
      <c r="AD276" s="228"/>
      <c r="AE276" s="228"/>
      <c r="AF276" s="228"/>
      <c r="AG276" s="228"/>
      <c r="AH276" s="228"/>
    </row>
    <row r="277" spans="1:34" ht="19.5" customHeight="1">
      <c r="A277" s="376"/>
      <c r="B277" s="377"/>
      <c r="C277" s="719" t="s">
        <v>765</v>
      </c>
      <c r="D277" s="654"/>
      <c r="E277" s="654"/>
      <c r="F277" s="654"/>
      <c r="G277" s="654"/>
      <c r="H277" s="654"/>
      <c r="I277" s="654"/>
      <c r="J277" s="657"/>
      <c r="K277" s="354">
        <f>K280+K286</f>
        <v>5</v>
      </c>
      <c r="L277" s="368"/>
      <c r="M277" s="233"/>
      <c r="N277" s="234"/>
      <c r="O277" s="5"/>
      <c r="P277" s="5"/>
      <c r="Q277" s="5"/>
      <c r="R277" s="5"/>
      <c r="S277" s="5"/>
      <c r="T277" s="5"/>
      <c r="U277" s="5"/>
      <c r="V277" s="5"/>
      <c r="W277" s="5"/>
      <c r="X277" s="5"/>
      <c r="Y277" s="5"/>
      <c r="Z277" s="228"/>
      <c r="AA277" s="228"/>
      <c r="AB277" s="228"/>
      <c r="AC277" s="228"/>
      <c r="AD277" s="228"/>
      <c r="AE277" s="228"/>
      <c r="AF277" s="228"/>
      <c r="AG277" s="228"/>
      <c r="AH277" s="228"/>
    </row>
    <row r="278" spans="1:34" ht="17.25" customHeight="1">
      <c r="A278" s="369"/>
      <c r="B278" s="770"/>
      <c r="C278" s="742" t="s">
        <v>733</v>
      </c>
      <c r="D278" s="731"/>
      <c r="E278" s="731"/>
      <c r="F278" s="731"/>
      <c r="G278" s="731"/>
      <c r="H278" s="731"/>
      <c r="I278" s="743"/>
      <c r="J278" s="378"/>
      <c r="K278" s="11"/>
      <c r="L278" s="245"/>
      <c r="M278" s="246"/>
      <c r="N278" s="238"/>
      <c r="O278" s="5"/>
      <c r="P278" s="5"/>
      <c r="Q278" s="5"/>
      <c r="R278" s="5"/>
      <c r="S278" s="5"/>
      <c r="T278" s="5"/>
      <c r="U278" s="5"/>
      <c r="V278" s="5"/>
      <c r="W278" s="5"/>
      <c r="X278" s="5"/>
      <c r="Y278" s="5"/>
      <c r="Z278" s="228"/>
      <c r="AA278" s="228"/>
      <c r="AB278" s="228"/>
      <c r="AC278" s="228"/>
      <c r="AD278" s="228"/>
      <c r="AE278" s="228"/>
      <c r="AF278" s="228"/>
      <c r="AG278" s="228"/>
      <c r="AH278" s="228"/>
    </row>
    <row r="279" spans="1:34" ht="17.25" customHeight="1">
      <c r="A279" s="369"/>
      <c r="B279" s="703"/>
      <c r="C279" s="290">
        <v>1</v>
      </c>
      <c r="D279" s="725" t="s">
        <v>710</v>
      </c>
      <c r="E279" s="654"/>
      <c r="F279" s="657"/>
      <c r="G279" s="361" t="s">
        <v>766</v>
      </c>
      <c r="H279" s="27" t="s">
        <v>193</v>
      </c>
      <c r="I279" s="379">
        <v>1</v>
      </c>
      <c r="J279" s="27">
        <v>1</v>
      </c>
      <c r="K279" s="100">
        <f>I279*J279</f>
        <v>1</v>
      </c>
      <c r="L279" s="380" t="s">
        <v>767</v>
      </c>
      <c r="M279" s="253" t="s">
        <v>768</v>
      </c>
      <c r="N279" s="238"/>
      <c r="O279" s="5"/>
      <c r="P279" s="5"/>
      <c r="Q279" s="5"/>
      <c r="R279" s="5"/>
      <c r="S279" s="5"/>
      <c r="T279" s="5"/>
      <c r="U279" s="5"/>
      <c r="V279" s="5"/>
      <c r="W279" s="5"/>
      <c r="X279" s="5"/>
      <c r="Y279" s="5"/>
      <c r="Z279" s="228"/>
      <c r="AA279" s="228"/>
      <c r="AB279" s="228"/>
      <c r="AC279" s="228"/>
      <c r="AD279" s="228"/>
      <c r="AE279" s="228"/>
      <c r="AF279" s="228"/>
      <c r="AG279" s="228"/>
      <c r="AH279" s="228"/>
    </row>
    <row r="280" spans="1:34" ht="19.5" customHeight="1">
      <c r="A280" s="381"/>
      <c r="B280" s="703"/>
      <c r="C280" s="24"/>
      <c r="D280" s="730" t="s">
        <v>769</v>
      </c>
      <c r="E280" s="731"/>
      <c r="F280" s="732"/>
      <c r="G280" s="760"/>
      <c r="H280" s="671"/>
      <c r="I280" s="101">
        <f>SUM(I279)</f>
        <v>1</v>
      </c>
      <c r="J280" s="101"/>
      <c r="K280" s="383">
        <f>K279</f>
        <v>1</v>
      </c>
      <c r="L280" s="384"/>
      <c r="M280" s="253"/>
      <c r="N280" s="238"/>
      <c r="O280" s="5"/>
      <c r="P280" s="5"/>
      <c r="Q280" s="5"/>
      <c r="R280" s="5"/>
      <c r="S280" s="5"/>
      <c r="T280" s="5"/>
      <c r="U280" s="5"/>
      <c r="V280" s="5"/>
      <c r="W280" s="5"/>
      <c r="X280" s="5"/>
      <c r="Y280" s="5"/>
      <c r="Z280" s="228"/>
      <c r="AA280" s="228"/>
      <c r="AB280" s="228"/>
      <c r="AC280" s="228"/>
      <c r="AD280" s="228"/>
      <c r="AE280" s="228"/>
      <c r="AF280" s="228"/>
      <c r="AG280" s="228"/>
      <c r="AH280" s="228"/>
    </row>
    <row r="281" spans="1:34" ht="17.25" customHeight="1">
      <c r="A281" s="369"/>
      <c r="B281" s="703"/>
      <c r="C281" s="742" t="s">
        <v>741</v>
      </c>
      <c r="D281" s="731"/>
      <c r="E281" s="731"/>
      <c r="F281" s="731"/>
      <c r="G281" s="731"/>
      <c r="H281" s="731"/>
      <c r="I281" s="743"/>
      <c r="J281" s="378"/>
      <c r="K281" s="11"/>
      <c r="L281" s="245"/>
      <c r="M281" s="246"/>
      <c r="N281" s="238"/>
      <c r="O281" s="5"/>
      <c r="P281" s="5"/>
      <c r="Q281" s="5"/>
      <c r="R281" s="5"/>
      <c r="S281" s="5"/>
      <c r="T281" s="5"/>
      <c r="U281" s="5"/>
      <c r="V281" s="5"/>
      <c r="W281" s="5"/>
      <c r="X281" s="5"/>
      <c r="Y281" s="5"/>
      <c r="Z281" s="228"/>
      <c r="AA281" s="228"/>
      <c r="AB281" s="228"/>
      <c r="AC281" s="228"/>
      <c r="AD281" s="228"/>
      <c r="AE281" s="228"/>
      <c r="AF281" s="228"/>
      <c r="AG281" s="228"/>
      <c r="AH281" s="228"/>
    </row>
    <row r="282" spans="1:34" ht="16.5" customHeight="1">
      <c r="A282" s="381"/>
      <c r="B282" s="385"/>
      <c r="C282" s="386">
        <v>1</v>
      </c>
      <c r="D282" s="759" t="s">
        <v>770</v>
      </c>
      <c r="E282" s="659"/>
      <c r="F282" s="660"/>
      <c r="G282" s="387">
        <v>42276</v>
      </c>
      <c r="H282" s="101" t="s">
        <v>193</v>
      </c>
      <c r="I282" s="101">
        <v>1</v>
      </c>
      <c r="J282" s="101">
        <v>1</v>
      </c>
      <c r="K282" s="388">
        <f t="shared" ref="K282:K285" si="22">I282*J282</f>
        <v>1</v>
      </c>
      <c r="L282" s="318" t="s">
        <v>771</v>
      </c>
      <c r="M282" s="253" t="s">
        <v>772</v>
      </c>
      <c r="N282" s="362"/>
      <c r="O282" s="5"/>
      <c r="P282" s="5"/>
      <c r="Q282" s="5"/>
      <c r="R282" s="5"/>
      <c r="S282" s="5"/>
      <c r="T282" s="5"/>
      <c r="U282" s="5"/>
      <c r="V282" s="5"/>
      <c r="W282" s="5"/>
      <c r="X282" s="5"/>
      <c r="Y282" s="5"/>
      <c r="Z282" s="228"/>
      <c r="AA282" s="228"/>
      <c r="AB282" s="228"/>
      <c r="AC282" s="228"/>
      <c r="AD282" s="228"/>
      <c r="AE282" s="228"/>
      <c r="AF282" s="228"/>
      <c r="AG282" s="228"/>
      <c r="AH282" s="228"/>
    </row>
    <row r="283" spans="1:34" ht="16.5" customHeight="1">
      <c r="A283" s="381"/>
      <c r="B283" s="385"/>
      <c r="C283" s="290">
        <v>2</v>
      </c>
      <c r="D283" s="724" t="s">
        <v>665</v>
      </c>
      <c r="E283" s="654"/>
      <c r="F283" s="657"/>
      <c r="G283" s="361" t="s">
        <v>773</v>
      </c>
      <c r="H283" s="27" t="s">
        <v>193</v>
      </c>
      <c r="I283" s="108">
        <v>1</v>
      </c>
      <c r="J283" s="11">
        <v>1</v>
      </c>
      <c r="K283" s="302">
        <f t="shared" si="22"/>
        <v>1</v>
      </c>
      <c r="L283" s="380" t="s">
        <v>774</v>
      </c>
      <c r="M283" s="389" t="s">
        <v>775</v>
      </c>
      <c r="N283" s="238"/>
      <c r="O283" s="5"/>
      <c r="P283" s="5"/>
      <c r="Q283" s="5"/>
      <c r="R283" s="5"/>
      <c r="S283" s="5"/>
      <c r="T283" s="5"/>
      <c r="U283" s="5"/>
      <c r="V283" s="5"/>
      <c r="W283" s="5"/>
      <c r="X283" s="5"/>
      <c r="Y283" s="5"/>
      <c r="Z283" s="228"/>
      <c r="AA283" s="228"/>
      <c r="AB283" s="228"/>
      <c r="AC283" s="228"/>
      <c r="AD283" s="228"/>
      <c r="AE283" s="228"/>
      <c r="AF283" s="228"/>
      <c r="AG283" s="228"/>
      <c r="AH283" s="228"/>
    </row>
    <row r="284" spans="1:34" ht="16.5" customHeight="1">
      <c r="A284" s="381"/>
      <c r="B284" s="385"/>
      <c r="C284" s="386">
        <v>3</v>
      </c>
      <c r="D284" s="725" t="s">
        <v>673</v>
      </c>
      <c r="E284" s="654"/>
      <c r="F284" s="657"/>
      <c r="G284" s="361" t="s">
        <v>776</v>
      </c>
      <c r="H284" s="27" t="s">
        <v>193</v>
      </c>
      <c r="I284" s="27">
        <v>1</v>
      </c>
      <c r="J284" s="27">
        <v>1</v>
      </c>
      <c r="K284" s="11">
        <f t="shared" si="22"/>
        <v>1</v>
      </c>
      <c r="L284" s="380" t="s">
        <v>777</v>
      </c>
      <c r="M284" s="253" t="s">
        <v>778</v>
      </c>
      <c r="N284" s="362"/>
      <c r="O284" s="5"/>
      <c r="P284" s="5"/>
      <c r="Q284" s="5"/>
      <c r="R284" s="5"/>
      <c r="S284" s="5"/>
      <c r="T284" s="5"/>
      <c r="U284" s="5"/>
      <c r="V284" s="5"/>
      <c r="W284" s="5"/>
      <c r="X284" s="5"/>
      <c r="Y284" s="5"/>
      <c r="Z284" s="228"/>
      <c r="AA284" s="228"/>
      <c r="AB284" s="228"/>
      <c r="AC284" s="228"/>
      <c r="AD284" s="228"/>
      <c r="AE284" s="228"/>
      <c r="AF284" s="228"/>
      <c r="AG284" s="228"/>
      <c r="AH284" s="228"/>
    </row>
    <row r="285" spans="1:34" ht="16.5" customHeight="1">
      <c r="A285" s="381"/>
      <c r="B285" s="385"/>
      <c r="C285" s="290">
        <v>4</v>
      </c>
      <c r="D285" s="725" t="s">
        <v>779</v>
      </c>
      <c r="E285" s="654"/>
      <c r="F285" s="657"/>
      <c r="G285" s="361" t="s">
        <v>780</v>
      </c>
      <c r="H285" s="27" t="s">
        <v>193</v>
      </c>
      <c r="I285" s="27">
        <v>1</v>
      </c>
      <c r="J285" s="27">
        <v>1</v>
      </c>
      <c r="K285" s="11">
        <f t="shared" si="22"/>
        <v>1</v>
      </c>
      <c r="L285" s="380" t="s">
        <v>781</v>
      </c>
      <c r="M285" s="253" t="s">
        <v>782</v>
      </c>
      <c r="N285" s="362"/>
      <c r="O285" s="5"/>
      <c r="P285" s="5"/>
      <c r="Q285" s="5"/>
      <c r="R285" s="5"/>
      <c r="S285" s="5"/>
      <c r="T285" s="5"/>
      <c r="U285" s="5"/>
      <c r="V285" s="5"/>
      <c r="W285" s="5"/>
      <c r="X285" s="5"/>
      <c r="Y285" s="5"/>
      <c r="Z285" s="228"/>
      <c r="AA285" s="228"/>
      <c r="AB285" s="228"/>
      <c r="AC285" s="228"/>
      <c r="AD285" s="228"/>
      <c r="AE285" s="228"/>
      <c r="AF285" s="228"/>
      <c r="AG285" s="228"/>
      <c r="AH285" s="228"/>
    </row>
    <row r="286" spans="1:34" ht="19.5" customHeight="1">
      <c r="A286" s="381"/>
      <c r="B286" s="385"/>
      <c r="C286" s="160"/>
      <c r="D286" s="768" t="s">
        <v>783</v>
      </c>
      <c r="E286" s="685"/>
      <c r="F286" s="769"/>
      <c r="G286" s="760"/>
      <c r="H286" s="671"/>
      <c r="I286" s="135">
        <f>SUM(I282:I285)</f>
        <v>4</v>
      </c>
      <c r="J286" s="135"/>
      <c r="K286" s="390">
        <f>SUM(K282:K285)</f>
        <v>4</v>
      </c>
      <c r="L286" s="384"/>
      <c r="M286" s="253"/>
      <c r="N286" s="238"/>
      <c r="O286" s="5"/>
      <c r="P286" s="5"/>
      <c r="Q286" s="5"/>
      <c r="R286" s="5"/>
      <c r="S286" s="5"/>
      <c r="T286" s="5"/>
      <c r="U286" s="5"/>
      <c r="V286" s="5"/>
      <c r="W286" s="5"/>
      <c r="X286" s="5"/>
      <c r="Y286" s="5"/>
      <c r="Z286" s="228"/>
      <c r="AA286" s="228"/>
      <c r="AB286" s="228"/>
      <c r="AC286" s="228"/>
      <c r="AD286" s="228"/>
      <c r="AE286" s="228"/>
      <c r="AF286" s="228"/>
      <c r="AG286" s="228"/>
      <c r="AH286" s="228"/>
    </row>
    <row r="287" spans="1:34" ht="19.5" customHeight="1">
      <c r="A287" s="376"/>
      <c r="B287" s="391"/>
      <c r="C287" s="719" t="s">
        <v>784</v>
      </c>
      <c r="D287" s="654"/>
      <c r="E287" s="654"/>
      <c r="F287" s="654"/>
      <c r="G287" s="654"/>
      <c r="H287" s="654"/>
      <c r="I287" s="654"/>
      <c r="J287" s="657"/>
      <c r="K287" s="354">
        <f>K295+K305</f>
        <v>7</v>
      </c>
      <c r="L287" s="368"/>
      <c r="M287" s="233"/>
      <c r="N287" s="234"/>
      <c r="O287" s="1"/>
      <c r="P287" s="1"/>
      <c r="Q287" s="1"/>
      <c r="R287" s="1"/>
      <c r="S287" s="1"/>
      <c r="T287" s="1"/>
      <c r="U287" s="1"/>
      <c r="V287" s="1"/>
      <c r="W287" s="1"/>
      <c r="X287" s="1"/>
      <c r="Y287" s="1"/>
      <c r="Z287" s="228"/>
      <c r="AA287" s="228"/>
      <c r="AB287" s="228"/>
      <c r="AC287" s="228"/>
      <c r="AD287" s="228"/>
      <c r="AE287" s="228"/>
      <c r="AF287" s="228"/>
      <c r="AG287" s="228"/>
      <c r="AH287" s="228"/>
    </row>
    <row r="288" spans="1:34" ht="19.5" customHeight="1">
      <c r="A288" s="369"/>
      <c r="B288" s="135"/>
      <c r="C288" s="719" t="s">
        <v>733</v>
      </c>
      <c r="D288" s="654"/>
      <c r="E288" s="654"/>
      <c r="F288" s="654"/>
      <c r="G288" s="654"/>
      <c r="H288" s="654"/>
      <c r="I288" s="654"/>
      <c r="J288" s="654"/>
      <c r="K288" s="657"/>
      <c r="L288" s="245"/>
      <c r="M288" s="246"/>
      <c r="N288" s="238"/>
      <c r="O288" s="1"/>
      <c r="P288" s="1"/>
      <c r="Q288" s="1"/>
      <c r="R288" s="1"/>
      <c r="S288" s="1"/>
      <c r="T288" s="1"/>
      <c r="U288" s="1"/>
      <c r="V288" s="1"/>
      <c r="W288" s="1"/>
      <c r="X288" s="1"/>
      <c r="Y288" s="1"/>
      <c r="Z288" s="228"/>
      <c r="AA288" s="228"/>
      <c r="AB288" s="228"/>
      <c r="AC288" s="228"/>
      <c r="AD288" s="228"/>
      <c r="AE288" s="228"/>
      <c r="AF288" s="228"/>
      <c r="AG288" s="228"/>
      <c r="AH288" s="228"/>
    </row>
    <row r="289" spans="1:34" ht="15.75" customHeight="1">
      <c r="A289" s="369"/>
      <c r="B289" s="135"/>
      <c r="C289" s="19">
        <v>1</v>
      </c>
      <c r="D289" s="725" t="s">
        <v>785</v>
      </c>
      <c r="E289" s="654"/>
      <c r="F289" s="657"/>
      <c r="G289" s="392">
        <v>42828</v>
      </c>
      <c r="H289" s="27" t="s">
        <v>194</v>
      </c>
      <c r="I289" s="27">
        <v>1</v>
      </c>
      <c r="J289" s="27">
        <v>0.5</v>
      </c>
      <c r="K289" s="302">
        <f t="shared" ref="K289:K294" si="23">I289*J289</f>
        <v>0.5</v>
      </c>
      <c r="L289" s="318" t="s">
        <v>786</v>
      </c>
      <c r="M289" s="253" t="s">
        <v>787</v>
      </c>
      <c r="N289" s="393"/>
      <c r="O289" s="1"/>
      <c r="P289" s="1"/>
      <c r="Q289" s="1"/>
      <c r="R289" s="1"/>
      <c r="S289" s="1"/>
      <c r="T289" s="1"/>
      <c r="U289" s="1"/>
      <c r="V289" s="1"/>
      <c r="W289" s="1"/>
      <c r="X289" s="1"/>
      <c r="Y289" s="1"/>
      <c r="Z289" s="228"/>
      <c r="AA289" s="228"/>
      <c r="AB289" s="228"/>
      <c r="AC289" s="228"/>
      <c r="AD289" s="228"/>
      <c r="AE289" s="228"/>
      <c r="AF289" s="228"/>
      <c r="AG289" s="228"/>
      <c r="AH289" s="228"/>
    </row>
    <row r="290" spans="1:34" ht="18" customHeight="1">
      <c r="A290" s="369"/>
      <c r="B290" s="135"/>
      <c r="C290" s="19">
        <v>2</v>
      </c>
      <c r="D290" s="725" t="s">
        <v>788</v>
      </c>
      <c r="E290" s="654"/>
      <c r="F290" s="657"/>
      <c r="G290" s="392">
        <v>43213</v>
      </c>
      <c r="H290" s="27" t="s">
        <v>194</v>
      </c>
      <c r="I290" s="27">
        <v>1</v>
      </c>
      <c r="J290" s="27">
        <v>0.5</v>
      </c>
      <c r="K290" s="302">
        <f t="shared" si="23"/>
        <v>0.5</v>
      </c>
      <c r="L290" s="318" t="s">
        <v>789</v>
      </c>
      <c r="M290" s="253" t="s">
        <v>790</v>
      </c>
      <c r="N290" s="362"/>
      <c r="O290" s="1"/>
      <c r="P290" s="1"/>
      <c r="Q290" s="1"/>
      <c r="R290" s="1"/>
      <c r="S290" s="1"/>
      <c r="T290" s="1"/>
      <c r="U290" s="1"/>
      <c r="V290" s="1"/>
      <c r="W290" s="1"/>
      <c r="X290" s="1"/>
      <c r="Y290" s="1"/>
      <c r="Z290" s="228"/>
      <c r="AA290" s="228"/>
      <c r="AB290" s="228"/>
      <c r="AC290" s="228"/>
      <c r="AD290" s="228"/>
      <c r="AE290" s="228"/>
      <c r="AF290" s="228"/>
      <c r="AG290" s="228"/>
      <c r="AH290" s="228"/>
    </row>
    <row r="291" spans="1:34" ht="15.75" customHeight="1">
      <c r="A291" s="369"/>
      <c r="B291" s="135"/>
      <c r="C291" s="19">
        <v>3</v>
      </c>
      <c r="D291" s="725" t="s">
        <v>791</v>
      </c>
      <c r="E291" s="654"/>
      <c r="F291" s="657"/>
      <c r="G291" s="392">
        <v>44301</v>
      </c>
      <c r="H291" s="27" t="s">
        <v>194</v>
      </c>
      <c r="I291" s="27">
        <v>1</v>
      </c>
      <c r="J291" s="27">
        <v>0.5</v>
      </c>
      <c r="K291" s="302">
        <f t="shared" si="23"/>
        <v>0.5</v>
      </c>
      <c r="L291" s="318" t="s">
        <v>792</v>
      </c>
      <c r="M291" s="253" t="s">
        <v>793</v>
      </c>
      <c r="N291" s="362"/>
      <c r="O291" s="1"/>
      <c r="P291" s="1"/>
      <c r="Q291" s="1"/>
      <c r="R291" s="1"/>
      <c r="S291" s="1"/>
      <c r="T291" s="1"/>
      <c r="U291" s="1"/>
      <c r="V291" s="1"/>
      <c r="W291" s="1"/>
      <c r="X291" s="1"/>
      <c r="Y291" s="1"/>
      <c r="Z291" s="228"/>
      <c r="AA291" s="228"/>
      <c r="AB291" s="228"/>
      <c r="AC291" s="228"/>
      <c r="AD291" s="228"/>
      <c r="AE291" s="228"/>
      <c r="AF291" s="228"/>
      <c r="AG291" s="228"/>
      <c r="AH291" s="228"/>
    </row>
    <row r="292" spans="1:34" ht="15.75" customHeight="1">
      <c r="A292" s="369"/>
      <c r="B292" s="135"/>
      <c r="C292" s="19">
        <v>4</v>
      </c>
      <c r="D292" s="725" t="s">
        <v>705</v>
      </c>
      <c r="E292" s="654"/>
      <c r="F292" s="657"/>
      <c r="G292" s="392" t="s">
        <v>794</v>
      </c>
      <c r="H292" s="27" t="s">
        <v>194</v>
      </c>
      <c r="I292" s="27">
        <v>1</v>
      </c>
      <c r="J292" s="27">
        <v>0.5</v>
      </c>
      <c r="K292" s="302">
        <f t="shared" si="23"/>
        <v>0.5</v>
      </c>
      <c r="L292" s="318" t="s">
        <v>795</v>
      </c>
      <c r="M292" s="253" t="s">
        <v>796</v>
      </c>
      <c r="N292" s="362"/>
      <c r="O292" s="1"/>
      <c r="P292" s="1"/>
      <c r="Q292" s="1"/>
      <c r="R292" s="1"/>
      <c r="S292" s="1"/>
      <c r="T292" s="1"/>
      <c r="U292" s="1"/>
      <c r="V292" s="1"/>
      <c r="W292" s="1"/>
      <c r="X292" s="1"/>
      <c r="Y292" s="1"/>
      <c r="Z292" s="228"/>
      <c r="AA292" s="228"/>
      <c r="AB292" s="228"/>
      <c r="AC292" s="228"/>
      <c r="AD292" s="228"/>
      <c r="AE292" s="228"/>
      <c r="AF292" s="228"/>
      <c r="AG292" s="228"/>
      <c r="AH292" s="228"/>
    </row>
    <row r="293" spans="1:34" ht="15.75" customHeight="1">
      <c r="A293" s="369"/>
      <c r="B293" s="135"/>
      <c r="C293" s="19">
        <v>5</v>
      </c>
      <c r="D293" s="725" t="s">
        <v>714</v>
      </c>
      <c r="E293" s="654"/>
      <c r="F293" s="657"/>
      <c r="G293" s="392">
        <v>44525</v>
      </c>
      <c r="H293" s="27" t="s">
        <v>194</v>
      </c>
      <c r="I293" s="27">
        <v>1</v>
      </c>
      <c r="J293" s="27">
        <v>0.5</v>
      </c>
      <c r="K293" s="302">
        <f t="shared" si="23"/>
        <v>0.5</v>
      </c>
      <c r="L293" s="318" t="s">
        <v>797</v>
      </c>
      <c r="M293" s="253" t="s">
        <v>798</v>
      </c>
      <c r="N293" s="393"/>
      <c r="O293" s="1"/>
      <c r="P293" s="1"/>
      <c r="Q293" s="1"/>
      <c r="R293" s="1"/>
      <c r="S293" s="1"/>
      <c r="T293" s="1"/>
      <c r="U293" s="1"/>
      <c r="V293" s="1"/>
      <c r="W293" s="1"/>
      <c r="X293" s="1"/>
      <c r="Y293" s="1"/>
      <c r="Z293" s="228"/>
      <c r="AA293" s="228"/>
      <c r="AB293" s="228"/>
      <c r="AC293" s="228"/>
      <c r="AD293" s="228"/>
      <c r="AE293" s="228"/>
      <c r="AF293" s="228"/>
      <c r="AG293" s="228"/>
      <c r="AH293" s="228"/>
    </row>
    <row r="294" spans="1:34" ht="15.75" customHeight="1">
      <c r="A294" s="369"/>
      <c r="B294" s="135"/>
      <c r="C294" s="19">
        <v>6</v>
      </c>
      <c r="D294" s="725" t="s">
        <v>660</v>
      </c>
      <c r="E294" s="654"/>
      <c r="F294" s="657"/>
      <c r="G294" s="392" t="s">
        <v>799</v>
      </c>
      <c r="H294" s="27" t="s">
        <v>194</v>
      </c>
      <c r="I294" s="27">
        <v>1</v>
      </c>
      <c r="J294" s="27">
        <v>0.5</v>
      </c>
      <c r="K294" s="302">
        <f t="shared" si="23"/>
        <v>0.5</v>
      </c>
      <c r="L294" s="318" t="s">
        <v>800</v>
      </c>
      <c r="M294" s="253" t="s">
        <v>801</v>
      </c>
      <c r="N294" s="362"/>
      <c r="O294" s="1"/>
      <c r="P294" s="1"/>
      <c r="Q294" s="1"/>
      <c r="R294" s="1"/>
      <c r="S294" s="1"/>
      <c r="T294" s="1"/>
      <c r="U294" s="1"/>
      <c r="V294" s="1"/>
      <c r="W294" s="1"/>
      <c r="X294" s="1"/>
      <c r="Y294" s="1"/>
      <c r="Z294" s="228"/>
      <c r="AA294" s="228"/>
      <c r="AB294" s="228"/>
      <c r="AC294" s="228"/>
      <c r="AD294" s="228"/>
      <c r="AE294" s="228"/>
      <c r="AF294" s="228"/>
      <c r="AG294" s="228"/>
      <c r="AH294" s="228"/>
    </row>
    <row r="295" spans="1:34" ht="19.5" customHeight="1">
      <c r="A295" s="381"/>
      <c r="B295" s="385"/>
      <c r="C295" s="19"/>
      <c r="D295" s="727" t="s">
        <v>802</v>
      </c>
      <c r="E295" s="654"/>
      <c r="F295" s="657"/>
      <c r="G295" s="727"/>
      <c r="H295" s="657"/>
      <c r="I295" s="27">
        <f>SUM(I289:I294)</f>
        <v>6</v>
      </c>
      <c r="J295" s="27"/>
      <c r="K295" s="365">
        <f>SUM(K289:K294)</f>
        <v>3</v>
      </c>
      <c r="L295" s="245"/>
      <c r="M295" s="246"/>
      <c r="N295" s="238"/>
      <c r="O295" s="5"/>
      <c r="P295" s="5"/>
      <c r="Q295" s="5"/>
      <c r="R295" s="5"/>
      <c r="S295" s="5"/>
      <c r="T295" s="5"/>
      <c r="U295" s="5"/>
      <c r="V295" s="5"/>
      <c r="W295" s="5"/>
      <c r="X295" s="5"/>
      <c r="Y295" s="5"/>
      <c r="Z295" s="228"/>
      <c r="AA295" s="228"/>
      <c r="AB295" s="228"/>
      <c r="AC295" s="228"/>
      <c r="AD295" s="228"/>
      <c r="AE295" s="228"/>
      <c r="AF295" s="228"/>
      <c r="AG295" s="228"/>
      <c r="AH295" s="228"/>
    </row>
    <row r="296" spans="1:34" ht="16.5" customHeight="1">
      <c r="A296" s="381"/>
      <c r="B296" s="385"/>
      <c r="C296" s="719" t="s">
        <v>741</v>
      </c>
      <c r="D296" s="654"/>
      <c r="E296" s="654"/>
      <c r="F296" s="654"/>
      <c r="G296" s="654"/>
      <c r="H296" s="654"/>
      <c r="I296" s="654"/>
      <c r="J296" s="654"/>
      <c r="K296" s="654"/>
      <c r="L296" s="726"/>
      <c r="M296" s="234"/>
      <c r="N296" s="238"/>
      <c r="O296" s="5"/>
      <c r="P296" s="5"/>
      <c r="Q296" s="5"/>
      <c r="R296" s="5"/>
      <c r="S296" s="5"/>
      <c r="T296" s="5"/>
      <c r="U296" s="5"/>
      <c r="V296" s="5"/>
      <c r="W296" s="5"/>
      <c r="X296" s="5"/>
      <c r="Y296" s="5"/>
      <c r="Z296" s="228"/>
      <c r="AA296" s="228"/>
      <c r="AB296" s="228"/>
      <c r="AC296" s="228"/>
      <c r="AD296" s="228"/>
      <c r="AE296" s="228"/>
      <c r="AF296" s="228"/>
      <c r="AG296" s="228"/>
      <c r="AH296" s="228"/>
    </row>
    <row r="297" spans="1:34" ht="16.5" customHeight="1">
      <c r="A297" s="381"/>
      <c r="B297" s="385"/>
      <c r="C297" s="290">
        <v>1</v>
      </c>
      <c r="D297" s="724" t="s">
        <v>803</v>
      </c>
      <c r="E297" s="654"/>
      <c r="F297" s="657"/>
      <c r="G297" s="361">
        <v>43207</v>
      </c>
      <c r="H297" s="27" t="s">
        <v>194</v>
      </c>
      <c r="I297" s="108">
        <v>1</v>
      </c>
      <c r="J297" s="11">
        <v>0.5</v>
      </c>
      <c r="K297" s="302">
        <f t="shared" ref="K297:K304" si="24">I297*J297</f>
        <v>0.5</v>
      </c>
      <c r="L297" s="394" t="s">
        <v>804</v>
      </c>
      <c r="M297" s="389" t="s">
        <v>805</v>
      </c>
      <c r="N297" s="238"/>
      <c r="O297" s="5"/>
      <c r="P297" s="5"/>
      <c r="Q297" s="5"/>
      <c r="R297" s="5"/>
      <c r="S297" s="5"/>
      <c r="T297" s="5"/>
      <c r="U297" s="5"/>
      <c r="V297" s="5"/>
      <c r="W297" s="5"/>
      <c r="X297" s="5"/>
      <c r="Y297" s="5"/>
      <c r="Z297" s="228"/>
      <c r="AA297" s="228"/>
      <c r="AB297" s="228"/>
      <c r="AC297" s="228"/>
      <c r="AD297" s="228"/>
      <c r="AE297" s="228"/>
      <c r="AF297" s="228"/>
      <c r="AG297" s="228"/>
      <c r="AH297" s="228"/>
    </row>
    <row r="298" spans="1:34" ht="16.5" customHeight="1">
      <c r="A298" s="381"/>
      <c r="B298" s="385"/>
      <c r="C298" s="290">
        <v>2</v>
      </c>
      <c r="D298" s="724" t="s">
        <v>746</v>
      </c>
      <c r="E298" s="654"/>
      <c r="F298" s="657"/>
      <c r="G298" s="361">
        <v>43208</v>
      </c>
      <c r="H298" s="27" t="s">
        <v>194</v>
      </c>
      <c r="I298" s="108">
        <v>1</v>
      </c>
      <c r="J298" s="11">
        <v>0.5</v>
      </c>
      <c r="K298" s="302">
        <f t="shared" si="24"/>
        <v>0.5</v>
      </c>
      <c r="L298" s="394" t="s">
        <v>806</v>
      </c>
      <c r="M298" s="389" t="s">
        <v>807</v>
      </c>
      <c r="N298" s="238"/>
      <c r="O298" s="5"/>
      <c r="P298" s="5"/>
      <c r="Q298" s="5"/>
      <c r="R298" s="5"/>
      <c r="S298" s="5"/>
      <c r="T298" s="5"/>
      <c r="U298" s="5"/>
      <c r="V298" s="5"/>
      <c r="W298" s="5"/>
      <c r="X298" s="5"/>
      <c r="Y298" s="5"/>
      <c r="Z298" s="228"/>
      <c r="AA298" s="228"/>
      <c r="AB298" s="228"/>
      <c r="AC298" s="228"/>
      <c r="AD298" s="228"/>
      <c r="AE298" s="228"/>
      <c r="AF298" s="228"/>
      <c r="AG298" s="228"/>
      <c r="AH298" s="228"/>
    </row>
    <row r="299" spans="1:34" ht="16.5" customHeight="1">
      <c r="A299" s="381"/>
      <c r="B299" s="385"/>
      <c r="C299" s="290">
        <v>3</v>
      </c>
      <c r="D299" s="724" t="s">
        <v>748</v>
      </c>
      <c r="E299" s="654"/>
      <c r="F299" s="657"/>
      <c r="G299" s="361">
        <v>43209</v>
      </c>
      <c r="H299" s="27" t="s">
        <v>194</v>
      </c>
      <c r="I299" s="108">
        <v>1</v>
      </c>
      <c r="J299" s="11">
        <v>0.5</v>
      </c>
      <c r="K299" s="302">
        <f t="shared" si="24"/>
        <v>0.5</v>
      </c>
      <c r="L299" s="394" t="s">
        <v>808</v>
      </c>
      <c r="M299" s="389" t="s">
        <v>809</v>
      </c>
      <c r="N299" s="238"/>
      <c r="O299" s="5"/>
      <c r="P299" s="5"/>
      <c r="Q299" s="5"/>
      <c r="R299" s="5"/>
      <c r="S299" s="5"/>
      <c r="T299" s="5"/>
      <c r="U299" s="5"/>
      <c r="V299" s="5"/>
      <c r="W299" s="5"/>
      <c r="X299" s="5"/>
      <c r="Y299" s="5"/>
      <c r="Z299" s="228"/>
      <c r="AA299" s="228"/>
      <c r="AB299" s="228"/>
      <c r="AC299" s="228"/>
      <c r="AD299" s="228"/>
      <c r="AE299" s="228"/>
      <c r="AF299" s="228"/>
      <c r="AG299" s="228"/>
      <c r="AH299" s="228"/>
    </row>
    <row r="300" spans="1:34" ht="19.5" customHeight="1">
      <c r="A300" s="381"/>
      <c r="B300" s="385"/>
      <c r="C300" s="290">
        <v>4</v>
      </c>
      <c r="D300" s="724" t="s">
        <v>750</v>
      </c>
      <c r="E300" s="654"/>
      <c r="F300" s="657"/>
      <c r="G300" s="361">
        <v>43290</v>
      </c>
      <c r="H300" s="27" t="s">
        <v>194</v>
      </c>
      <c r="I300" s="108">
        <v>1</v>
      </c>
      <c r="J300" s="11">
        <v>0.5</v>
      </c>
      <c r="K300" s="302">
        <f t="shared" si="24"/>
        <v>0.5</v>
      </c>
      <c r="L300" s="394" t="s">
        <v>810</v>
      </c>
      <c r="M300" s="253" t="s">
        <v>811</v>
      </c>
      <c r="N300" s="362"/>
      <c r="O300" s="5"/>
      <c r="P300" s="5"/>
      <c r="Q300" s="5"/>
      <c r="R300" s="5"/>
      <c r="S300" s="5"/>
      <c r="T300" s="5"/>
      <c r="U300" s="5"/>
      <c r="V300" s="5"/>
      <c r="W300" s="5"/>
      <c r="X300" s="5"/>
      <c r="Y300" s="5"/>
      <c r="Z300" s="228"/>
      <c r="AA300" s="228"/>
      <c r="AB300" s="228"/>
      <c r="AC300" s="228"/>
      <c r="AD300" s="228"/>
      <c r="AE300" s="228"/>
      <c r="AF300" s="228"/>
      <c r="AG300" s="228"/>
      <c r="AH300" s="228"/>
    </row>
    <row r="301" spans="1:34" ht="19.5" customHeight="1">
      <c r="A301" s="381"/>
      <c r="B301" s="385"/>
      <c r="C301" s="290">
        <v>5</v>
      </c>
      <c r="D301" s="724" t="s">
        <v>812</v>
      </c>
      <c r="E301" s="654"/>
      <c r="F301" s="657"/>
      <c r="G301" s="361">
        <v>43376</v>
      </c>
      <c r="H301" s="27" t="s">
        <v>194</v>
      </c>
      <c r="I301" s="108">
        <v>1</v>
      </c>
      <c r="J301" s="11">
        <v>0.5</v>
      </c>
      <c r="K301" s="302">
        <f t="shared" si="24"/>
        <v>0.5</v>
      </c>
      <c r="L301" s="394" t="s">
        <v>813</v>
      </c>
      <c r="M301" s="253" t="s">
        <v>814</v>
      </c>
      <c r="N301" s="362"/>
      <c r="O301" s="5"/>
      <c r="P301" s="5"/>
      <c r="Q301" s="5"/>
      <c r="R301" s="5"/>
      <c r="S301" s="5"/>
      <c r="T301" s="5"/>
      <c r="U301" s="5"/>
      <c r="V301" s="5"/>
      <c r="W301" s="5"/>
      <c r="X301" s="5"/>
      <c r="Y301" s="5"/>
      <c r="Z301" s="228"/>
      <c r="AA301" s="228"/>
      <c r="AB301" s="228"/>
      <c r="AC301" s="228"/>
      <c r="AD301" s="228"/>
      <c r="AE301" s="228"/>
      <c r="AF301" s="228"/>
      <c r="AG301" s="228"/>
      <c r="AH301" s="228"/>
    </row>
    <row r="302" spans="1:34" ht="16.5" customHeight="1">
      <c r="A302" s="381"/>
      <c r="B302" s="385"/>
      <c r="C302" s="290">
        <v>6</v>
      </c>
      <c r="D302" s="724" t="s">
        <v>660</v>
      </c>
      <c r="E302" s="654"/>
      <c r="F302" s="657"/>
      <c r="G302" s="361">
        <v>44153</v>
      </c>
      <c r="H302" s="27" t="s">
        <v>194</v>
      </c>
      <c r="I302" s="108">
        <v>1</v>
      </c>
      <c r="J302" s="11">
        <v>0.5</v>
      </c>
      <c r="K302" s="302">
        <f t="shared" si="24"/>
        <v>0.5</v>
      </c>
      <c r="L302" s="394" t="s">
        <v>815</v>
      </c>
      <c r="M302" s="389" t="s">
        <v>816</v>
      </c>
      <c r="N302" s="238"/>
      <c r="O302" s="5"/>
      <c r="P302" s="5"/>
      <c r="Q302" s="5"/>
      <c r="R302" s="5"/>
      <c r="S302" s="5"/>
      <c r="T302" s="5"/>
      <c r="U302" s="5"/>
      <c r="V302" s="5"/>
      <c r="W302" s="5"/>
      <c r="X302" s="5"/>
      <c r="Y302" s="5"/>
      <c r="Z302" s="228"/>
      <c r="AA302" s="228"/>
      <c r="AB302" s="228"/>
      <c r="AC302" s="228"/>
      <c r="AD302" s="228"/>
      <c r="AE302" s="228"/>
      <c r="AF302" s="228"/>
      <c r="AG302" s="228"/>
      <c r="AH302" s="228"/>
    </row>
    <row r="303" spans="1:34" ht="19.5" customHeight="1">
      <c r="A303" s="381"/>
      <c r="B303" s="385"/>
      <c r="C303" s="290">
        <v>7</v>
      </c>
      <c r="D303" s="724" t="s">
        <v>669</v>
      </c>
      <c r="E303" s="654"/>
      <c r="F303" s="657"/>
      <c r="G303" s="361" t="s">
        <v>817</v>
      </c>
      <c r="H303" s="27" t="s">
        <v>194</v>
      </c>
      <c r="I303" s="108">
        <v>1</v>
      </c>
      <c r="J303" s="11">
        <v>0.5</v>
      </c>
      <c r="K303" s="302">
        <f t="shared" si="24"/>
        <v>0.5</v>
      </c>
      <c r="L303" s="394" t="s">
        <v>818</v>
      </c>
      <c r="M303" s="253" t="s">
        <v>819</v>
      </c>
      <c r="N303" s="362"/>
      <c r="O303" s="5"/>
      <c r="P303" s="5"/>
      <c r="Q303" s="5"/>
      <c r="R303" s="5"/>
      <c r="S303" s="5"/>
      <c r="T303" s="5"/>
      <c r="U303" s="5"/>
      <c r="V303" s="5"/>
      <c r="W303" s="5"/>
      <c r="X303" s="5"/>
      <c r="Y303" s="5"/>
      <c r="Z303" s="228"/>
      <c r="AA303" s="228"/>
      <c r="AB303" s="228"/>
      <c r="AC303" s="228"/>
      <c r="AD303" s="228"/>
      <c r="AE303" s="228"/>
      <c r="AF303" s="228"/>
      <c r="AG303" s="228"/>
      <c r="AH303" s="228"/>
    </row>
    <row r="304" spans="1:34" ht="19.5" customHeight="1">
      <c r="A304" s="381"/>
      <c r="B304" s="385"/>
      <c r="C304" s="290">
        <v>8</v>
      </c>
      <c r="D304" s="724" t="s">
        <v>686</v>
      </c>
      <c r="E304" s="654"/>
      <c r="F304" s="657"/>
      <c r="G304" s="361" t="s">
        <v>820</v>
      </c>
      <c r="H304" s="27" t="s">
        <v>194</v>
      </c>
      <c r="I304" s="108">
        <v>1</v>
      </c>
      <c r="J304" s="11">
        <v>0.5</v>
      </c>
      <c r="K304" s="302">
        <f t="shared" si="24"/>
        <v>0.5</v>
      </c>
      <c r="L304" s="394" t="s">
        <v>821</v>
      </c>
      <c r="M304" s="253" t="s">
        <v>822</v>
      </c>
      <c r="N304" s="362"/>
      <c r="O304" s="5"/>
      <c r="P304" s="5"/>
      <c r="Q304" s="5"/>
      <c r="R304" s="5"/>
      <c r="S304" s="5"/>
      <c r="T304" s="5"/>
      <c r="U304" s="5"/>
      <c r="V304" s="5"/>
      <c r="W304" s="5"/>
      <c r="X304" s="5"/>
      <c r="Y304" s="5"/>
      <c r="Z304" s="228"/>
      <c r="AA304" s="228"/>
      <c r="AB304" s="228"/>
      <c r="AC304" s="228"/>
      <c r="AD304" s="228"/>
      <c r="AE304" s="228"/>
      <c r="AF304" s="228"/>
      <c r="AG304" s="228"/>
      <c r="AH304" s="228"/>
    </row>
    <row r="305" spans="1:34" ht="19.5" customHeight="1">
      <c r="A305" s="381"/>
      <c r="B305" s="385"/>
      <c r="C305" s="19"/>
      <c r="D305" s="727" t="s">
        <v>823</v>
      </c>
      <c r="E305" s="654"/>
      <c r="F305" s="657"/>
      <c r="G305" s="727"/>
      <c r="H305" s="657"/>
      <c r="I305" s="27">
        <f>SUM(I297:I304)</f>
        <v>8</v>
      </c>
      <c r="J305" s="27"/>
      <c r="K305" s="365">
        <f>SUM(K297:K304)</f>
        <v>4</v>
      </c>
      <c r="L305" s="245"/>
      <c r="M305" s="246"/>
      <c r="N305" s="238"/>
      <c r="O305" s="5"/>
      <c r="P305" s="5"/>
      <c r="Q305" s="5"/>
      <c r="R305" s="5"/>
      <c r="S305" s="5"/>
      <c r="T305" s="5"/>
      <c r="U305" s="5"/>
      <c r="V305" s="5"/>
      <c r="W305" s="5"/>
      <c r="X305" s="5"/>
      <c r="Y305" s="5"/>
      <c r="Z305" s="228"/>
      <c r="AA305" s="228"/>
      <c r="AB305" s="228"/>
      <c r="AC305" s="228"/>
      <c r="AD305" s="228"/>
      <c r="AE305" s="228"/>
      <c r="AF305" s="228"/>
      <c r="AG305" s="228"/>
      <c r="AH305" s="228"/>
    </row>
    <row r="306" spans="1:34" ht="21" customHeight="1">
      <c r="A306" s="395"/>
      <c r="B306" s="9" t="s">
        <v>195</v>
      </c>
      <c r="C306" s="722" t="s">
        <v>196</v>
      </c>
      <c r="D306" s="654"/>
      <c r="E306" s="654"/>
      <c r="F306" s="654"/>
      <c r="G306" s="654"/>
      <c r="H306" s="654"/>
      <c r="I306" s="654"/>
      <c r="J306" s="657"/>
      <c r="K306" s="28">
        <f>K322</f>
        <v>36</v>
      </c>
      <c r="L306" s="245"/>
      <c r="M306" s="246"/>
      <c r="N306" s="238"/>
      <c r="O306" s="5"/>
      <c r="P306" s="5"/>
      <c r="Q306" s="5"/>
      <c r="R306" s="5"/>
      <c r="S306" s="5"/>
      <c r="T306" s="5"/>
      <c r="U306" s="5"/>
      <c r="V306" s="5"/>
      <c r="W306" s="5"/>
      <c r="X306" s="5"/>
      <c r="Y306" s="5"/>
      <c r="Z306" s="228"/>
      <c r="AA306" s="228"/>
      <c r="AB306" s="228"/>
      <c r="AC306" s="228"/>
      <c r="AD306" s="228"/>
      <c r="AE306" s="228"/>
      <c r="AF306" s="228"/>
      <c r="AG306" s="228"/>
      <c r="AH306" s="228"/>
    </row>
    <row r="307" spans="1:34" ht="19.5" customHeight="1">
      <c r="A307" s="396"/>
      <c r="B307" s="135"/>
      <c r="C307" s="719" t="s">
        <v>824</v>
      </c>
      <c r="D307" s="654"/>
      <c r="E307" s="654"/>
      <c r="F307" s="657"/>
      <c r="G307" s="354"/>
      <c r="H307" s="9"/>
      <c r="I307" s="309"/>
      <c r="J307" s="9"/>
      <c r="K307" s="309"/>
      <c r="L307" s="245"/>
      <c r="M307" s="246"/>
      <c r="N307" s="238"/>
      <c r="O307" s="397"/>
      <c r="P307" s="397"/>
      <c r="Q307" s="397"/>
      <c r="R307" s="397"/>
      <c r="S307" s="397"/>
      <c r="T307" s="397"/>
      <c r="U307" s="397"/>
      <c r="V307" s="397"/>
      <c r="W307" s="397"/>
      <c r="X307" s="397"/>
      <c r="Y307" s="397"/>
      <c r="Z307" s="398"/>
      <c r="AA307" s="228"/>
      <c r="AB307" s="228"/>
      <c r="AC307" s="228"/>
      <c r="AD307" s="228"/>
      <c r="AE307" s="228"/>
      <c r="AF307" s="228"/>
      <c r="AG307" s="228"/>
      <c r="AH307" s="228"/>
    </row>
    <row r="308" spans="1:34" ht="35.25" customHeight="1">
      <c r="A308" s="150"/>
      <c r="B308" s="135"/>
      <c r="C308" s="19">
        <v>1</v>
      </c>
      <c r="D308" s="725" t="s">
        <v>825</v>
      </c>
      <c r="E308" s="654"/>
      <c r="F308" s="654"/>
      <c r="G308" s="297" t="s">
        <v>826</v>
      </c>
      <c r="H308" s="765" t="s">
        <v>827</v>
      </c>
      <c r="I308" s="302">
        <v>1</v>
      </c>
      <c r="J308" s="399">
        <v>2</v>
      </c>
      <c r="K308" s="302">
        <f t="shared" ref="K308:K321" si="25">I308*J308</f>
        <v>2</v>
      </c>
      <c r="L308" s="400" t="s">
        <v>828</v>
      </c>
      <c r="M308" s="251" t="s">
        <v>829</v>
      </c>
      <c r="N308" s="733"/>
      <c r="O308" s="397"/>
      <c r="P308" s="397"/>
      <c r="Q308" s="397"/>
      <c r="R308" s="397"/>
      <c r="S308" s="397"/>
      <c r="T308" s="397"/>
      <c r="U308" s="397"/>
      <c r="V308" s="397"/>
      <c r="W308" s="397"/>
      <c r="X308" s="397"/>
      <c r="Y308" s="397"/>
      <c r="Z308" s="398"/>
      <c r="AA308" s="228"/>
      <c r="AB308" s="228"/>
      <c r="AC308" s="228"/>
      <c r="AD308" s="228"/>
      <c r="AE308" s="228"/>
      <c r="AF308" s="228"/>
      <c r="AG308" s="228"/>
      <c r="AH308" s="228"/>
    </row>
    <row r="309" spans="1:34" ht="34.5" customHeight="1">
      <c r="A309" s="150"/>
      <c r="B309" s="135"/>
      <c r="C309" s="19">
        <v>2</v>
      </c>
      <c r="D309" s="725" t="s">
        <v>830</v>
      </c>
      <c r="E309" s="654"/>
      <c r="F309" s="654"/>
      <c r="G309" s="297" t="s">
        <v>831</v>
      </c>
      <c r="H309" s="766"/>
      <c r="I309" s="302">
        <v>1</v>
      </c>
      <c r="J309" s="399">
        <v>2</v>
      </c>
      <c r="K309" s="302">
        <f t="shared" si="25"/>
        <v>2</v>
      </c>
      <c r="L309" s="400" t="s">
        <v>832</v>
      </c>
      <c r="M309" s="401" t="s">
        <v>833</v>
      </c>
      <c r="N309" s="651"/>
      <c r="O309" s="397"/>
      <c r="P309" s="397"/>
      <c r="Q309" s="397"/>
      <c r="R309" s="397"/>
      <c r="S309" s="397"/>
      <c r="T309" s="397"/>
      <c r="U309" s="397"/>
      <c r="V309" s="397"/>
      <c r="W309" s="397"/>
      <c r="X309" s="397"/>
      <c r="Y309" s="397"/>
      <c r="Z309" s="398"/>
      <c r="AA309" s="228"/>
      <c r="AB309" s="228"/>
      <c r="AC309" s="228"/>
      <c r="AD309" s="228"/>
      <c r="AE309" s="228"/>
      <c r="AF309" s="228"/>
      <c r="AG309" s="228"/>
      <c r="AH309" s="228"/>
    </row>
    <row r="310" spans="1:34" ht="33.75" customHeight="1">
      <c r="A310" s="150"/>
      <c r="B310" s="135"/>
      <c r="C310" s="19">
        <v>3</v>
      </c>
      <c r="D310" s="725" t="s">
        <v>834</v>
      </c>
      <c r="E310" s="654"/>
      <c r="F310" s="657"/>
      <c r="G310" s="297" t="s">
        <v>835</v>
      </c>
      <c r="H310" s="766"/>
      <c r="I310" s="302">
        <v>2</v>
      </c>
      <c r="J310" s="399">
        <v>2</v>
      </c>
      <c r="K310" s="302">
        <f t="shared" si="25"/>
        <v>4</v>
      </c>
      <c r="L310" s="400" t="s">
        <v>836</v>
      </c>
      <c r="M310" s="401" t="s">
        <v>837</v>
      </c>
      <c r="N310" s="652"/>
      <c r="O310" s="397"/>
      <c r="P310" s="397"/>
      <c r="Q310" s="397"/>
      <c r="R310" s="397"/>
      <c r="S310" s="397"/>
      <c r="T310" s="397"/>
      <c r="U310" s="397"/>
      <c r="V310" s="397"/>
      <c r="W310" s="397"/>
      <c r="X310" s="397"/>
      <c r="Y310" s="397"/>
      <c r="Z310" s="398"/>
      <c r="AA310" s="228"/>
      <c r="AB310" s="228"/>
      <c r="AC310" s="228"/>
      <c r="AD310" s="228"/>
      <c r="AE310" s="228"/>
      <c r="AF310" s="228"/>
      <c r="AG310" s="228"/>
      <c r="AH310" s="228"/>
    </row>
    <row r="311" spans="1:34" ht="34.5" customHeight="1">
      <c r="A311" s="150"/>
      <c r="B311" s="135"/>
      <c r="C311" s="19">
        <v>4</v>
      </c>
      <c r="D311" s="725" t="s">
        <v>838</v>
      </c>
      <c r="E311" s="654"/>
      <c r="F311" s="657"/>
      <c r="G311" s="297" t="s">
        <v>839</v>
      </c>
      <c r="H311" s="766"/>
      <c r="I311" s="302">
        <v>2</v>
      </c>
      <c r="J311" s="399">
        <v>2</v>
      </c>
      <c r="K311" s="302">
        <f t="shared" si="25"/>
        <v>4</v>
      </c>
      <c r="L311" s="400" t="s">
        <v>840</v>
      </c>
      <c r="M311" s="251" t="s">
        <v>841</v>
      </c>
      <c r="N311" s="733"/>
      <c r="O311" s="397"/>
      <c r="P311" s="397"/>
      <c r="Q311" s="397"/>
      <c r="R311" s="397"/>
      <c r="S311" s="397"/>
      <c r="T311" s="397"/>
      <c r="U311" s="397"/>
      <c r="V311" s="397"/>
      <c r="W311" s="397"/>
      <c r="X311" s="397"/>
      <c r="Y311" s="397"/>
      <c r="Z311" s="398"/>
      <c r="AA311" s="228"/>
      <c r="AB311" s="228"/>
      <c r="AC311" s="228"/>
      <c r="AD311" s="228"/>
      <c r="AE311" s="228"/>
      <c r="AF311" s="228"/>
      <c r="AG311" s="228"/>
      <c r="AH311" s="228"/>
    </row>
    <row r="312" spans="1:34" ht="34.5" customHeight="1">
      <c r="A312" s="150"/>
      <c r="B312" s="135"/>
      <c r="C312" s="19">
        <v>5</v>
      </c>
      <c r="D312" s="725" t="s">
        <v>842</v>
      </c>
      <c r="E312" s="654"/>
      <c r="F312" s="657"/>
      <c r="G312" s="297" t="s">
        <v>843</v>
      </c>
      <c r="H312" s="766"/>
      <c r="I312" s="302">
        <v>2</v>
      </c>
      <c r="J312" s="399">
        <v>2</v>
      </c>
      <c r="K312" s="302">
        <f t="shared" si="25"/>
        <v>4</v>
      </c>
      <c r="L312" s="402" t="s">
        <v>844</v>
      </c>
      <c r="M312" s="319" t="s">
        <v>845</v>
      </c>
      <c r="N312" s="651"/>
      <c r="O312" s="397"/>
      <c r="P312" s="397"/>
      <c r="Q312" s="397"/>
      <c r="R312" s="397"/>
      <c r="S312" s="397"/>
      <c r="T312" s="397"/>
      <c r="U312" s="397"/>
      <c r="V312" s="397"/>
      <c r="W312" s="397"/>
      <c r="X312" s="397"/>
      <c r="Y312" s="397"/>
      <c r="Z312" s="398"/>
      <c r="AA312" s="228"/>
      <c r="AB312" s="228"/>
      <c r="AC312" s="228"/>
      <c r="AD312" s="228"/>
      <c r="AE312" s="228"/>
      <c r="AF312" s="228"/>
      <c r="AG312" s="228"/>
      <c r="AH312" s="228"/>
    </row>
    <row r="313" spans="1:34" ht="33.75" customHeight="1">
      <c r="A313" s="150"/>
      <c r="B313" s="135"/>
      <c r="C313" s="19">
        <v>6</v>
      </c>
      <c r="D313" s="725" t="s">
        <v>846</v>
      </c>
      <c r="E313" s="654"/>
      <c r="F313" s="657"/>
      <c r="G313" s="297" t="s">
        <v>847</v>
      </c>
      <c r="H313" s="766"/>
      <c r="I313" s="302">
        <v>2</v>
      </c>
      <c r="J313" s="403">
        <v>2</v>
      </c>
      <c r="K313" s="302">
        <f t="shared" si="25"/>
        <v>4</v>
      </c>
      <c r="L313" s="402" t="s">
        <v>848</v>
      </c>
      <c r="M313" s="319" t="s">
        <v>849</v>
      </c>
      <c r="N313" s="651"/>
      <c r="O313" s="397"/>
      <c r="P313" s="397"/>
      <c r="Q313" s="397"/>
      <c r="R313" s="397"/>
      <c r="S313" s="397"/>
      <c r="T313" s="397"/>
      <c r="U313" s="397"/>
      <c r="V313" s="397"/>
      <c r="W313" s="397"/>
      <c r="X313" s="397"/>
      <c r="Y313" s="397"/>
      <c r="Z313" s="398"/>
      <c r="AA313" s="228"/>
      <c r="AB313" s="228"/>
      <c r="AC313" s="228"/>
      <c r="AD313" s="228"/>
      <c r="AE313" s="228"/>
      <c r="AF313" s="228"/>
      <c r="AG313" s="228"/>
      <c r="AH313" s="228"/>
    </row>
    <row r="314" spans="1:34" ht="36" customHeight="1">
      <c r="A314" s="150"/>
      <c r="B314" s="135"/>
      <c r="C314" s="19">
        <v>7</v>
      </c>
      <c r="D314" s="725" t="s">
        <v>850</v>
      </c>
      <c r="E314" s="654"/>
      <c r="F314" s="657"/>
      <c r="G314" s="297" t="s">
        <v>851</v>
      </c>
      <c r="H314" s="766"/>
      <c r="I314" s="302">
        <v>1</v>
      </c>
      <c r="J314" s="403">
        <v>2</v>
      </c>
      <c r="K314" s="302">
        <f t="shared" si="25"/>
        <v>2</v>
      </c>
      <c r="L314" s="402" t="s">
        <v>852</v>
      </c>
      <c r="M314" s="319" t="s">
        <v>853</v>
      </c>
      <c r="N314" s="651"/>
      <c r="O314" s="397"/>
      <c r="P314" s="397"/>
      <c r="Q314" s="397"/>
      <c r="R314" s="397"/>
      <c r="S314" s="397"/>
      <c r="T314" s="397"/>
      <c r="U314" s="397"/>
      <c r="V314" s="397"/>
      <c r="W314" s="397"/>
      <c r="X314" s="397"/>
      <c r="Y314" s="397"/>
      <c r="Z314" s="398"/>
      <c r="AA314" s="228"/>
      <c r="AB314" s="228"/>
      <c r="AC314" s="228"/>
      <c r="AD314" s="228"/>
      <c r="AE314" s="228"/>
      <c r="AF314" s="228"/>
      <c r="AG314" s="228"/>
      <c r="AH314" s="228"/>
    </row>
    <row r="315" spans="1:34" ht="36" customHeight="1">
      <c r="A315" s="150"/>
      <c r="B315" s="135"/>
      <c r="C315" s="19">
        <v>8</v>
      </c>
      <c r="D315" s="725" t="s">
        <v>854</v>
      </c>
      <c r="E315" s="654"/>
      <c r="F315" s="657"/>
      <c r="G315" s="297" t="s">
        <v>855</v>
      </c>
      <c r="H315" s="766"/>
      <c r="I315" s="302">
        <v>1</v>
      </c>
      <c r="J315" s="399">
        <v>2</v>
      </c>
      <c r="K315" s="302">
        <f t="shared" si="25"/>
        <v>2</v>
      </c>
      <c r="L315" s="402" t="s">
        <v>856</v>
      </c>
      <c r="M315" s="319" t="s">
        <v>857</v>
      </c>
      <c r="N315" s="651"/>
      <c r="O315" s="397"/>
      <c r="P315" s="397"/>
      <c r="Q315" s="397"/>
      <c r="R315" s="397"/>
      <c r="S315" s="397"/>
      <c r="T315" s="397"/>
      <c r="U315" s="397"/>
      <c r="V315" s="397"/>
      <c r="W315" s="397"/>
      <c r="X315" s="397"/>
      <c r="Y315" s="397"/>
      <c r="Z315" s="398"/>
      <c r="AA315" s="228"/>
      <c r="AB315" s="228"/>
      <c r="AC315" s="228"/>
      <c r="AD315" s="228"/>
      <c r="AE315" s="228"/>
      <c r="AF315" s="228"/>
      <c r="AG315" s="228"/>
      <c r="AH315" s="228"/>
    </row>
    <row r="316" spans="1:34" ht="36" customHeight="1">
      <c r="A316" s="150"/>
      <c r="B316" s="135"/>
      <c r="C316" s="19">
        <v>9</v>
      </c>
      <c r="D316" s="725" t="s">
        <v>858</v>
      </c>
      <c r="E316" s="654"/>
      <c r="F316" s="657"/>
      <c r="G316" s="297" t="s">
        <v>859</v>
      </c>
      <c r="H316" s="766"/>
      <c r="I316" s="302">
        <v>1</v>
      </c>
      <c r="J316" s="403">
        <v>2</v>
      </c>
      <c r="K316" s="302">
        <f t="shared" si="25"/>
        <v>2</v>
      </c>
      <c r="L316" s="402" t="s">
        <v>860</v>
      </c>
      <c r="M316" s="319" t="s">
        <v>861</v>
      </c>
      <c r="N316" s="651"/>
      <c r="O316" s="397"/>
      <c r="P316" s="397"/>
      <c r="Q316" s="397"/>
      <c r="R316" s="397"/>
      <c r="S316" s="397"/>
      <c r="T316" s="397"/>
      <c r="U316" s="397"/>
      <c r="V316" s="397"/>
      <c r="W316" s="397"/>
      <c r="X316" s="397"/>
      <c r="Y316" s="397"/>
      <c r="Z316" s="398"/>
      <c r="AA316" s="228"/>
      <c r="AB316" s="228"/>
      <c r="AC316" s="228"/>
      <c r="AD316" s="228"/>
      <c r="AE316" s="228"/>
      <c r="AF316" s="228"/>
      <c r="AG316" s="228"/>
      <c r="AH316" s="228"/>
    </row>
    <row r="317" spans="1:34" ht="36" customHeight="1">
      <c r="A317" s="150"/>
      <c r="B317" s="135"/>
      <c r="C317" s="19">
        <v>10</v>
      </c>
      <c r="D317" s="725" t="s">
        <v>862</v>
      </c>
      <c r="E317" s="654"/>
      <c r="F317" s="657"/>
      <c r="G317" s="297" t="s">
        <v>863</v>
      </c>
      <c r="H317" s="766"/>
      <c r="I317" s="302">
        <v>1</v>
      </c>
      <c r="J317" s="399">
        <v>2</v>
      </c>
      <c r="K317" s="302">
        <f t="shared" si="25"/>
        <v>2</v>
      </c>
      <c r="L317" s="402" t="s">
        <v>864</v>
      </c>
      <c r="M317" s="319" t="s">
        <v>865</v>
      </c>
      <c r="N317" s="651"/>
      <c r="O317" s="397"/>
      <c r="P317" s="397"/>
      <c r="Q317" s="397"/>
      <c r="R317" s="397"/>
      <c r="S317" s="397"/>
      <c r="T317" s="397"/>
      <c r="U317" s="397"/>
      <c r="V317" s="397"/>
      <c r="W317" s="397"/>
      <c r="X317" s="397"/>
      <c r="Y317" s="397"/>
      <c r="Z317" s="398"/>
      <c r="AA317" s="228"/>
      <c r="AB317" s="228"/>
      <c r="AC317" s="228"/>
      <c r="AD317" s="228"/>
      <c r="AE317" s="228"/>
      <c r="AF317" s="228"/>
      <c r="AG317" s="228"/>
      <c r="AH317" s="228"/>
    </row>
    <row r="318" spans="1:34" ht="36" customHeight="1">
      <c r="A318" s="150"/>
      <c r="B318" s="135"/>
      <c r="C318" s="19">
        <v>11</v>
      </c>
      <c r="D318" s="725" t="s">
        <v>866</v>
      </c>
      <c r="E318" s="654"/>
      <c r="F318" s="657"/>
      <c r="G318" s="297" t="s">
        <v>867</v>
      </c>
      <c r="H318" s="766"/>
      <c r="I318" s="302">
        <v>1</v>
      </c>
      <c r="J318" s="399">
        <v>2</v>
      </c>
      <c r="K318" s="302">
        <f t="shared" si="25"/>
        <v>2</v>
      </c>
      <c r="L318" s="402" t="s">
        <v>868</v>
      </c>
      <c r="M318" s="319" t="s">
        <v>869</v>
      </c>
      <c r="N318" s="651"/>
      <c r="O318" s="397"/>
      <c r="P318" s="397"/>
      <c r="Q318" s="397"/>
      <c r="R318" s="397"/>
      <c r="S318" s="397"/>
      <c r="T318" s="397"/>
      <c r="U318" s="397"/>
      <c r="V318" s="397"/>
      <c r="W318" s="397"/>
      <c r="X318" s="397"/>
      <c r="Y318" s="397"/>
      <c r="Z318" s="398"/>
      <c r="AA318" s="228"/>
      <c r="AB318" s="228"/>
      <c r="AC318" s="228"/>
      <c r="AD318" s="228"/>
      <c r="AE318" s="228"/>
      <c r="AF318" s="228"/>
      <c r="AG318" s="228"/>
      <c r="AH318" s="228"/>
    </row>
    <row r="319" spans="1:34" ht="36" customHeight="1">
      <c r="A319" s="150"/>
      <c r="B319" s="135"/>
      <c r="C319" s="19">
        <v>12</v>
      </c>
      <c r="D319" s="725" t="s">
        <v>870</v>
      </c>
      <c r="E319" s="654"/>
      <c r="F319" s="657"/>
      <c r="G319" s="297" t="s">
        <v>871</v>
      </c>
      <c r="H319" s="766"/>
      <c r="I319" s="302">
        <v>1</v>
      </c>
      <c r="J319" s="403">
        <v>2</v>
      </c>
      <c r="K319" s="302">
        <f t="shared" si="25"/>
        <v>2</v>
      </c>
      <c r="L319" s="402" t="s">
        <v>872</v>
      </c>
      <c r="M319" s="319" t="s">
        <v>873</v>
      </c>
      <c r="N319" s="651"/>
      <c r="O319" s="397"/>
      <c r="P319" s="397"/>
      <c r="Q319" s="397"/>
      <c r="R319" s="397"/>
      <c r="S319" s="397"/>
      <c r="T319" s="397"/>
      <c r="U319" s="397"/>
      <c r="V319" s="397"/>
      <c r="W319" s="397"/>
      <c r="X319" s="397"/>
      <c r="Y319" s="397"/>
      <c r="Z319" s="398"/>
      <c r="AA319" s="228"/>
      <c r="AB319" s="228"/>
      <c r="AC319" s="228"/>
      <c r="AD319" s="228"/>
      <c r="AE319" s="228"/>
      <c r="AF319" s="228"/>
      <c r="AG319" s="228"/>
      <c r="AH319" s="228"/>
    </row>
    <row r="320" spans="1:34" ht="36" customHeight="1">
      <c r="A320" s="150"/>
      <c r="B320" s="135"/>
      <c r="C320" s="19">
        <v>13</v>
      </c>
      <c r="D320" s="725" t="s">
        <v>874</v>
      </c>
      <c r="E320" s="654"/>
      <c r="F320" s="657"/>
      <c r="G320" s="297" t="s">
        <v>542</v>
      </c>
      <c r="H320" s="766"/>
      <c r="I320" s="302">
        <v>1</v>
      </c>
      <c r="J320" s="302">
        <v>2</v>
      </c>
      <c r="K320" s="302">
        <f t="shared" si="25"/>
        <v>2</v>
      </c>
      <c r="L320" s="404" t="s">
        <v>875</v>
      </c>
      <c r="M320" s="319" t="s">
        <v>876</v>
      </c>
      <c r="N320" s="651"/>
      <c r="O320" s="397"/>
      <c r="P320" s="397"/>
      <c r="Q320" s="397"/>
      <c r="R320" s="397"/>
      <c r="S320" s="397"/>
      <c r="T320" s="397"/>
      <c r="U320" s="397"/>
      <c r="V320" s="397"/>
      <c r="W320" s="397"/>
      <c r="X320" s="397"/>
      <c r="Y320" s="397"/>
      <c r="Z320" s="398"/>
      <c r="AA320" s="228"/>
      <c r="AB320" s="228"/>
      <c r="AC320" s="228"/>
      <c r="AD320" s="228"/>
      <c r="AE320" s="228"/>
      <c r="AF320" s="228"/>
      <c r="AG320" s="228"/>
      <c r="AH320" s="228"/>
    </row>
    <row r="321" spans="1:34" ht="36" customHeight="1">
      <c r="A321" s="150"/>
      <c r="B321" s="135"/>
      <c r="C321" s="19">
        <v>14</v>
      </c>
      <c r="D321" s="725" t="s">
        <v>877</v>
      </c>
      <c r="E321" s="654"/>
      <c r="F321" s="657"/>
      <c r="G321" s="297" t="s">
        <v>878</v>
      </c>
      <c r="H321" s="766"/>
      <c r="I321" s="302">
        <v>1</v>
      </c>
      <c r="J321" s="302">
        <v>2</v>
      </c>
      <c r="K321" s="302">
        <f t="shared" si="25"/>
        <v>2</v>
      </c>
      <c r="L321" s="404" t="s">
        <v>879</v>
      </c>
      <c r="M321" s="319" t="s">
        <v>880</v>
      </c>
      <c r="N321" s="651"/>
      <c r="O321" s="397"/>
      <c r="P321" s="397"/>
      <c r="Q321" s="397"/>
      <c r="R321" s="397"/>
      <c r="S321" s="397"/>
      <c r="T321" s="397"/>
      <c r="U321" s="397"/>
      <c r="V321" s="397"/>
      <c r="W321" s="397"/>
      <c r="X321" s="397"/>
      <c r="Y321" s="397"/>
      <c r="Z321" s="398"/>
      <c r="AA321" s="228"/>
      <c r="AB321" s="228"/>
      <c r="AC321" s="228"/>
      <c r="AD321" s="228"/>
      <c r="AE321" s="228"/>
      <c r="AF321" s="228"/>
      <c r="AG321" s="228"/>
      <c r="AH321" s="228"/>
    </row>
    <row r="322" spans="1:34" ht="19.5" customHeight="1">
      <c r="A322" s="150"/>
      <c r="B322" s="135"/>
      <c r="C322" s="19"/>
      <c r="D322" s="727" t="s">
        <v>56</v>
      </c>
      <c r="E322" s="654"/>
      <c r="F322" s="657"/>
      <c r="G322" s="297"/>
      <c r="H322" s="767"/>
      <c r="I322" s="302"/>
      <c r="J322" s="379"/>
      <c r="K322" s="405">
        <f>SUM(K308:K321)</f>
        <v>36</v>
      </c>
      <c r="L322" s="271"/>
      <c r="M322" s="269"/>
      <c r="N322" s="652"/>
      <c r="O322" s="397"/>
      <c r="P322" s="397"/>
      <c r="Q322" s="397"/>
      <c r="R322" s="397"/>
      <c r="S322" s="397"/>
      <c r="T322" s="397"/>
      <c r="U322" s="397"/>
      <c r="V322" s="397"/>
      <c r="W322" s="397"/>
      <c r="X322" s="397"/>
      <c r="Y322" s="397"/>
      <c r="Z322" s="398"/>
      <c r="AA322" s="228"/>
      <c r="AB322" s="228"/>
      <c r="AC322" s="228"/>
      <c r="AD322" s="228"/>
      <c r="AE322" s="228"/>
      <c r="AF322" s="228"/>
      <c r="AG322" s="228"/>
      <c r="AH322" s="228"/>
    </row>
    <row r="323" spans="1:34" ht="19.5" customHeight="1">
      <c r="A323" s="395"/>
      <c r="B323" s="406" t="s">
        <v>198</v>
      </c>
      <c r="C323" s="722" t="s">
        <v>199</v>
      </c>
      <c r="D323" s="654"/>
      <c r="E323" s="654"/>
      <c r="F323" s="654"/>
      <c r="G323" s="654"/>
      <c r="H323" s="654"/>
      <c r="I323" s="654"/>
      <c r="J323" s="657"/>
      <c r="K323" s="407">
        <v>0</v>
      </c>
      <c r="L323" s="368"/>
      <c r="M323" s="233"/>
      <c r="N323" s="234"/>
      <c r="O323" s="397"/>
      <c r="P323" s="397"/>
      <c r="Q323" s="397"/>
      <c r="R323" s="397"/>
      <c r="S323" s="397"/>
      <c r="T323" s="397"/>
      <c r="U323" s="397"/>
      <c r="V323" s="397"/>
      <c r="W323" s="397"/>
      <c r="X323" s="397"/>
      <c r="Y323" s="397"/>
      <c r="Z323" s="398"/>
      <c r="AA323" s="228"/>
      <c r="AB323" s="228"/>
      <c r="AC323" s="228"/>
      <c r="AD323" s="228"/>
      <c r="AE323" s="228"/>
      <c r="AF323" s="228"/>
      <c r="AG323" s="228"/>
      <c r="AH323" s="228"/>
    </row>
    <row r="324" spans="1:34" ht="36.75" customHeight="1">
      <c r="A324" s="150"/>
      <c r="B324" s="125"/>
      <c r="C324" s="678" t="s">
        <v>200</v>
      </c>
      <c r="D324" s="654"/>
      <c r="E324" s="654"/>
      <c r="F324" s="657"/>
      <c r="G324" s="161" t="s">
        <v>728</v>
      </c>
      <c r="H324" s="27" t="s">
        <v>728</v>
      </c>
      <c r="I324" s="108" t="s">
        <v>728</v>
      </c>
      <c r="J324" s="11" t="s">
        <v>728</v>
      </c>
      <c r="K324" s="11">
        <v>0</v>
      </c>
      <c r="L324" s="245"/>
      <c r="M324" s="246"/>
      <c r="N324" s="238"/>
      <c r="O324" s="397"/>
      <c r="P324" s="397"/>
      <c r="Q324" s="397"/>
      <c r="R324" s="397"/>
      <c r="S324" s="397"/>
      <c r="T324" s="397"/>
      <c r="U324" s="397"/>
      <c r="V324" s="397"/>
      <c r="W324" s="397"/>
      <c r="X324" s="397"/>
      <c r="Y324" s="397"/>
      <c r="Z324" s="398"/>
      <c r="AA324" s="228"/>
      <c r="AB324" s="228"/>
      <c r="AC324" s="228"/>
      <c r="AD324" s="228"/>
      <c r="AE324" s="228"/>
      <c r="AF324" s="228"/>
      <c r="AG324" s="228"/>
      <c r="AH324" s="228"/>
    </row>
    <row r="325" spans="1:34" ht="19.5" customHeight="1">
      <c r="A325" s="395"/>
      <c r="B325" s="351" t="s">
        <v>201</v>
      </c>
      <c r="C325" s="722" t="s">
        <v>202</v>
      </c>
      <c r="D325" s="654"/>
      <c r="E325" s="654"/>
      <c r="F325" s="654"/>
      <c r="G325" s="654"/>
      <c r="H325" s="654"/>
      <c r="I325" s="654"/>
      <c r="J325" s="657"/>
      <c r="K325" s="28">
        <v>0</v>
      </c>
      <c r="L325" s="240"/>
      <c r="M325" s="241"/>
      <c r="N325" s="408"/>
      <c r="O325" s="397"/>
      <c r="P325" s="397"/>
      <c r="Q325" s="397"/>
      <c r="R325" s="397"/>
      <c r="S325" s="397"/>
      <c r="T325" s="397"/>
      <c r="U325" s="397"/>
      <c r="V325" s="397"/>
      <c r="W325" s="397"/>
      <c r="X325" s="397"/>
      <c r="Y325" s="397"/>
      <c r="Z325" s="398"/>
      <c r="AA325" s="228"/>
      <c r="AB325" s="228"/>
      <c r="AC325" s="228"/>
      <c r="AD325" s="228"/>
      <c r="AE325" s="228"/>
      <c r="AF325" s="228"/>
      <c r="AG325" s="228"/>
      <c r="AH325" s="228"/>
    </row>
    <row r="326" spans="1:34" ht="19.5" customHeight="1">
      <c r="A326" s="150"/>
      <c r="B326" s="135"/>
      <c r="C326" s="352">
        <v>1</v>
      </c>
      <c r="D326" s="678" t="s">
        <v>203</v>
      </c>
      <c r="E326" s="654"/>
      <c r="F326" s="657"/>
      <c r="G326" s="161" t="s">
        <v>728</v>
      </c>
      <c r="H326" s="27" t="s">
        <v>728</v>
      </c>
      <c r="I326" s="108" t="s">
        <v>728</v>
      </c>
      <c r="J326" s="11" t="s">
        <v>728</v>
      </c>
      <c r="K326" s="11">
        <v>0</v>
      </c>
      <c r="L326" s="245"/>
      <c r="M326" s="246"/>
      <c r="N326" s="238"/>
      <c r="O326" s="397"/>
      <c r="P326" s="397"/>
      <c r="Q326" s="397"/>
      <c r="R326" s="397"/>
      <c r="S326" s="397"/>
      <c r="T326" s="397"/>
      <c r="U326" s="397"/>
      <c r="V326" s="397"/>
      <c r="W326" s="397"/>
      <c r="X326" s="397"/>
      <c r="Y326" s="397"/>
      <c r="Z326" s="398"/>
      <c r="AA326" s="228"/>
      <c r="AB326" s="228"/>
      <c r="AC326" s="228"/>
      <c r="AD326" s="228"/>
      <c r="AE326" s="228"/>
      <c r="AF326" s="228"/>
      <c r="AG326" s="228"/>
      <c r="AH326" s="228"/>
    </row>
    <row r="327" spans="1:34" ht="45" customHeight="1">
      <c r="A327" s="360"/>
      <c r="B327" s="409"/>
      <c r="C327" s="352">
        <v>2</v>
      </c>
      <c r="D327" s="678" t="s">
        <v>204</v>
      </c>
      <c r="E327" s="654"/>
      <c r="F327" s="657"/>
      <c r="G327" s="161" t="s">
        <v>728</v>
      </c>
      <c r="H327" s="27" t="s">
        <v>728</v>
      </c>
      <c r="I327" s="108" t="s">
        <v>728</v>
      </c>
      <c r="J327" s="11" t="s">
        <v>728</v>
      </c>
      <c r="K327" s="11">
        <v>0</v>
      </c>
      <c r="L327" s="245"/>
      <c r="M327" s="246"/>
      <c r="N327" s="238"/>
      <c r="O327" s="397"/>
      <c r="P327" s="397"/>
      <c r="Q327" s="397"/>
      <c r="R327" s="397"/>
      <c r="S327" s="397"/>
      <c r="T327" s="397"/>
      <c r="U327" s="397"/>
      <c r="V327" s="397"/>
      <c r="W327" s="397"/>
      <c r="X327" s="397"/>
      <c r="Y327" s="397"/>
      <c r="Z327" s="398"/>
      <c r="AA327" s="228"/>
      <c r="AB327" s="228"/>
      <c r="AC327" s="228"/>
      <c r="AD327" s="228"/>
      <c r="AE327" s="228"/>
      <c r="AF327" s="228"/>
      <c r="AG327" s="228"/>
      <c r="AH327" s="228"/>
    </row>
    <row r="328" spans="1:34" ht="19.5" customHeight="1">
      <c r="A328" s="410"/>
      <c r="B328" s="351" t="s">
        <v>165</v>
      </c>
      <c r="C328" s="722" t="s">
        <v>205</v>
      </c>
      <c r="D328" s="654"/>
      <c r="E328" s="654"/>
      <c r="F328" s="654"/>
      <c r="G328" s="654"/>
      <c r="H328" s="654"/>
      <c r="I328" s="654"/>
      <c r="J328" s="657"/>
      <c r="K328" s="28">
        <v>0</v>
      </c>
      <c r="L328" s="245"/>
      <c r="M328" s="246"/>
      <c r="N328" s="238"/>
      <c r="O328" s="397"/>
      <c r="P328" s="397"/>
      <c r="Q328" s="397"/>
      <c r="R328" s="397"/>
      <c r="S328" s="397"/>
      <c r="T328" s="397"/>
      <c r="U328" s="397"/>
      <c r="V328" s="397"/>
      <c r="W328" s="397"/>
      <c r="X328" s="397"/>
      <c r="Y328" s="397"/>
      <c r="Z328" s="398"/>
      <c r="AA328" s="228"/>
      <c r="AB328" s="228"/>
      <c r="AC328" s="228"/>
      <c r="AD328" s="228"/>
      <c r="AE328" s="228"/>
      <c r="AF328" s="228"/>
      <c r="AG328" s="228"/>
      <c r="AH328" s="228"/>
    </row>
    <row r="329" spans="1:34" ht="37.5" customHeight="1">
      <c r="A329" s="150"/>
      <c r="B329" s="125"/>
      <c r="C329" s="352"/>
      <c r="D329" s="678" t="s">
        <v>206</v>
      </c>
      <c r="E329" s="654"/>
      <c r="F329" s="657"/>
      <c r="G329" s="161" t="s">
        <v>728</v>
      </c>
      <c r="H329" s="27" t="s">
        <v>728</v>
      </c>
      <c r="I329" s="108" t="s">
        <v>728</v>
      </c>
      <c r="J329" s="11" t="s">
        <v>728</v>
      </c>
      <c r="K329" s="11">
        <v>0</v>
      </c>
      <c r="L329" s="245"/>
      <c r="M329" s="246"/>
      <c r="N329" s="238"/>
      <c r="O329" s="397"/>
      <c r="P329" s="397"/>
      <c r="Q329" s="397"/>
      <c r="R329" s="397"/>
      <c r="S329" s="397"/>
      <c r="T329" s="397"/>
      <c r="U329" s="397"/>
      <c r="V329" s="397"/>
      <c r="W329" s="397"/>
      <c r="X329" s="397"/>
      <c r="Y329" s="397"/>
      <c r="Z329" s="398"/>
      <c r="AA329" s="228"/>
      <c r="AB329" s="228"/>
      <c r="AC329" s="228"/>
      <c r="AD329" s="228"/>
      <c r="AE329" s="228"/>
      <c r="AF329" s="228"/>
      <c r="AG329" s="228"/>
      <c r="AH329" s="228"/>
    </row>
    <row r="330" spans="1:34" ht="19.5" customHeight="1">
      <c r="A330" s="410"/>
      <c r="B330" s="309" t="s">
        <v>207</v>
      </c>
      <c r="C330" s="722" t="s">
        <v>208</v>
      </c>
      <c r="D330" s="654"/>
      <c r="E330" s="654"/>
      <c r="F330" s="654"/>
      <c r="G330" s="654"/>
      <c r="H330" s="654"/>
      <c r="I330" s="654"/>
      <c r="J330" s="657"/>
      <c r="K330" s="28">
        <v>0</v>
      </c>
      <c r="L330" s="368"/>
      <c r="M330" s="233"/>
      <c r="N330" s="234"/>
      <c r="O330" s="397"/>
      <c r="P330" s="397"/>
      <c r="Q330" s="397"/>
      <c r="R330" s="397"/>
      <c r="S330" s="397"/>
      <c r="T330" s="397"/>
      <c r="U330" s="397"/>
      <c r="V330" s="397"/>
      <c r="W330" s="397"/>
      <c r="X330" s="397"/>
      <c r="Y330" s="397"/>
      <c r="Z330" s="398"/>
      <c r="AA330" s="228"/>
      <c r="AB330" s="228"/>
      <c r="AC330" s="228"/>
      <c r="AD330" s="228"/>
      <c r="AE330" s="228"/>
      <c r="AF330" s="228"/>
      <c r="AG330" s="228"/>
      <c r="AH330" s="228"/>
    </row>
    <row r="331" spans="1:34" ht="19.5" customHeight="1">
      <c r="A331" s="360"/>
      <c r="B331" s="135"/>
      <c r="C331" s="19">
        <v>1</v>
      </c>
      <c r="D331" s="678" t="s">
        <v>209</v>
      </c>
      <c r="E331" s="654"/>
      <c r="F331" s="657"/>
      <c r="G331" s="161" t="s">
        <v>728</v>
      </c>
      <c r="H331" s="27" t="s">
        <v>728</v>
      </c>
      <c r="I331" s="108" t="s">
        <v>728</v>
      </c>
      <c r="J331" s="11" t="s">
        <v>728</v>
      </c>
      <c r="K331" s="11">
        <v>0</v>
      </c>
      <c r="L331" s="245"/>
      <c r="M331" s="246"/>
      <c r="N331" s="238"/>
      <c r="O331" s="397"/>
      <c r="P331" s="397"/>
      <c r="Q331" s="397"/>
      <c r="R331" s="397"/>
      <c r="S331" s="397"/>
      <c r="T331" s="397"/>
      <c r="U331" s="397"/>
      <c r="V331" s="397"/>
      <c r="W331" s="397"/>
      <c r="X331" s="397"/>
      <c r="Y331" s="397"/>
      <c r="Z331" s="398"/>
      <c r="AA331" s="228"/>
      <c r="AB331" s="228"/>
      <c r="AC331" s="228"/>
      <c r="AD331" s="228"/>
      <c r="AE331" s="228"/>
      <c r="AF331" s="228"/>
      <c r="AG331" s="228"/>
      <c r="AH331" s="228"/>
    </row>
    <row r="332" spans="1:34" ht="19.5" customHeight="1">
      <c r="A332" s="360"/>
      <c r="B332" s="411"/>
      <c r="C332" s="352">
        <v>2</v>
      </c>
      <c r="D332" s="678" t="s">
        <v>210</v>
      </c>
      <c r="E332" s="654"/>
      <c r="F332" s="657"/>
      <c r="G332" s="161" t="s">
        <v>728</v>
      </c>
      <c r="H332" s="27" t="s">
        <v>728</v>
      </c>
      <c r="I332" s="108" t="s">
        <v>728</v>
      </c>
      <c r="J332" s="11" t="s">
        <v>728</v>
      </c>
      <c r="K332" s="11">
        <v>0</v>
      </c>
      <c r="L332" s="245"/>
      <c r="M332" s="246"/>
      <c r="N332" s="238"/>
      <c r="O332" s="397"/>
      <c r="P332" s="397"/>
      <c r="Q332" s="397"/>
      <c r="R332" s="397"/>
      <c r="S332" s="397"/>
      <c r="T332" s="397"/>
      <c r="U332" s="397"/>
      <c r="V332" s="397"/>
      <c r="W332" s="397"/>
      <c r="X332" s="397"/>
      <c r="Y332" s="397"/>
      <c r="Z332" s="398"/>
      <c r="AA332" s="228"/>
      <c r="AB332" s="228"/>
      <c r="AC332" s="228"/>
      <c r="AD332" s="228"/>
      <c r="AE332" s="228"/>
      <c r="AF332" s="228"/>
      <c r="AG332" s="228"/>
      <c r="AH332" s="228"/>
    </row>
    <row r="333" spans="1:34" ht="29.25" customHeight="1">
      <c r="A333" s="412"/>
      <c r="B333" s="135"/>
      <c r="C333" s="352">
        <v>3</v>
      </c>
      <c r="D333" s="678" t="s">
        <v>211</v>
      </c>
      <c r="E333" s="654"/>
      <c r="F333" s="657"/>
      <c r="G333" s="161" t="s">
        <v>728</v>
      </c>
      <c r="H333" s="27" t="s">
        <v>728</v>
      </c>
      <c r="I333" s="108" t="s">
        <v>728</v>
      </c>
      <c r="J333" s="11" t="s">
        <v>728</v>
      </c>
      <c r="K333" s="11">
        <v>0</v>
      </c>
      <c r="L333" s="245"/>
      <c r="M333" s="246"/>
      <c r="N333" s="238"/>
      <c r="O333" s="397"/>
      <c r="P333" s="397"/>
      <c r="Q333" s="397"/>
      <c r="R333" s="397"/>
      <c r="S333" s="397"/>
      <c r="T333" s="397"/>
      <c r="U333" s="397"/>
      <c r="V333" s="397"/>
      <c r="W333" s="397"/>
      <c r="X333" s="397"/>
      <c r="Y333" s="397"/>
      <c r="Z333" s="398"/>
      <c r="AA333" s="228"/>
      <c r="AB333" s="228"/>
      <c r="AC333" s="228"/>
      <c r="AD333" s="228"/>
      <c r="AE333" s="228"/>
      <c r="AF333" s="228"/>
      <c r="AG333" s="228"/>
      <c r="AH333" s="228"/>
    </row>
    <row r="334" spans="1:34" ht="35.25" customHeight="1">
      <c r="A334" s="150"/>
      <c r="B334" s="135"/>
      <c r="C334" s="19">
        <v>4</v>
      </c>
      <c r="D334" s="678" t="s">
        <v>212</v>
      </c>
      <c r="E334" s="654"/>
      <c r="F334" s="657"/>
      <c r="G334" s="161" t="s">
        <v>728</v>
      </c>
      <c r="H334" s="27" t="s">
        <v>728</v>
      </c>
      <c r="I334" s="108" t="s">
        <v>728</v>
      </c>
      <c r="J334" s="11" t="s">
        <v>728</v>
      </c>
      <c r="K334" s="11">
        <v>0</v>
      </c>
      <c r="L334" s="245"/>
      <c r="M334" s="246"/>
      <c r="N334" s="238"/>
      <c r="O334" s="397"/>
      <c r="P334" s="397"/>
      <c r="Q334" s="397"/>
      <c r="R334" s="397"/>
      <c r="S334" s="397"/>
      <c r="T334" s="397"/>
      <c r="U334" s="397"/>
      <c r="V334" s="397"/>
      <c r="W334" s="397"/>
      <c r="X334" s="397"/>
      <c r="Y334" s="397"/>
      <c r="Z334" s="398"/>
      <c r="AA334" s="228"/>
      <c r="AB334" s="228"/>
      <c r="AC334" s="228"/>
      <c r="AD334" s="228"/>
      <c r="AE334" s="228"/>
      <c r="AF334" s="228"/>
      <c r="AG334" s="228"/>
      <c r="AH334" s="228"/>
    </row>
    <row r="335" spans="1:34" ht="19.5" customHeight="1">
      <c r="A335" s="150"/>
      <c r="B335" s="413"/>
      <c r="C335" s="19">
        <v>5</v>
      </c>
      <c r="D335" s="678" t="s">
        <v>213</v>
      </c>
      <c r="E335" s="654"/>
      <c r="F335" s="657"/>
      <c r="G335" s="161" t="s">
        <v>728</v>
      </c>
      <c r="H335" s="27" t="s">
        <v>728</v>
      </c>
      <c r="I335" s="108" t="s">
        <v>728</v>
      </c>
      <c r="J335" s="11" t="s">
        <v>728</v>
      </c>
      <c r="K335" s="11">
        <v>0</v>
      </c>
      <c r="L335" s="245"/>
      <c r="M335" s="246"/>
      <c r="N335" s="238"/>
      <c r="O335" s="397"/>
      <c r="P335" s="397"/>
      <c r="Q335" s="397"/>
      <c r="R335" s="397"/>
      <c r="S335" s="397"/>
      <c r="T335" s="397"/>
      <c r="U335" s="397"/>
      <c r="V335" s="397"/>
      <c r="W335" s="397"/>
      <c r="X335" s="397"/>
      <c r="Y335" s="397"/>
      <c r="Z335" s="398"/>
      <c r="AA335" s="228"/>
      <c r="AB335" s="228"/>
      <c r="AC335" s="228"/>
      <c r="AD335" s="228"/>
      <c r="AE335" s="228"/>
      <c r="AF335" s="228"/>
      <c r="AG335" s="228"/>
      <c r="AH335" s="228"/>
    </row>
    <row r="336" spans="1:34" ht="44.25" customHeight="1">
      <c r="A336" s="412"/>
      <c r="B336" s="135"/>
      <c r="C336" s="19">
        <v>6</v>
      </c>
      <c r="D336" s="678" t="s">
        <v>214</v>
      </c>
      <c r="E336" s="654"/>
      <c r="F336" s="657"/>
      <c r="G336" s="161" t="s">
        <v>728</v>
      </c>
      <c r="H336" s="27" t="s">
        <v>728</v>
      </c>
      <c r="I336" s="108" t="s">
        <v>728</v>
      </c>
      <c r="J336" s="11" t="s">
        <v>728</v>
      </c>
      <c r="K336" s="11">
        <v>0</v>
      </c>
      <c r="L336" s="245"/>
      <c r="M336" s="246"/>
      <c r="N336" s="238"/>
      <c r="O336" s="397"/>
      <c r="P336" s="397"/>
      <c r="Q336" s="397"/>
      <c r="R336" s="397"/>
      <c r="S336" s="397"/>
      <c r="T336" s="397"/>
      <c r="U336" s="397"/>
      <c r="V336" s="397"/>
      <c r="W336" s="397"/>
      <c r="X336" s="397"/>
      <c r="Y336" s="397"/>
      <c r="Z336" s="398"/>
      <c r="AA336" s="228"/>
      <c r="AB336" s="228"/>
      <c r="AC336" s="228"/>
      <c r="AD336" s="228"/>
      <c r="AE336" s="228"/>
      <c r="AF336" s="228"/>
      <c r="AG336" s="228"/>
      <c r="AH336" s="228"/>
    </row>
    <row r="337" spans="1:34" ht="59.25" customHeight="1">
      <c r="A337" s="414"/>
      <c r="B337" s="125"/>
      <c r="C337" s="290">
        <v>7</v>
      </c>
      <c r="D337" s="678" t="s">
        <v>881</v>
      </c>
      <c r="E337" s="654"/>
      <c r="F337" s="657"/>
      <c r="G337" s="161" t="s">
        <v>728</v>
      </c>
      <c r="H337" s="27" t="s">
        <v>728</v>
      </c>
      <c r="I337" s="108" t="s">
        <v>728</v>
      </c>
      <c r="J337" s="11" t="s">
        <v>728</v>
      </c>
      <c r="K337" s="11">
        <v>0</v>
      </c>
      <c r="L337" s="415"/>
      <c r="M337" s="246"/>
      <c r="N337" s="238"/>
      <c r="O337" s="397"/>
      <c r="P337" s="397"/>
      <c r="Q337" s="397"/>
      <c r="R337" s="397"/>
      <c r="S337" s="397"/>
      <c r="T337" s="397"/>
      <c r="U337" s="397"/>
      <c r="V337" s="397"/>
      <c r="W337" s="397"/>
      <c r="X337" s="397"/>
      <c r="Y337" s="397"/>
      <c r="Z337" s="398"/>
      <c r="AA337" s="228"/>
      <c r="AB337" s="228"/>
      <c r="AC337" s="228"/>
      <c r="AD337" s="228"/>
      <c r="AE337" s="228"/>
      <c r="AF337" s="228"/>
      <c r="AG337" s="228"/>
      <c r="AH337" s="228"/>
    </row>
    <row r="338" spans="1:34" ht="45.75" customHeight="1">
      <c r="A338" s="134"/>
      <c r="B338" s="125"/>
      <c r="C338" s="165">
        <v>8</v>
      </c>
      <c r="D338" s="678" t="s">
        <v>216</v>
      </c>
      <c r="E338" s="654"/>
      <c r="F338" s="657"/>
      <c r="G338" s="161" t="s">
        <v>728</v>
      </c>
      <c r="H338" s="27" t="s">
        <v>728</v>
      </c>
      <c r="I338" s="108" t="s">
        <v>728</v>
      </c>
      <c r="J338" s="11" t="s">
        <v>728</v>
      </c>
      <c r="K338" s="11">
        <v>0</v>
      </c>
      <c r="L338" s="245"/>
      <c r="M338" s="246"/>
      <c r="N338" s="238"/>
      <c r="O338" s="397"/>
      <c r="P338" s="397"/>
      <c r="Q338" s="397"/>
      <c r="R338" s="397"/>
      <c r="S338" s="397"/>
      <c r="T338" s="397"/>
      <c r="U338" s="397"/>
      <c r="V338" s="397"/>
      <c r="W338" s="397"/>
      <c r="X338" s="397"/>
      <c r="Y338" s="397"/>
      <c r="Z338" s="398"/>
      <c r="AA338" s="228"/>
      <c r="AB338" s="228"/>
      <c r="AC338" s="228"/>
      <c r="AD338" s="228"/>
      <c r="AE338" s="228"/>
      <c r="AF338" s="228"/>
      <c r="AG338" s="228"/>
      <c r="AH338" s="228"/>
    </row>
    <row r="339" spans="1:34" ht="21" customHeight="1">
      <c r="A339" s="416"/>
      <c r="B339" s="351" t="s">
        <v>217</v>
      </c>
      <c r="C339" s="722" t="s">
        <v>218</v>
      </c>
      <c r="D339" s="654"/>
      <c r="E339" s="654"/>
      <c r="F339" s="654"/>
      <c r="G339" s="654"/>
      <c r="H339" s="654"/>
      <c r="I339" s="654"/>
      <c r="J339" s="657"/>
      <c r="K339" s="28">
        <f>K342</f>
        <v>1</v>
      </c>
      <c r="L339" s="245"/>
      <c r="M339" s="246"/>
      <c r="N339" s="238"/>
      <c r="O339" s="397"/>
      <c r="P339" s="397"/>
      <c r="Q339" s="397"/>
      <c r="R339" s="397"/>
      <c r="S339" s="397"/>
      <c r="T339" s="397"/>
      <c r="U339" s="397"/>
      <c r="V339" s="397"/>
      <c r="W339" s="397"/>
      <c r="X339" s="397"/>
      <c r="Y339" s="397"/>
      <c r="Z339" s="398"/>
      <c r="AA339" s="228"/>
      <c r="AB339" s="228"/>
      <c r="AC339" s="228"/>
      <c r="AD339" s="228"/>
      <c r="AE339" s="228"/>
      <c r="AF339" s="228"/>
      <c r="AG339" s="228"/>
      <c r="AH339" s="228"/>
    </row>
    <row r="340" spans="1:34" ht="19.5" customHeight="1">
      <c r="A340" s="308"/>
      <c r="B340" s="135"/>
      <c r="C340" s="352">
        <v>1</v>
      </c>
      <c r="D340" s="678" t="s">
        <v>219</v>
      </c>
      <c r="E340" s="654"/>
      <c r="F340" s="657"/>
      <c r="G340" s="161"/>
      <c r="H340" s="27"/>
      <c r="I340" s="108"/>
      <c r="J340" s="11"/>
      <c r="K340" s="11">
        <v>0</v>
      </c>
      <c r="L340" s="245"/>
      <c r="M340" s="246"/>
      <c r="N340" s="238"/>
      <c r="O340" s="397"/>
      <c r="P340" s="397"/>
      <c r="Q340" s="397"/>
      <c r="R340" s="397"/>
      <c r="S340" s="397"/>
      <c r="T340" s="397"/>
      <c r="U340" s="397"/>
      <c r="V340" s="397"/>
      <c r="W340" s="397"/>
      <c r="X340" s="397"/>
      <c r="Y340" s="397"/>
      <c r="Z340" s="398"/>
      <c r="AA340" s="228"/>
      <c r="AB340" s="228"/>
      <c r="AC340" s="228"/>
      <c r="AD340" s="228"/>
      <c r="AE340" s="228"/>
      <c r="AF340" s="228"/>
      <c r="AG340" s="228"/>
      <c r="AH340" s="228"/>
    </row>
    <row r="341" spans="1:34" ht="19.5" customHeight="1">
      <c r="A341" s="1"/>
      <c r="B341" s="409"/>
      <c r="C341" s="19">
        <v>2</v>
      </c>
      <c r="D341" s="678" t="s">
        <v>220</v>
      </c>
      <c r="E341" s="654"/>
      <c r="F341" s="657"/>
      <c r="G341" s="161"/>
      <c r="H341" s="27"/>
      <c r="I341" s="108"/>
      <c r="J341" s="11"/>
      <c r="K341" s="56">
        <v>0</v>
      </c>
      <c r="L341" s="384"/>
      <c r="M341" s="246"/>
      <c r="N341" s="238"/>
      <c r="O341" s="397"/>
      <c r="P341" s="397"/>
      <c r="Q341" s="397"/>
      <c r="R341" s="397"/>
      <c r="S341" s="397"/>
      <c r="T341" s="397"/>
      <c r="U341" s="397"/>
      <c r="V341" s="397"/>
      <c r="W341" s="397"/>
      <c r="X341" s="397"/>
      <c r="Y341" s="397"/>
      <c r="Z341" s="398"/>
      <c r="AA341" s="228"/>
      <c r="AB341" s="228"/>
      <c r="AC341" s="228"/>
      <c r="AD341" s="228"/>
      <c r="AE341" s="228"/>
      <c r="AF341" s="228"/>
      <c r="AG341" s="228"/>
      <c r="AH341" s="228"/>
    </row>
    <row r="342" spans="1:34" ht="54.75" customHeight="1">
      <c r="A342" s="1"/>
      <c r="B342" s="351"/>
      <c r="C342" s="14"/>
      <c r="D342" s="678" t="s">
        <v>882</v>
      </c>
      <c r="E342" s="654"/>
      <c r="F342" s="657"/>
      <c r="G342" s="417">
        <v>41366</v>
      </c>
      <c r="H342" s="27" t="s">
        <v>883</v>
      </c>
      <c r="I342" s="108">
        <v>1</v>
      </c>
      <c r="J342" s="11">
        <v>1</v>
      </c>
      <c r="K342" s="56">
        <f>I342*J342</f>
        <v>1</v>
      </c>
      <c r="L342" s="418" t="s">
        <v>884</v>
      </c>
      <c r="M342" s="253" t="s">
        <v>885</v>
      </c>
      <c r="N342" s="238"/>
      <c r="O342" s="397"/>
      <c r="P342" s="397"/>
      <c r="Q342" s="397"/>
      <c r="R342" s="397"/>
      <c r="S342" s="397"/>
      <c r="T342" s="397"/>
      <c r="U342" s="397"/>
      <c r="V342" s="397"/>
      <c r="W342" s="397"/>
      <c r="X342" s="397"/>
      <c r="Y342" s="397"/>
      <c r="Z342" s="398"/>
      <c r="AA342" s="228"/>
      <c r="AB342" s="228"/>
      <c r="AC342" s="228"/>
      <c r="AD342" s="228"/>
      <c r="AE342" s="228"/>
      <c r="AF342" s="228"/>
      <c r="AG342" s="228"/>
      <c r="AH342" s="228"/>
    </row>
    <row r="343" spans="1:34" ht="19.5" customHeight="1">
      <c r="A343" s="419"/>
      <c r="B343" s="351" t="s">
        <v>221</v>
      </c>
      <c r="C343" s="722" t="s">
        <v>222</v>
      </c>
      <c r="D343" s="654"/>
      <c r="E343" s="654"/>
      <c r="F343" s="654"/>
      <c r="G343" s="654"/>
      <c r="H343" s="654"/>
      <c r="I343" s="654"/>
      <c r="J343" s="657"/>
      <c r="K343" s="28">
        <v>0</v>
      </c>
      <c r="L343" s="245"/>
      <c r="M343" s="246"/>
      <c r="N343" s="238"/>
      <c r="O343" s="397"/>
      <c r="P343" s="397"/>
      <c r="Q343" s="397"/>
      <c r="R343" s="397"/>
      <c r="S343" s="397"/>
      <c r="T343" s="397"/>
      <c r="U343" s="397"/>
      <c r="V343" s="397"/>
      <c r="W343" s="397"/>
      <c r="X343" s="397"/>
      <c r="Y343" s="397"/>
      <c r="Z343" s="398"/>
      <c r="AA343" s="228"/>
      <c r="AB343" s="228"/>
      <c r="AC343" s="228"/>
      <c r="AD343" s="228"/>
      <c r="AE343" s="228"/>
      <c r="AF343" s="228"/>
      <c r="AG343" s="228"/>
      <c r="AH343" s="228"/>
    </row>
    <row r="344" spans="1:34" ht="19.5" customHeight="1">
      <c r="A344" s="1"/>
      <c r="B344" s="135"/>
      <c r="C344" s="19">
        <v>1</v>
      </c>
      <c r="D344" s="678" t="s">
        <v>223</v>
      </c>
      <c r="E344" s="654"/>
      <c r="F344" s="657"/>
      <c r="G344" s="161" t="s">
        <v>728</v>
      </c>
      <c r="H344" s="27" t="s">
        <v>728</v>
      </c>
      <c r="I344" s="108" t="s">
        <v>728</v>
      </c>
      <c r="J344" s="108" t="s">
        <v>728</v>
      </c>
      <c r="K344" s="11">
        <v>0</v>
      </c>
      <c r="L344" s="245"/>
      <c r="M344" s="246"/>
      <c r="N344" s="238"/>
      <c r="O344" s="397"/>
      <c r="P344" s="397"/>
      <c r="Q344" s="397"/>
      <c r="R344" s="397"/>
      <c r="S344" s="397"/>
      <c r="T344" s="397"/>
      <c r="U344" s="397"/>
      <c r="V344" s="397"/>
      <c r="W344" s="397"/>
      <c r="X344" s="397"/>
      <c r="Y344" s="397"/>
      <c r="Z344" s="398"/>
      <c r="AA344" s="228"/>
      <c r="AB344" s="228"/>
      <c r="AC344" s="228"/>
      <c r="AD344" s="228"/>
      <c r="AE344" s="228"/>
      <c r="AF344" s="228"/>
      <c r="AG344" s="228"/>
      <c r="AH344" s="228"/>
    </row>
    <row r="345" spans="1:34" ht="19.5" customHeight="1">
      <c r="A345" s="1"/>
      <c r="B345" s="409"/>
      <c r="C345" s="352">
        <v>2</v>
      </c>
      <c r="D345" s="678" t="s">
        <v>224</v>
      </c>
      <c r="E345" s="654"/>
      <c r="F345" s="657"/>
      <c r="G345" s="161" t="s">
        <v>728</v>
      </c>
      <c r="H345" s="27" t="s">
        <v>728</v>
      </c>
      <c r="I345" s="108" t="s">
        <v>728</v>
      </c>
      <c r="J345" s="108" t="s">
        <v>728</v>
      </c>
      <c r="K345" s="149">
        <v>0</v>
      </c>
      <c r="L345" s="420"/>
      <c r="M345" s="241"/>
      <c r="N345" s="408"/>
      <c r="O345" s="397"/>
      <c r="P345" s="397"/>
      <c r="Q345" s="397"/>
      <c r="R345" s="397"/>
      <c r="S345" s="397"/>
      <c r="T345" s="397"/>
      <c r="U345" s="397"/>
      <c r="V345" s="397"/>
      <c r="W345" s="397"/>
      <c r="X345" s="397"/>
      <c r="Y345" s="397"/>
      <c r="Z345" s="398"/>
      <c r="AA345" s="228"/>
      <c r="AB345" s="228"/>
      <c r="AC345" s="228"/>
      <c r="AD345" s="228"/>
      <c r="AE345" s="228"/>
      <c r="AF345" s="228"/>
      <c r="AG345" s="228"/>
      <c r="AH345" s="228"/>
    </row>
    <row r="346" spans="1:34" ht="19.5" customHeight="1">
      <c r="A346" s="419"/>
      <c r="B346" s="351" t="s">
        <v>225</v>
      </c>
      <c r="C346" s="764" t="s">
        <v>226</v>
      </c>
      <c r="D346" s="654"/>
      <c r="E346" s="654"/>
      <c r="F346" s="654"/>
      <c r="G346" s="654"/>
      <c r="H346" s="654"/>
      <c r="I346" s="654"/>
      <c r="J346" s="657"/>
      <c r="K346" s="28">
        <f>K353+K354</f>
        <v>2</v>
      </c>
      <c r="L346" s="420"/>
      <c r="M346" s="241"/>
      <c r="N346" s="408"/>
      <c r="O346" s="397"/>
      <c r="P346" s="397"/>
      <c r="Q346" s="397"/>
      <c r="R346" s="397"/>
      <c r="S346" s="397"/>
      <c r="T346" s="397"/>
      <c r="U346" s="397"/>
      <c r="V346" s="397"/>
      <c r="W346" s="397"/>
      <c r="X346" s="397"/>
      <c r="Y346" s="397"/>
      <c r="Z346" s="398"/>
      <c r="AA346" s="228"/>
      <c r="AB346" s="228"/>
      <c r="AC346" s="228"/>
      <c r="AD346" s="228"/>
      <c r="AE346" s="228"/>
      <c r="AF346" s="228"/>
      <c r="AG346" s="228"/>
      <c r="AH346" s="228"/>
    </row>
    <row r="347" spans="1:34" ht="19.5" customHeight="1">
      <c r="A347" s="1"/>
      <c r="B347" s="135"/>
      <c r="C347" s="421" t="s">
        <v>140</v>
      </c>
      <c r="D347" s="721" t="s">
        <v>227</v>
      </c>
      <c r="E347" s="654"/>
      <c r="F347" s="657"/>
      <c r="G347" s="161" t="s">
        <v>728</v>
      </c>
      <c r="H347" s="27" t="s">
        <v>728</v>
      </c>
      <c r="I347" s="108" t="s">
        <v>728</v>
      </c>
      <c r="J347" s="108" t="s">
        <v>728</v>
      </c>
      <c r="K347" s="149">
        <v>0</v>
      </c>
      <c r="L347" s="420"/>
      <c r="M347" s="241"/>
      <c r="N347" s="408"/>
      <c r="O347" s="397"/>
      <c r="P347" s="397"/>
      <c r="Q347" s="397"/>
      <c r="R347" s="397"/>
      <c r="S347" s="397"/>
      <c r="T347" s="397"/>
      <c r="U347" s="397"/>
      <c r="V347" s="397"/>
      <c r="W347" s="397"/>
      <c r="X347" s="397"/>
      <c r="Y347" s="397"/>
      <c r="Z347" s="398"/>
      <c r="AA347" s="228"/>
      <c r="AB347" s="228"/>
      <c r="AC347" s="228"/>
      <c r="AD347" s="228"/>
      <c r="AE347" s="228"/>
      <c r="AF347" s="228"/>
      <c r="AG347" s="228"/>
      <c r="AH347" s="228"/>
    </row>
    <row r="348" spans="1:34" ht="19.5" customHeight="1">
      <c r="A348" s="1"/>
      <c r="B348" s="351"/>
      <c r="C348" s="421" t="s">
        <v>142</v>
      </c>
      <c r="D348" s="721" t="s">
        <v>228</v>
      </c>
      <c r="E348" s="654"/>
      <c r="F348" s="657"/>
      <c r="G348" s="161" t="s">
        <v>728</v>
      </c>
      <c r="H348" s="27" t="s">
        <v>728</v>
      </c>
      <c r="I348" s="108" t="s">
        <v>728</v>
      </c>
      <c r="J348" s="108" t="s">
        <v>728</v>
      </c>
      <c r="K348" s="106">
        <v>0</v>
      </c>
      <c r="L348" s="240"/>
      <c r="M348" s="241"/>
      <c r="N348" s="408"/>
      <c r="O348" s="397"/>
      <c r="P348" s="397"/>
      <c r="Q348" s="397"/>
      <c r="R348" s="397"/>
      <c r="S348" s="397"/>
      <c r="T348" s="397"/>
      <c r="U348" s="397"/>
      <c r="V348" s="397"/>
      <c r="W348" s="397"/>
      <c r="X348" s="397"/>
      <c r="Y348" s="397"/>
      <c r="Z348" s="398"/>
      <c r="AA348" s="228"/>
      <c r="AB348" s="228"/>
      <c r="AC348" s="228"/>
      <c r="AD348" s="228"/>
      <c r="AE348" s="228"/>
      <c r="AF348" s="228"/>
      <c r="AG348" s="228"/>
      <c r="AH348" s="228"/>
    </row>
    <row r="349" spans="1:34" ht="19.5" customHeight="1">
      <c r="A349" s="1"/>
      <c r="B349" s="135"/>
      <c r="C349" s="422" t="s">
        <v>144</v>
      </c>
      <c r="D349" s="721" t="s">
        <v>229</v>
      </c>
      <c r="E349" s="654"/>
      <c r="F349" s="657"/>
      <c r="G349" s="161" t="s">
        <v>728</v>
      </c>
      <c r="H349" s="27" t="s">
        <v>728</v>
      </c>
      <c r="I349" s="108" t="s">
        <v>728</v>
      </c>
      <c r="J349" s="108" t="s">
        <v>728</v>
      </c>
      <c r="K349" s="106">
        <v>0</v>
      </c>
      <c r="L349" s="240"/>
      <c r="M349" s="241"/>
      <c r="N349" s="408"/>
      <c r="O349" s="397"/>
      <c r="P349" s="397"/>
      <c r="Q349" s="397"/>
      <c r="R349" s="397"/>
      <c r="S349" s="397"/>
      <c r="T349" s="397"/>
      <c r="U349" s="397"/>
      <c r="V349" s="397"/>
      <c r="W349" s="397"/>
      <c r="X349" s="397"/>
      <c r="Y349" s="397"/>
      <c r="Z349" s="398"/>
      <c r="AA349" s="228"/>
      <c r="AB349" s="228"/>
      <c r="AC349" s="228"/>
      <c r="AD349" s="228"/>
      <c r="AE349" s="228"/>
      <c r="AF349" s="228"/>
      <c r="AG349" s="228"/>
      <c r="AH349" s="228"/>
    </row>
    <row r="350" spans="1:34" ht="19.5" customHeight="1">
      <c r="A350" s="1"/>
      <c r="B350" s="135"/>
      <c r="C350" s="422" t="s">
        <v>146</v>
      </c>
      <c r="D350" s="721" t="s">
        <v>230</v>
      </c>
      <c r="E350" s="654"/>
      <c r="F350" s="657"/>
      <c r="G350" s="161" t="s">
        <v>728</v>
      </c>
      <c r="H350" s="27" t="s">
        <v>728</v>
      </c>
      <c r="I350" s="108" t="s">
        <v>728</v>
      </c>
      <c r="J350" s="108" t="s">
        <v>728</v>
      </c>
      <c r="K350" s="106">
        <v>0</v>
      </c>
      <c r="L350" s="240"/>
      <c r="M350" s="241"/>
      <c r="N350" s="408"/>
      <c r="O350" s="397"/>
      <c r="P350" s="397"/>
      <c r="Q350" s="397"/>
      <c r="R350" s="397"/>
      <c r="S350" s="397"/>
      <c r="T350" s="397"/>
      <c r="U350" s="397"/>
      <c r="V350" s="397"/>
      <c r="W350" s="397"/>
      <c r="X350" s="397"/>
      <c r="Y350" s="397"/>
      <c r="Z350" s="398"/>
      <c r="AA350" s="228"/>
      <c r="AB350" s="228"/>
      <c r="AC350" s="228"/>
      <c r="AD350" s="228"/>
      <c r="AE350" s="228"/>
      <c r="AF350" s="228"/>
      <c r="AG350" s="228"/>
      <c r="AH350" s="228"/>
    </row>
    <row r="351" spans="1:34" ht="19.5" customHeight="1">
      <c r="A351" s="1"/>
      <c r="B351" s="134"/>
      <c r="C351" s="422" t="s">
        <v>148</v>
      </c>
      <c r="D351" s="721" t="s">
        <v>231</v>
      </c>
      <c r="E351" s="654"/>
      <c r="F351" s="657"/>
      <c r="G351" s="161" t="s">
        <v>728</v>
      </c>
      <c r="H351" s="27" t="s">
        <v>728</v>
      </c>
      <c r="I351" s="108" t="s">
        <v>728</v>
      </c>
      <c r="J351" s="108" t="s">
        <v>728</v>
      </c>
      <c r="K351" s="106">
        <v>0</v>
      </c>
      <c r="L351" s="240"/>
      <c r="M351" s="241"/>
      <c r="N351" s="408"/>
      <c r="O351" s="397"/>
      <c r="P351" s="397"/>
      <c r="Q351" s="397"/>
      <c r="R351" s="397"/>
      <c r="S351" s="397"/>
      <c r="T351" s="397"/>
      <c r="U351" s="397"/>
      <c r="V351" s="397"/>
      <c r="W351" s="397"/>
      <c r="X351" s="397"/>
      <c r="Y351" s="397"/>
      <c r="Z351" s="398"/>
      <c r="AA351" s="228"/>
      <c r="AB351" s="228"/>
      <c r="AC351" s="228"/>
      <c r="AD351" s="228"/>
      <c r="AE351" s="228"/>
      <c r="AF351" s="228"/>
      <c r="AG351" s="228"/>
      <c r="AH351" s="228"/>
    </row>
    <row r="352" spans="1:34" ht="19.5" customHeight="1">
      <c r="A352" s="1"/>
      <c r="B352" s="150"/>
      <c r="C352" s="422" t="s">
        <v>150</v>
      </c>
      <c r="D352" s="763" t="s">
        <v>232</v>
      </c>
      <c r="E352" s="659"/>
      <c r="F352" s="659"/>
      <c r="G352" s="659"/>
      <c r="H352" s="659"/>
      <c r="I352" s="659"/>
      <c r="J352" s="659"/>
      <c r="K352" s="660"/>
      <c r="L352" s="240"/>
      <c r="M352" s="241"/>
      <c r="N352" s="408"/>
      <c r="O352" s="397"/>
      <c r="P352" s="397"/>
      <c r="Q352" s="397"/>
      <c r="R352" s="397"/>
      <c r="S352" s="397"/>
      <c r="T352" s="397"/>
      <c r="U352" s="397"/>
      <c r="V352" s="397"/>
      <c r="W352" s="397"/>
      <c r="X352" s="397"/>
      <c r="Y352" s="397"/>
      <c r="Z352" s="398"/>
      <c r="AA352" s="228"/>
      <c r="AB352" s="228"/>
      <c r="AC352" s="228"/>
      <c r="AD352" s="228"/>
      <c r="AE352" s="228"/>
      <c r="AF352" s="228"/>
      <c r="AG352" s="228"/>
      <c r="AH352" s="228"/>
    </row>
    <row r="353" spans="1:34" ht="67.5" customHeight="1">
      <c r="A353" s="1"/>
      <c r="B353" s="150"/>
      <c r="C353" s="43"/>
      <c r="D353" s="724" t="s">
        <v>886</v>
      </c>
      <c r="E353" s="654"/>
      <c r="F353" s="657"/>
      <c r="G353" s="423" t="s">
        <v>887</v>
      </c>
      <c r="H353" s="27" t="s">
        <v>888</v>
      </c>
      <c r="I353" s="108">
        <v>1</v>
      </c>
      <c r="J353" s="11">
        <v>1</v>
      </c>
      <c r="K353" s="11">
        <f>J353*I353</f>
        <v>1</v>
      </c>
      <c r="L353" s="93" t="s">
        <v>889</v>
      </c>
      <c r="M353" s="253" t="s">
        <v>890</v>
      </c>
      <c r="N353" s="408"/>
      <c r="O353" s="397"/>
      <c r="P353" s="397"/>
      <c r="Q353" s="397"/>
      <c r="R353" s="397"/>
      <c r="S353" s="397"/>
      <c r="T353" s="397"/>
      <c r="U353" s="397"/>
      <c r="V353" s="397"/>
      <c r="W353" s="397"/>
      <c r="X353" s="397"/>
      <c r="Y353" s="397"/>
      <c r="Z353" s="398"/>
      <c r="AA353" s="228"/>
      <c r="AB353" s="228"/>
      <c r="AC353" s="228"/>
      <c r="AD353" s="228"/>
      <c r="AE353" s="228"/>
      <c r="AF353" s="228"/>
      <c r="AG353" s="228"/>
      <c r="AH353" s="228"/>
    </row>
    <row r="354" spans="1:34" ht="69" customHeight="1">
      <c r="A354" s="1"/>
      <c r="B354" s="150"/>
      <c r="C354" s="43"/>
      <c r="D354" s="724" t="s">
        <v>891</v>
      </c>
      <c r="E354" s="654"/>
      <c r="F354" s="657"/>
      <c r="G354" s="424" t="s">
        <v>892</v>
      </c>
      <c r="H354" s="27" t="s">
        <v>888</v>
      </c>
      <c r="I354" s="108">
        <v>1</v>
      </c>
      <c r="J354" s="11">
        <v>1</v>
      </c>
      <c r="K354" s="11">
        <f>I354*J354</f>
        <v>1</v>
      </c>
      <c r="L354" s="93" t="s">
        <v>889</v>
      </c>
      <c r="M354" s="253" t="s">
        <v>893</v>
      </c>
      <c r="N354" s="408"/>
      <c r="O354" s="397"/>
      <c r="P354" s="397"/>
      <c r="Q354" s="397"/>
      <c r="R354" s="397"/>
      <c r="S354" s="397"/>
      <c r="T354" s="397"/>
      <c r="U354" s="397"/>
      <c r="V354" s="397"/>
      <c r="W354" s="397"/>
      <c r="X354" s="397"/>
      <c r="Y354" s="397"/>
      <c r="Z354" s="398"/>
      <c r="AA354" s="228"/>
      <c r="AB354" s="228"/>
      <c r="AC354" s="228"/>
      <c r="AD354" s="228"/>
      <c r="AE354" s="228"/>
      <c r="AF354" s="228"/>
      <c r="AG354" s="228"/>
      <c r="AH354" s="228"/>
    </row>
    <row r="355" spans="1:34" ht="19.5" customHeight="1">
      <c r="A355" s="5"/>
      <c r="B355" s="150"/>
      <c r="C355" s="425" t="s">
        <v>152</v>
      </c>
      <c r="D355" s="763" t="s">
        <v>233</v>
      </c>
      <c r="E355" s="659"/>
      <c r="F355" s="660"/>
      <c r="G355" s="162" t="s">
        <v>728</v>
      </c>
      <c r="H355" s="101" t="s">
        <v>728</v>
      </c>
      <c r="I355" s="105" t="s">
        <v>728</v>
      </c>
      <c r="J355" s="143" t="s">
        <v>728</v>
      </c>
      <c r="K355" s="67">
        <v>0</v>
      </c>
      <c r="L355" s="426"/>
      <c r="M355" s="427"/>
      <c r="N355" s="300"/>
      <c r="O355" s="397"/>
      <c r="P355" s="397"/>
      <c r="Q355" s="397"/>
      <c r="R355" s="397"/>
      <c r="S355" s="397"/>
      <c r="T355" s="397"/>
      <c r="U355" s="397"/>
      <c r="V355" s="397"/>
      <c r="W355" s="397"/>
      <c r="X355" s="397"/>
      <c r="Y355" s="397"/>
      <c r="Z355" s="398"/>
      <c r="AA355" s="228"/>
      <c r="AB355" s="228"/>
      <c r="AC355" s="228"/>
      <c r="AD355" s="228"/>
      <c r="AE355" s="228"/>
      <c r="AF355" s="228"/>
      <c r="AG355" s="228"/>
      <c r="AH355" s="228"/>
    </row>
    <row r="356" spans="1:34" ht="19.5" customHeight="1">
      <c r="A356" s="5"/>
      <c r="B356" s="71"/>
      <c r="C356" s="762" t="s">
        <v>894</v>
      </c>
      <c r="D356" s="654"/>
      <c r="E356" s="654"/>
      <c r="F356" s="654"/>
      <c r="G356" s="654"/>
      <c r="H356" s="654"/>
      <c r="I356" s="654"/>
      <c r="J356" s="657"/>
      <c r="K356" s="428">
        <f>K22+K27</f>
        <v>470.51</v>
      </c>
      <c r="L356" s="426"/>
      <c r="M356" s="246"/>
      <c r="N356" s="238">
        <f>SUM(N22:N355)</f>
        <v>0</v>
      </c>
      <c r="O356" s="397"/>
      <c r="P356" s="397"/>
      <c r="Q356" s="397"/>
      <c r="R356" s="397"/>
      <c r="S356" s="397"/>
      <c r="T356" s="397"/>
      <c r="U356" s="397"/>
      <c r="V356" s="397"/>
      <c r="W356" s="397"/>
      <c r="X356" s="397"/>
      <c r="Y356" s="397"/>
      <c r="Z356" s="398"/>
      <c r="AA356" s="228"/>
      <c r="AB356" s="228"/>
      <c r="AC356" s="228"/>
      <c r="AD356" s="228"/>
      <c r="AE356" s="228"/>
      <c r="AF356" s="228"/>
      <c r="AG356" s="228"/>
      <c r="AH356" s="228"/>
    </row>
    <row r="357" spans="1:34" ht="19.5" customHeight="1">
      <c r="A357" s="5"/>
      <c r="B357" s="429"/>
      <c r="C357" s="83"/>
      <c r="D357" s="31"/>
      <c r="E357" s="1"/>
      <c r="F357" s="1"/>
      <c r="G357" s="31"/>
      <c r="H357" s="92"/>
      <c r="I357" s="3"/>
      <c r="J357" s="31"/>
      <c r="K357" s="89"/>
      <c r="L357" s="430"/>
      <c r="M357" s="430"/>
      <c r="N357" s="431"/>
      <c r="O357" s="397"/>
      <c r="P357" s="397"/>
      <c r="Q357" s="397"/>
      <c r="R357" s="397"/>
      <c r="S357" s="397"/>
      <c r="T357" s="397"/>
      <c r="U357" s="397"/>
      <c r="V357" s="397"/>
      <c r="W357" s="397"/>
      <c r="X357" s="397"/>
      <c r="Y357" s="397"/>
      <c r="Z357" s="398"/>
      <c r="AA357" s="228"/>
      <c r="AB357" s="228"/>
      <c r="AC357" s="228"/>
      <c r="AD357" s="228"/>
      <c r="AE357" s="228"/>
      <c r="AF357" s="228"/>
      <c r="AG357" s="228"/>
      <c r="AH357" s="228"/>
    </row>
    <row r="358" spans="1:34" ht="19.5" customHeight="1">
      <c r="A358" s="5"/>
      <c r="B358" s="1"/>
      <c r="C358" s="83" t="s">
        <v>895</v>
      </c>
      <c r="D358" s="2"/>
      <c r="E358" s="2"/>
      <c r="F358" s="2"/>
      <c r="G358" s="92"/>
      <c r="H358" s="92"/>
      <c r="I358" s="89"/>
      <c r="J358" s="89"/>
      <c r="K358" s="31"/>
      <c r="L358" s="229"/>
      <c r="M358" s="229"/>
      <c r="N358" s="6"/>
      <c r="O358" s="397"/>
      <c r="P358" s="397"/>
      <c r="Q358" s="397"/>
      <c r="R358" s="397"/>
      <c r="S358" s="397"/>
      <c r="T358" s="397"/>
      <c r="U358" s="397"/>
      <c r="V358" s="397"/>
      <c r="W358" s="397"/>
      <c r="X358" s="397"/>
      <c r="Y358" s="397"/>
      <c r="Z358" s="398"/>
      <c r="AA358" s="228"/>
      <c r="AB358" s="228"/>
      <c r="AC358" s="228"/>
      <c r="AD358" s="228"/>
      <c r="AE358" s="228"/>
      <c r="AF358" s="228"/>
      <c r="AG358" s="228"/>
      <c r="AH358" s="228"/>
    </row>
    <row r="359" spans="1:34" ht="19.5" customHeight="1">
      <c r="A359" s="5"/>
      <c r="B359" s="1"/>
      <c r="C359" s="33"/>
      <c r="D359" s="2"/>
      <c r="E359" s="2"/>
      <c r="F359" s="2"/>
      <c r="G359" s="92"/>
      <c r="H359" s="92"/>
      <c r="I359" s="3" t="s">
        <v>344</v>
      </c>
      <c r="J359" s="31"/>
      <c r="K359" s="31"/>
      <c r="L359" s="229"/>
      <c r="M359" s="229"/>
      <c r="N359" s="6"/>
      <c r="O359" s="397"/>
      <c r="P359" s="397"/>
      <c r="Q359" s="397"/>
      <c r="R359" s="397"/>
      <c r="S359" s="397"/>
      <c r="T359" s="397"/>
      <c r="U359" s="397"/>
      <c r="V359" s="397"/>
      <c r="W359" s="397"/>
      <c r="X359" s="397"/>
      <c r="Y359" s="397"/>
      <c r="Z359" s="398"/>
      <c r="AA359" s="228"/>
      <c r="AB359" s="228"/>
      <c r="AC359" s="228"/>
      <c r="AD359" s="228"/>
      <c r="AE359" s="228"/>
      <c r="AF359" s="228"/>
      <c r="AG359" s="228"/>
      <c r="AH359" s="228"/>
    </row>
    <row r="360" spans="1:34" ht="19.5" customHeight="1">
      <c r="A360" s="5"/>
      <c r="B360" s="1"/>
      <c r="C360" s="83"/>
      <c r="D360" s="31"/>
      <c r="E360" s="1"/>
      <c r="F360" s="1"/>
      <c r="G360" s="31"/>
      <c r="H360" s="92"/>
      <c r="I360" s="3" t="s">
        <v>345</v>
      </c>
      <c r="J360" s="31"/>
      <c r="K360" s="31"/>
      <c r="L360" s="229"/>
      <c r="M360" s="229"/>
      <c r="N360" s="6"/>
      <c r="O360" s="397"/>
      <c r="P360" s="397"/>
      <c r="Q360" s="397"/>
      <c r="R360" s="397"/>
      <c r="S360" s="397"/>
      <c r="T360" s="397"/>
      <c r="U360" s="397"/>
      <c r="V360" s="397"/>
      <c r="W360" s="397"/>
      <c r="X360" s="397"/>
      <c r="Y360" s="397"/>
      <c r="Z360" s="398"/>
      <c r="AA360" s="228"/>
      <c r="AB360" s="228"/>
      <c r="AC360" s="228"/>
      <c r="AD360" s="228"/>
      <c r="AE360" s="228"/>
      <c r="AF360" s="228"/>
      <c r="AG360" s="228"/>
      <c r="AH360" s="228"/>
    </row>
    <row r="361" spans="1:34" ht="19.5" customHeight="1">
      <c r="A361" s="5"/>
      <c r="B361" s="1"/>
      <c r="C361" s="83"/>
      <c r="D361" s="31"/>
      <c r="E361" s="1"/>
      <c r="F361" s="1"/>
      <c r="G361" s="31"/>
      <c r="H361" s="92"/>
      <c r="I361" s="3" t="str">
        <f>DUPAK!H247</f>
        <v>Fakultas Matematika dan Ilmu Pengetahuan Alam</v>
      </c>
      <c r="J361" s="31"/>
      <c r="K361" s="31"/>
      <c r="L361" s="229"/>
      <c r="M361" s="229"/>
      <c r="N361" s="6"/>
      <c r="O361" s="397"/>
      <c r="P361" s="397"/>
      <c r="Q361" s="397"/>
      <c r="R361" s="397"/>
      <c r="S361" s="397"/>
      <c r="T361" s="397"/>
      <c r="U361" s="397"/>
      <c r="V361" s="397"/>
      <c r="W361" s="397"/>
      <c r="X361" s="397"/>
      <c r="Y361" s="397"/>
      <c r="Z361" s="398"/>
      <c r="AA361" s="228"/>
      <c r="AB361" s="228"/>
      <c r="AC361" s="228"/>
      <c r="AD361" s="228"/>
      <c r="AE361" s="228"/>
      <c r="AF361" s="228"/>
      <c r="AG361" s="228"/>
      <c r="AH361" s="228"/>
    </row>
    <row r="362" spans="1:34" ht="19.5" customHeight="1">
      <c r="A362" s="5"/>
      <c r="B362" s="1"/>
      <c r="C362" s="83"/>
      <c r="D362" s="31"/>
      <c r="E362" s="1"/>
      <c r="F362" s="1"/>
      <c r="G362" s="31"/>
      <c r="H362" s="92"/>
      <c r="I362" s="3" t="str">
        <f>DUPAK!I248</f>
        <v>Universitas Andalas</v>
      </c>
      <c r="J362" s="31"/>
      <c r="K362" s="31"/>
      <c r="L362" s="229"/>
      <c r="M362" s="229"/>
      <c r="N362" s="6"/>
      <c r="O362" s="397"/>
      <c r="P362" s="397"/>
      <c r="Q362" s="397"/>
      <c r="R362" s="397"/>
      <c r="S362" s="397"/>
      <c r="T362" s="397"/>
      <c r="U362" s="397"/>
      <c r="V362" s="397"/>
      <c r="W362" s="397"/>
      <c r="X362" s="397"/>
      <c r="Y362" s="397"/>
      <c r="Z362" s="398"/>
      <c r="AA362" s="228"/>
      <c r="AB362" s="228"/>
      <c r="AC362" s="228"/>
      <c r="AD362" s="228"/>
      <c r="AE362" s="228"/>
      <c r="AF362" s="228"/>
      <c r="AG362" s="228"/>
      <c r="AH362" s="228"/>
    </row>
    <row r="363" spans="1:34" ht="19.5" customHeight="1">
      <c r="A363" s="5"/>
      <c r="B363" s="1"/>
      <c r="C363" s="83"/>
      <c r="D363" s="31"/>
      <c r="E363" s="1"/>
      <c r="F363" s="1"/>
      <c r="G363" s="31"/>
      <c r="H363" s="92"/>
      <c r="I363" s="3"/>
      <c r="J363" s="31"/>
      <c r="K363" s="31"/>
      <c r="L363" s="229"/>
      <c r="M363" s="229"/>
      <c r="N363" s="6"/>
      <c r="O363" s="397"/>
      <c r="P363" s="397"/>
      <c r="Q363" s="397"/>
      <c r="R363" s="397"/>
      <c r="S363" s="397"/>
      <c r="T363" s="397"/>
      <c r="U363" s="397"/>
      <c r="V363" s="397"/>
      <c r="W363" s="397"/>
      <c r="X363" s="397"/>
      <c r="Y363" s="397"/>
      <c r="Z363" s="398"/>
      <c r="AA363" s="228"/>
      <c r="AB363" s="228"/>
      <c r="AC363" s="228"/>
      <c r="AD363" s="228"/>
      <c r="AE363" s="228"/>
      <c r="AF363" s="228"/>
      <c r="AG363" s="228"/>
      <c r="AH363" s="228"/>
    </row>
    <row r="364" spans="1:34" ht="19.5" customHeight="1">
      <c r="A364" s="5"/>
      <c r="B364" s="1"/>
      <c r="C364" s="83"/>
      <c r="D364" s="31"/>
      <c r="E364" s="1"/>
      <c r="F364" s="1"/>
      <c r="G364" s="31"/>
      <c r="H364" s="92"/>
      <c r="I364" s="3"/>
      <c r="J364" s="31"/>
      <c r="K364" s="31"/>
      <c r="L364" s="229"/>
      <c r="M364" s="229"/>
      <c r="N364" s="6"/>
      <c r="O364" s="397"/>
      <c r="P364" s="397"/>
      <c r="Q364" s="397"/>
      <c r="R364" s="397"/>
      <c r="S364" s="397"/>
      <c r="T364" s="397"/>
      <c r="U364" s="397"/>
      <c r="V364" s="397"/>
      <c r="W364" s="397"/>
      <c r="X364" s="397"/>
      <c r="Y364" s="397"/>
      <c r="Z364" s="398"/>
      <c r="AA364" s="228"/>
      <c r="AB364" s="228"/>
      <c r="AC364" s="228"/>
      <c r="AD364" s="228"/>
      <c r="AE364" s="228"/>
      <c r="AF364" s="228"/>
      <c r="AG364" s="228"/>
      <c r="AH364" s="228"/>
    </row>
    <row r="365" spans="1:34" ht="19.5" customHeight="1">
      <c r="A365" s="5"/>
      <c r="B365" s="1"/>
      <c r="C365" s="83"/>
      <c r="D365" s="31"/>
      <c r="E365" s="1"/>
      <c r="F365" s="1"/>
      <c r="G365" s="31"/>
      <c r="H365" s="92"/>
      <c r="I365" s="3"/>
      <c r="J365" s="31"/>
      <c r="K365" s="6"/>
      <c r="L365" s="432"/>
      <c r="M365" s="432"/>
      <c r="N365" s="6"/>
      <c r="O365" s="397"/>
      <c r="P365" s="397"/>
      <c r="Q365" s="397"/>
      <c r="R365" s="397"/>
      <c r="S365" s="397"/>
      <c r="T365" s="397"/>
      <c r="U365" s="397"/>
      <c r="V365" s="397"/>
      <c r="W365" s="397"/>
      <c r="X365" s="397"/>
      <c r="Y365" s="397"/>
      <c r="Z365" s="398"/>
      <c r="AA365" s="228"/>
      <c r="AB365" s="228"/>
      <c r="AC365" s="228"/>
      <c r="AD365" s="228"/>
      <c r="AE365" s="228"/>
      <c r="AF365" s="228"/>
      <c r="AG365" s="228"/>
      <c r="AH365" s="228"/>
    </row>
    <row r="366" spans="1:34" ht="19.5" customHeight="1">
      <c r="A366" s="5"/>
      <c r="B366" s="1"/>
      <c r="C366" s="83"/>
      <c r="D366" s="31"/>
      <c r="E366" s="1"/>
      <c r="F366" s="1"/>
      <c r="G366" s="31"/>
      <c r="H366" s="92"/>
      <c r="I366" s="3" t="str">
        <f>DUPAK!I252</f>
        <v>Dr. Afdhal Muttaqin H.S. M.Si</v>
      </c>
      <c r="J366" s="31"/>
      <c r="K366" s="3"/>
      <c r="L366" s="433"/>
      <c r="M366" s="433"/>
      <c r="N366" s="36"/>
      <c r="O366" s="397"/>
      <c r="P366" s="397"/>
      <c r="Q366" s="397"/>
      <c r="R366" s="397"/>
      <c r="S366" s="397"/>
      <c r="T366" s="397"/>
      <c r="U366" s="397"/>
      <c r="V366" s="397"/>
      <c r="W366" s="397"/>
      <c r="X366" s="397"/>
      <c r="Y366" s="397"/>
      <c r="Z366" s="398"/>
      <c r="AA366" s="228"/>
      <c r="AB366" s="228"/>
      <c r="AC366" s="228"/>
      <c r="AD366" s="228"/>
      <c r="AE366" s="228"/>
      <c r="AF366" s="228"/>
      <c r="AG366" s="228"/>
      <c r="AH366" s="228"/>
    </row>
    <row r="367" spans="1:34" ht="19.5" customHeight="1">
      <c r="A367" s="5"/>
      <c r="B367" s="1"/>
      <c r="C367" s="434"/>
      <c r="D367" s="5"/>
      <c r="E367" s="5"/>
      <c r="F367" s="5"/>
      <c r="G367" s="3"/>
      <c r="H367" s="3"/>
      <c r="I367" s="3" t="str">
        <f>DUPAK!I253</f>
        <v>197704292005011002</v>
      </c>
      <c r="J367" s="3"/>
      <c r="K367" s="3"/>
      <c r="L367" s="228"/>
      <c r="M367" s="433"/>
      <c r="N367" s="36"/>
      <c r="O367" s="397"/>
      <c r="P367" s="397"/>
      <c r="Q367" s="397"/>
      <c r="R367" s="397"/>
      <c r="S367" s="397"/>
      <c r="T367" s="397"/>
      <c r="U367" s="397"/>
      <c r="V367" s="397"/>
      <c r="W367" s="397"/>
      <c r="X367" s="397"/>
      <c r="Y367" s="397"/>
      <c r="Z367" s="398"/>
      <c r="AA367" s="228"/>
      <c r="AB367" s="228"/>
      <c r="AC367" s="228"/>
      <c r="AD367" s="228"/>
      <c r="AE367" s="228"/>
      <c r="AF367" s="228"/>
      <c r="AG367" s="228"/>
      <c r="AH367" s="228"/>
    </row>
    <row r="368" spans="1:34" ht="19.5" customHeight="1">
      <c r="A368" s="5"/>
      <c r="B368" s="1"/>
      <c r="C368" s="434"/>
      <c r="D368" s="5"/>
      <c r="E368" s="5"/>
      <c r="F368" s="5"/>
      <c r="G368" s="3"/>
      <c r="H368" s="3"/>
      <c r="I368" s="3"/>
      <c r="J368" s="3"/>
      <c r="K368" s="3"/>
      <c r="L368" s="433"/>
      <c r="M368" s="433"/>
      <c r="N368" s="36"/>
      <c r="O368" s="397"/>
      <c r="P368" s="397"/>
      <c r="Q368" s="397"/>
      <c r="R368" s="397"/>
      <c r="S368" s="397"/>
      <c r="T368" s="397"/>
      <c r="U368" s="397"/>
      <c r="V368" s="397"/>
      <c r="W368" s="397"/>
      <c r="X368" s="397"/>
      <c r="Y368" s="397"/>
      <c r="Z368" s="398"/>
      <c r="AA368" s="228"/>
      <c r="AB368" s="228"/>
      <c r="AC368" s="228"/>
      <c r="AD368" s="228"/>
      <c r="AE368" s="228"/>
      <c r="AF368" s="228"/>
      <c r="AG368" s="228"/>
      <c r="AH368" s="228"/>
    </row>
    <row r="369" spans="1:34" ht="19.5" customHeight="1">
      <c r="A369" s="5"/>
      <c r="B369" s="1"/>
      <c r="C369" s="434"/>
      <c r="D369" s="5"/>
      <c r="E369" s="5"/>
      <c r="F369" s="5"/>
      <c r="G369" s="3"/>
      <c r="H369" s="3"/>
      <c r="I369" s="3"/>
      <c r="J369" s="3"/>
      <c r="K369" s="3"/>
      <c r="L369" s="433"/>
      <c r="M369" s="433"/>
      <c r="N369" s="36"/>
      <c r="O369" s="397"/>
      <c r="P369" s="397"/>
      <c r="Q369" s="397"/>
      <c r="R369" s="397"/>
      <c r="S369" s="397"/>
      <c r="T369" s="397"/>
      <c r="U369" s="397"/>
      <c r="V369" s="397"/>
      <c r="W369" s="397"/>
      <c r="X369" s="397"/>
      <c r="Y369" s="397"/>
      <c r="Z369" s="398"/>
      <c r="AA369" s="228"/>
      <c r="AB369" s="228"/>
      <c r="AC369" s="228"/>
      <c r="AD369" s="228"/>
      <c r="AE369" s="228"/>
      <c r="AF369" s="228"/>
      <c r="AG369" s="228"/>
      <c r="AH369" s="228"/>
    </row>
    <row r="370" spans="1:34" ht="19.5" customHeight="1">
      <c r="A370" s="5"/>
      <c r="B370" s="5"/>
      <c r="C370" s="434"/>
      <c r="D370" s="5"/>
      <c r="E370" s="5"/>
      <c r="F370" s="5"/>
      <c r="G370" s="3"/>
      <c r="H370" s="3"/>
      <c r="I370" s="3"/>
      <c r="J370" s="3"/>
      <c r="K370" s="3"/>
      <c r="L370" s="433"/>
      <c r="M370" s="433"/>
      <c r="N370" s="36"/>
      <c r="O370" s="397"/>
      <c r="P370" s="397"/>
      <c r="Q370" s="397"/>
      <c r="R370" s="397"/>
      <c r="S370" s="397"/>
      <c r="T370" s="397"/>
      <c r="U370" s="397"/>
      <c r="V370" s="397"/>
      <c r="W370" s="397"/>
      <c r="X370" s="397"/>
      <c r="Y370" s="397"/>
      <c r="Z370" s="398"/>
      <c r="AA370" s="228"/>
      <c r="AB370" s="228"/>
      <c r="AC370" s="228"/>
      <c r="AD370" s="228"/>
      <c r="AE370" s="228"/>
      <c r="AF370" s="228"/>
      <c r="AG370" s="228"/>
      <c r="AH370" s="228"/>
    </row>
    <row r="371" spans="1:34" ht="19.5" customHeight="1">
      <c r="A371" s="5"/>
      <c r="B371" s="5"/>
      <c r="C371" s="434"/>
      <c r="D371" s="5"/>
      <c r="E371" s="5"/>
      <c r="F371" s="5"/>
      <c r="G371" s="3"/>
      <c r="H371" s="3"/>
      <c r="I371" s="3"/>
      <c r="J371" s="3"/>
      <c r="K371" s="3"/>
      <c r="L371" s="433"/>
      <c r="M371" s="433"/>
      <c r="N371" s="36"/>
      <c r="O371" s="397"/>
      <c r="P371" s="397"/>
      <c r="Q371" s="397"/>
      <c r="R371" s="397"/>
      <c r="S371" s="397"/>
      <c r="T371" s="397"/>
      <c r="U371" s="397"/>
      <c r="V371" s="397"/>
      <c r="W371" s="397"/>
      <c r="X371" s="397"/>
      <c r="Y371" s="397"/>
      <c r="Z371" s="398"/>
      <c r="AA371" s="228"/>
      <c r="AB371" s="228"/>
      <c r="AC371" s="228"/>
      <c r="AD371" s="228"/>
      <c r="AE371" s="228"/>
      <c r="AF371" s="228"/>
      <c r="AG371" s="228"/>
      <c r="AH371" s="228"/>
    </row>
    <row r="372" spans="1:34" ht="19.5" customHeight="1">
      <c r="A372" s="5"/>
      <c r="B372" s="5"/>
      <c r="C372" s="434"/>
      <c r="D372" s="5"/>
      <c r="E372" s="5"/>
      <c r="F372" s="5"/>
      <c r="G372" s="3"/>
      <c r="H372" s="3"/>
      <c r="I372" s="3"/>
      <c r="J372" s="3"/>
      <c r="K372" s="3"/>
      <c r="L372" s="433"/>
      <c r="M372" s="433"/>
      <c r="N372" s="36"/>
      <c r="O372" s="397"/>
      <c r="P372" s="397"/>
      <c r="Q372" s="397"/>
      <c r="R372" s="397"/>
      <c r="S372" s="397"/>
      <c r="T372" s="397"/>
      <c r="U372" s="397"/>
      <c r="V372" s="397"/>
      <c r="W372" s="397"/>
      <c r="X372" s="397"/>
      <c r="Y372" s="397"/>
      <c r="Z372" s="398"/>
      <c r="AA372" s="228"/>
      <c r="AB372" s="228"/>
      <c r="AC372" s="228"/>
      <c r="AD372" s="228"/>
      <c r="AE372" s="228"/>
      <c r="AF372" s="228"/>
      <c r="AG372" s="228"/>
      <c r="AH372" s="228"/>
    </row>
    <row r="373" spans="1:34" ht="19.5" customHeight="1">
      <c r="A373" s="5"/>
      <c r="B373" s="5"/>
      <c r="C373" s="434"/>
      <c r="D373" s="5"/>
      <c r="E373" s="5"/>
      <c r="F373" s="5"/>
      <c r="G373" s="3"/>
      <c r="H373" s="3"/>
      <c r="I373" s="3"/>
      <c r="J373" s="3"/>
      <c r="K373" s="3"/>
      <c r="L373" s="433"/>
      <c r="M373" s="433"/>
      <c r="N373" s="36"/>
      <c r="O373" s="397"/>
      <c r="P373" s="397"/>
      <c r="Q373" s="397"/>
      <c r="R373" s="397"/>
      <c r="S373" s="397"/>
      <c r="T373" s="397"/>
      <c r="U373" s="397"/>
      <c r="V373" s="397"/>
      <c r="W373" s="397"/>
      <c r="X373" s="397"/>
      <c r="Y373" s="397"/>
      <c r="Z373" s="398"/>
      <c r="AA373" s="228"/>
      <c r="AB373" s="228"/>
      <c r="AC373" s="228"/>
      <c r="AD373" s="228"/>
      <c r="AE373" s="228"/>
      <c r="AF373" s="228"/>
      <c r="AG373" s="228"/>
      <c r="AH373" s="228"/>
    </row>
    <row r="374" spans="1:34" ht="19.5" customHeight="1">
      <c r="A374" s="5"/>
      <c r="B374" s="5"/>
      <c r="C374" s="434"/>
      <c r="D374" s="5"/>
      <c r="E374" s="5"/>
      <c r="F374" s="5"/>
      <c r="G374" s="3"/>
      <c r="H374" s="3"/>
      <c r="I374" s="3"/>
      <c r="J374" s="3"/>
      <c r="K374" s="3"/>
      <c r="L374" s="433"/>
      <c r="M374" s="433"/>
      <c r="N374" s="36"/>
      <c r="O374" s="397"/>
      <c r="P374" s="397"/>
      <c r="Q374" s="397"/>
      <c r="R374" s="397"/>
      <c r="S374" s="397"/>
      <c r="T374" s="397"/>
      <c r="U374" s="397"/>
      <c r="V374" s="397"/>
      <c r="W374" s="397"/>
      <c r="X374" s="397"/>
      <c r="Y374" s="397"/>
      <c r="Z374" s="398"/>
      <c r="AA374" s="228"/>
      <c r="AB374" s="228"/>
      <c r="AC374" s="228"/>
      <c r="AD374" s="228"/>
      <c r="AE374" s="228"/>
      <c r="AF374" s="228"/>
      <c r="AG374" s="228"/>
      <c r="AH374" s="228"/>
    </row>
    <row r="375" spans="1:34" ht="19.5" customHeight="1">
      <c r="A375" s="5"/>
      <c r="B375" s="5"/>
      <c r="C375" s="434"/>
      <c r="D375" s="5"/>
      <c r="E375" s="5"/>
      <c r="F375" s="5"/>
      <c r="G375" s="3"/>
      <c r="H375" s="3"/>
      <c r="I375" s="3"/>
      <c r="J375" s="3"/>
      <c r="K375" s="3"/>
      <c r="L375" s="433"/>
      <c r="M375" s="433"/>
      <c r="N375" s="36"/>
      <c r="O375" s="397"/>
      <c r="P375" s="397"/>
      <c r="Q375" s="397"/>
      <c r="R375" s="397"/>
      <c r="S375" s="397"/>
      <c r="T375" s="397"/>
      <c r="U375" s="397"/>
      <c r="V375" s="397"/>
      <c r="W375" s="397"/>
      <c r="X375" s="397"/>
      <c r="Y375" s="397"/>
      <c r="Z375" s="398"/>
      <c r="AA375" s="228"/>
      <c r="AB375" s="228"/>
      <c r="AC375" s="228"/>
      <c r="AD375" s="228"/>
      <c r="AE375" s="228"/>
      <c r="AF375" s="228"/>
      <c r="AG375" s="228"/>
      <c r="AH375" s="228"/>
    </row>
    <row r="376" spans="1:34" ht="19.5" customHeight="1">
      <c r="A376" s="5"/>
      <c r="B376" s="5"/>
      <c r="C376" s="434"/>
      <c r="D376" s="5"/>
      <c r="E376" s="5"/>
      <c r="F376" s="5"/>
      <c r="G376" s="3"/>
      <c r="H376" s="3"/>
      <c r="I376" s="3"/>
      <c r="J376" s="3"/>
      <c r="K376" s="3"/>
      <c r="L376" s="433"/>
      <c r="M376" s="433"/>
      <c r="N376" s="36"/>
      <c r="O376" s="397"/>
      <c r="P376" s="397"/>
      <c r="Q376" s="397"/>
      <c r="R376" s="397"/>
      <c r="S376" s="397"/>
      <c r="T376" s="397"/>
      <c r="U376" s="397"/>
      <c r="V376" s="397"/>
      <c r="W376" s="397"/>
      <c r="X376" s="397"/>
      <c r="Y376" s="397"/>
      <c r="Z376" s="398"/>
      <c r="AA376" s="228"/>
      <c r="AB376" s="228"/>
      <c r="AC376" s="228"/>
      <c r="AD376" s="228"/>
      <c r="AE376" s="228"/>
      <c r="AF376" s="228"/>
      <c r="AG376" s="228"/>
      <c r="AH376" s="228"/>
    </row>
    <row r="377" spans="1:34" ht="19.5" customHeight="1">
      <c r="A377" s="5"/>
      <c r="B377" s="5"/>
      <c r="C377" s="434"/>
      <c r="D377" s="5"/>
      <c r="E377" s="5"/>
      <c r="F377" s="5"/>
      <c r="G377" s="3"/>
      <c r="H377" s="3"/>
      <c r="I377" s="3"/>
      <c r="J377" s="3"/>
      <c r="K377" s="3"/>
      <c r="L377" s="433"/>
      <c r="M377" s="433"/>
      <c r="N377" s="36"/>
      <c r="O377" s="397"/>
      <c r="P377" s="397"/>
      <c r="Q377" s="397"/>
      <c r="R377" s="397"/>
      <c r="S377" s="397"/>
      <c r="T377" s="397"/>
      <c r="U377" s="397"/>
      <c r="V377" s="397"/>
      <c r="W377" s="397"/>
      <c r="X377" s="397"/>
      <c r="Y377" s="397"/>
      <c r="Z377" s="398"/>
      <c r="AA377" s="228"/>
      <c r="AB377" s="228"/>
      <c r="AC377" s="228"/>
      <c r="AD377" s="228"/>
      <c r="AE377" s="228"/>
      <c r="AF377" s="228"/>
      <c r="AG377" s="228"/>
      <c r="AH377" s="228"/>
    </row>
    <row r="378" spans="1:34" ht="19.5" customHeight="1">
      <c r="A378" s="5"/>
      <c r="B378" s="5"/>
      <c r="C378" s="434"/>
      <c r="D378" s="5"/>
      <c r="E378" s="5"/>
      <c r="F378" s="5"/>
      <c r="G378" s="3"/>
      <c r="H378" s="3"/>
      <c r="I378" s="3"/>
      <c r="J378" s="3"/>
      <c r="K378" s="3"/>
      <c r="L378" s="433"/>
      <c r="M378" s="433"/>
      <c r="N378" s="36"/>
      <c r="O378" s="397"/>
      <c r="P378" s="397"/>
      <c r="Q378" s="397"/>
      <c r="R378" s="397"/>
      <c r="S378" s="397"/>
      <c r="T378" s="397"/>
      <c r="U378" s="397"/>
      <c r="V378" s="397"/>
      <c r="W378" s="397"/>
      <c r="X378" s="397"/>
      <c r="Y378" s="397"/>
      <c r="Z378" s="398"/>
      <c r="AA378" s="228"/>
      <c r="AB378" s="228"/>
      <c r="AC378" s="228"/>
      <c r="AD378" s="228"/>
      <c r="AE378" s="228"/>
      <c r="AF378" s="228"/>
      <c r="AG378" s="228"/>
      <c r="AH378" s="228"/>
    </row>
    <row r="379" spans="1:34" ht="19.5" customHeight="1">
      <c r="A379" s="5"/>
      <c r="B379" s="5"/>
      <c r="C379" s="434"/>
      <c r="D379" s="5"/>
      <c r="E379" s="5"/>
      <c r="F379" s="5"/>
      <c r="G379" s="3"/>
      <c r="H379" s="3"/>
      <c r="I379" s="3"/>
      <c r="J379" s="3"/>
      <c r="K379" s="3"/>
      <c r="L379" s="433"/>
      <c r="M379" s="433"/>
      <c r="N379" s="36"/>
      <c r="O379" s="397"/>
      <c r="P379" s="397"/>
      <c r="Q379" s="397"/>
      <c r="R379" s="397"/>
      <c r="S379" s="397"/>
      <c r="T379" s="397"/>
      <c r="U379" s="397"/>
      <c r="V379" s="397"/>
      <c r="W379" s="397"/>
      <c r="X379" s="397"/>
      <c r="Y379" s="397"/>
      <c r="Z379" s="398"/>
      <c r="AA379" s="228"/>
      <c r="AB379" s="228"/>
      <c r="AC379" s="228"/>
      <c r="AD379" s="228"/>
      <c r="AE379" s="228"/>
      <c r="AF379" s="228"/>
      <c r="AG379" s="228"/>
      <c r="AH379" s="228"/>
    </row>
    <row r="380" spans="1:34" ht="19.5" customHeight="1">
      <c r="A380" s="5"/>
      <c r="B380" s="5"/>
      <c r="C380" s="434"/>
      <c r="D380" s="5"/>
      <c r="E380" s="5"/>
      <c r="F380" s="5"/>
      <c r="G380" s="3"/>
      <c r="H380" s="3"/>
      <c r="I380" s="3"/>
      <c r="J380" s="3"/>
      <c r="K380" s="3"/>
      <c r="L380" s="433"/>
      <c r="M380" s="433"/>
      <c r="N380" s="36"/>
      <c r="O380" s="397"/>
      <c r="P380" s="397"/>
      <c r="Q380" s="397"/>
      <c r="R380" s="397"/>
      <c r="S380" s="397"/>
      <c r="T380" s="397"/>
      <c r="U380" s="397"/>
      <c r="V380" s="397"/>
      <c r="W380" s="397"/>
      <c r="X380" s="397"/>
      <c r="Y380" s="397"/>
      <c r="Z380" s="398"/>
      <c r="AA380" s="228"/>
      <c r="AB380" s="228"/>
      <c r="AC380" s="228"/>
      <c r="AD380" s="228"/>
      <c r="AE380" s="228"/>
      <c r="AF380" s="228"/>
      <c r="AG380" s="228"/>
      <c r="AH380" s="228"/>
    </row>
    <row r="381" spans="1:34" ht="19.5" customHeight="1">
      <c r="A381" s="5"/>
      <c r="B381" s="5"/>
      <c r="C381" s="434"/>
      <c r="D381" s="5"/>
      <c r="E381" s="5"/>
      <c r="F381" s="5"/>
      <c r="G381" s="3"/>
      <c r="H381" s="3"/>
      <c r="I381" s="3"/>
      <c r="J381" s="3"/>
      <c r="K381" s="3"/>
      <c r="L381" s="433"/>
      <c r="M381" s="433"/>
      <c r="N381" s="36"/>
      <c r="O381" s="397"/>
      <c r="P381" s="397"/>
      <c r="Q381" s="397"/>
      <c r="R381" s="397"/>
      <c r="S381" s="397"/>
      <c r="T381" s="397"/>
      <c r="U381" s="397"/>
      <c r="V381" s="397"/>
      <c r="W381" s="397"/>
      <c r="X381" s="397"/>
      <c r="Y381" s="397"/>
      <c r="Z381" s="398"/>
      <c r="AA381" s="228"/>
      <c r="AB381" s="228"/>
      <c r="AC381" s="228"/>
      <c r="AD381" s="228"/>
      <c r="AE381" s="228"/>
      <c r="AF381" s="228"/>
      <c r="AG381" s="228"/>
      <c r="AH381" s="228"/>
    </row>
    <row r="382" spans="1:34" ht="19.5" customHeight="1">
      <c r="A382" s="5"/>
      <c r="B382" s="5"/>
      <c r="C382" s="434"/>
      <c r="D382" s="5"/>
      <c r="E382" s="5"/>
      <c r="F382" s="5"/>
      <c r="G382" s="3"/>
      <c r="H382" s="3"/>
      <c r="I382" s="3"/>
      <c r="J382" s="3"/>
      <c r="K382" s="3"/>
      <c r="L382" s="433"/>
      <c r="M382" s="433"/>
      <c r="N382" s="36"/>
      <c r="O382" s="397"/>
      <c r="P382" s="397"/>
      <c r="Q382" s="397"/>
      <c r="R382" s="397"/>
      <c r="S382" s="397"/>
      <c r="T382" s="397"/>
      <c r="U382" s="397"/>
      <c r="V382" s="397"/>
      <c r="W382" s="397"/>
      <c r="X382" s="397"/>
      <c r="Y382" s="397"/>
      <c r="Z382" s="398"/>
      <c r="AA382" s="228"/>
      <c r="AB382" s="228"/>
      <c r="AC382" s="228"/>
      <c r="AD382" s="228"/>
      <c r="AE382" s="228"/>
      <c r="AF382" s="228"/>
      <c r="AG382" s="228"/>
      <c r="AH382" s="228"/>
    </row>
    <row r="383" spans="1:34" ht="19.5" customHeight="1">
      <c r="A383" s="5"/>
      <c r="B383" s="5"/>
      <c r="C383" s="434"/>
      <c r="D383" s="5"/>
      <c r="E383" s="5"/>
      <c r="F383" s="5"/>
      <c r="G383" s="3"/>
      <c r="H383" s="3"/>
      <c r="I383" s="3"/>
      <c r="J383" s="3"/>
      <c r="K383" s="3"/>
      <c r="L383" s="433"/>
      <c r="M383" s="433"/>
      <c r="N383" s="36"/>
      <c r="O383" s="397"/>
      <c r="P383" s="397"/>
      <c r="Q383" s="397"/>
      <c r="R383" s="397"/>
      <c r="S383" s="397"/>
      <c r="T383" s="397"/>
      <c r="U383" s="397"/>
      <c r="V383" s="397"/>
      <c r="W383" s="397"/>
      <c r="X383" s="397"/>
      <c r="Y383" s="397"/>
      <c r="Z383" s="398"/>
      <c r="AA383" s="228"/>
      <c r="AB383" s="228"/>
      <c r="AC383" s="228"/>
      <c r="AD383" s="228"/>
      <c r="AE383" s="228"/>
      <c r="AF383" s="228"/>
      <c r="AG383" s="228"/>
      <c r="AH383" s="228"/>
    </row>
    <row r="384" spans="1:34" ht="19.5" customHeight="1">
      <c r="A384" s="5"/>
      <c r="B384" s="5"/>
      <c r="C384" s="434"/>
      <c r="D384" s="5"/>
      <c r="E384" s="5"/>
      <c r="F384" s="5"/>
      <c r="G384" s="3"/>
      <c r="H384" s="3"/>
      <c r="I384" s="3"/>
      <c r="J384" s="3"/>
      <c r="K384" s="3"/>
      <c r="L384" s="433"/>
      <c r="M384" s="433"/>
      <c r="N384" s="36"/>
      <c r="O384" s="397"/>
      <c r="P384" s="397"/>
      <c r="Q384" s="397"/>
      <c r="R384" s="397"/>
      <c r="S384" s="397"/>
      <c r="T384" s="397"/>
      <c r="U384" s="397"/>
      <c r="V384" s="397"/>
      <c r="W384" s="397"/>
      <c r="X384" s="397"/>
      <c r="Y384" s="397"/>
      <c r="Z384" s="398"/>
      <c r="AA384" s="228"/>
      <c r="AB384" s="228"/>
      <c r="AC384" s="228"/>
      <c r="AD384" s="228"/>
      <c r="AE384" s="228"/>
      <c r="AF384" s="228"/>
      <c r="AG384" s="228"/>
      <c r="AH384" s="228"/>
    </row>
    <row r="385" spans="1:34" ht="19.5" customHeight="1">
      <c r="A385" s="5"/>
      <c r="B385" s="5"/>
      <c r="C385" s="434"/>
      <c r="D385" s="5"/>
      <c r="E385" s="5"/>
      <c r="F385" s="5"/>
      <c r="G385" s="3"/>
      <c r="H385" s="3"/>
      <c r="I385" s="3"/>
      <c r="J385" s="3"/>
      <c r="K385" s="3"/>
      <c r="L385" s="433"/>
      <c r="M385" s="433"/>
      <c r="N385" s="36"/>
      <c r="O385" s="397"/>
      <c r="P385" s="397"/>
      <c r="Q385" s="397"/>
      <c r="R385" s="397"/>
      <c r="S385" s="397"/>
      <c r="T385" s="397"/>
      <c r="U385" s="397"/>
      <c r="V385" s="397"/>
      <c r="W385" s="397"/>
      <c r="X385" s="397"/>
      <c r="Y385" s="397"/>
      <c r="Z385" s="398"/>
      <c r="AA385" s="228"/>
      <c r="AB385" s="228"/>
      <c r="AC385" s="228"/>
      <c r="AD385" s="228"/>
      <c r="AE385" s="228"/>
      <c r="AF385" s="228"/>
      <c r="AG385" s="228"/>
      <c r="AH385" s="228"/>
    </row>
    <row r="386" spans="1:34" ht="19.5" customHeight="1">
      <c r="A386" s="5"/>
      <c r="B386" s="5"/>
      <c r="C386" s="434"/>
      <c r="D386" s="5"/>
      <c r="E386" s="5"/>
      <c r="F386" s="5"/>
      <c r="G386" s="3"/>
      <c r="H386" s="3"/>
      <c r="I386" s="3"/>
      <c r="J386" s="3"/>
      <c r="K386" s="3"/>
      <c r="L386" s="433"/>
      <c r="M386" s="433"/>
      <c r="N386" s="36"/>
      <c r="O386" s="397"/>
      <c r="P386" s="397"/>
      <c r="Q386" s="397"/>
      <c r="R386" s="397"/>
      <c r="S386" s="397"/>
      <c r="T386" s="397"/>
      <c r="U386" s="397"/>
      <c r="V386" s="397"/>
      <c r="W386" s="397"/>
      <c r="X386" s="397"/>
      <c r="Y386" s="397"/>
      <c r="Z386" s="398"/>
      <c r="AA386" s="228"/>
      <c r="AB386" s="228"/>
      <c r="AC386" s="228"/>
      <c r="AD386" s="228"/>
      <c r="AE386" s="228"/>
      <c r="AF386" s="228"/>
      <c r="AG386" s="228"/>
      <c r="AH386" s="228"/>
    </row>
    <row r="387" spans="1:34" ht="19.5" customHeight="1">
      <c r="A387" s="5"/>
      <c r="B387" s="5"/>
      <c r="C387" s="434"/>
      <c r="D387" s="5"/>
      <c r="E387" s="5"/>
      <c r="F387" s="5"/>
      <c r="G387" s="3"/>
      <c r="H387" s="3"/>
      <c r="I387" s="3"/>
      <c r="J387" s="3"/>
      <c r="K387" s="3"/>
      <c r="L387" s="433"/>
      <c r="M387" s="433"/>
      <c r="N387" s="36"/>
      <c r="O387" s="397"/>
      <c r="P387" s="397"/>
      <c r="Q387" s="397"/>
      <c r="R387" s="397"/>
      <c r="S387" s="397"/>
      <c r="T387" s="397"/>
      <c r="U387" s="397"/>
      <c r="V387" s="397"/>
      <c r="W387" s="397"/>
      <c r="X387" s="397"/>
      <c r="Y387" s="397"/>
      <c r="Z387" s="398"/>
      <c r="AA387" s="228"/>
      <c r="AB387" s="228"/>
      <c r="AC387" s="228"/>
      <c r="AD387" s="228"/>
      <c r="AE387" s="228"/>
      <c r="AF387" s="228"/>
      <c r="AG387" s="228"/>
      <c r="AH387" s="228"/>
    </row>
    <row r="388" spans="1:34" ht="19.5" customHeight="1">
      <c r="A388" s="5"/>
      <c r="B388" s="5"/>
      <c r="C388" s="434"/>
      <c r="D388" s="5"/>
      <c r="E388" s="5"/>
      <c r="F388" s="5"/>
      <c r="G388" s="3"/>
      <c r="H388" s="3"/>
      <c r="I388" s="3"/>
      <c r="J388" s="3"/>
      <c r="K388" s="3"/>
      <c r="L388" s="433"/>
      <c r="M388" s="433"/>
      <c r="N388" s="36"/>
      <c r="O388" s="397"/>
      <c r="P388" s="397"/>
      <c r="Q388" s="397"/>
      <c r="R388" s="397"/>
      <c r="S388" s="397"/>
      <c r="T388" s="397"/>
      <c r="U388" s="397"/>
      <c r="V388" s="397"/>
      <c r="W388" s="397"/>
      <c r="X388" s="397"/>
      <c r="Y388" s="397"/>
      <c r="Z388" s="398"/>
      <c r="AA388" s="228"/>
      <c r="AB388" s="228"/>
      <c r="AC388" s="228"/>
      <c r="AD388" s="228"/>
      <c r="AE388" s="228"/>
      <c r="AF388" s="228"/>
      <c r="AG388" s="228"/>
      <c r="AH388" s="228"/>
    </row>
    <row r="389" spans="1:34" ht="19.5" customHeight="1">
      <c r="A389" s="5"/>
      <c r="B389" s="5"/>
      <c r="C389" s="434"/>
      <c r="D389" s="5"/>
      <c r="E389" s="5"/>
      <c r="F389" s="5"/>
      <c r="G389" s="3"/>
      <c r="H389" s="3"/>
      <c r="I389" s="3"/>
      <c r="J389" s="3"/>
      <c r="K389" s="3"/>
      <c r="L389" s="433"/>
      <c r="M389" s="433"/>
      <c r="N389" s="36"/>
      <c r="O389" s="397"/>
      <c r="P389" s="397"/>
      <c r="Q389" s="397"/>
      <c r="R389" s="397"/>
      <c r="S389" s="397"/>
      <c r="T389" s="397"/>
      <c r="U389" s="397"/>
      <c r="V389" s="397"/>
      <c r="W389" s="397"/>
      <c r="X389" s="397"/>
      <c r="Y389" s="397"/>
      <c r="Z389" s="398"/>
      <c r="AA389" s="228"/>
      <c r="AB389" s="228"/>
      <c r="AC389" s="228"/>
      <c r="AD389" s="228"/>
      <c r="AE389" s="228"/>
      <c r="AF389" s="228"/>
      <c r="AG389" s="228"/>
      <c r="AH389" s="228"/>
    </row>
    <row r="390" spans="1:34" ht="19.5" customHeight="1">
      <c r="A390" s="5"/>
      <c r="B390" s="5"/>
      <c r="C390" s="434"/>
      <c r="D390" s="5"/>
      <c r="E390" s="5"/>
      <c r="F390" s="5"/>
      <c r="G390" s="3"/>
      <c r="H390" s="3"/>
      <c r="I390" s="3"/>
      <c r="J390" s="3"/>
      <c r="K390" s="3"/>
      <c r="L390" s="433"/>
      <c r="M390" s="433"/>
      <c r="N390" s="36"/>
      <c r="O390" s="397"/>
      <c r="P390" s="397"/>
      <c r="Q390" s="397"/>
      <c r="R390" s="397"/>
      <c r="S390" s="397"/>
      <c r="T390" s="397"/>
      <c r="U390" s="397"/>
      <c r="V390" s="397"/>
      <c r="W390" s="397"/>
      <c r="X390" s="397"/>
      <c r="Y390" s="397"/>
      <c r="Z390" s="398"/>
      <c r="AA390" s="228"/>
      <c r="AB390" s="228"/>
      <c r="AC390" s="228"/>
      <c r="AD390" s="228"/>
      <c r="AE390" s="228"/>
      <c r="AF390" s="228"/>
      <c r="AG390" s="228"/>
      <c r="AH390" s="228"/>
    </row>
    <row r="391" spans="1:34" ht="19.5" customHeight="1">
      <c r="A391" s="5"/>
      <c r="B391" s="5"/>
      <c r="C391" s="434"/>
      <c r="D391" s="5"/>
      <c r="E391" s="5"/>
      <c r="F391" s="5"/>
      <c r="G391" s="3"/>
      <c r="H391" s="3"/>
      <c r="I391" s="3"/>
      <c r="J391" s="3"/>
      <c r="K391" s="3"/>
      <c r="L391" s="433"/>
      <c r="M391" s="433"/>
      <c r="N391" s="36"/>
      <c r="O391" s="397"/>
      <c r="P391" s="397"/>
      <c r="Q391" s="397"/>
      <c r="R391" s="397"/>
      <c r="S391" s="397"/>
      <c r="T391" s="397"/>
      <c r="U391" s="397"/>
      <c r="V391" s="397"/>
      <c r="W391" s="397"/>
      <c r="X391" s="397"/>
      <c r="Y391" s="397"/>
      <c r="Z391" s="398"/>
      <c r="AA391" s="228"/>
      <c r="AB391" s="228"/>
      <c r="AC391" s="228"/>
      <c r="AD391" s="228"/>
      <c r="AE391" s="228"/>
      <c r="AF391" s="228"/>
      <c r="AG391" s="228"/>
      <c r="AH391" s="228"/>
    </row>
    <row r="392" spans="1:34" ht="19.5" customHeight="1">
      <c r="A392" s="5"/>
      <c r="B392" s="5"/>
      <c r="C392" s="434"/>
      <c r="D392" s="5"/>
      <c r="E392" s="5"/>
      <c r="F392" s="5"/>
      <c r="G392" s="3"/>
      <c r="H392" s="3"/>
      <c r="I392" s="3"/>
      <c r="J392" s="3"/>
      <c r="K392" s="3"/>
      <c r="L392" s="433"/>
      <c r="M392" s="433"/>
      <c r="N392" s="36"/>
      <c r="O392" s="397"/>
      <c r="P392" s="397"/>
      <c r="Q392" s="397"/>
      <c r="R392" s="397"/>
      <c r="S392" s="397"/>
      <c r="T392" s="397"/>
      <c r="U392" s="397"/>
      <c r="V392" s="397"/>
      <c r="W392" s="397"/>
      <c r="X392" s="397"/>
      <c r="Y392" s="397"/>
      <c r="Z392" s="398"/>
      <c r="AA392" s="228"/>
      <c r="AB392" s="228"/>
      <c r="AC392" s="228"/>
      <c r="AD392" s="228"/>
      <c r="AE392" s="228"/>
      <c r="AF392" s="228"/>
      <c r="AG392" s="228"/>
      <c r="AH392" s="228"/>
    </row>
    <row r="393" spans="1:34" ht="19.5" customHeight="1">
      <c r="A393" s="5"/>
      <c r="B393" s="5"/>
      <c r="C393" s="434"/>
      <c r="D393" s="5"/>
      <c r="E393" s="5"/>
      <c r="F393" s="5"/>
      <c r="G393" s="3"/>
      <c r="H393" s="3"/>
      <c r="I393" s="3"/>
      <c r="J393" s="3"/>
      <c r="K393" s="3"/>
      <c r="L393" s="433"/>
      <c r="M393" s="433"/>
      <c r="N393" s="36"/>
      <c r="O393" s="397"/>
      <c r="P393" s="397"/>
      <c r="Q393" s="397"/>
      <c r="R393" s="397"/>
      <c r="S393" s="397"/>
      <c r="T393" s="397"/>
      <c r="U393" s="397"/>
      <c r="V393" s="397"/>
      <c r="W393" s="397"/>
      <c r="X393" s="397"/>
      <c r="Y393" s="397"/>
      <c r="Z393" s="398"/>
      <c r="AA393" s="228"/>
      <c r="AB393" s="228"/>
      <c r="AC393" s="228"/>
      <c r="AD393" s="228"/>
      <c r="AE393" s="228"/>
      <c r="AF393" s="228"/>
      <c r="AG393" s="228"/>
      <c r="AH393" s="228"/>
    </row>
    <row r="394" spans="1:34" ht="19.5" customHeight="1">
      <c r="A394" s="5"/>
      <c r="B394" s="5"/>
      <c r="C394" s="434"/>
      <c r="D394" s="5"/>
      <c r="E394" s="5"/>
      <c r="F394" s="5"/>
      <c r="G394" s="3"/>
      <c r="H394" s="3"/>
      <c r="I394" s="3"/>
      <c r="J394" s="3"/>
      <c r="K394" s="3"/>
      <c r="L394" s="433"/>
      <c r="M394" s="433"/>
      <c r="N394" s="36"/>
      <c r="O394" s="397"/>
      <c r="P394" s="397"/>
      <c r="Q394" s="397"/>
      <c r="R394" s="397"/>
      <c r="S394" s="397"/>
      <c r="T394" s="397"/>
      <c r="U394" s="397"/>
      <c r="V394" s="397"/>
      <c r="W394" s="397"/>
      <c r="X394" s="397"/>
      <c r="Y394" s="397"/>
      <c r="Z394" s="398"/>
      <c r="AA394" s="228"/>
      <c r="AB394" s="228"/>
      <c r="AC394" s="228"/>
      <c r="AD394" s="228"/>
      <c r="AE394" s="228"/>
      <c r="AF394" s="228"/>
      <c r="AG394" s="228"/>
      <c r="AH394" s="228"/>
    </row>
    <row r="395" spans="1:34" ht="19.5" customHeight="1">
      <c r="A395" s="5"/>
      <c r="B395" s="5"/>
      <c r="C395" s="434"/>
      <c r="D395" s="5"/>
      <c r="E395" s="5"/>
      <c r="F395" s="5"/>
      <c r="G395" s="3"/>
      <c r="H395" s="3"/>
      <c r="I395" s="3"/>
      <c r="J395" s="3"/>
      <c r="K395" s="3"/>
      <c r="L395" s="433"/>
      <c r="M395" s="433"/>
      <c r="N395" s="36"/>
      <c r="O395" s="397"/>
      <c r="P395" s="397"/>
      <c r="Q395" s="397"/>
      <c r="R395" s="397"/>
      <c r="S395" s="397"/>
      <c r="T395" s="397"/>
      <c r="U395" s="397"/>
      <c r="V395" s="397"/>
      <c r="W395" s="397"/>
      <c r="X395" s="397"/>
      <c r="Y395" s="397"/>
      <c r="Z395" s="398"/>
      <c r="AA395" s="228"/>
      <c r="AB395" s="228"/>
      <c r="AC395" s="228"/>
      <c r="AD395" s="228"/>
      <c r="AE395" s="228"/>
      <c r="AF395" s="228"/>
      <c r="AG395" s="228"/>
      <c r="AH395" s="228"/>
    </row>
    <row r="396" spans="1:34" ht="19.5" customHeight="1">
      <c r="A396" s="5"/>
      <c r="B396" s="5"/>
      <c r="C396" s="434"/>
      <c r="D396" s="5"/>
      <c r="E396" s="5"/>
      <c r="F396" s="5"/>
      <c r="G396" s="3"/>
      <c r="H396" s="3"/>
      <c r="I396" s="3"/>
      <c r="J396" s="3"/>
      <c r="K396" s="3"/>
      <c r="L396" s="433"/>
      <c r="M396" s="433"/>
      <c r="N396" s="36"/>
      <c r="O396" s="397"/>
      <c r="P396" s="397"/>
      <c r="Q396" s="397"/>
      <c r="R396" s="397"/>
      <c r="S396" s="397"/>
      <c r="T396" s="397"/>
      <c r="U396" s="397"/>
      <c r="V396" s="397"/>
      <c r="W396" s="397"/>
      <c r="X396" s="397"/>
      <c r="Y396" s="397"/>
      <c r="Z396" s="398"/>
      <c r="AA396" s="228"/>
      <c r="AB396" s="228"/>
      <c r="AC396" s="228"/>
      <c r="AD396" s="228"/>
      <c r="AE396" s="228"/>
      <c r="AF396" s="228"/>
      <c r="AG396" s="228"/>
      <c r="AH396" s="228"/>
    </row>
    <row r="397" spans="1:34" ht="19.5" customHeight="1">
      <c r="A397" s="5"/>
      <c r="B397" s="5"/>
      <c r="C397" s="434"/>
      <c r="D397" s="5"/>
      <c r="E397" s="5"/>
      <c r="F397" s="5"/>
      <c r="G397" s="3"/>
      <c r="H397" s="3"/>
      <c r="I397" s="3"/>
      <c r="J397" s="3"/>
      <c r="K397" s="3"/>
      <c r="L397" s="433"/>
      <c r="M397" s="433"/>
      <c r="N397" s="36"/>
      <c r="O397" s="397"/>
      <c r="P397" s="397"/>
      <c r="Q397" s="397"/>
      <c r="R397" s="397"/>
      <c r="S397" s="397"/>
      <c r="T397" s="397"/>
      <c r="U397" s="397"/>
      <c r="V397" s="397"/>
      <c r="W397" s="397"/>
      <c r="X397" s="397"/>
      <c r="Y397" s="397"/>
      <c r="Z397" s="398"/>
      <c r="AA397" s="228"/>
      <c r="AB397" s="228"/>
      <c r="AC397" s="228"/>
      <c r="AD397" s="228"/>
      <c r="AE397" s="228"/>
      <c r="AF397" s="228"/>
      <c r="AG397" s="228"/>
      <c r="AH397" s="228"/>
    </row>
    <row r="398" spans="1:34" ht="19.5" customHeight="1">
      <c r="A398" s="5"/>
      <c r="B398" s="5"/>
      <c r="C398" s="434"/>
      <c r="D398" s="5"/>
      <c r="E398" s="5"/>
      <c r="F398" s="5"/>
      <c r="G398" s="3"/>
      <c r="H398" s="3"/>
      <c r="I398" s="3"/>
      <c r="J398" s="3"/>
      <c r="K398" s="3"/>
      <c r="L398" s="433"/>
      <c r="M398" s="433"/>
      <c r="N398" s="36"/>
      <c r="O398" s="397"/>
      <c r="P398" s="397"/>
      <c r="Q398" s="397"/>
      <c r="R398" s="397"/>
      <c r="S398" s="397"/>
      <c r="T398" s="397"/>
      <c r="U398" s="397"/>
      <c r="V398" s="397"/>
      <c r="W398" s="397"/>
      <c r="X398" s="397"/>
      <c r="Y398" s="397"/>
      <c r="Z398" s="398"/>
      <c r="AA398" s="228"/>
      <c r="AB398" s="228"/>
      <c r="AC398" s="228"/>
      <c r="AD398" s="228"/>
      <c r="AE398" s="228"/>
      <c r="AF398" s="228"/>
      <c r="AG398" s="228"/>
      <c r="AH398" s="228"/>
    </row>
    <row r="399" spans="1:34" ht="19.5" customHeight="1">
      <c r="A399" s="5"/>
      <c r="B399" s="5"/>
      <c r="C399" s="434"/>
      <c r="D399" s="5"/>
      <c r="E399" s="5"/>
      <c r="F399" s="5"/>
      <c r="G399" s="3"/>
      <c r="H399" s="3"/>
      <c r="I399" s="3"/>
      <c r="J399" s="3"/>
      <c r="K399" s="3"/>
      <c r="L399" s="433"/>
      <c r="M399" s="433"/>
      <c r="N399" s="36"/>
      <c r="O399" s="397"/>
      <c r="P399" s="397"/>
      <c r="Q399" s="397"/>
      <c r="R399" s="397"/>
      <c r="S399" s="397"/>
      <c r="T399" s="397"/>
      <c r="U399" s="397"/>
      <c r="V399" s="397"/>
      <c r="W399" s="397"/>
      <c r="X399" s="397"/>
      <c r="Y399" s="397"/>
      <c r="Z399" s="398"/>
      <c r="AA399" s="228"/>
      <c r="AB399" s="228"/>
      <c r="AC399" s="228"/>
      <c r="AD399" s="228"/>
      <c r="AE399" s="228"/>
      <c r="AF399" s="228"/>
      <c r="AG399" s="228"/>
      <c r="AH399" s="228"/>
    </row>
    <row r="400" spans="1:34" ht="19.5" customHeight="1">
      <c r="A400" s="5"/>
      <c r="B400" s="5"/>
      <c r="C400" s="434"/>
      <c r="D400" s="5"/>
      <c r="E400" s="5"/>
      <c r="F400" s="5"/>
      <c r="G400" s="3"/>
      <c r="H400" s="3"/>
      <c r="I400" s="3"/>
      <c r="J400" s="3"/>
      <c r="K400" s="3"/>
      <c r="L400" s="433"/>
      <c r="M400" s="433"/>
      <c r="N400" s="36"/>
      <c r="O400" s="397"/>
      <c r="P400" s="397"/>
      <c r="Q400" s="397"/>
      <c r="R400" s="397"/>
      <c r="S400" s="397"/>
      <c r="T400" s="397"/>
      <c r="U400" s="397"/>
      <c r="V400" s="397"/>
      <c r="W400" s="397"/>
      <c r="X400" s="397"/>
      <c r="Y400" s="397"/>
      <c r="Z400" s="398"/>
      <c r="AA400" s="228"/>
      <c r="AB400" s="228"/>
      <c r="AC400" s="228"/>
      <c r="AD400" s="228"/>
      <c r="AE400" s="228"/>
      <c r="AF400" s="228"/>
      <c r="AG400" s="228"/>
      <c r="AH400" s="228"/>
    </row>
    <row r="401" spans="1:34" ht="19.5" customHeight="1">
      <c r="A401" s="5"/>
      <c r="B401" s="5"/>
      <c r="C401" s="434"/>
      <c r="D401" s="5"/>
      <c r="E401" s="5"/>
      <c r="F401" s="5"/>
      <c r="G401" s="3"/>
      <c r="H401" s="3"/>
      <c r="I401" s="3"/>
      <c r="J401" s="3"/>
      <c r="K401" s="3"/>
      <c r="L401" s="433"/>
      <c r="M401" s="433"/>
      <c r="N401" s="36"/>
      <c r="O401" s="397"/>
      <c r="P401" s="397"/>
      <c r="Q401" s="397"/>
      <c r="R401" s="397"/>
      <c r="S401" s="397"/>
      <c r="T401" s="397"/>
      <c r="U401" s="397"/>
      <c r="V401" s="397"/>
      <c r="W401" s="397"/>
      <c r="X401" s="397"/>
      <c r="Y401" s="397"/>
      <c r="Z401" s="398"/>
      <c r="AA401" s="228"/>
      <c r="AB401" s="228"/>
      <c r="AC401" s="228"/>
      <c r="AD401" s="228"/>
      <c r="AE401" s="228"/>
      <c r="AF401" s="228"/>
      <c r="AG401" s="228"/>
      <c r="AH401" s="228"/>
    </row>
    <row r="402" spans="1:34" ht="19.5" customHeight="1">
      <c r="A402" s="5"/>
      <c r="B402" s="5"/>
      <c r="C402" s="434"/>
      <c r="D402" s="5"/>
      <c r="E402" s="5"/>
      <c r="F402" s="5"/>
      <c r="G402" s="3"/>
      <c r="H402" s="3"/>
      <c r="I402" s="3"/>
      <c r="J402" s="3"/>
      <c r="K402" s="3"/>
      <c r="L402" s="433"/>
      <c r="M402" s="433"/>
      <c r="N402" s="36"/>
      <c r="O402" s="397"/>
      <c r="P402" s="397"/>
      <c r="Q402" s="397"/>
      <c r="R402" s="397"/>
      <c r="S402" s="397"/>
      <c r="T402" s="397"/>
      <c r="U402" s="397"/>
      <c r="V402" s="397"/>
      <c r="W402" s="397"/>
      <c r="X402" s="397"/>
      <c r="Y402" s="397"/>
      <c r="Z402" s="398"/>
      <c r="AA402" s="228"/>
      <c r="AB402" s="228"/>
      <c r="AC402" s="228"/>
      <c r="AD402" s="228"/>
      <c r="AE402" s="228"/>
      <c r="AF402" s="228"/>
      <c r="AG402" s="228"/>
      <c r="AH402" s="228"/>
    </row>
    <row r="403" spans="1:34" ht="19.5" customHeight="1">
      <c r="A403" s="5"/>
      <c r="B403" s="5"/>
      <c r="C403" s="434"/>
      <c r="D403" s="5"/>
      <c r="E403" s="5"/>
      <c r="F403" s="5"/>
      <c r="G403" s="3"/>
      <c r="H403" s="3"/>
      <c r="I403" s="3"/>
      <c r="J403" s="3"/>
      <c r="K403" s="3"/>
      <c r="L403" s="433"/>
      <c r="M403" s="433"/>
      <c r="N403" s="36"/>
      <c r="O403" s="397"/>
      <c r="P403" s="397"/>
      <c r="Q403" s="397"/>
      <c r="R403" s="397"/>
      <c r="S403" s="397"/>
      <c r="T403" s="397"/>
      <c r="U403" s="397"/>
      <c r="V403" s="397"/>
      <c r="W403" s="397"/>
      <c r="X403" s="397"/>
      <c r="Y403" s="397"/>
      <c r="Z403" s="398"/>
      <c r="AA403" s="228"/>
      <c r="AB403" s="228"/>
      <c r="AC403" s="228"/>
      <c r="AD403" s="228"/>
      <c r="AE403" s="228"/>
      <c r="AF403" s="228"/>
      <c r="AG403" s="228"/>
      <c r="AH403" s="228"/>
    </row>
    <row r="404" spans="1:34" ht="19.5" customHeight="1">
      <c r="A404" s="5"/>
      <c r="B404" s="5"/>
      <c r="C404" s="434"/>
      <c r="D404" s="5"/>
      <c r="E404" s="5"/>
      <c r="F404" s="5"/>
      <c r="G404" s="3"/>
      <c r="H404" s="3"/>
      <c r="I404" s="3"/>
      <c r="J404" s="3"/>
      <c r="K404" s="3"/>
      <c r="L404" s="433"/>
      <c r="M404" s="433"/>
      <c r="N404" s="36"/>
      <c r="O404" s="397"/>
      <c r="P404" s="397"/>
      <c r="Q404" s="397"/>
      <c r="R404" s="397"/>
      <c r="S404" s="397"/>
      <c r="T404" s="397"/>
      <c r="U404" s="397"/>
      <c r="V404" s="397"/>
      <c r="W404" s="397"/>
      <c r="X404" s="397"/>
      <c r="Y404" s="397"/>
      <c r="Z404" s="398"/>
      <c r="AA404" s="228"/>
      <c r="AB404" s="228"/>
      <c r="AC404" s="228"/>
      <c r="AD404" s="228"/>
      <c r="AE404" s="228"/>
      <c r="AF404" s="228"/>
      <c r="AG404" s="228"/>
      <c r="AH404" s="228"/>
    </row>
    <row r="405" spans="1:34" ht="19.5" customHeight="1">
      <c r="A405" s="5"/>
      <c r="B405" s="5"/>
      <c r="C405" s="434"/>
      <c r="D405" s="5"/>
      <c r="E405" s="5"/>
      <c r="F405" s="5"/>
      <c r="G405" s="3"/>
      <c r="H405" s="3"/>
      <c r="I405" s="3"/>
      <c r="J405" s="3"/>
      <c r="K405" s="3"/>
      <c r="L405" s="433"/>
      <c r="M405" s="433"/>
      <c r="N405" s="36"/>
      <c r="O405" s="397"/>
      <c r="P405" s="397"/>
      <c r="Q405" s="397"/>
      <c r="R405" s="397"/>
      <c r="S405" s="397"/>
      <c r="T405" s="397"/>
      <c r="U405" s="397"/>
      <c r="V405" s="397"/>
      <c r="W405" s="397"/>
      <c r="X405" s="397"/>
      <c r="Y405" s="397"/>
      <c r="Z405" s="398"/>
      <c r="AA405" s="228"/>
      <c r="AB405" s="228"/>
      <c r="AC405" s="228"/>
      <c r="AD405" s="228"/>
      <c r="AE405" s="228"/>
      <c r="AF405" s="228"/>
      <c r="AG405" s="228"/>
      <c r="AH405" s="228"/>
    </row>
    <row r="406" spans="1:34" ht="19.5" customHeight="1">
      <c r="A406" s="5"/>
      <c r="B406" s="5"/>
      <c r="C406" s="434"/>
      <c r="D406" s="5"/>
      <c r="E406" s="5"/>
      <c r="F406" s="5"/>
      <c r="G406" s="3"/>
      <c r="H406" s="3"/>
      <c r="I406" s="3"/>
      <c r="J406" s="3"/>
      <c r="K406" s="3"/>
      <c r="L406" s="433"/>
      <c r="M406" s="433"/>
      <c r="N406" s="36"/>
      <c r="O406" s="397"/>
      <c r="P406" s="397"/>
      <c r="Q406" s="397"/>
      <c r="R406" s="397"/>
      <c r="S406" s="397"/>
      <c r="T406" s="397"/>
      <c r="U406" s="397"/>
      <c r="V406" s="397"/>
      <c r="W406" s="397"/>
      <c r="X406" s="397"/>
      <c r="Y406" s="397"/>
      <c r="Z406" s="398"/>
      <c r="AA406" s="228"/>
      <c r="AB406" s="228"/>
      <c r="AC406" s="228"/>
      <c r="AD406" s="228"/>
      <c r="AE406" s="228"/>
      <c r="AF406" s="228"/>
      <c r="AG406" s="228"/>
      <c r="AH406" s="228"/>
    </row>
    <row r="407" spans="1:34" ht="19.5" customHeight="1">
      <c r="A407" s="5"/>
      <c r="B407" s="5"/>
      <c r="C407" s="434"/>
      <c r="D407" s="5"/>
      <c r="E407" s="5"/>
      <c r="F407" s="5"/>
      <c r="G407" s="3"/>
      <c r="H407" s="3"/>
      <c r="I407" s="3"/>
      <c r="J407" s="3"/>
      <c r="K407" s="3"/>
      <c r="L407" s="433"/>
      <c r="M407" s="433"/>
      <c r="N407" s="36"/>
      <c r="O407" s="397"/>
      <c r="P407" s="397"/>
      <c r="Q407" s="397"/>
      <c r="R407" s="397"/>
      <c r="S407" s="397"/>
      <c r="T407" s="397"/>
      <c r="U407" s="397"/>
      <c r="V407" s="397"/>
      <c r="W407" s="397"/>
      <c r="X407" s="397"/>
      <c r="Y407" s="397"/>
      <c r="Z407" s="398"/>
      <c r="AA407" s="228"/>
      <c r="AB407" s="228"/>
      <c r="AC407" s="228"/>
      <c r="AD407" s="228"/>
      <c r="AE407" s="228"/>
      <c r="AF407" s="228"/>
      <c r="AG407" s="228"/>
      <c r="AH407" s="228"/>
    </row>
    <row r="408" spans="1:34" ht="19.5" customHeight="1">
      <c r="A408" s="5"/>
      <c r="B408" s="5"/>
      <c r="C408" s="434"/>
      <c r="D408" s="5"/>
      <c r="E408" s="5"/>
      <c r="F408" s="5"/>
      <c r="G408" s="3"/>
      <c r="H408" s="3"/>
      <c r="I408" s="3"/>
      <c r="J408" s="3"/>
      <c r="K408" s="3"/>
      <c r="L408" s="433"/>
      <c r="M408" s="433"/>
      <c r="N408" s="36"/>
      <c r="O408" s="397"/>
      <c r="P408" s="397"/>
      <c r="Q408" s="397"/>
      <c r="R408" s="397"/>
      <c r="S408" s="397"/>
      <c r="T408" s="397"/>
      <c r="U408" s="397"/>
      <c r="V408" s="397"/>
      <c r="W408" s="397"/>
      <c r="X408" s="397"/>
      <c r="Y408" s="397"/>
      <c r="Z408" s="398"/>
      <c r="AA408" s="228"/>
      <c r="AB408" s="228"/>
      <c r="AC408" s="228"/>
      <c r="AD408" s="228"/>
      <c r="AE408" s="228"/>
      <c r="AF408" s="228"/>
      <c r="AG408" s="228"/>
      <c r="AH408" s="228"/>
    </row>
    <row r="409" spans="1:34" ht="19.5" customHeight="1">
      <c r="A409" s="5"/>
      <c r="B409" s="5"/>
      <c r="C409" s="434"/>
      <c r="D409" s="5"/>
      <c r="E409" s="5"/>
      <c r="F409" s="5"/>
      <c r="G409" s="3"/>
      <c r="H409" s="3"/>
      <c r="I409" s="3"/>
      <c r="J409" s="3"/>
      <c r="K409" s="3"/>
      <c r="L409" s="433"/>
      <c r="M409" s="433"/>
      <c r="N409" s="36"/>
      <c r="O409" s="397"/>
      <c r="P409" s="397"/>
      <c r="Q409" s="397"/>
      <c r="R409" s="397"/>
      <c r="S409" s="397"/>
      <c r="T409" s="397"/>
      <c r="U409" s="397"/>
      <c r="V409" s="397"/>
      <c r="W409" s="397"/>
      <c r="X409" s="397"/>
      <c r="Y409" s="397"/>
      <c r="Z409" s="398"/>
      <c r="AA409" s="228"/>
      <c r="AB409" s="228"/>
      <c r="AC409" s="228"/>
      <c r="AD409" s="228"/>
      <c r="AE409" s="228"/>
      <c r="AF409" s="228"/>
      <c r="AG409" s="228"/>
      <c r="AH409" s="228"/>
    </row>
    <row r="410" spans="1:34" ht="19.5" customHeight="1">
      <c r="A410" s="5"/>
      <c r="B410" s="5"/>
      <c r="C410" s="434"/>
      <c r="D410" s="5"/>
      <c r="E410" s="5"/>
      <c r="F410" s="5"/>
      <c r="G410" s="3"/>
      <c r="H410" s="3"/>
      <c r="I410" s="3"/>
      <c r="J410" s="3"/>
      <c r="K410" s="3"/>
      <c r="L410" s="433"/>
      <c r="M410" s="433"/>
      <c r="N410" s="36"/>
      <c r="O410" s="397"/>
      <c r="P410" s="397"/>
      <c r="Q410" s="397"/>
      <c r="R410" s="397"/>
      <c r="S410" s="397"/>
      <c r="T410" s="397"/>
      <c r="U410" s="397"/>
      <c r="V410" s="397"/>
      <c r="W410" s="397"/>
      <c r="X410" s="397"/>
      <c r="Y410" s="397"/>
      <c r="Z410" s="398"/>
      <c r="AA410" s="228"/>
      <c r="AB410" s="228"/>
      <c r="AC410" s="228"/>
      <c r="AD410" s="228"/>
      <c r="AE410" s="228"/>
      <c r="AF410" s="228"/>
      <c r="AG410" s="228"/>
      <c r="AH410" s="228"/>
    </row>
    <row r="411" spans="1:34" ht="19.5" customHeight="1">
      <c r="A411" s="5"/>
      <c r="B411" s="5"/>
      <c r="C411" s="434"/>
      <c r="D411" s="5"/>
      <c r="E411" s="5"/>
      <c r="F411" s="5"/>
      <c r="G411" s="3"/>
      <c r="H411" s="3"/>
      <c r="I411" s="3"/>
      <c r="J411" s="3"/>
      <c r="K411" s="3"/>
      <c r="L411" s="433"/>
      <c r="M411" s="433"/>
      <c r="N411" s="36"/>
      <c r="O411" s="397"/>
      <c r="P411" s="397"/>
      <c r="Q411" s="397"/>
      <c r="R411" s="397"/>
      <c r="S411" s="397"/>
      <c r="T411" s="397"/>
      <c r="U411" s="397"/>
      <c r="V411" s="397"/>
      <c r="W411" s="397"/>
      <c r="X411" s="397"/>
      <c r="Y411" s="397"/>
      <c r="Z411" s="398"/>
      <c r="AA411" s="228"/>
      <c r="AB411" s="228"/>
      <c r="AC411" s="228"/>
      <c r="AD411" s="228"/>
      <c r="AE411" s="228"/>
      <c r="AF411" s="228"/>
      <c r="AG411" s="228"/>
      <c r="AH411" s="228"/>
    </row>
    <row r="412" spans="1:34" ht="19.5" customHeight="1">
      <c r="A412" s="5"/>
      <c r="B412" s="5"/>
      <c r="C412" s="434"/>
      <c r="D412" s="5"/>
      <c r="E412" s="5"/>
      <c r="F412" s="5"/>
      <c r="G412" s="3"/>
      <c r="H412" s="3"/>
      <c r="I412" s="3"/>
      <c r="J412" s="3"/>
      <c r="K412" s="3"/>
      <c r="L412" s="433"/>
      <c r="M412" s="433"/>
      <c r="N412" s="36"/>
      <c r="O412" s="397"/>
      <c r="P412" s="397"/>
      <c r="Q412" s="397"/>
      <c r="R412" s="397"/>
      <c r="S412" s="397"/>
      <c r="T412" s="397"/>
      <c r="U412" s="397"/>
      <c r="V412" s="397"/>
      <c r="W412" s="397"/>
      <c r="X412" s="397"/>
      <c r="Y412" s="397"/>
      <c r="Z412" s="398"/>
      <c r="AA412" s="228"/>
      <c r="AB412" s="228"/>
      <c r="AC412" s="228"/>
      <c r="AD412" s="228"/>
      <c r="AE412" s="228"/>
      <c r="AF412" s="228"/>
      <c r="AG412" s="228"/>
      <c r="AH412" s="228"/>
    </row>
    <row r="413" spans="1:34" ht="19.5" customHeight="1">
      <c r="A413" s="5"/>
      <c r="B413" s="5"/>
      <c r="C413" s="434"/>
      <c r="D413" s="5"/>
      <c r="E413" s="5"/>
      <c r="F413" s="5"/>
      <c r="G413" s="3"/>
      <c r="H413" s="3"/>
      <c r="I413" s="3"/>
      <c r="J413" s="3"/>
      <c r="K413" s="3"/>
      <c r="L413" s="433"/>
      <c r="M413" s="433"/>
      <c r="N413" s="36"/>
      <c r="O413" s="397"/>
      <c r="P413" s="397"/>
      <c r="Q413" s="397"/>
      <c r="R413" s="397"/>
      <c r="S413" s="397"/>
      <c r="T413" s="397"/>
      <c r="U413" s="397"/>
      <c r="V413" s="397"/>
      <c r="W413" s="397"/>
      <c r="X413" s="397"/>
      <c r="Y413" s="397"/>
      <c r="Z413" s="398"/>
      <c r="AA413" s="228"/>
      <c r="AB413" s="228"/>
      <c r="AC413" s="228"/>
      <c r="AD413" s="228"/>
      <c r="AE413" s="228"/>
      <c r="AF413" s="228"/>
      <c r="AG413" s="228"/>
      <c r="AH413" s="228"/>
    </row>
    <row r="414" spans="1:34" ht="19.5" customHeight="1">
      <c r="A414" s="5"/>
      <c r="B414" s="5"/>
      <c r="C414" s="434"/>
      <c r="D414" s="5"/>
      <c r="E414" s="5"/>
      <c r="F414" s="5"/>
      <c r="G414" s="3"/>
      <c r="H414" s="3"/>
      <c r="I414" s="3"/>
      <c r="J414" s="3"/>
      <c r="K414" s="3"/>
      <c r="L414" s="433"/>
      <c r="M414" s="433"/>
      <c r="N414" s="36"/>
      <c r="O414" s="397"/>
      <c r="P414" s="397"/>
      <c r="Q414" s="397"/>
      <c r="R414" s="397"/>
      <c r="S414" s="397"/>
      <c r="T414" s="397"/>
      <c r="U414" s="397"/>
      <c r="V414" s="397"/>
      <c r="W414" s="397"/>
      <c r="X414" s="397"/>
      <c r="Y414" s="397"/>
      <c r="Z414" s="398"/>
      <c r="AA414" s="228"/>
      <c r="AB414" s="228"/>
      <c r="AC414" s="228"/>
      <c r="AD414" s="228"/>
      <c r="AE414" s="228"/>
      <c r="AF414" s="228"/>
      <c r="AG414" s="228"/>
      <c r="AH414" s="228"/>
    </row>
    <row r="415" spans="1:34" ht="19.5" customHeight="1">
      <c r="A415" s="5"/>
      <c r="B415" s="5"/>
      <c r="C415" s="434"/>
      <c r="D415" s="5"/>
      <c r="E415" s="5"/>
      <c r="F415" s="5"/>
      <c r="G415" s="3"/>
      <c r="H415" s="3"/>
      <c r="I415" s="3"/>
      <c r="J415" s="3"/>
      <c r="K415" s="3"/>
      <c r="L415" s="433"/>
      <c r="M415" s="433"/>
      <c r="N415" s="36"/>
      <c r="O415" s="397"/>
      <c r="P415" s="397"/>
      <c r="Q415" s="397"/>
      <c r="R415" s="397"/>
      <c r="S415" s="397"/>
      <c r="T415" s="397"/>
      <c r="U415" s="397"/>
      <c r="V415" s="397"/>
      <c r="W415" s="397"/>
      <c r="X415" s="397"/>
      <c r="Y415" s="397"/>
      <c r="Z415" s="398"/>
      <c r="AA415" s="228"/>
      <c r="AB415" s="228"/>
      <c r="AC415" s="228"/>
      <c r="AD415" s="228"/>
      <c r="AE415" s="228"/>
      <c r="AF415" s="228"/>
      <c r="AG415" s="228"/>
      <c r="AH415" s="228"/>
    </row>
    <row r="416" spans="1:34" ht="19.5" customHeight="1">
      <c r="A416" s="5"/>
      <c r="B416" s="5"/>
      <c r="C416" s="434"/>
      <c r="D416" s="5"/>
      <c r="E416" s="5"/>
      <c r="F416" s="5"/>
      <c r="G416" s="3"/>
      <c r="H416" s="3"/>
      <c r="I416" s="3"/>
      <c r="J416" s="3"/>
      <c r="K416" s="3"/>
      <c r="L416" s="433"/>
      <c r="M416" s="433"/>
      <c r="N416" s="36"/>
      <c r="O416" s="397"/>
      <c r="P416" s="397"/>
      <c r="Q416" s="397"/>
      <c r="R416" s="397"/>
      <c r="S416" s="397"/>
      <c r="T416" s="397"/>
      <c r="U416" s="397"/>
      <c r="V416" s="397"/>
      <c r="W416" s="397"/>
      <c r="X416" s="397"/>
      <c r="Y416" s="397"/>
      <c r="Z416" s="398"/>
      <c r="AA416" s="228"/>
      <c r="AB416" s="228"/>
      <c r="AC416" s="228"/>
      <c r="AD416" s="228"/>
      <c r="AE416" s="228"/>
      <c r="AF416" s="228"/>
      <c r="AG416" s="228"/>
      <c r="AH416" s="228"/>
    </row>
    <row r="417" spans="1:34" ht="19.5" customHeight="1">
      <c r="A417" s="5"/>
      <c r="B417" s="5"/>
      <c r="C417" s="434"/>
      <c r="D417" s="5"/>
      <c r="E417" s="5"/>
      <c r="F417" s="5"/>
      <c r="G417" s="3"/>
      <c r="H417" s="3"/>
      <c r="I417" s="3"/>
      <c r="J417" s="3"/>
      <c r="K417" s="3"/>
      <c r="L417" s="433"/>
      <c r="M417" s="433"/>
      <c r="N417" s="36"/>
      <c r="O417" s="397"/>
      <c r="P417" s="397"/>
      <c r="Q417" s="397"/>
      <c r="R417" s="397"/>
      <c r="S417" s="397"/>
      <c r="T417" s="397"/>
      <c r="U417" s="397"/>
      <c r="V417" s="397"/>
      <c r="W417" s="397"/>
      <c r="X417" s="397"/>
      <c r="Y417" s="397"/>
      <c r="Z417" s="398"/>
      <c r="AA417" s="228"/>
      <c r="AB417" s="228"/>
      <c r="AC417" s="228"/>
      <c r="AD417" s="228"/>
      <c r="AE417" s="228"/>
      <c r="AF417" s="228"/>
      <c r="AG417" s="228"/>
      <c r="AH417" s="228"/>
    </row>
    <row r="418" spans="1:34" ht="19.5" customHeight="1">
      <c r="A418" s="5"/>
      <c r="B418" s="5"/>
      <c r="C418" s="434"/>
      <c r="D418" s="5"/>
      <c r="E418" s="5"/>
      <c r="F418" s="5"/>
      <c r="G418" s="3"/>
      <c r="H418" s="3"/>
      <c r="I418" s="3"/>
      <c r="J418" s="3"/>
      <c r="K418" s="3"/>
      <c r="L418" s="433"/>
      <c r="M418" s="433"/>
      <c r="N418" s="36"/>
      <c r="O418" s="397"/>
      <c r="P418" s="397"/>
      <c r="Q418" s="397"/>
      <c r="R418" s="397"/>
      <c r="S418" s="397"/>
      <c r="T418" s="397"/>
      <c r="U418" s="397"/>
      <c r="V418" s="397"/>
      <c r="W418" s="397"/>
      <c r="X418" s="397"/>
      <c r="Y418" s="397"/>
      <c r="Z418" s="398"/>
      <c r="AA418" s="228"/>
      <c r="AB418" s="228"/>
      <c r="AC418" s="228"/>
      <c r="AD418" s="228"/>
      <c r="AE418" s="228"/>
      <c r="AF418" s="228"/>
      <c r="AG418" s="228"/>
      <c r="AH418" s="228"/>
    </row>
    <row r="419" spans="1:34" ht="19.5" customHeight="1">
      <c r="A419" s="5"/>
      <c r="B419" s="5"/>
      <c r="C419" s="434"/>
      <c r="D419" s="5"/>
      <c r="E419" s="5"/>
      <c r="F419" s="5"/>
      <c r="G419" s="3"/>
      <c r="H419" s="3"/>
      <c r="I419" s="3"/>
      <c r="J419" s="3"/>
      <c r="K419" s="3"/>
      <c r="L419" s="433"/>
      <c r="M419" s="433"/>
      <c r="N419" s="36"/>
      <c r="O419" s="397"/>
      <c r="P419" s="397"/>
      <c r="Q419" s="397"/>
      <c r="R419" s="397"/>
      <c r="S419" s="397"/>
      <c r="T419" s="397"/>
      <c r="U419" s="397"/>
      <c r="V419" s="397"/>
      <c r="W419" s="397"/>
      <c r="X419" s="397"/>
      <c r="Y419" s="397"/>
      <c r="Z419" s="398"/>
      <c r="AA419" s="228"/>
      <c r="AB419" s="228"/>
      <c r="AC419" s="228"/>
      <c r="AD419" s="228"/>
      <c r="AE419" s="228"/>
      <c r="AF419" s="228"/>
      <c r="AG419" s="228"/>
      <c r="AH419" s="228"/>
    </row>
    <row r="420" spans="1:34" ht="19.5" customHeight="1">
      <c r="A420" s="5"/>
      <c r="B420" s="5"/>
      <c r="C420" s="434"/>
      <c r="D420" s="5"/>
      <c r="E420" s="5"/>
      <c r="F420" s="5"/>
      <c r="G420" s="3"/>
      <c r="H420" s="3"/>
      <c r="I420" s="3"/>
      <c r="J420" s="3"/>
      <c r="K420" s="3"/>
      <c r="L420" s="433"/>
      <c r="M420" s="433"/>
      <c r="N420" s="36"/>
      <c r="O420" s="397"/>
      <c r="P420" s="397"/>
      <c r="Q420" s="397"/>
      <c r="R420" s="397"/>
      <c r="S420" s="397"/>
      <c r="T420" s="397"/>
      <c r="U420" s="397"/>
      <c r="V420" s="397"/>
      <c r="W420" s="397"/>
      <c r="X420" s="397"/>
      <c r="Y420" s="397"/>
      <c r="Z420" s="398"/>
      <c r="AA420" s="228"/>
      <c r="AB420" s="228"/>
      <c r="AC420" s="228"/>
      <c r="AD420" s="228"/>
      <c r="AE420" s="228"/>
      <c r="AF420" s="228"/>
      <c r="AG420" s="228"/>
      <c r="AH420" s="228"/>
    </row>
    <row r="421" spans="1:34" ht="19.5" customHeight="1">
      <c r="A421" s="5"/>
      <c r="B421" s="5"/>
      <c r="C421" s="434"/>
      <c r="D421" s="5"/>
      <c r="E421" s="5"/>
      <c r="F421" s="5"/>
      <c r="G421" s="3"/>
      <c r="H421" s="3"/>
      <c r="I421" s="3"/>
      <c r="J421" s="3"/>
      <c r="K421" s="3"/>
      <c r="L421" s="433"/>
      <c r="M421" s="433"/>
      <c r="N421" s="36"/>
      <c r="O421" s="397"/>
      <c r="P421" s="397"/>
      <c r="Q421" s="397"/>
      <c r="R421" s="397"/>
      <c r="S421" s="397"/>
      <c r="T421" s="397"/>
      <c r="U421" s="397"/>
      <c r="V421" s="397"/>
      <c r="W421" s="397"/>
      <c r="X421" s="397"/>
      <c r="Y421" s="397"/>
      <c r="Z421" s="398"/>
      <c r="AA421" s="228"/>
      <c r="AB421" s="228"/>
      <c r="AC421" s="228"/>
      <c r="AD421" s="228"/>
      <c r="AE421" s="228"/>
      <c r="AF421" s="228"/>
      <c r="AG421" s="228"/>
      <c r="AH421" s="228"/>
    </row>
    <row r="422" spans="1:34" ht="19.5" customHeight="1">
      <c r="A422" s="5"/>
      <c r="B422" s="5"/>
      <c r="C422" s="434"/>
      <c r="D422" s="5"/>
      <c r="E422" s="5"/>
      <c r="F422" s="5"/>
      <c r="G422" s="3"/>
      <c r="H422" s="3"/>
      <c r="I422" s="3"/>
      <c r="J422" s="3"/>
      <c r="K422" s="3"/>
      <c r="L422" s="433"/>
      <c r="M422" s="433"/>
      <c r="N422" s="36"/>
      <c r="O422" s="397"/>
      <c r="P422" s="397"/>
      <c r="Q422" s="397"/>
      <c r="R422" s="397"/>
      <c r="S422" s="397"/>
      <c r="T422" s="397"/>
      <c r="U422" s="397"/>
      <c r="V422" s="397"/>
      <c r="W422" s="397"/>
      <c r="X422" s="397"/>
      <c r="Y422" s="397"/>
      <c r="Z422" s="398"/>
      <c r="AA422" s="228"/>
      <c r="AB422" s="228"/>
      <c r="AC422" s="228"/>
      <c r="AD422" s="228"/>
      <c r="AE422" s="228"/>
      <c r="AF422" s="228"/>
      <c r="AG422" s="228"/>
      <c r="AH422" s="228"/>
    </row>
    <row r="423" spans="1:34" ht="19.5" customHeight="1">
      <c r="A423" s="5"/>
      <c r="B423" s="5"/>
      <c r="C423" s="434"/>
      <c r="D423" s="5"/>
      <c r="E423" s="5"/>
      <c r="F423" s="5"/>
      <c r="G423" s="3"/>
      <c r="H423" s="3"/>
      <c r="I423" s="3"/>
      <c r="J423" s="3"/>
      <c r="K423" s="3"/>
      <c r="L423" s="433"/>
      <c r="M423" s="433"/>
      <c r="N423" s="36"/>
      <c r="O423" s="397"/>
      <c r="P423" s="397"/>
      <c r="Q423" s="397"/>
      <c r="R423" s="397"/>
      <c r="S423" s="397"/>
      <c r="T423" s="397"/>
      <c r="U423" s="397"/>
      <c r="V423" s="397"/>
      <c r="W423" s="397"/>
      <c r="X423" s="397"/>
      <c r="Y423" s="397"/>
      <c r="Z423" s="398"/>
      <c r="AA423" s="228"/>
      <c r="AB423" s="228"/>
      <c r="AC423" s="228"/>
      <c r="AD423" s="228"/>
      <c r="AE423" s="228"/>
      <c r="AF423" s="228"/>
      <c r="AG423" s="228"/>
      <c r="AH423" s="228"/>
    </row>
    <row r="424" spans="1:34" ht="19.5" customHeight="1">
      <c r="A424" s="5"/>
      <c r="B424" s="5"/>
      <c r="C424" s="434"/>
      <c r="D424" s="5"/>
      <c r="E424" s="5"/>
      <c r="F424" s="5"/>
      <c r="G424" s="3"/>
      <c r="H424" s="3"/>
      <c r="I424" s="3"/>
      <c r="J424" s="3"/>
      <c r="K424" s="3"/>
      <c r="L424" s="433"/>
      <c r="M424" s="433"/>
      <c r="N424" s="36"/>
      <c r="O424" s="397"/>
      <c r="P424" s="397"/>
      <c r="Q424" s="397"/>
      <c r="R424" s="397"/>
      <c r="S424" s="397"/>
      <c r="T424" s="397"/>
      <c r="U424" s="397"/>
      <c r="V424" s="397"/>
      <c r="W424" s="397"/>
      <c r="X424" s="397"/>
      <c r="Y424" s="397"/>
      <c r="Z424" s="398"/>
      <c r="AA424" s="228"/>
      <c r="AB424" s="228"/>
      <c r="AC424" s="228"/>
      <c r="AD424" s="228"/>
      <c r="AE424" s="228"/>
      <c r="AF424" s="228"/>
      <c r="AG424" s="228"/>
      <c r="AH424" s="228"/>
    </row>
    <row r="425" spans="1:34" ht="19.5" customHeight="1">
      <c r="A425" s="5"/>
      <c r="B425" s="5"/>
      <c r="C425" s="434"/>
      <c r="D425" s="5"/>
      <c r="E425" s="5"/>
      <c r="F425" s="5"/>
      <c r="G425" s="3"/>
      <c r="H425" s="3"/>
      <c r="I425" s="3"/>
      <c r="J425" s="3"/>
      <c r="K425" s="3"/>
      <c r="L425" s="433"/>
      <c r="M425" s="433"/>
      <c r="N425" s="36"/>
      <c r="O425" s="397"/>
      <c r="P425" s="397"/>
      <c r="Q425" s="397"/>
      <c r="R425" s="397"/>
      <c r="S425" s="397"/>
      <c r="T425" s="397"/>
      <c r="U425" s="397"/>
      <c r="V425" s="397"/>
      <c r="W425" s="397"/>
      <c r="X425" s="397"/>
      <c r="Y425" s="397"/>
      <c r="Z425" s="398"/>
      <c r="AA425" s="228"/>
      <c r="AB425" s="228"/>
      <c r="AC425" s="228"/>
      <c r="AD425" s="228"/>
      <c r="AE425" s="228"/>
      <c r="AF425" s="228"/>
      <c r="AG425" s="228"/>
      <c r="AH425" s="228"/>
    </row>
    <row r="426" spans="1:34" ht="19.5" customHeight="1">
      <c r="A426" s="5"/>
      <c r="B426" s="5"/>
      <c r="C426" s="434"/>
      <c r="D426" s="5"/>
      <c r="E426" s="5"/>
      <c r="F426" s="5"/>
      <c r="G426" s="3"/>
      <c r="H426" s="3"/>
      <c r="I426" s="3"/>
      <c r="J426" s="3"/>
      <c r="K426" s="3"/>
      <c r="L426" s="433"/>
      <c r="M426" s="433"/>
      <c r="N426" s="36"/>
      <c r="O426" s="397"/>
      <c r="P426" s="397"/>
      <c r="Q426" s="397"/>
      <c r="R426" s="397"/>
      <c r="S426" s="397"/>
      <c r="T426" s="397"/>
      <c r="U426" s="397"/>
      <c r="V426" s="397"/>
      <c r="W426" s="397"/>
      <c r="X426" s="397"/>
      <c r="Y426" s="397"/>
      <c r="Z426" s="398"/>
      <c r="AA426" s="228"/>
      <c r="AB426" s="228"/>
      <c r="AC426" s="228"/>
      <c r="AD426" s="228"/>
      <c r="AE426" s="228"/>
      <c r="AF426" s="228"/>
      <c r="AG426" s="228"/>
      <c r="AH426" s="228"/>
    </row>
    <row r="427" spans="1:34" ht="19.5" customHeight="1">
      <c r="A427" s="5"/>
      <c r="B427" s="5"/>
      <c r="C427" s="434"/>
      <c r="D427" s="5"/>
      <c r="E427" s="5"/>
      <c r="F427" s="5"/>
      <c r="G427" s="3"/>
      <c r="H427" s="3"/>
      <c r="I427" s="3"/>
      <c r="J427" s="3"/>
      <c r="K427" s="3"/>
      <c r="L427" s="433"/>
      <c r="M427" s="433"/>
      <c r="N427" s="36"/>
      <c r="O427" s="397"/>
      <c r="P427" s="397"/>
      <c r="Q427" s="397"/>
      <c r="R427" s="397"/>
      <c r="S427" s="397"/>
      <c r="T427" s="397"/>
      <c r="U427" s="397"/>
      <c r="V427" s="397"/>
      <c r="W427" s="397"/>
      <c r="X427" s="397"/>
      <c r="Y427" s="397"/>
      <c r="Z427" s="398"/>
      <c r="AA427" s="228"/>
      <c r="AB427" s="228"/>
      <c r="AC427" s="228"/>
      <c r="AD427" s="228"/>
      <c r="AE427" s="228"/>
      <c r="AF427" s="228"/>
      <c r="AG427" s="228"/>
      <c r="AH427" s="228"/>
    </row>
    <row r="428" spans="1:34" ht="19.5" customHeight="1">
      <c r="A428" s="5"/>
      <c r="B428" s="5"/>
      <c r="C428" s="434"/>
      <c r="D428" s="5"/>
      <c r="E428" s="5"/>
      <c r="F428" s="5"/>
      <c r="G428" s="3"/>
      <c r="H428" s="3"/>
      <c r="I428" s="3"/>
      <c r="J428" s="3"/>
      <c r="K428" s="3"/>
      <c r="L428" s="433"/>
      <c r="M428" s="433"/>
      <c r="N428" s="36"/>
      <c r="O428" s="397"/>
      <c r="P428" s="397"/>
      <c r="Q428" s="397"/>
      <c r="R428" s="397"/>
      <c r="S428" s="397"/>
      <c r="T428" s="397"/>
      <c r="U428" s="397"/>
      <c r="V428" s="397"/>
      <c r="W428" s="397"/>
      <c r="X428" s="397"/>
      <c r="Y428" s="397"/>
      <c r="Z428" s="398"/>
      <c r="AA428" s="228"/>
      <c r="AB428" s="228"/>
      <c r="AC428" s="228"/>
      <c r="AD428" s="228"/>
      <c r="AE428" s="228"/>
      <c r="AF428" s="228"/>
      <c r="AG428" s="228"/>
      <c r="AH428" s="228"/>
    </row>
    <row r="429" spans="1:34" ht="19.5" customHeight="1">
      <c r="A429" s="5"/>
      <c r="B429" s="5"/>
      <c r="C429" s="434"/>
      <c r="D429" s="5"/>
      <c r="E429" s="5"/>
      <c r="F429" s="5"/>
      <c r="G429" s="3"/>
      <c r="H429" s="3"/>
      <c r="I429" s="3"/>
      <c r="J429" s="3"/>
      <c r="K429" s="3"/>
      <c r="L429" s="433"/>
      <c r="M429" s="433"/>
      <c r="N429" s="36"/>
      <c r="O429" s="397"/>
      <c r="P429" s="397"/>
      <c r="Q429" s="397"/>
      <c r="R429" s="397"/>
      <c r="S429" s="397"/>
      <c r="T429" s="397"/>
      <c r="U429" s="397"/>
      <c r="V429" s="397"/>
      <c r="W429" s="397"/>
      <c r="X429" s="397"/>
      <c r="Y429" s="397"/>
      <c r="Z429" s="398"/>
      <c r="AA429" s="228"/>
      <c r="AB429" s="228"/>
      <c r="AC429" s="228"/>
      <c r="AD429" s="228"/>
      <c r="AE429" s="228"/>
      <c r="AF429" s="228"/>
      <c r="AG429" s="228"/>
      <c r="AH429" s="228"/>
    </row>
    <row r="430" spans="1:34" ht="19.5" customHeight="1">
      <c r="A430" s="5"/>
      <c r="B430" s="5"/>
      <c r="C430" s="434"/>
      <c r="D430" s="5"/>
      <c r="E430" s="5"/>
      <c r="F430" s="5"/>
      <c r="G430" s="3"/>
      <c r="H430" s="3"/>
      <c r="I430" s="3"/>
      <c r="J430" s="3"/>
      <c r="K430" s="3"/>
      <c r="L430" s="433"/>
      <c r="M430" s="433"/>
      <c r="N430" s="36"/>
      <c r="O430" s="397"/>
      <c r="P430" s="397"/>
      <c r="Q430" s="397"/>
      <c r="R430" s="397"/>
      <c r="S430" s="397"/>
      <c r="T430" s="397"/>
      <c r="U430" s="397"/>
      <c r="V430" s="397"/>
      <c r="W430" s="397"/>
      <c r="X430" s="397"/>
      <c r="Y430" s="397"/>
      <c r="Z430" s="398"/>
      <c r="AA430" s="228"/>
      <c r="AB430" s="228"/>
      <c r="AC430" s="228"/>
      <c r="AD430" s="228"/>
      <c r="AE430" s="228"/>
      <c r="AF430" s="228"/>
      <c r="AG430" s="228"/>
      <c r="AH430" s="228"/>
    </row>
    <row r="431" spans="1:34" ht="19.5" customHeight="1">
      <c r="A431" s="5"/>
      <c r="B431" s="5"/>
      <c r="C431" s="434"/>
      <c r="D431" s="5"/>
      <c r="E431" s="5"/>
      <c r="F431" s="5"/>
      <c r="G431" s="3"/>
      <c r="H431" s="3"/>
      <c r="I431" s="3"/>
      <c r="J431" s="3"/>
      <c r="K431" s="3"/>
      <c r="L431" s="433"/>
      <c r="M431" s="433"/>
      <c r="N431" s="36"/>
      <c r="O431" s="397"/>
      <c r="P431" s="397"/>
      <c r="Q431" s="397"/>
      <c r="R431" s="397"/>
      <c r="S431" s="397"/>
      <c r="T431" s="397"/>
      <c r="U431" s="397"/>
      <c r="V431" s="397"/>
      <c r="W431" s="397"/>
      <c r="X431" s="397"/>
      <c r="Y431" s="397"/>
      <c r="Z431" s="398"/>
      <c r="AA431" s="228"/>
      <c r="AB431" s="228"/>
      <c r="AC431" s="228"/>
      <c r="AD431" s="228"/>
      <c r="AE431" s="228"/>
      <c r="AF431" s="228"/>
      <c r="AG431" s="228"/>
      <c r="AH431" s="228"/>
    </row>
    <row r="432" spans="1:34" ht="19.5" customHeight="1">
      <c r="A432" s="5"/>
      <c r="B432" s="5"/>
      <c r="C432" s="434"/>
      <c r="D432" s="5"/>
      <c r="E432" s="5"/>
      <c r="F432" s="5"/>
      <c r="G432" s="3"/>
      <c r="H432" s="3"/>
      <c r="I432" s="3"/>
      <c r="J432" s="3"/>
      <c r="K432" s="3"/>
      <c r="L432" s="433"/>
      <c r="M432" s="433"/>
      <c r="N432" s="36"/>
      <c r="O432" s="397"/>
      <c r="P432" s="397"/>
      <c r="Q432" s="397"/>
      <c r="R432" s="397"/>
      <c r="S432" s="397"/>
      <c r="T432" s="397"/>
      <c r="U432" s="397"/>
      <c r="V432" s="397"/>
      <c r="W432" s="397"/>
      <c r="X432" s="397"/>
      <c r="Y432" s="397"/>
      <c r="Z432" s="398"/>
      <c r="AA432" s="228"/>
      <c r="AB432" s="228"/>
      <c r="AC432" s="228"/>
      <c r="AD432" s="228"/>
      <c r="AE432" s="228"/>
      <c r="AF432" s="228"/>
      <c r="AG432" s="228"/>
      <c r="AH432" s="228"/>
    </row>
    <row r="433" spans="1:34" ht="19.5" customHeight="1">
      <c r="A433" s="5"/>
      <c r="B433" s="5"/>
      <c r="C433" s="434"/>
      <c r="D433" s="5"/>
      <c r="E433" s="5"/>
      <c r="F433" s="5"/>
      <c r="G433" s="3"/>
      <c r="H433" s="3"/>
      <c r="I433" s="3"/>
      <c r="J433" s="3"/>
      <c r="K433" s="3"/>
      <c r="L433" s="433"/>
      <c r="M433" s="433"/>
      <c r="N433" s="36"/>
      <c r="O433" s="397"/>
      <c r="P433" s="397"/>
      <c r="Q433" s="397"/>
      <c r="R433" s="397"/>
      <c r="S433" s="397"/>
      <c r="T433" s="397"/>
      <c r="U433" s="397"/>
      <c r="V433" s="397"/>
      <c r="W433" s="397"/>
      <c r="X433" s="397"/>
      <c r="Y433" s="397"/>
      <c r="Z433" s="398"/>
      <c r="AA433" s="228"/>
      <c r="AB433" s="228"/>
      <c r="AC433" s="228"/>
      <c r="AD433" s="228"/>
      <c r="AE433" s="228"/>
      <c r="AF433" s="228"/>
      <c r="AG433" s="228"/>
      <c r="AH433" s="228"/>
    </row>
    <row r="434" spans="1:34" ht="19.5" customHeight="1">
      <c r="A434" s="5"/>
      <c r="B434" s="5"/>
      <c r="C434" s="434"/>
      <c r="D434" s="5"/>
      <c r="E434" s="5"/>
      <c r="F434" s="5"/>
      <c r="G434" s="3"/>
      <c r="H434" s="3"/>
      <c r="I434" s="3"/>
      <c r="J434" s="3"/>
      <c r="K434" s="3"/>
      <c r="L434" s="433"/>
      <c r="M434" s="433"/>
      <c r="N434" s="36"/>
      <c r="O434" s="397"/>
      <c r="P434" s="397"/>
      <c r="Q434" s="397"/>
      <c r="R434" s="397"/>
      <c r="S434" s="397"/>
      <c r="T434" s="397"/>
      <c r="U434" s="397"/>
      <c r="V434" s="397"/>
      <c r="W434" s="397"/>
      <c r="X434" s="397"/>
      <c r="Y434" s="397"/>
      <c r="Z434" s="398"/>
      <c r="AA434" s="228"/>
      <c r="AB434" s="228"/>
      <c r="AC434" s="228"/>
      <c r="AD434" s="228"/>
      <c r="AE434" s="228"/>
      <c r="AF434" s="228"/>
      <c r="AG434" s="228"/>
      <c r="AH434" s="228"/>
    </row>
    <row r="435" spans="1:34" ht="19.5" customHeight="1">
      <c r="A435" s="5"/>
      <c r="B435" s="5"/>
      <c r="C435" s="434"/>
      <c r="D435" s="5"/>
      <c r="E435" s="5"/>
      <c r="F435" s="5"/>
      <c r="G435" s="3"/>
      <c r="H435" s="3"/>
      <c r="I435" s="3"/>
      <c r="J435" s="3"/>
      <c r="K435" s="3"/>
      <c r="L435" s="433"/>
      <c r="M435" s="433"/>
      <c r="N435" s="36"/>
      <c r="O435" s="397"/>
      <c r="P435" s="397"/>
      <c r="Q435" s="397"/>
      <c r="R435" s="397"/>
      <c r="S435" s="397"/>
      <c r="T435" s="397"/>
      <c r="U435" s="397"/>
      <c r="V435" s="397"/>
      <c r="W435" s="397"/>
      <c r="X435" s="397"/>
      <c r="Y435" s="397"/>
      <c r="Z435" s="398"/>
      <c r="AA435" s="228"/>
      <c r="AB435" s="228"/>
      <c r="AC435" s="228"/>
      <c r="AD435" s="228"/>
      <c r="AE435" s="228"/>
      <c r="AF435" s="228"/>
      <c r="AG435" s="228"/>
      <c r="AH435" s="228"/>
    </row>
    <row r="436" spans="1:34" ht="19.5" customHeight="1">
      <c r="A436" s="5"/>
      <c r="B436" s="5"/>
      <c r="C436" s="434"/>
      <c r="D436" s="5"/>
      <c r="E436" s="5"/>
      <c r="F436" s="5"/>
      <c r="G436" s="3"/>
      <c r="H436" s="3"/>
      <c r="I436" s="3"/>
      <c r="J436" s="3"/>
      <c r="K436" s="3"/>
      <c r="L436" s="433"/>
      <c r="M436" s="433"/>
      <c r="N436" s="36"/>
      <c r="O436" s="397"/>
      <c r="P436" s="397"/>
      <c r="Q436" s="397"/>
      <c r="R436" s="397"/>
      <c r="S436" s="397"/>
      <c r="T436" s="397"/>
      <c r="U436" s="397"/>
      <c r="V436" s="397"/>
      <c r="W436" s="397"/>
      <c r="X436" s="397"/>
      <c r="Y436" s="397"/>
      <c r="Z436" s="398"/>
      <c r="AA436" s="228"/>
      <c r="AB436" s="228"/>
      <c r="AC436" s="228"/>
      <c r="AD436" s="228"/>
      <c r="AE436" s="228"/>
      <c r="AF436" s="228"/>
      <c r="AG436" s="228"/>
      <c r="AH436" s="228"/>
    </row>
    <row r="437" spans="1:34" ht="19.5" customHeight="1">
      <c r="A437" s="5"/>
      <c r="B437" s="5"/>
      <c r="C437" s="434"/>
      <c r="D437" s="5"/>
      <c r="E437" s="5"/>
      <c r="F437" s="5"/>
      <c r="G437" s="3"/>
      <c r="H437" s="3"/>
      <c r="I437" s="3"/>
      <c r="J437" s="3"/>
      <c r="K437" s="3"/>
      <c r="L437" s="433"/>
      <c r="M437" s="433"/>
      <c r="N437" s="36"/>
      <c r="O437" s="397"/>
      <c r="P437" s="397"/>
      <c r="Q437" s="397"/>
      <c r="R437" s="397"/>
      <c r="S437" s="397"/>
      <c r="T437" s="397"/>
      <c r="U437" s="397"/>
      <c r="V437" s="397"/>
      <c r="W437" s="397"/>
      <c r="X437" s="397"/>
      <c r="Y437" s="397"/>
      <c r="Z437" s="398"/>
      <c r="AA437" s="228"/>
      <c r="AB437" s="228"/>
      <c r="AC437" s="228"/>
      <c r="AD437" s="228"/>
      <c r="AE437" s="228"/>
      <c r="AF437" s="228"/>
      <c r="AG437" s="228"/>
      <c r="AH437" s="228"/>
    </row>
    <row r="438" spans="1:34" ht="19.5" customHeight="1">
      <c r="A438" s="5"/>
      <c r="B438" s="5"/>
      <c r="C438" s="434"/>
      <c r="D438" s="5"/>
      <c r="E438" s="5"/>
      <c r="F438" s="5"/>
      <c r="G438" s="3"/>
      <c r="H438" s="3"/>
      <c r="I438" s="3"/>
      <c r="J438" s="3"/>
      <c r="K438" s="3"/>
      <c r="L438" s="433"/>
      <c r="M438" s="433"/>
      <c r="N438" s="36"/>
      <c r="O438" s="397"/>
      <c r="P438" s="397"/>
      <c r="Q438" s="397"/>
      <c r="R438" s="397"/>
      <c r="S438" s="397"/>
      <c r="T438" s="397"/>
      <c r="U438" s="397"/>
      <c r="V438" s="397"/>
      <c r="W438" s="397"/>
      <c r="X438" s="397"/>
      <c r="Y438" s="397"/>
      <c r="Z438" s="398"/>
      <c r="AA438" s="228"/>
      <c r="AB438" s="228"/>
      <c r="AC438" s="228"/>
      <c r="AD438" s="228"/>
      <c r="AE438" s="228"/>
      <c r="AF438" s="228"/>
      <c r="AG438" s="228"/>
      <c r="AH438" s="228"/>
    </row>
    <row r="439" spans="1:34" ht="19.5" customHeight="1">
      <c r="A439" s="5"/>
      <c r="B439" s="5"/>
      <c r="C439" s="434"/>
      <c r="D439" s="5"/>
      <c r="E439" s="5"/>
      <c r="F439" s="5"/>
      <c r="G439" s="3"/>
      <c r="H439" s="3"/>
      <c r="I439" s="3"/>
      <c r="J439" s="3"/>
      <c r="K439" s="3"/>
      <c r="L439" s="433"/>
      <c r="M439" s="433"/>
      <c r="N439" s="36"/>
      <c r="O439" s="397"/>
      <c r="P439" s="397"/>
      <c r="Q439" s="397"/>
      <c r="R439" s="397"/>
      <c r="S439" s="397"/>
      <c r="T439" s="397"/>
      <c r="U439" s="397"/>
      <c r="V439" s="397"/>
      <c r="W439" s="397"/>
      <c r="X439" s="397"/>
      <c r="Y439" s="397"/>
      <c r="Z439" s="398"/>
      <c r="AA439" s="228"/>
      <c r="AB439" s="228"/>
      <c r="AC439" s="228"/>
      <c r="AD439" s="228"/>
      <c r="AE439" s="228"/>
      <c r="AF439" s="228"/>
      <c r="AG439" s="228"/>
      <c r="AH439" s="228"/>
    </row>
    <row r="440" spans="1:34" ht="19.5" customHeight="1">
      <c r="A440" s="5"/>
      <c r="B440" s="5"/>
      <c r="C440" s="434"/>
      <c r="D440" s="5"/>
      <c r="E440" s="5"/>
      <c r="F440" s="5"/>
      <c r="G440" s="3"/>
      <c r="H440" s="3"/>
      <c r="I440" s="3"/>
      <c r="J440" s="3"/>
      <c r="K440" s="3"/>
      <c r="L440" s="433"/>
      <c r="M440" s="433"/>
      <c r="N440" s="36"/>
      <c r="O440" s="397"/>
      <c r="P440" s="397"/>
      <c r="Q440" s="397"/>
      <c r="R440" s="397"/>
      <c r="S440" s="397"/>
      <c r="T440" s="397"/>
      <c r="U440" s="397"/>
      <c r="V440" s="397"/>
      <c r="W440" s="397"/>
      <c r="X440" s="397"/>
      <c r="Y440" s="397"/>
      <c r="Z440" s="398"/>
      <c r="AA440" s="228"/>
      <c r="AB440" s="228"/>
      <c r="AC440" s="228"/>
      <c r="AD440" s="228"/>
      <c r="AE440" s="228"/>
      <c r="AF440" s="228"/>
      <c r="AG440" s="228"/>
      <c r="AH440" s="228"/>
    </row>
    <row r="441" spans="1:34" ht="19.5" customHeight="1">
      <c r="A441" s="5"/>
      <c r="B441" s="5"/>
      <c r="C441" s="434"/>
      <c r="D441" s="5"/>
      <c r="E441" s="5"/>
      <c r="F441" s="5"/>
      <c r="G441" s="3"/>
      <c r="H441" s="3"/>
      <c r="I441" s="3"/>
      <c r="J441" s="3"/>
      <c r="K441" s="3"/>
      <c r="L441" s="433"/>
      <c r="M441" s="433"/>
      <c r="N441" s="36"/>
      <c r="O441" s="397"/>
      <c r="P441" s="397"/>
      <c r="Q441" s="397"/>
      <c r="R441" s="397"/>
      <c r="S441" s="397"/>
      <c r="T441" s="397"/>
      <c r="U441" s="397"/>
      <c r="V441" s="397"/>
      <c r="W441" s="397"/>
      <c r="X441" s="397"/>
      <c r="Y441" s="397"/>
      <c r="Z441" s="398"/>
      <c r="AA441" s="228"/>
      <c r="AB441" s="228"/>
      <c r="AC441" s="228"/>
      <c r="AD441" s="228"/>
      <c r="AE441" s="228"/>
      <c r="AF441" s="228"/>
      <c r="AG441" s="228"/>
      <c r="AH441" s="228"/>
    </row>
    <row r="442" spans="1:34" ht="19.5" customHeight="1">
      <c r="A442" s="5"/>
      <c r="B442" s="5"/>
      <c r="C442" s="434"/>
      <c r="D442" s="5"/>
      <c r="E442" s="5"/>
      <c r="F442" s="5"/>
      <c r="G442" s="3"/>
      <c r="H442" s="3"/>
      <c r="I442" s="3"/>
      <c r="J442" s="3"/>
      <c r="K442" s="3"/>
      <c r="L442" s="433"/>
      <c r="M442" s="433"/>
      <c r="N442" s="36"/>
      <c r="O442" s="397"/>
      <c r="P442" s="397"/>
      <c r="Q442" s="397"/>
      <c r="R442" s="397"/>
      <c r="S442" s="397"/>
      <c r="T442" s="397"/>
      <c r="U442" s="397"/>
      <c r="V442" s="397"/>
      <c r="W442" s="397"/>
      <c r="X442" s="397"/>
      <c r="Y442" s="397"/>
      <c r="Z442" s="398"/>
      <c r="AA442" s="228"/>
      <c r="AB442" s="228"/>
      <c r="AC442" s="228"/>
      <c r="AD442" s="228"/>
      <c r="AE442" s="228"/>
      <c r="AF442" s="228"/>
      <c r="AG442" s="228"/>
      <c r="AH442" s="228"/>
    </row>
    <row r="443" spans="1:34" ht="19.5" customHeight="1">
      <c r="A443" s="5"/>
      <c r="B443" s="5"/>
      <c r="C443" s="434"/>
      <c r="D443" s="5"/>
      <c r="E443" s="5"/>
      <c r="F443" s="5"/>
      <c r="G443" s="3"/>
      <c r="H443" s="3"/>
      <c r="I443" s="3"/>
      <c r="J443" s="3"/>
      <c r="K443" s="3"/>
      <c r="L443" s="433"/>
      <c r="M443" s="433"/>
      <c r="N443" s="36"/>
      <c r="O443" s="397"/>
      <c r="P443" s="397"/>
      <c r="Q443" s="397"/>
      <c r="R443" s="397"/>
      <c r="S443" s="397"/>
      <c r="T443" s="397"/>
      <c r="U443" s="397"/>
      <c r="V443" s="397"/>
      <c r="W443" s="397"/>
      <c r="X443" s="397"/>
      <c r="Y443" s="397"/>
      <c r="Z443" s="398"/>
      <c r="AA443" s="228"/>
      <c r="AB443" s="228"/>
      <c r="AC443" s="228"/>
      <c r="AD443" s="228"/>
      <c r="AE443" s="228"/>
      <c r="AF443" s="228"/>
      <c r="AG443" s="228"/>
      <c r="AH443" s="228"/>
    </row>
    <row r="444" spans="1:34" ht="19.5" customHeight="1">
      <c r="A444" s="5"/>
      <c r="B444" s="5"/>
      <c r="C444" s="434"/>
      <c r="D444" s="5"/>
      <c r="E444" s="5"/>
      <c r="F444" s="5"/>
      <c r="G444" s="3"/>
      <c r="H444" s="3"/>
      <c r="I444" s="3"/>
      <c r="J444" s="3"/>
      <c r="K444" s="3"/>
      <c r="L444" s="433"/>
      <c r="M444" s="433"/>
      <c r="N444" s="36"/>
      <c r="O444" s="397"/>
      <c r="P444" s="397"/>
      <c r="Q444" s="397"/>
      <c r="R444" s="397"/>
      <c r="S444" s="397"/>
      <c r="T444" s="397"/>
      <c r="U444" s="397"/>
      <c r="V444" s="397"/>
      <c r="W444" s="397"/>
      <c r="X444" s="397"/>
      <c r="Y444" s="397"/>
      <c r="Z444" s="398"/>
      <c r="AA444" s="228"/>
      <c r="AB444" s="228"/>
      <c r="AC444" s="228"/>
      <c r="AD444" s="228"/>
      <c r="AE444" s="228"/>
      <c r="AF444" s="228"/>
      <c r="AG444" s="228"/>
      <c r="AH444" s="228"/>
    </row>
    <row r="445" spans="1:34" ht="19.5" customHeight="1">
      <c r="A445" s="5"/>
      <c r="B445" s="5"/>
      <c r="C445" s="434"/>
      <c r="D445" s="5"/>
      <c r="E445" s="5"/>
      <c r="F445" s="5"/>
      <c r="G445" s="3"/>
      <c r="H445" s="3"/>
      <c r="I445" s="3"/>
      <c r="J445" s="3"/>
      <c r="K445" s="3"/>
      <c r="L445" s="433"/>
      <c r="M445" s="433"/>
      <c r="N445" s="36"/>
      <c r="O445" s="397"/>
      <c r="P445" s="397"/>
      <c r="Q445" s="397"/>
      <c r="R445" s="397"/>
      <c r="S445" s="397"/>
      <c r="T445" s="397"/>
      <c r="U445" s="397"/>
      <c r="V445" s="397"/>
      <c r="W445" s="397"/>
      <c r="X445" s="397"/>
      <c r="Y445" s="397"/>
      <c r="Z445" s="398"/>
      <c r="AA445" s="228"/>
      <c r="AB445" s="228"/>
      <c r="AC445" s="228"/>
      <c r="AD445" s="228"/>
      <c r="AE445" s="228"/>
      <c r="AF445" s="228"/>
      <c r="AG445" s="228"/>
      <c r="AH445" s="228"/>
    </row>
    <row r="446" spans="1:34" ht="19.5" customHeight="1">
      <c r="A446" s="5"/>
      <c r="B446" s="5"/>
      <c r="C446" s="434"/>
      <c r="D446" s="5"/>
      <c r="E446" s="5"/>
      <c r="F446" s="5"/>
      <c r="G446" s="3"/>
      <c r="H446" s="3"/>
      <c r="I446" s="3"/>
      <c r="J446" s="3"/>
      <c r="K446" s="3"/>
      <c r="L446" s="433"/>
      <c r="M446" s="433"/>
      <c r="N446" s="36"/>
      <c r="O446" s="397"/>
      <c r="P446" s="397"/>
      <c r="Q446" s="397"/>
      <c r="R446" s="397"/>
      <c r="S446" s="397"/>
      <c r="T446" s="397"/>
      <c r="U446" s="397"/>
      <c r="V446" s="397"/>
      <c r="W446" s="397"/>
      <c r="X446" s="397"/>
      <c r="Y446" s="397"/>
      <c r="Z446" s="398"/>
      <c r="AA446" s="228"/>
      <c r="AB446" s="228"/>
      <c r="AC446" s="228"/>
      <c r="AD446" s="228"/>
      <c r="AE446" s="228"/>
      <c r="AF446" s="228"/>
      <c r="AG446" s="228"/>
      <c r="AH446" s="228"/>
    </row>
    <row r="447" spans="1:34" ht="19.5" customHeight="1">
      <c r="A447" s="5"/>
      <c r="B447" s="5"/>
      <c r="C447" s="434"/>
      <c r="D447" s="5"/>
      <c r="E447" s="5"/>
      <c r="F447" s="5"/>
      <c r="G447" s="3"/>
      <c r="H447" s="3"/>
      <c r="I447" s="3"/>
      <c r="J447" s="3"/>
      <c r="K447" s="3"/>
      <c r="L447" s="433"/>
      <c r="M447" s="433"/>
      <c r="N447" s="36"/>
      <c r="O447" s="397"/>
      <c r="P447" s="397"/>
      <c r="Q447" s="397"/>
      <c r="R447" s="397"/>
      <c r="S447" s="397"/>
      <c r="T447" s="397"/>
      <c r="U447" s="397"/>
      <c r="V447" s="397"/>
      <c r="W447" s="397"/>
      <c r="X447" s="397"/>
      <c r="Y447" s="397"/>
      <c r="Z447" s="398"/>
      <c r="AA447" s="228"/>
      <c r="AB447" s="228"/>
      <c r="AC447" s="228"/>
      <c r="AD447" s="228"/>
      <c r="AE447" s="228"/>
      <c r="AF447" s="228"/>
      <c r="AG447" s="228"/>
      <c r="AH447" s="228"/>
    </row>
    <row r="448" spans="1:34" ht="19.5" customHeight="1">
      <c r="A448" s="5"/>
      <c r="B448" s="5"/>
      <c r="C448" s="434"/>
      <c r="D448" s="5"/>
      <c r="E448" s="5"/>
      <c r="F448" s="5"/>
      <c r="G448" s="3"/>
      <c r="H448" s="3"/>
      <c r="I448" s="3"/>
      <c r="J448" s="3"/>
      <c r="K448" s="3"/>
      <c r="L448" s="433"/>
      <c r="M448" s="433"/>
      <c r="N448" s="36"/>
      <c r="O448" s="397"/>
      <c r="P448" s="397"/>
      <c r="Q448" s="397"/>
      <c r="R448" s="397"/>
      <c r="S448" s="397"/>
      <c r="T448" s="397"/>
      <c r="U448" s="397"/>
      <c r="V448" s="397"/>
      <c r="W448" s="397"/>
      <c r="X448" s="397"/>
      <c r="Y448" s="397"/>
      <c r="Z448" s="398"/>
      <c r="AA448" s="228"/>
      <c r="AB448" s="228"/>
      <c r="AC448" s="228"/>
      <c r="AD448" s="228"/>
      <c r="AE448" s="228"/>
      <c r="AF448" s="228"/>
      <c r="AG448" s="228"/>
      <c r="AH448" s="228"/>
    </row>
    <row r="449" spans="1:34" ht="19.5" customHeight="1">
      <c r="A449" s="5"/>
      <c r="B449" s="5"/>
      <c r="C449" s="434"/>
      <c r="D449" s="5"/>
      <c r="E449" s="5"/>
      <c r="F449" s="5"/>
      <c r="G449" s="3"/>
      <c r="H449" s="3"/>
      <c r="I449" s="3"/>
      <c r="J449" s="3"/>
      <c r="K449" s="3"/>
      <c r="L449" s="433"/>
      <c r="M449" s="433"/>
      <c r="N449" s="36"/>
      <c r="O449" s="397"/>
      <c r="P449" s="397"/>
      <c r="Q449" s="397"/>
      <c r="R449" s="397"/>
      <c r="S449" s="397"/>
      <c r="T449" s="397"/>
      <c r="U449" s="397"/>
      <c r="V449" s="397"/>
      <c r="W449" s="397"/>
      <c r="X449" s="397"/>
      <c r="Y449" s="397"/>
      <c r="Z449" s="398"/>
      <c r="AA449" s="228"/>
      <c r="AB449" s="228"/>
      <c r="AC449" s="228"/>
      <c r="AD449" s="228"/>
      <c r="AE449" s="228"/>
      <c r="AF449" s="228"/>
      <c r="AG449" s="228"/>
      <c r="AH449" s="228"/>
    </row>
    <row r="450" spans="1:34" ht="19.5" customHeight="1">
      <c r="A450" s="5"/>
      <c r="B450" s="5"/>
      <c r="C450" s="434"/>
      <c r="D450" s="5"/>
      <c r="E450" s="5"/>
      <c r="F450" s="5"/>
      <c r="G450" s="3"/>
      <c r="H450" s="3"/>
      <c r="I450" s="3"/>
      <c r="J450" s="3"/>
      <c r="K450" s="3"/>
      <c r="L450" s="433"/>
      <c r="M450" s="433"/>
      <c r="N450" s="36"/>
      <c r="O450" s="397"/>
      <c r="P450" s="397"/>
      <c r="Q450" s="397"/>
      <c r="R450" s="397"/>
      <c r="S450" s="397"/>
      <c r="T450" s="397"/>
      <c r="U450" s="397"/>
      <c r="V450" s="397"/>
      <c r="W450" s="397"/>
      <c r="X450" s="397"/>
      <c r="Y450" s="397"/>
      <c r="Z450" s="398"/>
      <c r="AA450" s="228"/>
      <c r="AB450" s="228"/>
      <c r="AC450" s="228"/>
      <c r="AD450" s="228"/>
      <c r="AE450" s="228"/>
      <c r="AF450" s="228"/>
      <c r="AG450" s="228"/>
      <c r="AH450" s="228"/>
    </row>
    <row r="451" spans="1:34" ht="19.5" customHeight="1">
      <c r="A451" s="5"/>
      <c r="B451" s="5"/>
      <c r="C451" s="434"/>
      <c r="D451" s="5"/>
      <c r="E451" s="5"/>
      <c r="F451" s="5"/>
      <c r="G451" s="3"/>
      <c r="H451" s="3"/>
      <c r="I451" s="3"/>
      <c r="J451" s="3"/>
      <c r="K451" s="3"/>
      <c r="L451" s="433"/>
      <c r="M451" s="433"/>
      <c r="N451" s="36"/>
      <c r="O451" s="397"/>
      <c r="P451" s="397"/>
      <c r="Q451" s="397"/>
      <c r="R451" s="397"/>
      <c r="S451" s="397"/>
      <c r="T451" s="397"/>
      <c r="U451" s="397"/>
      <c r="V451" s="397"/>
      <c r="W451" s="397"/>
      <c r="X451" s="397"/>
      <c r="Y451" s="397"/>
      <c r="Z451" s="398"/>
      <c r="AA451" s="228"/>
      <c r="AB451" s="228"/>
      <c r="AC451" s="228"/>
      <c r="AD451" s="228"/>
      <c r="AE451" s="228"/>
      <c r="AF451" s="228"/>
      <c r="AG451" s="228"/>
      <c r="AH451" s="228"/>
    </row>
    <row r="452" spans="1:34" ht="19.5" customHeight="1">
      <c r="A452" s="5"/>
      <c r="B452" s="5"/>
      <c r="C452" s="434"/>
      <c r="D452" s="5"/>
      <c r="E452" s="5"/>
      <c r="F452" s="5"/>
      <c r="G452" s="3"/>
      <c r="H452" s="3"/>
      <c r="I452" s="3"/>
      <c r="J452" s="3"/>
      <c r="K452" s="3"/>
      <c r="L452" s="433"/>
      <c r="M452" s="433"/>
      <c r="N452" s="36"/>
      <c r="O452" s="397"/>
      <c r="P452" s="397"/>
      <c r="Q452" s="397"/>
      <c r="R452" s="397"/>
      <c r="S452" s="397"/>
      <c r="T452" s="397"/>
      <c r="U452" s="397"/>
      <c r="V452" s="397"/>
      <c r="W452" s="397"/>
      <c r="X452" s="397"/>
      <c r="Y452" s="397"/>
      <c r="Z452" s="398"/>
      <c r="AA452" s="228"/>
      <c r="AB452" s="228"/>
      <c r="AC452" s="228"/>
      <c r="AD452" s="228"/>
      <c r="AE452" s="228"/>
      <c r="AF452" s="228"/>
      <c r="AG452" s="228"/>
      <c r="AH452" s="228"/>
    </row>
    <row r="453" spans="1:34" ht="19.5" customHeight="1">
      <c r="A453" s="5"/>
      <c r="B453" s="5"/>
      <c r="C453" s="434"/>
      <c r="D453" s="5"/>
      <c r="E453" s="5"/>
      <c r="F453" s="5"/>
      <c r="G453" s="3"/>
      <c r="H453" s="3"/>
      <c r="I453" s="3"/>
      <c r="J453" s="3"/>
      <c r="K453" s="3"/>
      <c r="L453" s="433"/>
      <c r="M453" s="433"/>
      <c r="N453" s="36"/>
      <c r="O453" s="397"/>
      <c r="P453" s="397"/>
      <c r="Q453" s="397"/>
      <c r="R453" s="397"/>
      <c r="S453" s="397"/>
      <c r="T453" s="397"/>
      <c r="U453" s="397"/>
      <c r="V453" s="397"/>
      <c r="W453" s="397"/>
      <c r="X453" s="397"/>
      <c r="Y453" s="397"/>
      <c r="Z453" s="398"/>
      <c r="AA453" s="228"/>
      <c r="AB453" s="228"/>
      <c r="AC453" s="228"/>
      <c r="AD453" s="228"/>
      <c r="AE453" s="228"/>
      <c r="AF453" s="228"/>
      <c r="AG453" s="228"/>
      <c r="AH453" s="228"/>
    </row>
    <row r="454" spans="1:34" ht="19.5" customHeight="1">
      <c r="A454" s="5"/>
      <c r="B454" s="5"/>
      <c r="C454" s="434"/>
      <c r="D454" s="5"/>
      <c r="E454" s="5"/>
      <c r="F454" s="5"/>
      <c r="G454" s="3"/>
      <c r="H454" s="3"/>
      <c r="I454" s="3"/>
      <c r="J454" s="3"/>
      <c r="K454" s="3"/>
      <c r="L454" s="433"/>
      <c r="M454" s="433"/>
      <c r="N454" s="36"/>
      <c r="O454" s="397"/>
      <c r="P454" s="397"/>
      <c r="Q454" s="397"/>
      <c r="R454" s="397"/>
      <c r="S454" s="397"/>
      <c r="T454" s="397"/>
      <c r="U454" s="397"/>
      <c r="V454" s="397"/>
      <c r="W454" s="397"/>
      <c r="X454" s="397"/>
      <c r="Y454" s="397"/>
      <c r="Z454" s="398"/>
      <c r="AA454" s="228"/>
      <c r="AB454" s="228"/>
      <c r="AC454" s="228"/>
      <c r="AD454" s="228"/>
      <c r="AE454" s="228"/>
      <c r="AF454" s="228"/>
      <c r="AG454" s="228"/>
      <c r="AH454" s="228"/>
    </row>
    <row r="455" spans="1:34" ht="19.5" customHeight="1">
      <c r="A455" s="5"/>
      <c r="B455" s="5"/>
      <c r="C455" s="434"/>
      <c r="D455" s="5"/>
      <c r="E455" s="5"/>
      <c r="F455" s="5"/>
      <c r="G455" s="3"/>
      <c r="H455" s="3"/>
      <c r="I455" s="3"/>
      <c r="J455" s="3"/>
      <c r="K455" s="3"/>
      <c r="L455" s="433"/>
      <c r="M455" s="433"/>
      <c r="N455" s="36"/>
      <c r="O455" s="397"/>
      <c r="P455" s="397"/>
      <c r="Q455" s="397"/>
      <c r="R455" s="397"/>
      <c r="S455" s="397"/>
      <c r="T455" s="397"/>
      <c r="U455" s="397"/>
      <c r="V455" s="397"/>
      <c r="W455" s="397"/>
      <c r="X455" s="397"/>
      <c r="Y455" s="397"/>
      <c r="Z455" s="398"/>
      <c r="AA455" s="228"/>
      <c r="AB455" s="228"/>
      <c r="AC455" s="228"/>
      <c r="AD455" s="228"/>
      <c r="AE455" s="228"/>
      <c r="AF455" s="228"/>
      <c r="AG455" s="228"/>
      <c r="AH455" s="228"/>
    </row>
    <row r="456" spans="1:34" ht="19.5" customHeight="1">
      <c r="A456" s="5"/>
      <c r="B456" s="5"/>
      <c r="C456" s="434"/>
      <c r="D456" s="5"/>
      <c r="E456" s="5"/>
      <c r="F456" s="5"/>
      <c r="G456" s="3"/>
      <c r="H456" s="3"/>
      <c r="I456" s="3"/>
      <c r="J456" s="3"/>
      <c r="K456" s="3"/>
      <c r="L456" s="433"/>
      <c r="M456" s="433"/>
      <c r="N456" s="36"/>
      <c r="O456" s="397"/>
      <c r="P456" s="397"/>
      <c r="Q456" s="397"/>
      <c r="R456" s="397"/>
      <c r="S456" s="397"/>
      <c r="T456" s="397"/>
      <c r="U456" s="397"/>
      <c r="V456" s="397"/>
      <c r="W456" s="397"/>
      <c r="X456" s="397"/>
      <c r="Y456" s="397"/>
      <c r="Z456" s="398"/>
      <c r="AA456" s="228"/>
      <c r="AB456" s="228"/>
      <c r="AC456" s="228"/>
      <c r="AD456" s="228"/>
      <c r="AE456" s="228"/>
      <c r="AF456" s="228"/>
      <c r="AG456" s="228"/>
      <c r="AH456" s="228"/>
    </row>
    <row r="457" spans="1:34" ht="19.5" customHeight="1">
      <c r="A457" s="5"/>
      <c r="B457" s="5"/>
      <c r="C457" s="434"/>
      <c r="D457" s="5"/>
      <c r="E457" s="5"/>
      <c r="F457" s="5"/>
      <c r="G457" s="3"/>
      <c r="H457" s="3"/>
      <c r="I457" s="3"/>
      <c r="J457" s="3"/>
      <c r="K457" s="3"/>
      <c r="L457" s="433"/>
      <c r="M457" s="433"/>
      <c r="N457" s="36"/>
      <c r="O457" s="397"/>
      <c r="P457" s="397"/>
      <c r="Q457" s="397"/>
      <c r="R457" s="397"/>
      <c r="S457" s="397"/>
      <c r="T457" s="397"/>
      <c r="U457" s="397"/>
      <c r="V457" s="397"/>
      <c r="W457" s="397"/>
      <c r="X457" s="397"/>
      <c r="Y457" s="397"/>
      <c r="Z457" s="398"/>
      <c r="AA457" s="228"/>
      <c r="AB457" s="228"/>
      <c r="AC457" s="228"/>
      <c r="AD457" s="228"/>
      <c r="AE457" s="228"/>
      <c r="AF457" s="228"/>
      <c r="AG457" s="228"/>
      <c r="AH457" s="228"/>
    </row>
    <row r="458" spans="1:34" ht="19.5" customHeight="1">
      <c r="A458" s="5"/>
      <c r="B458" s="5"/>
      <c r="C458" s="434"/>
      <c r="D458" s="5"/>
      <c r="E458" s="5"/>
      <c r="F458" s="5"/>
      <c r="G458" s="3"/>
      <c r="H458" s="3"/>
      <c r="I458" s="3"/>
      <c r="J458" s="3"/>
      <c r="K458" s="3"/>
      <c r="L458" s="433"/>
      <c r="M458" s="433"/>
      <c r="N458" s="36"/>
      <c r="O458" s="397"/>
      <c r="P458" s="397"/>
      <c r="Q458" s="397"/>
      <c r="R458" s="397"/>
      <c r="S458" s="397"/>
      <c r="T458" s="397"/>
      <c r="U458" s="397"/>
      <c r="V458" s="397"/>
      <c r="W458" s="397"/>
      <c r="X458" s="397"/>
      <c r="Y458" s="397"/>
      <c r="Z458" s="398"/>
      <c r="AA458" s="228"/>
      <c r="AB458" s="228"/>
      <c r="AC458" s="228"/>
      <c r="AD458" s="228"/>
      <c r="AE458" s="228"/>
      <c r="AF458" s="228"/>
      <c r="AG458" s="228"/>
      <c r="AH458" s="228"/>
    </row>
    <row r="459" spans="1:34" ht="19.5" customHeight="1">
      <c r="A459" s="5"/>
      <c r="B459" s="5"/>
      <c r="C459" s="434"/>
      <c r="D459" s="5"/>
      <c r="E459" s="5"/>
      <c r="F459" s="5"/>
      <c r="G459" s="3"/>
      <c r="H459" s="3"/>
      <c r="I459" s="3"/>
      <c r="J459" s="3"/>
      <c r="K459" s="3"/>
      <c r="L459" s="433"/>
      <c r="M459" s="433"/>
      <c r="N459" s="36"/>
      <c r="O459" s="397"/>
      <c r="P459" s="397"/>
      <c r="Q459" s="397"/>
      <c r="R459" s="397"/>
      <c r="S459" s="397"/>
      <c r="T459" s="397"/>
      <c r="U459" s="397"/>
      <c r="V459" s="397"/>
      <c r="W459" s="397"/>
      <c r="X459" s="397"/>
      <c r="Y459" s="397"/>
      <c r="Z459" s="398"/>
      <c r="AA459" s="228"/>
      <c r="AB459" s="228"/>
      <c r="AC459" s="228"/>
      <c r="AD459" s="228"/>
      <c r="AE459" s="228"/>
      <c r="AF459" s="228"/>
      <c r="AG459" s="228"/>
      <c r="AH459" s="228"/>
    </row>
    <row r="460" spans="1:34" ht="19.5" customHeight="1">
      <c r="A460" s="5"/>
      <c r="B460" s="5"/>
      <c r="C460" s="434"/>
      <c r="D460" s="5"/>
      <c r="E460" s="5"/>
      <c r="F460" s="5"/>
      <c r="G460" s="3"/>
      <c r="H460" s="3"/>
      <c r="I460" s="3"/>
      <c r="J460" s="3"/>
      <c r="K460" s="3"/>
      <c r="L460" s="433"/>
      <c r="M460" s="433"/>
      <c r="N460" s="36"/>
      <c r="O460" s="397"/>
      <c r="P460" s="397"/>
      <c r="Q460" s="397"/>
      <c r="R460" s="397"/>
      <c r="S460" s="397"/>
      <c r="T460" s="397"/>
      <c r="U460" s="397"/>
      <c r="V460" s="397"/>
      <c r="W460" s="397"/>
      <c r="X460" s="397"/>
      <c r="Y460" s="397"/>
      <c r="Z460" s="398"/>
      <c r="AA460" s="228"/>
      <c r="AB460" s="228"/>
      <c r="AC460" s="228"/>
      <c r="AD460" s="228"/>
      <c r="AE460" s="228"/>
      <c r="AF460" s="228"/>
      <c r="AG460" s="228"/>
      <c r="AH460" s="228"/>
    </row>
    <row r="461" spans="1:34" ht="19.5" customHeight="1">
      <c r="A461" s="5"/>
      <c r="B461" s="5"/>
      <c r="C461" s="434"/>
      <c r="D461" s="5"/>
      <c r="E461" s="5"/>
      <c r="F461" s="5"/>
      <c r="G461" s="3"/>
      <c r="H461" s="3"/>
      <c r="I461" s="3"/>
      <c r="J461" s="3"/>
      <c r="K461" s="3"/>
      <c r="L461" s="433"/>
      <c r="M461" s="433"/>
      <c r="N461" s="36"/>
      <c r="O461" s="397"/>
      <c r="P461" s="397"/>
      <c r="Q461" s="397"/>
      <c r="R461" s="397"/>
      <c r="S461" s="397"/>
      <c r="T461" s="397"/>
      <c r="U461" s="397"/>
      <c r="V461" s="397"/>
      <c r="W461" s="397"/>
      <c r="X461" s="397"/>
      <c r="Y461" s="397"/>
      <c r="Z461" s="398"/>
      <c r="AA461" s="228"/>
      <c r="AB461" s="228"/>
      <c r="AC461" s="228"/>
      <c r="AD461" s="228"/>
      <c r="AE461" s="228"/>
      <c r="AF461" s="228"/>
      <c r="AG461" s="228"/>
      <c r="AH461" s="228"/>
    </row>
    <row r="462" spans="1:34" ht="19.5" customHeight="1">
      <c r="A462" s="5"/>
      <c r="B462" s="5"/>
      <c r="C462" s="434"/>
      <c r="D462" s="5"/>
      <c r="E462" s="5"/>
      <c r="F462" s="5"/>
      <c r="G462" s="3"/>
      <c r="H462" s="3"/>
      <c r="I462" s="3"/>
      <c r="J462" s="3"/>
      <c r="K462" s="3"/>
      <c r="L462" s="433"/>
      <c r="M462" s="433"/>
      <c r="N462" s="36"/>
      <c r="O462" s="397"/>
      <c r="P462" s="397"/>
      <c r="Q462" s="397"/>
      <c r="R462" s="397"/>
      <c r="S462" s="397"/>
      <c r="T462" s="397"/>
      <c r="U462" s="397"/>
      <c r="V462" s="397"/>
      <c r="W462" s="397"/>
      <c r="X462" s="397"/>
      <c r="Y462" s="397"/>
      <c r="Z462" s="398"/>
      <c r="AA462" s="228"/>
      <c r="AB462" s="228"/>
      <c r="AC462" s="228"/>
      <c r="AD462" s="228"/>
      <c r="AE462" s="228"/>
      <c r="AF462" s="228"/>
      <c r="AG462" s="228"/>
      <c r="AH462" s="228"/>
    </row>
    <row r="463" spans="1:34" ht="19.5" customHeight="1">
      <c r="A463" s="5"/>
      <c r="B463" s="5"/>
      <c r="C463" s="434"/>
      <c r="D463" s="5"/>
      <c r="E463" s="5"/>
      <c r="F463" s="5"/>
      <c r="G463" s="3"/>
      <c r="H463" s="3"/>
      <c r="I463" s="3"/>
      <c r="J463" s="3"/>
      <c r="K463" s="3"/>
      <c r="L463" s="433"/>
      <c r="M463" s="433"/>
      <c r="N463" s="36"/>
      <c r="O463" s="397"/>
      <c r="P463" s="397"/>
      <c r="Q463" s="397"/>
      <c r="R463" s="397"/>
      <c r="S463" s="397"/>
      <c r="T463" s="397"/>
      <c r="U463" s="397"/>
      <c r="V463" s="397"/>
      <c r="W463" s="397"/>
      <c r="X463" s="397"/>
      <c r="Y463" s="397"/>
      <c r="Z463" s="398"/>
      <c r="AA463" s="228"/>
      <c r="AB463" s="228"/>
      <c r="AC463" s="228"/>
      <c r="AD463" s="228"/>
      <c r="AE463" s="228"/>
      <c r="AF463" s="228"/>
      <c r="AG463" s="228"/>
      <c r="AH463" s="228"/>
    </row>
    <row r="464" spans="1:34" ht="19.5" customHeight="1">
      <c r="A464" s="5"/>
      <c r="B464" s="5"/>
      <c r="C464" s="434"/>
      <c r="D464" s="5"/>
      <c r="E464" s="5"/>
      <c r="F464" s="5"/>
      <c r="G464" s="3"/>
      <c r="H464" s="3"/>
      <c r="I464" s="3"/>
      <c r="J464" s="3"/>
      <c r="K464" s="3"/>
      <c r="L464" s="433"/>
      <c r="M464" s="433"/>
      <c r="N464" s="36"/>
      <c r="O464" s="397"/>
      <c r="P464" s="397"/>
      <c r="Q464" s="397"/>
      <c r="R464" s="397"/>
      <c r="S464" s="397"/>
      <c r="T464" s="397"/>
      <c r="U464" s="397"/>
      <c r="V464" s="397"/>
      <c r="W464" s="397"/>
      <c r="X464" s="397"/>
      <c r="Y464" s="397"/>
      <c r="Z464" s="398"/>
      <c r="AA464" s="228"/>
      <c r="AB464" s="228"/>
      <c r="AC464" s="228"/>
      <c r="AD464" s="228"/>
      <c r="AE464" s="228"/>
      <c r="AF464" s="228"/>
      <c r="AG464" s="228"/>
      <c r="AH464" s="228"/>
    </row>
    <row r="465" spans="1:34" ht="19.5" customHeight="1">
      <c r="A465" s="5"/>
      <c r="B465" s="5"/>
      <c r="C465" s="434"/>
      <c r="D465" s="5"/>
      <c r="E465" s="5"/>
      <c r="F465" s="5"/>
      <c r="G465" s="3"/>
      <c r="H465" s="3"/>
      <c r="I465" s="3"/>
      <c r="J465" s="3"/>
      <c r="K465" s="3"/>
      <c r="L465" s="433"/>
      <c r="M465" s="433"/>
      <c r="N465" s="36"/>
      <c r="O465" s="397"/>
      <c r="P465" s="397"/>
      <c r="Q465" s="397"/>
      <c r="R465" s="397"/>
      <c r="S465" s="397"/>
      <c r="T465" s="397"/>
      <c r="U465" s="397"/>
      <c r="V465" s="397"/>
      <c r="W465" s="397"/>
      <c r="X465" s="397"/>
      <c r="Y465" s="397"/>
      <c r="Z465" s="398"/>
      <c r="AA465" s="228"/>
      <c r="AB465" s="228"/>
      <c r="AC465" s="228"/>
      <c r="AD465" s="228"/>
      <c r="AE465" s="228"/>
      <c r="AF465" s="228"/>
      <c r="AG465" s="228"/>
      <c r="AH465" s="228"/>
    </row>
    <row r="466" spans="1:34" ht="19.5" customHeight="1">
      <c r="A466" s="5"/>
      <c r="B466" s="5"/>
      <c r="C466" s="434"/>
      <c r="D466" s="5"/>
      <c r="E466" s="5"/>
      <c r="F466" s="5"/>
      <c r="G466" s="3"/>
      <c r="H466" s="3"/>
      <c r="I466" s="3"/>
      <c r="J466" s="3"/>
      <c r="K466" s="3"/>
      <c r="L466" s="433"/>
      <c r="M466" s="433"/>
      <c r="N466" s="36"/>
      <c r="O466" s="397"/>
      <c r="P466" s="397"/>
      <c r="Q466" s="397"/>
      <c r="R466" s="397"/>
      <c r="S466" s="397"/>
      <c r="T466" s="397"/>
      <c r="U466" s="397"/>
      <c r="V466" s="397"/>
      <c r="W466" s="397"/>
      <c r="X466" s="397"/>
      <c r="Y466" s="397"/>
      <c r="Z466" s="398"/>
      <c r="AA466" s="228"/>
      <c r="AB466" s="228"/>
      <c r="AC466" s="228"/>
      <c r="AD466" s="228"/>
      <c r="AE466" s="228"/>
      <c r="AF466" s="228"/>
      <c r="AG466" s="228"/>
      <c r="AH466" s="228"/>
    </row>
    <row r="467" spans="1:34" ht="19.5" customHeight="1">
      <c r="A467" s="5"/>
      <c r="B467" s="5"/>
      <c r="C467" s="434"/>
      <c r="D467" s="5"/>
      <c r="E467" s="5"/>
      <c r="F467" s="5"/>
      <c r="G467" s="3"/>
      <c r="H467" s="3"/>
      <c r="I467" s="3"/>
      <c r="J467" s="3"/>
      <c r="K467" s="3"/>
      <c r="L467" s="433"/>
      <c r="M467" s="433"/>
      <c r="N467" s="36"/>
      <c r="O467" s="397"/>
      <c r="P467" s="397"/>
      <c r="Q467" s="397"/>
      <c r="R467" s="397"/>
      <c r="S467" s="397"/>
      <c r="T467" s="397"/>
      <c r="U467" s="397"/>
      <c r="V467" s="397"/>
      <c r="W467" s="397"/>
      <c r="X467" s="397"/>
      <c r="Y467" s="397"/>
      <c r="Z467" s="398"/>
      <c r="AA467" s="228"/>
      <c r="AB467" s="228"/>
      <c r="AC467" s="228"/>
      <c r="AD467" s="228"/>
      <c r="AE467" s="228"/>
      <c r="AF467" s="228"/>
      <c r="AG467" s="228"/>
      <c r="AH467" s="228"/>
    </row>
    <row r="468" spans="1:34" ht="19.5" customHeight="1">
      <c r="A468" s="5"/>
      <c r="B468" s="5"/>
      <c r="C468" s="434"/>
      <c r="D468" s="5"/>
      <c r="E468" s="5"/>
      <c r="F468" s="5"/>
      <c r="G468" s="3"/>
      <c r="H468" s="3"/>
      <c r="I468" s="3"/>
      <c r="J468" s="3"/>
      <c r="K468" s="3"/>
      <c r="L468" s="433"/>
      <c r="M468" s="433"/>
      <c r="N468" s="36"/>
      <c r="O468" s="397"/>
      <c r="P468" s="397"/>
      <c r="Q468" s="397"/>
      <c r="R468" s="397"/>
      <c r="S468" s="397"/>
      <c r="T468" s="397"/>
      <c r="U468" s="397"/>
      <c r="V468" s="397"/>
      <c r="W468" s="397"/>
      <c r="X468" s="397"/>
      <c r="Y468" s="397"/>
      <c r="Z468" s="398"/>
      <c r="AA468" s="228"/>
      <c r="AB468" s="228"/>
      <c r="AC468" s="228"/>
      <c r="AD468" s="228"/>
      <c r="AE468" s="228"/>
      <c r="AF468" s="228"/>
      <c r="AG468" s="228"/>
      <c r="AH468" s="228"/>
    </row>
    <row r="469" spans="1:34" ht="19.5" customHeight="1">
      <c r="A469" s="5"/>
      <c r="B469" s="5"/>
      <c r="C469" s="434"/>
      <c r="D469" s="5"/>
      <c r="E469" s="5"/>
      <c r="F469" s="5"/>
      <c r="G469" s="3"/>
      <c r="H469" s="3"/>
      <c r="I469" s="3"/>
      <c r="J469" s="3"/>
      <c r="K469" s="3"/>
      <c r="L469" s="433"/>
      <c r="M469" s="433"/>
      <c r="N469" s="36"/>
      <c r="O469" s="397"/>
      <c r="P469" s="397"/>
      <c r="Q469" s="397"/>
      <c r="R469" s="397"/>
      <c r="S469" s="397"/>
      <c r="T469" s="397"/>
      <c r="U469" s="397"/>
      <c r="V469" s="397"/>
      <c r="W469" s="397"/>
      <c r="X469" s="397"/>
      <c r="Y469" s="397"/>
      <c r="Z469" s="398"/>
      <c r="AA469" s="228"/>
      <c r="AB469" s="228"/>
      <c r="AC469" s="228"/>
      <c r="AD469" s="228"/>
      <c r="AE469" s="228"/>
      <c r="AF469" s="228"/>
      <c r="AG469" s="228"/>
      <c r="AH469" s="228"/>
    </row>
    <row r="470" spans="1:34" ht="19.5" customHeight="1">
      <c r="A470" s="5"/>
      <c r="B470" s="5"/>
      <c r="C470" s="434"/>
      <c r="D470" s="5"/>
      <c r="E470" s="5"/>
      <c r="F470" s="5"/>
      <c r="G470" s="3"/>
      <c r="H470" s="3"/>
      <c r="I470" s="3"/>
      <c r="J470" s="3"/>
      <c r="K470" s="3"/>
      <c r="L470" s="433"/>
      <c r="M470" s="433"/>
      <c r="N470" s="36"/>
      <c r="O470" s="397"/>
      <c r="P470" s="397"/>
      <c r="Q470" s="397"/>
      <c r="R470" s="397"/>
      <c r="S470" s="397"/>
      <c r="T470" s="397"/>
      <c r="U470" s="397"/>
      <c r="V470" s="397"/>
      <c r="W470" s="397"/>
      <c r="X470" s="397"/>
      <c r="Y470" s="397"/>
      <c r="Z470" s="398"/>
      <c r="AA470" s="228"/>
      <c r="AB470" s="228"/>
      <c r="AC470" s="228"/>
      <c r="AD470" s="228"/>
      <c r="AE470" s="228"/>
      <c r="AF470" s="228"/>
      <c r="AG470" s="228"/>
      <c r="AH470" s="228"/>
    </row>
    <row r="471" spans="1:34" ht="19.5" customHeight="1">
      <c r="A471" s="5"/>
      <c r="B471" s="5"/>
      <c r="C471" s="434"/>
      <c r="D471" s="5"/>
      <c r="E471" s="5"/>
      <c r="F471" s="5"/>
      <c r="G471" s="3"/>
      <c r="H471" s="3"/>
      <c r="I471" s="3"/>
      <c r="J471" s="3"/>
      <c r="K471" s="3"/>
      <c r="L471" s="433"/>
      <c r="M471" s="433"/>
      <c r="N471" s="36"/>
      <c r="O471" s="397"/>
      <c r="P471" s="397"/>
      <c r="Q471" s="397"/>
      <c r="R471" s="397"/>
      <c r="S471" s="397"/>
      <c r="T471" s="397"/>
      <c r="U471" s="397"/>
      <c r="V471" s="397"/>
      <c r="W471" s="397"/>
      <c r="X471" s="397"/>
      <c r="Y471" s="397"/>
      <c r="Z471" s="398"/>
      <c r="AA471" s="228"/>
      <c r="AB471" s="228"/>
      <c r="AC471" s="228"/>
      <c r="AD471" s="228"/>
      <c r="AE471" s="228"/>
      <c r="AF471" s="228"/>
      <c r="AG471" s="228"/>
      <c r="AH471" s="228"/>
    </row>
    <row r="472" spans="1:34" ht="19.5" customHeight="1">
      <c r="A472" s="5"/>
      <c r="B472" s="5"/>
      <c r="C472" s="434"/>
      <c r="D472" s="5"/>
      <c r="E472" s="5"/>
      <c r="F472" s="5"/>
      <c r="G472" s="3"/>
      <c r="H472" s="3"/>
      <c r="I472" s="3"/>
      <c r="J472" s="3"/>
      <c r="K472" s="3"/>
      <c r="L472" s="433"/>
      <c r="M472" s="433"/>
      <c r="N472" s="36"/>
      <c r="O472" s="397"/>
      <c r="P472" s="397"/>
      <c r="Q472" s="397"/>
      <c r="R472" s="397"/>
      <c r="S472" s="397"/>
      <c r="T472" s="397"/>
      <c r="U472" s="397"/>
      <c r="V472" s="397"/>
      <c r="W472" s="397"/>
      <c r="X472" s="397"/>
      <c r="Y472" s="397"/>
      <c r="Z472" s="398"/>
      <c r="AA472" s="228"/>
      <c r="AB472" s="228"/>
      <c r="AC472" s="228"/>
      <c r="AD472" s="228"/>
      <c r="AE472" s="228"/>
      <c r="AF472" s="228"/>
      <c r="AG472" s="228"/>
      <c r="AH472" s="228"/>
    </row>
    <row r="473" spans="1:34" ht="19.5" customHeight="1">
      <c r="A473" s="5"/>
      <c r="B473" s="5"/>
      <c r="C473" s="434"/>
      <c r="D473" s="5"/>
      <c r="E473" s="5"/>
      <c r="F473" s="5"/>
      <c r="G473" s="3"/>
      <c r="H473" s="3"/>
      <c r="I473" s="3"/>
      <c r="J473" s="3"/>
      <c r="K473" s="3"/>
      <c r="L473" s="433"/>
      <c r="M473" s="433"/>
      <c r="N473" s="36"/>
      <c r="O473" s="397"/>
      <c r="P473" s="397"/>
      <c r="Q473" s="397"/>
      <c r="R473" s="397"/>
      <c r="S473" s="397"/>
      <c r="T473" s="397"/>
      <c r="U473" s="397"/>
      <c r="V473" s="397"/>
      <c r="W473" s="397"/>
      <c r="X473" s="397"/>
      <c r="Y473" s="397"/>
      <c r="Z473" s="398"/>
      <c r="AA473" s="228"/>
      <c r="AB473" s="228"/>
      <c r="AC473" s="228"/>
      <c r="AD473" s="228"/>
      <c r="AE473" s="228"/>
      <c r="AF473" s="228"/>
      <c r="AG473" s="228"/>
      <c r="AH473" s="228"/>
    </row>
    <row r="474" spans="1:34" ht="19.5" customHeight="1">
      <c r="A474" s="5"/>
      <c r="B474" s="5"/>
      <c r="C474" s="434"/>
      <c r="D474" s="5"/>
      <c r="E474" s="5"/>
      <c r="F474" s="5"/>
      <c r="G474" s="3"/>
      <c r="H474" s="3"/>
      <c r="I474" s="3"/>
      <c r="J474" s="3"/>
      <c r="K474" s="3"/>
      <c r="L474" s="433"/>
      <c r="M474" s="433"/>
      <c r="N474" s="36"/>
      <c r="O474" s="397"/>
      <c r="P474" s="397"/>
      <c r="Q474" s="397"/>
      <c r="R474" s="397"/>
      <c r="S474" s="397"/>
      <c r="T474" s="397"/>
      <c r="U474" s="397"/>
      <c r="V474" s="397"/>
      <c r="W474" s="397"/>
      <c r="X474" s="397"/>
      <c r="Y474" s="397"/>
      <c r="Z474" s="398"/>
      <c r="AA474" s="228"/>
      <c r="AB474" s="228"/>
      <c r="AC474" s="228"/>
      <c r="AD474" s="228"/>
      <c r="AE474" s="228"/>
      <c r="AF474" s="228"/>
      <c r="AG474" s="228"/>
      <c r="AH474" s="228"/>
    </row>
    <row r="475" spans="1:34" ht="19.5" customHeight="1">
      <c r="A475" s="5"/>
      <c r="B475" s="5"/>
      <c r="C475" s="434"/>
      <c r="D475" s="5"/>
      <c r="E475" s="5"/>
      <c r="F475" s="5"/>
      <c r="G475" s="3"/>
      <c r="H475" s="3"/>
      <c r="I475" s="3"/>
      <c r="J475" s="3"/>
      <c r="K475" s="3"/>
      <c r="L475" s="433"/>
      <c r="M475" s="433"/>
      <c r="N475" s="36"/>
      <c r="O475" s="397"/>
      <c r="P475" s="397"/>
      <c r="Q475" s="397"/>
      <c r="R475" s="397"/>
      <c r="S475" s="397"/>
      <c r="T475" s="397"/>
      <c r="U475" s="397"/>
      <c r="V475" s="397"/>
      <c r="W475" s="397"/>
      <c r="X475" s="397"/>
      <c r="Y475" s="397"/>
      <c r="Z475" s="398"/>
      <c r="AA475" s="228"/>
      <c r="AB475" s="228"/>
      <c r="AC475" s="228"/>
      <c r="AD475" s="228"/>
      <c r="AE475" s="228"/>
      <c r="AF475" s="228"/>
      <c r="AG475" s="228"/>
      <c r="AH475" s="228"/>
    </row>
    <row r="476" spans="1:34" ht="19.5" customHeight="1">
      <c r="A476" s="5"/>
      <c r="B476" s="5"/>
      <c r="C476" s="434"/>
      <c r="D476" s="5"/>
      <c r="E476" s="5"/>
      <c r="F476" s="5"/>
      <c r="G476" s="3"/>
      <c r="H476" s="3"/>
      <c r="I476" s="3"/>
      <c r="J476" s="3"/>
      <c r="K476" s="3"/>
      <c r="L476" s="433"/>
      <c r="M476" s="433"/>
      <c r="N476" s="36"/>
      <c r="O476" s="397"/>
      <c r="P476" s="397"/>
      <c r="Q476" s="397"/>
      <c r="R476" s="397"/>
      <c r="S476" s="397"/>
      <c r="T476" s="397"/>
      <c r="U476" s="397"/>
      <c r="V476" s="397"/>
      <c r="W476" s="397"/>
      <c r="X476" s="397"/>
      <c r="Y476" s="397"/>
      <c r="Z476" s="398"/>
      <c r="AA476" s="228"/>
      <c r="AB476" s="228"/>
      <c r="AC476" s="228"/>
      <c r="AD476" s="228"/>
      <c r="AE476" s="228"/>
      <c r="AF476" s="228"/>
      <c r="AG476" s="228"/>
      <c r="AH476" s="228"/>
    </row>
    <row r="477" spans="1:34" ht="19.5" customHeight="1">
      <c r="A477" s="5"/>
      <c r="B477" s="5"/>
      <c r="C477" s="434"/>
      <c r="D477" s="5"/>
      <c r="E477" s="5"/>
      <c r="F477" s="5"/>
      <c r="G477" s="3"/>
      <c r="H477" s="3"/>
      <c r="I477" s="3"/>
      <c r="J477" s="3"/>
      <c r="K477" s="3"/>
      <c r="L477" s="433"/>
      <c r="M477" s="433"/>
      <c r="N477" s="36"/>
      <c r="O477" s="397"/>
      <c r="P477" s="397"/>
      <c r="Q477" s="397"/>
      <c r="R477" s="397"/>
      <c r="S477" s="397"/>
      <c r="T477" s="397"/>
      <c r="U477" s="397"/>
      <c r="V477" s="397"/>
      <c r="W477" s="397"/>
      <c r="X477" s="397"/>
      <c r="Y477" s="397"/>
      <c r="Z477" s="398"/>
      <c r="AA477" s="228"/>
      <c r="AB477" s="228"/>
      <c r="AC477" s="228"/>
      <c r="AD477" s="228"/>
      <c r="AE477" s="228"/>
      <c r="AF477" s="228"/>
      <c r="AG477" s="228"/>
      <c r="AH477" s="228"/>
    </row>
    <row r="478" spans="1:34" ht="19.5" customHeight="1">
      <c r="A478" s="5"/>
      <c r="B478" s="5"/>
      <c r="C478" s="434"/>
      <c r="D478" s="5"/>
      <c r="E478" s="5"/>
      <c r="F478" s="5"/>
      <c r="G478" s="3"/>
      <c r="H478" s="3"/>
      <c r="I478" s="3"/>
      <c r="J478" s="3"/>
      <c r="K478" s="3"/>
      <c r="L478" s="433"/>
      <c r="M478" s="433"/>
      <c r="N478" s="36"/>
      <c r="O478" s="397"/>
      <c r="P478" s="397"/>
      <c r="Q478" s="397"/>
      <c r="R478" s="397"/>
      <c r="S478" s="397"/>
      <c r="T478" s="397"/>
      <c r="U478" s="397"/>
      <c r="V478" s="397"/>
      <c r="W478" s="397"/>
      <c r="X478" s="397"/>
      <c r="Y478" s="397"/>
      <c r="Z478" s="398"/>
      <c r="AA478" s="228"/>
      <c r="AB478" s="228"/>
      <c r="AC478" s="228"/>
      <c r="AD478" s="228"/>
      <c r="AE478" s="228"/>
      <c r="AF478" s="228"/>
      <c r="AG478" s="228"/>
      <c r="AH478" s="228"/>
    </row>
    <row r="479" spans="1:34" ht="19.5" customHeight="1">
      <c r="A479" s="5"/>
      <c r="B479" s="5"/>
      <c r="C479" s="434"/>
      <c r="D479" s="5"/>
      <c r="E479" s="5"/>
      <c r="F479" s="5"/>
      <c r="G479" s="3"/>
      <c r="H479" s="3"/>
      <c r="I479" s="3"/>
      <c r="J479" s="3"/>
      <c r="K479" s="3"/>
      <c r="L479" s="433"/>
      <c r="M479" s="433"/>
      <c r="N479" s="36"/>
      <c r="O479" s="397"/>
      <c r="P479" s="397"/>
      <c r="Q479" s="397"/>
      <c r="R479" s="397"/>
      <c r="S479" s="397"/>
      <c r="T479" s="397"/>
      <c r="U479" s="397"/>
      <c r="V479" s="397"/>
      <c r="W479" s="397"/>
      <c r="X479" s="397"/>
      <c r="Y479" s="397"/>
      <c r="Z479" s="398"/>
      <c r="AA479" s="228"/>
      <c r="AB479" s="228"/>
      <c r="AC479" s="228"/>
      <c r="AD479" s="228"/>
      <c r="AE479" s="228"/>
      <c r="AF479" s="228"/>
      <c r="AG479" s="228"/>
      <c r="AH479" s="228"/>
    </row>
    <row r="480" spans="1:34" ht="19.5" customHeight="1">
      <c r="A480" s="5"/>
      <c r="B480" s="5"/>
      <c r="C480" s="434"/>
      <c r="D480" s="5"/>
      <c r="E480" s="5"/>
      <c r="F480" s="5"/>
      <c r="G480" s="3"/>
      <c r="H480" s="3"/>
      <c r="I480" s="3"/>
      <c r="J480" s="3"/>
      <c r="K480" s="3"/>
      <c r="L480" s="433"/>
      <c r="M480" s="433"/>
      <c r="N480" s="36"/>
      <c r="O480" s="397"/>
      <c r="P480" s="397"/>
      <c r="Q480" s="397"/>
      <c r="R480" s="397"/>
      <c r="S480" s="397"/>
      <c r="T480" s="397"/>
      <c r="U480" s="397"/>
      <c r="V480" s="397"/>
      <c r="W480" s="397"/>
      <c r="X480" s="397"/>
      <c r="Y480" s="397"/>
      <c r="Z480" s="398"/>
      <c r="AA480" s="228"/>
      <c r="AB480" s="228"/>
      <c r="AC480" s="228"/>
      <c r="AD480" s="228"/>
      <c r="AE480" s="228"/>
      <c r="AF480" s="228"/>
      <c r="AG480" s="228"/>
      <c r="AH480" s="228"/>
    </row>
    <row r="481" spans="1:34" ht="19.5" customHeight="1">
      <c r="A481" s="5"/>
      <c r="B481" s="5"/>
      <c r="C481" s="434"/>
      <c r="D481" s="5"/>
      <c r="E481" s="5"/>
      <c r="F481" s="5"/>
      <c r="G481" s="3"/>
      <c r="H481" s="3"/>
      <c r="I481" s="3"/>
      <c r="J481" s="3"/>
      <c r="K481" s="3"/>
      <c r="L481" s="433"/>
      <c r="M481" s="433"/>
      <c r="N481" s="36"/>
      <c r="O481" s="397"/>
      <c r="P481" s="397"/>
      <c r="Q481" s="397"/>
      <c r="R481" s="397"/>
      <c r="S481" s="397"/>
      <c r="T481" s="397"/>
      <c r="U481" s="397"/>
      <c r="V481" s="397"/>
      <c r="W481" s="397"/>
      <c r="X481" s="397"/>
      <c r="Y481" s="397"/>
      <c r="Z481" s="398"/>
      <c r="AA481" s="228"/>
      <c r="AB481" s="228"/>
      <c r="AC481" s="228"/>
      <c r="AD481" s="228"/>
      <c r="AE481" s="228"/>
      <c r="AF481" s="228"/>
      <c r="AG481" s="228"/>
      <c r="AH481" s="228"/>
    </row>
    <row r="482" spans="1:34" ht="19.5" customHeight="1">
      <c r="A482" s="5"/>
      <c r="B482" s="5"/>
      <c r="C482" s="434"/>
      <c r="D482" s="5"/>
      <c r="E482" s="5"/>
      <c r="F482" s="5"/>
      <c r="G482" s="3"/>
      <c r="H482" s="3"/>
      <c r="I482" s="3"/>
      <c r="J482" s="3"/>
      <c r="K482" s="3"/>
      <c r="L482" s="433"/>
      <c r="M482" s="433"/>
      <c r="N482" s="36"/>
      <c r="O482" s="397"/>
      <c r="P482" s="397"/>
      <c r="Q482" s="397"/>
      <c r="R482" s="397"/>
      <c r="S482" s="397"/>
      <c r="T482" s="397"/>
      <c r="U482" s="397"/>
      <c r="V482" s="397"/>
      <c r="W482" s="397"/>
      <c r="X482" s="397"/>
      <c r="Y482" s="397"/>
      <c r="Z482" s="398"/>
      <c r="AA482" s="228"/>
      <c r="AB482" s="228"/>
      <c r="AC482" s="228"/>
      <c r="AD482" s="228"/>
      <c r="AE482" s="228"/>
      <c r="AF482" s="228"/>
      <c r="AG482" s="228"/>
      <c r="AH482" s="228"/>
    </row>
    <row r="483" spans="1:34" ht="19.5" customHeight="1">
      <c r="A483" s="5"/>
      <c r="B483" s="5"/>
      <c r="C483" s="434"/>
      <c r="D483" s="5"/>
      <c r="E483" s="5"/>
      <c r="F483" s="5"/>
      <c r="G483" s="3"/>
      <c r="H483" s="3"/>
      <c r="I483" s="3"/>
      <c r="J483" s="3"/>
      <c r="K483" s="3"/>
      <c r="L483" s="433"/>
      <c r="M483" s="433"/>
      <c r="N483" s="36"/>
      <c r="O483" s="397"/>
      <c r="P483" s="397"/>
      <c r="Q483" s="397"/>
      <c r="R483" s="397"/>
      <c r="S483" s="397"/>
      <c r="T483" s="397"/>
      <c r="U483" s="397"/>
      <c r="V483" s="397"/>
      <c r="W483" s="397"/>
      <c r="X483" s="397"/>
      <c r="Y483" s="397"/>
      <c r="Z483" s="398"/>
      <c r="AA483" s="228"/>
      <c r="AB483" s="228"/>
      <c r="AC483" s="228"/>
      <c r="AD483" s="228"/>
      <c r="AE483" s="228"/>
      <c r="AF483" s="228"/>
      <c r="AG483" s="228"/>
      <c r="AH483" s="228"/>
    </row>
    <row r="484" spans="1:34" ht="19.5" customHeight="1">
      <c r="A484" s="5"/>
      <c r="B484" s="5"/>
      <c r="C484" s="434"/>
      <c r="D484" s="5"/>
      <c r="E484" s="5"/>
      <c r="F484" s="5"/>
      <c r="G484" s="3"/>
      <c r="H484" s="3"/>
      <c r="I484" s="3"/>
      <c r="J484" s="3"/>
      <c r="K484" s="3"/>
      <c r="L484" s="433"/>
      <c r="M484" s="433"/>
      <c r="N484" s="36"/>
      <c r="O484" s="397"/>
      <c r="P484" s="397"/>
      <c r="Q484" s="397"/>
      <c r="R484" s="397"/>
      <c r="S484" s="397"/>
      <c r="T484" s="397"/>
      <c r="U484" s="397"/>
      <c r="V484" s="397"/>
      <c r="W484" s="397"/>
      <c r="X484" s="397"/>
      <c r="Y484" s="397"/>
      <c r="Z484" s="398"/>
      <c r="AA484" s="228"/>
      <c r="AB484" s="228"/>
      <c r="AC484" s="228"/>
      <c r="AD484" s="228"/>
      <c r="AE484" s="228"/>
      <c r="AF484" s="228"/>
      <c r="AG484" s="228"/>
      <c r="AH484" s="228"/>
    </row>
    <row r="485" spans="1:34" ht="19.5" customHeight="1">
      <c r="A485" s="5"/>
      <c r="B485" s="5"/>
      <c r="C485" s="434"/>
      <c r="D485" s="5"/>
      <c r="E485" s="5"/>
      <c r="F485" s="5"/>
      <c r="G485" s="3"/>
      <c r="H485" s="3"/>
      <c r="I485" s="3"/>
      <c r="J485" s="3"/>
      <c r="K485" s="3"/>
      <c r="L485" s="433"/>
      <c r="M485" s="433"/>
      <c r="N485" s="36"/>
      <c r="O485" s="397"/>
      <c r="P485" s="397"/>
      <c r="Q485" s="397"/>
      <c r="R485" s="397"/>
      <c r="S485" s="397"/>
      <c r="T485" s="397"/>
      <c r="U485" s="397"/>
      <c r="V485" s="397"/>
      <c r="W485" s="397"/>
      <c r="X485" s="397"/>
      <c r="Y485" s="397"/>
      <c r="Z485" s="398"/>
      <c r="AA485" s="228"/>
      <c r="AB485" s="228"/>
      <c r="AC485" s="228"/>
      <c r="AD485" s="228"/>
      <c r="AE485" s="228"/>
      <c r="AF485" s="228"/>
      <c r="AG485" s="228"/>
      <c r="AH485" s="228"/>
    </row>
    <row r="486" spans="1:34" ht="19.5" customHeight="1">
      <c r="A486" s="5"/>
      <c r="B486" s="5"/>
      <c r="C486" s="434"/>
      <c r="D486" s="5"/>
      <c r="E486" s="5"/>
      <c r="F486" s="5"/>
      <c r="G486" s="3"/>
      <c r="H486" s="3"/>
      <c r="I486" s="3"/>
      <c r="J486" s="3"/>
      <c r="K486" s="3"/>
      <c r="L486" s="433"/>
      <c r="M486" s="433"/>
      <c r="N486" s="36"/>
      <c r="O486" s="397"/>
      <c r="P486" s="397"/>
      <c r="Q486" s="397"/>
      <c r="R486" s="397"/>
      <c r="S486" s="397"/>
      <c r="T486" s="397"/>
      <c r="U486" s="397"/>
      <c r="V486" s="397"/>
      <c r="W486" s="397"/>
      <c r="X486" s="397"/>
      <c r="Y486" s="397"/>
      <c r="Z486" s="398"/>
      <c r="AA486" s="228"/>
      <c r="AB486" s="228"/>
      <c r="AC486" s="228"/>
      <c r="AD486" s="228"/>
      <c r="AE486" s="228"/>
      <c r="AF486" s="228"/>
      <c r="AG486" s="228"/>
      <c r="AH486" s="228"/>
    </row>
    <row r="487" spans="1:34" ht="19.5" customHeight="1">
      <c r="A487" s="5"/>
      <c r="B487" s="5"/>
      <c r="C487" s="434"/>
      <c r="D487" s="5"/>
      <c r="E487" s="5"/>
      <c r="F487" s="5"/>
      <c r="G487" s="3"/>
      <c r="H487" s="3"/>
      <c r="I487" s="3"/>
      <c r="J487" s="3"/>
      <c r="K487" s="3"/>
      <c r="L487" s="433"/>
      <c r="M487" s="433"/>
      <c r="N487" s="36"/>
      <c r="O487" s="397"/>
      <c r="P487" s="397"/>
      <c r="Q487" s="397"/>
      <c r="R487" s="397"/>
      <c r="S487" s="397"/>
      <c r="T487" s="397"/>
      <c r="U487" s="397"/>
      <c r="V487" s="397"/>
      <c r="W487" s="397"/>
      <c r="X487" s="397"/>
      <c r="Y487" s="397"/>
      <c r="Z487" s="398"/>
      <c r="AA487" s="228"/>
      <c r="AB487" s="228"/>
      <c r="AC487" s="228"/>
      <c r="AD487" s="228"/>
      <c r="AE487" s="228"/>
      <c r="AF487" s="228"/>
      <c r="AG487" s="228"/>
      <c r="AH487" s="228"/>
    </row>
    <row r="488" spans="1:34" ht="19.5" customHeight="1">
      <c r="A488" s="5"/>
      <c r="B488" s="5"/>
      <c r="C488" s="434"/>
      <c r="D488" s="5"/>
      <c r="E488" s="5"/>
      <c r="F488" s="5"/>
      <c r="G488" s="3"/>
      <c r="H488" s="3"/>
      <c r="I488" s="3"/>
      <c r="J488" s="3"/>
      <c r="K488" s="3"/>
      <c r="L488" s="433"/>
      <c r="M488" s="433"/>
      <c r="N488" s="36"/>
      <c r="O488" s="397"/>
      <c r="P488" s="397"/>
      <c r="Q488" s="397"/>
      <c r="R488" s="397"/>
      <c r="S488" s="397"/>
      <c r="T488" s="397"/>
      <c r="U488" s="397"/>
      <c r="V488" s="397"/>
      <c r="W488" s="397"/>
      <c r="X488" s="397"/>
      <c r="Y488" s="397"/>
      <c r="Z488" s="398"/>
      <c r="AA488" s="228"/>
      <c r="AB488" s="228"/>
      <c r="AC488" s="228"/>
      <c r="AD488" s="228"/>
      <c r="AE488" s="228"/>
      <c r="AF488" s="228"/>
      <c r="AG488" s="228"/>
      <c r="AH488" s="228"/>
    </row>
    <row r="489" spans="1:34" ht="19.5" customHeight="1">
      <c r="A489" s="5"/>
      <c r="B489" s="5"/>
      <c r="C489" s="434"/>
      <c r="D489" s="5"/>
      <c r="E489" s="5"/>
      <c r="F489" s="5"/>
      <c r="G489" s="3"/>
      <c r="H489" s="3"/>
      <c r="I489" s="3"/>
      <c r="J489" s="3"/>
      <c r="K489" s="3"/>
      <c r="L489" s="433"/>
      <c r="M489" s="433"/>
      <c r="N489" s="36"/>
      <c r="O489" s="397"/>
      <c r="P489" s="397"/>
      <c r="Q489" s="397"/>
      <c r="R489" s="397"/>
      <c r="S489" s="397"/>
      <c r="T489" s="397"/>
      <c r="U489" s="397"/>
      <c r="V489" s="397"/>
      <c r="W489" s="397"/>
      <c r="X489" s="397"/>
      <c r="Y489" s="397"/>
      <c r="Z489" s="398"/>
      <c r="AA489" s="228"/>
      <c r="AB489" s="228"/>
      <c r="AC489" s="228"/>
      <c r="AD489" s="228"/>
      <c r="AE489" s="228"/>
      <c r="AF489" s="228"/>
      <c r="AG489" s="228"/>
      <c r="AH489" s="228"/>
    </row>
    <row r="490" spans="1:34" ht="19.5" customHeight="1">
      <c r="A490" s="5"/>
      <c r="B490" s="5"/>
      <c r="C490" s="434"/>
      <c r="D490" s="5"/>
      <c r="E490" s="5"/>
      <c r="F490" s="5"/>
      <c r="G490" s="3"/>
      <c r="H490" s="3"/>
      <c r="I490" s="3"/>
      <c r="J490" s="3"/>
      <c r="K490" s="3"/>
      <c r="L490" s="433"/>
      <c r="M490" s="433"/>
      <c r="N490" s="36"/>
      <c r="O490" s="397"/>
      <c r="P490" s="397"/>
      <c r="Q490" s="397"/>
      <c r="R490" s="397"/>
      <c r="S490" s="397"/>
      <c r="T490" s="397"/>
      <c r="U490" s="397"/>
      <c r="V490" s="397"/>
      <c r="W490" s="397"/>
      <c r="X490" s="397"/>
      <c r="Y490" s="397"/>
      <c r="Z490" s="398"/>
      <c r="AA490" s="228"/>
      <c r="AB490" s="228"/>
      <c r="AC490" s="228"/>
      <c r="AD490" s="228"/>
      <c r="AE490" s="228"/>
      <c r="AF490" s="228"/>
      <c r="AG490" s="228"/>
      <c r="AH490" s="228"/>
    </row>
    <row r="491" spans="1:34" ht="19.5" customHeight="1">
      <c r="A491" s="5"/>
      <c r="B491" s="5"/>
      <c r="C491" s="434"/>
      <c r="D491" s="5"/>
      <c r="E491" s="5"/>
      <c r="F491" s="5"/>
      <c r="G491" s="3"/>
      <c r="H491" s="3"/>
      <c r="I491" s="3"/>
      <c r="J491" s="3"/>
      <c r="K491" s="3"/>
      <c r="L491" s="433"/>
      <c r="M491" s="433"/>
      <c r="N491" s="36"/>
      <c r="O491" s="397"/>
      <c r="P491" s="397"/>
      <c r="Q491" s="397"/>
      <c r="R491" s="397"/>
      <c r="S491" s="397"/>
      <c r="T491" s="397"/>
      <c r="U491" s="397"/>
      <c r="V491" s="397"/>
      <c r="W491" s="397"/>
      <c r="X491" s="397"/>
      <c r="Y491" s="397"/>
      <c r="Z491" s="398"/>
      <c r="AA491" s="228"/>
      <c r="AB491" s="228"/>
      <c r="AC491" s="228"/>
      <c r="AD491" s="228"/>
      <c r="AE491" s="228"/>
      <c r="AF491" s="228"/>
      <c r="AG491" s="228"/>
      <c r="AH491" s="228"/>
    </row>
    <row r="492" spans="1:34" ht="19.5" customHeight="1">
      <c r="A492" s="5"/>
      <c r="B492" s="5"/>
      <c r="C492" s="434"/>
      <c r="D492" s="5"/>
      <c r="E492" s="5"/>
      <c r="F492" s="5"/>
      <c r="G492" s="3"/>
      <c r="H492" s="3"/>
      <c r="I492" s="3"/>
      <c r="J492" s="3"/>
      <c r="K492" s="3"/>
      <c r="L492" s="433"/>
      <c r="M492" s="433"/>
      <c r="N492" s="36"/>
      <c r="O492" s="397"/>
      <c r="P492" s="397"/>
      <c r="Q492" s="397"/>
      <c r="R492" s="397"/>
      <c r="S492" s="397"/>
      <c r="T492" s="397"/>
      <c r="U492" s="397"/>
      <c r="V492" s="397"/>
      <c r="W492" s="397"/>
      <c r="X492" s="397"/>
      <c r="Y492" s="397"/>
      <c r="Z492" s="398"/>
      <c r="AA492" s="228"/>
      <c r="AB492" s="228"/>
      <c r="AC492" s="228"/>
      <c r="AD492" s="228"/>
      <c r="AE492" s="228"/>
      <c r="AF492" s="228"/>
      <c r="AG492" s="228"/>
      <c r="AH492" s="228"/>
    </row>
    <row r="493" spans="1:34" ht="19.5" customHeight="1">
      <c r="A493" s="5"/>
      <c r="B493" s="5"/>
      <c r="C493" s="434"/>
      <c r="D493" s="5"/>
      <c r="E493" s="5"/>
      <c r="F493" s="5"/>
      <c r="G493" s="3"/>
      <c r="H493" s="3"/>
      <c r="I493" s="3"/>
      <c r="J493" s="3"/>
      <c r="K493" s="3"/>
      <c r="L493" s="433"/>
      <c r="M493" s="433"/>
      <c r="N493" s="36"/>
      <c r="O493" s="397"/>
      <c r="P493" s="397"/>
      <c r="Q493" s="397"/>
      <c r="R493" s="397"/>
      <c r="S493" s="397"/>
      <c r="T493" s="397"/>
      <c r="U493" s="397"/>
      <c r="V493" s="397"/>
      <c r="W493" s="397"/>
      <c r="X493" s="397"/>
      <c r="Y493" s="397"/>
      <c r="Z493" s="398"/>
      <c r="AA493" s="228"/>
      <c r="AB493" s="228"/>
      <c r="AC493" s="228"/>
      <c r="AD493" s="228"/>
      <c r="AE493" s="228"/>
      <c r="AF493" s="228"/>
      <c r="AG493" s="228"/>
      <c r="AH493" s="228"/>
    </row>
    <row r="494" spans="1:34" ht="19.5" customHeight="1">
      <c r="A494" s="5"/>
      <c r="B494" s="5"/>
      <c r="C494" s="434"/>
      <c r="D494" s="5"/>
      <c r="E494" s="5"/>
      <c r="F494" s="5"/>
      <c r="G494" s="3"/>
      <c r="H494" s="3"/>
      <c r="I494" s="3"/>
      <c r="J494" s="3"/>
      <c r="K494" s="3"/>
      <c r="L494" s="433"/>
      <c r="M494" s="433"/>
      <c r="N494" s="36"/>
      <c r="O494" s="397"/>
      <c r="P494" s="397"/>
      <c r="Q494" s="397"/>
      <c r="R494" s="397"/>
      <c r="S494" s="397"/>
      <c r="T494" s="397"/>
      <c r="U494" s="397"/>
      <c r="V494" s="397"/>
      <c r="W494" s="397"/>
      <c r="X494" s="397"/>
      <c r="Y494" s="397"/>
      <c r="Z494" s="398"/>
      <c r="AA494" s="228"/>
      <c r="AB494" s="228"/>
      <c r="AC494" s="228"/>
      <c r="AD494" s="228"/>
      <c r="AE494" s="228"/>
      <c r="AF494" s="228"/>
      <c r="AG494" s="228"/>
      <c r="AH494" s="228"/>
    </row>
    <row r="495" spans="1:34" ht="19.5" customHeight="1">
      <c r="A495" s="5"/>
      <c r="B495" s="5"/>
      <c r="C495" s="434"/>
      <c r="D495" s="5"/>
      <c r="E495" s="5"/>
      <c r="F495" s="5"/>
      <c r="G495" s="3"/>
      <c r="H495" s="3"/>
      <c r="I495" s="3"/>
      <c r="J495" s="3"/>
      <c r="K495" s="3"/>
      <c r="L495" s="433"/>
      <c r="M495" s="433"/>
      <c r="N495" s="36"/>
      <c r="O495" s="397"/>
      <c r="P495" s="397"/>
      <c r="Q495" s="397"/>
      <c r="R495" s="397"/>
      <c r="S495" s="397"/>
      <c r="T495" s="397"/>
      <c r="U495" s="397"/>
      <c r="V495" s="397"/>
      <c r="W495" s="397"/>
      <c r="X495" s="397"/>
      <c r="Y495" s="397"/>
      <c r="Z495" s="398"/>
      <c r="AA495" s="228"/>
      <c r="AB495" s="228"/>
      <c r="AC495" s="228"/>
      <c r="AD495" s="228"/>
      <c r="AE495" s="228"/>
      <c r="AF495" s="228"/>
      <c r="AG495" s="228"/>
      <c r="AH495" s="228"/>
    </row>
    <row r="496" spans="1:34" ht="19.5" customHeight="1">
      <c r="A496" s="5"/>
      <c r="B496" s="5"/>
      <c r="C496" s="434"/>
      <c r="D496" s="5"/>
      <c r="E496" s="5"/>
      <c r="F496" s="5"/>
      <c r="G496" s="3"/>
      <c r="H496" s="3"/>
      <c r="I496" s="3"/>
      <c r="J496" s="3"/>
      <c r="K496" s="3"/>
      <c r="L496" s="433"/>
      <c r="M496" s="433"/>
      <c r="N496" s="36"/>
      <c r="O496" s="397"/>
      <c r="P496" s="397"/>
      <c r="Q496" s="397"/>
      <c r="R496" s="397"/>
      <c r="S496" s="397"/>
      <c r="T496" s="397"/>
      <c r="U496" s="397"/>
      <c r="V496" s="397"/>
      <c r="W496" s="397"/>
      <c r="X496" s="397"/>
      <c r="Y496" s="397"/>
      <c r="Z496" s="398"/>
      <c r="AA496" s="228"/>
      <c r="AB496" s="228"/>
      <c r="AC496" s="228"/>
      <c r="AD496" s="228"/>
      <c r="AE496" s="228"/>
      <c r="AF496" s="228"/>
      <c r="AG496" s="228"/>
      <c r="AH496" s="228"/>
    </row>
    <row r="497" spans="1:34" ht="19.5" customHeight="1">
      <c r="A497" s="5"/>
      <c r="B497" s="5"/>
      <c r="C497" s="434"/>
      <c r="D497" s="5"/>
      <c r="E497" s="5"/>
      <c r="F497" s="5"/>
      <c r="G497" s="3"/>
      <c r="H497" s="3"/>
      <c r="I497" s="3"/>
      <c r="J497" s="3"/>
      <c r="K497" s="3"/>
      <c r="L497" s="433"/>
      <c r="M497" s="433"/>
      <c r="N497" s="36"/>
      <c r="O497" s="397"/>
      <c r="P497" s="397"/>
      <c r="Q497" s="397"/>
      <c r="R497" s="397"/>
      <c r="S497" s="397"/>
      <c r="T497" s="397"/>
      <c r="U497" s="397"/>
      <c r="V497" s="397"/>
      <c r="W497" s="397"/>
      <c r="X497" s="397"/>
      <c r="Y497" s="397"/>
      <c r="Z497" s="398"/>
      <c r="AA497" s="228"/>
      <c r="AB497" s="228"/>
      <c r="AC497" s="228"/>
      <c r="AD497" s="228"/>
      <c r="AE497" s="228"/>
      <c r="AF497" s="228"/>
      <c r="AG497" s="228"/>
      <c r="AH497" s="228"/>
    </row>
    <row r="498" spans="1:34" ht="19.5" customHeight="1">
      <c r="A498" s="5"/>
      <c r="B498" s="5"/>
      <c r="C498" s="434"/>
      <c r="D498" s="5"/>
      <c r="E498" s="5"/>
      <c r="F498" s="5"/>
      <c r="G498" s="3"/>
      <c r="H498" s="3"/>
      <c r="I498" s="3"/>
      <c r="J498" s="3"/>
      <c r="K498" s="3"/>
      <c r="L498" s="433"/>
      <c r="M498" s="433"/>
      <c r="N498" s="36"/>
      <c r="O498" s="397"/>
      <c r="P498" s="397"/>
      <c r="Q498" s="397"/>
      <c r="R498" s="397"/>
      <c r="S498" s="397"/>
      <c r="T498" s="397"/>
      <c r="U498" s="397"/>
      <c r="V498" s="397"/>
      <c r="W498" s="397"/>
      <c r="X498" s="397"/>
      <c r="Y498" s="397"/>
      <c r="Z498" s="398"/>
      <c r="AA498" s="228"/>
      <c r="AB498" s="228"/>
      <c r="AC498" s="228"/>
      <c r="AD498" s="228"/>
      <c r="AE498" s="228"/>
      <c r="AF498" s="228"/>
      <c r="AG498" s="228"/>
      <c r="AH498" s="228"/>
    </row>
    <row r="499" spans="1:34" ht="19.5" customHeight="1">
      <c r="A499" s="5"/>
      <c r="B499" s="5"/>
      <c r="C499" s="434"/>
      <c r="D499" s="5"/>
      <c r="E499" s="5"/>
      <c r="F499" s="5"/>
      <c r="G499" s="3"/>
      <c r="H499" s="3"/>
      <c r="I499" s="3"/>
      <c r="J499" s="3"/>
      <c r="K499" s="3"/>
      <c r="L499" s="433"/>
      <c r="M499" s="433"/>
      <c r="N499" s="36"/>
      <c r="O499" s="397"/>
      <c r="P499" s="397"/>
      <c r="Q499" s="397"/>
      <c r="R499" s="397"/>
      <c r="S499" s="397"/>
      <c r="T499" s="397"/>
      <c r="U499" s="397"/>
      <c r="V499" s="397"/>
      <c r="W499" s="397"/>
      <c r="X499" s="397"/>
      <c r="Y499" s="397"/>
      <c r="Z499" s="398"/>
      <c r="AA499" s="228"/>
      <c r="AB499" s="228"/>
      <c r="AC499" s="228"/>
      <c r="AD499" s="228"/>
      <c r="AE499" s="228"/>
      <c r="AF499" s="228"/>
      <c r="AG499" s="228"/>
      <c r="AH499" s="228"/>
    </row>
    <row r="500" spans="1:34" ht="19.5" customHeight="1">
      <c r="A500" s="5"/>
      <c r="B500" s="5"/>
      <c r="C500" s="434"/>
      <c r="D500" s="5"/>
      <c r="E500" s="5"/>
      <c r="F500" s="5"/>
      <c r="G500" s="3"/>
      <c r="H500" s="3"/>
      <c r="I500" s="3"/>
      <c r="J500" s="3"/>
      <c r="K500" s="3"/>
      <c r="L500" s="433"/>
      <c r="M500" s="433"/>
      <c r="N500" s="36"/>
      <c r="O500" s="397"/>
      <c r="P500" s="397"/>
      <c r="Q500" s="397"/>
      <c r="R500" s="397"/>
      <c r="S500" s="397"/>
      <c r="T500" s="397"/>
      <c r="U500" s="397"/>
      <c r="V500" s="397"/>
      <c r="W500" s="397"/>
      <c r="X500" s="397"/>
      <c r="Y500" s="397"/>
      <c r="Z500" s="398"/>
      <c r="AA500" s="228"/>
      <c r="AB500" s="228"/>
      <c r="AC500" s="228"/>
      <c r="AD500" s="228"/>
      <c r="AE500" s="228"/>
      <c r="AF500" s="228"/>
      <c r="AG500" s="228"/>
      <c r="AH500" s="228"/>
    </row>
    <row r="501" spans="1:34" ht="19.5" customHeight="1">
      <c r="A501" s="5"/>
      <c r="B501" s="5"/>
      <c r="C501" s="434"/>
      <c r="D501" s="5"/>
      <c r="E501" s="5"/>
      <c r="F501" s="5"/>
      <c r="G501" s="3"/>
      <c r="H501" s="3"/>
      <c r="I501" s="3"/>
      <c r="J501" s="3"/>
      <c r="K501" s="3"/>
      <c r="L501" s="433"/>
      <c r="M501" s="433"/>
      <c r="N501" s="36"/>
      <c r="O501" s="397"/>
      <c r="P501" s="397"/>
      <c r="Q501" s="397"/>
      <c r="R501" s="397"/>
      <c r="S501" s="397"/>
      <c r="T501" s="397"/>
      <c r="U501" s="397"/>
      <c r="V501" s="397"/>
      <c r="W501" s="397"/>
      <c r="X501" s="397"/>
      <c r="Y501" s="397"/>
      <c r="Z501" s="398"/>
      <c r="AA501" s="228"/>
      <c r="AB501" s="228"/>
      <c r="AC501" s="228"/>
      <c r="AD501" s="228"/>
      <c r="AE501" s="228"/>
      <c r="AF501" s="228"/>
      <c r="AG501" s="228"/>
      <c r="AH501" s="228"/>
    </row>
    <row r="502" spans="1:34" ht="19.5" customHeight="1">
      <c r="A502" s="5"/>
      <c r="B502" s="5"/>
      <c r="C502" s="434"/>
      <c r="D502" s="5"/>
      <c r="E502" s="5"/>
      <c r="F502" s="5"/>
      <c r="G502" s="3"/>
      <c r="H502" s="3"/>
      <c r="I502" s="3"/>
      <c r="J502" s="3"/>
      <c r="K502" s="3"/>
      <c r="L502" s="433"/>
      <c r="M502" s="433"/>
      <c r="N502" s="36"/>
      <c r="O502" s="397"/>
      <c r="P502" s="397"/>
      <c r="Q502" s="397"/>
      <c r="R502" s="397"/>
      <c r="S502" s="397"/>
      <c r="T502" s="397"/>
      <c r="U502" s="397"/>
      <c r="V502" s="397"/>
      <c r="W502" s="397"/>
      <c r="X502" s="397"/>
      <c r="Y502" s="397"/>
      <c r="Z502" s="398"/>
      <c r="AA502" s="228"/>
      <c r="AB502" s="228"/>
      <c r="AC502" s="228"/>
      <c r="AD502" s="228"/>
      <c r="AE502" s="228"/>
      <c r="AF502" s="228"/>
      <c r="AG502" s="228"/>
      <c r="AH502" s="228"/>
    </row>
    <row r="503" spans="1:34" ht="19.5" customHeight="1">
      <c r="A503" s="5"/>
      <c r="B503" s="5"/>
      <c r="C503" s="434"/>
      <c r="D503" s="5"/>
      <c r="E503" s="5"/>
      <c r="F503" s="5"/>
      <c r="G503" s="3"/>
      <c r="H503" s="3"/>
      <c r="I503" s="3"/>
      <c r="J503" s="3"/>
      <c r="K503" s="3"/>
      <c r="L503" s="433"/>
      <c r="M503" s="433"/>
      <c r="N503" s="36"/>
      <c r="O503" s="397"/>
      <c r="P503" s="397"/>
      <c r="Q503" s="397"/>
      <c r="R503" s="397"/>
      <c r="S503" s="397"/>
      <c r="T503" s="397"/>
      <c r="U503" s="397"/>
      <c r="V503" s="397"/>
      <c r="W503" s="397"/>
      <c r="X503" s="397"/>
      <c r="Y503" s="397"/>
      <c r="Z503" s="398"/>
      <c r="AA503" s="228"/>
      <c r="AB503" s="228"/>
      <c r="AC503" s="228"/>
      <c r="AD503" s="228"/>
      <c r="AE503" s="228"/>
      <c r="AF503" s="228"/>
      <c r="AG503" s="228"/>
      <c r="AH503" s="228"/>
    </row>
    <row r="504" spans="1:34" ht="19.5" customHeight="1">
      <c r="A504" s="5"/>
      <c r="B504" s="5"/>
      <c r="C504" s="434"/>
      <c r="D504" s="5"/>
      <c r="E504" s="5"/>
      <c r="F504" s="5"/>
      <c r="G504" s="3"/>
      <c r="H504" s="3"/>
      <c r="I504" s="3"/>
      <c r="J504" s="3"/>
      <c r="K504" s="3"/>
      <c r="L504" s="433"/>
      <c r="M504" s="433"/>
      <c r="N504" s="36"/>
      <c r="O504" s="397"/>
      <c r="P504" s="397"/>
      <c r="Q504" s="397"/>
      <c r="R504" s="397"/>
      <c r="S504" s="397"/>
      <c r="T504" s="397"/>
      <c r="U504" s="397"/>
      <c r="V504" s="397"/>
      <c r="W504" s="397"/>
      <c r="X504" s="397"/>
      <c r="Y504" s="397"/>
      <c r="Z504" s="398"/>
      <c r="AA504" s="228"/>
      <c r="AB504" s="228"/>
      <c r="AC504" s="228"/>
      <c r="AD504" s="228"/>
      <c r="AE504" s="228"/>
      <c r="AF504" s="228"/>
      <c r="AG504" s="228"/>
      <c r="AH504" s="228"/>
    </row>
    <row r="505" spans="1:34" ht="19.5" customHeight="1">
      <c r="A505" s="5"/>
      <c r="B505" s="5"/>
      <c r="C505" s="434"/>
      <c r="D505" s="5"/>
      <c r="E505" s="5"/>
      <c r="F505" s="5"/>
      <c r="G505" s="3"/>
      <c r="H505" s="3"/>
      <c r="I505" s="3"/>
      <c r="J505" s="3"/>
      <c r="K505" s="3"/>
      <c r="L505" s="433"/>
      <c r="M505" s="433"/>
      <c r="N505" s="36"/>
      <c r="O505" s="397"/>
      <c r="P505" s="397"/>
      <c r="Q505" s="397"/>
      <c r="R505" s="397"/>
      <c r="S505" s="397"/>
      <c r="T505" s="397"/>
      <c r="U505" s="397"/>
      <c r="V505" s="397"/>
      <c r="W505" s="397"/>
      <c r="X505" s="397"/>
      <c r="Y505" s="397"/>
      <c r="Z505" s="398"/>
      <c r="AA505" s="228"/>
      <c r="AB505" s="228"/>
      <c r="AC505" s="228"/>
      <c r="AD505" s="228"/>
      <c r="AE505" s="228"/>
      <c r="AF505" s="228"/>
      <c r="AG505" s="228"/>
      <c r="AH505" s="228"/>
    </row>
    <row r="506" spans="1:34" ht="19.5" customHeight="1">
      <c r="A506" s="5"/>
      <c r="B506" s="5"/>
      <c r="C506" s="434"/>
      <c r="D506" s="5"/>
      <c r="E506" s="5"/>
      <c r="F506" s="5"/>
      <c r="G506" s="3"/>
      <c r="H506" s="3"/>
      <c r="I506" s="3"/>
      <c r="J506" s="3"/>
      <c r="K506" s="3"/>
      <c r="L506" s="433"/>
      <c r="M506" s="433"/>
      <c r="N506" s="36"/>
      <c r="O506" s="5"/>
      <c r="P506" s="5"/>
      <c r="Q506" s="5"/>
      <c r="R506" s="5"/>
      <c r="S506" s="5"/>
      <c r="T506" s="5"/>
      <c r="U506" s="5"/>
      <c r="V506" s="5"/>
      <c r="W506" s="5"/>
      <c r="X506" s="5"/>
      <c r="Y506" s="5"/>
      <c r="Z506" s="228"/>
      <c r="AA506" s="228"/>
      <c r="AB506" s="228"/>
      <c r="AC506" s="228"/>
      <c r="AD506" s="228"/>
      <c r="AE506" s="228"/>
      <c r="AF506" s="228"/>
      <c r="AG506" s="228"/>
      <c r="AH506" s="228"/>
    </row>
    <row r="507" spans="1:34" ht="19.5" customHeight="1">
      <c r="A507" s="5"/>
      <c r="B507" s="5"/>
      <c r="C507" s="434"/>
      <c r="D507" s="5"/>
      <c r="E507" s="5"/>
      <c r="F507" s="5"/>
      <c r="G507" s="3"/>
      <c r="H507" s="3"/>
      <c r="I507" s="3"/>
      <c r="J507" s="3"/>
      <c r="K507" s="3"/>
      <c r="L507" s="433"/>
      <c r="M507" s="433"/>
      <c r="N507" s="36"/>
      <c r="O507" s="5"/>
      <c r="P507" s="5"/>
      <c r="Q507" s="5"/>
      <c r="R507" s="5"/>
      <c r="S507" s="5"/>
      <c r="T507" s="5"/>
      <c r="U507" s="5"/>
      <c r="V507" s="5"/>
      <c r="W507" s="5"/>
      <c r="X507" s="5"/>
      <c r="Y507" s="5"/>
      <c r="Z507" s="228"/>
      <c r="AA507" s="228"/>
      <c r="AB507" s="228"/>
      <c r="AC507" s="228"/>
      <c r="AD507" s="228"/>
      <c r="AE507" s="228"/>
      <c r="AF507" s="228"/>
      <c r="AG507" s="228"/>
      <c r="AH507" s="228"/>
    </row>
    <row r="508" spans="1:34" ht="19.5" customHeight="1">
      <c r="A508" s="5"/>
      <c r="B508" s="5"/>
      <c r="C508" s="434"/>
      <c r="D508" s="5"/>
      <c r="E508" s="5"/>
      <c r="F508" s="5"/>
      <c r="G508" s="3"/>
      <c r="H508" s="3"/>
      <c r="I508" s="3"/>
      <c r="J508" s="3"/>
      <c r="K508" s="3"/>
      <c r="L508" s="433"/>
      <c r="M508" s="433"/>
      <c r="N508" s="36"/>
      <c r="O508" s="5"/>
      <c r="P508" s="5"/>
      <c r="Q508" s="5"/>
      <c r="R508" s="5"/>
      <c r="S508" s="5"/>
      <c r="T508" s="5"/>
      <c r="U508" s="5"/>
      <c r="V508" s="5"/>
      <c r="W508" s="5"/>
      <c r="X508" s="5"/>
      <c r="Y508" s="5"/>
      <c r="Z508" s="228"/>
      <c r="AA508" s="228"/>
      <c r="AB508" s="228"/>
      <c r="AC508" s="228"/>
      <c r="AD508" s="228"/>
      <c r="AE508" s="228"/>
      <c r="AF508" s="228"/>
      <c r="AG508" s="228"/>
      <c r="AH508" s="228"/>
    </row>
    <row r="509" spans="1:34" ht="19.5" customHeight="1">
      <c r="A509" s="5"/>
      <c r="B509" s="5"/>
      <c r="C509" s="434"/>
      <c r="D509" s="5"/>
      <c r="E509" s="5"/>
      <c r="F509" s="5"/>
      <c r="G509" s="3"/>
      <c r="H509" s="3"/>
      <c r="I509" s="3"/>
      <c r="J509" s="3"/>
      <c r="K509" s="3"/>
      <c r="L509" s="433"/>
      <c r="M509" s="433"/>
      <c r="N509" s="36"/>
      <c r="O509" s="5"/>
      <c r="P509" s="5"/>
      <c r="Q509" s="5"/>
      <c r="R509" s="5"/>
      <c r="S509" s="5"/>
      <c r="T509" s="5"/>
      <c r="U509" s="5"/>
      <c r="V509" s="5"/>
      <c r="W509" s="5"/>
      <c r="X509" s="5"/>
      <c r="Y509" s="5"/>
      <c r="Z509" s="228"/>
      <c r="AA509" s="228"/>
      <c r="AB509" s="228"/>
      <c r="AC509" s="228"/>
      <c r="AD509" s="228"/>
      <c r="AE509" s="228"/>
      <c r="AF509" s="228"/>
      <c r="AG509" s="228"/>
      <c r="AH509" s="228"/>
    </row>
    <row r="510" spans="1:34" ht="19.5" customHeight="1">
      <c r="A510" s="5"/>
      <c r="B510" s="5"/>
      <c r="C510" s="434"/>
      <c r="D510" s="5"/>
      <c r="E510" s="5"/>
      <c r="F510" s="5"/>
      <c r="G510" s="3"/>
      <c r="H510" s="3"/>
      <c r="I510" s="3"/>
      <c r="J510" s="3"/>
      <c r="K510" s="3"/>
      <c r="L510" s="433"/>
      <c r="M510" s="433"/>
      <c r="N510" s="36"/>
      <c r="O510" s="5"/>
      <c r="P510" s="5"/>
      <c r="Q510" s="5"/>
      <c r="R510" s="5"/>
      <c r="S510" s="5"/>
      <c r="T510" s="5"/>
      <c r="U510" s="5"/>
      <c r="V510" s="5"/>
      <c r="W510" s="5"/>
      <c r="X510" s="5"/>
      <c r="Y510" s="5"/>
      <c r="Z510" s="228"/>
      <c r="AA510" s="228"/>
      <c r="AB510" s="228"/>
      <c r="AC510" s="228"/>
      <c r="AD510" s="228"/>
      <c r="AE510" s="228"/>
      <c r="AF510" s="228"/>
      <c r="AG510" s="228"/>
      <c r="AH510" s="228"/>
    </row>
    <row r="511" spans="1:34" ht="19.5" customHeight="1">
      <c r="A511" s="5"/>
      <c r="B511" s="5"/>
      <c r="C511" s="434"/>
      <c r="D511" s="5"/>
      <c r="E511" s="5"/>
      <c r="F511" s="5"/>
      <c r="G511" s="3"/>
      <c r="H511" s="3"/>
      <c r="I511" s="3"/>
      <c r="J511" s="3"/>
      <c r="K511" s="3"/>
      <c r="L511" s="433"/>
      <c r="M511" s="433"/>
      <c r="N511" s="36"/>
      <c r="O511" s="5"/>
      <c r="P511" s="5"/>
      <c r="Q511" s="5"/>
      <c r="R511" s="5"/>
      <c r="S511" s="5"/>
      <c r="T511" s="5"/>
      <c r="U511" s="5"/>
      <c r="V511" s="5"/>
      <c r="W511" s="5"/>
      <c r="X511" s="5"/>
      <c r="Y511" s="5"/>
      <c r="Z511" s="228"/>
      <c r="AA511" s="228"/>
      <c r="AB511" s="228"/>
      <c r="AC511" s="228"/>
      <c r="AD511" s="228"/>
      <c r="AE511" s="228"/>
      <c r="AF511" s="228"/>
      <c r="AG511" s="228"/>
      <c r="AH511" s="228"/>
    </row>
    <row r="512" spans="1:34" ht="19.5" customHeight="1">
      <c r="A512" s="5"/>
      <c r="B512" s="5"/>
      <c r="C512" s="434"/>
      <c r="D512" s="5"/>
      <c r="E512" s="5"/>
      <c r="F512" s="5"/>
      <c r="G512" s="3"/>
      <c r="H512" s="3"/>
      <c r="I512" s="3"/>
      <c r="J512" s="3"/>
      <c r="K512" s="3"/>
      <c r="L512" s="433"/>
      <c r="M512" s="433"/>
      <c r="N512" s="36"/>
      <c r="O512" s="5"/>
      <c r="P512" s="5"/>
      <c r="Q512" s="5"/>
      <c r="R512" s="5"/>
      <c r="S512" s="5"/>
      <c r="T512" s="5"/>
      <c r="U512" s="5"/>
      <c r="V512" s="5"/>
      <c r="W512" s="5"/>
      <c r="X512" s="5"/>
      <c r="Y512" s="5"/>
      <c r="Z512" s="228"/>
      <c r="AA512" s="228"/>
      <c r="AB512" s="228"/>
      <c r="AC512" s="228"/>
      <c r="AD512" s="228"/>
      <c r="AE512" s="228"/>
      <c r="AF512" s="228"/>
      <c r="AG512" s="228"/>
      <c r="AH512" s="228"/>
    </row>
    <row r="513" spans="1:34" ht="19.5" customHeight="1">
      <c r="A513" s="5"/>
      <c r="B513" s="5"/>
      <c r="C513" s="434"/>
      <c r="D513" s="5"/>
      <c r="E513" s="5"/>
      <c r="F513" s="5"/>
      <c r="G513" s="3"/>
      <c r="H513" s="3"/>
      <c r="I513" s="3"/>
      <c r="J513" s="3"/>
      <c r="K513" s="3"/>
      <c r="L513" s="433"/>
      <c r="M513" s="433"/>
      <c r="N513" s="36"/>
      <c r="O513" s="5"/>
      <c r="P513" s="5"/>
      <c r="Q513" s="5"/>
      <c r="R513" s="5"/>
      <c r="S513" s="5"/>
      <c r="T513" s="5"/>
      <c r="U513" s="5"/>
      <c r="V513" s="5"/>
      <c r="W513" s="5"/>
      <c r="X513" s="5"/>
      <c r="Y513" s="5"/>
      <c r="Z513" s="228"/>
      <c r="AA513" s="228"/>
      <c r="AB513" s="228"/>
      <c r="AC513" s="228"/>
      <c r="AD513" s="228"/>
      <c r="AE513" s="228"/>
      <c r="AF513" s="228"/>
      <c r="AG513" s="228"/>
      <c r="AH513" s="228"/>
    </row>
    <row r="514" spans="1:34" ht="19.5" customHeight="1">
      <c r="A514" s="5"/>
      <c r="B514" s="5"/>
      <c r="C514" s="434"/>
      <c r="D514" s="5"/>
      <c r="E514" s="5"/>
      <c r="F514" s="5"/>
      <c r="G514" s="3"/>
      <c r="H514" s="3"/>
      <c r="I514" s="3"/>
      <c r="J514" s="3"/>
      <c r="K514" s="3"/>
      <c r="L514" s="433"/>
      <c r="M514" s="433"/>
      <c r="N514" s="36"/>
      <c r="O514" s="5"/>
      <c r="P514" s="5"/>
      <c r="Q514" s="5"/>
      <c r="R514" s="5"/>
      <c r="S514" s="5"/>
      <c r="T514" s="5"/>
      <c r="U514" s="5"/>
      <c r="V514" s="5"/>
      <c r="W514" s="5"/>
      <c r="X514" s="5"/>
      <c r="Y514" s="5"/>
      <c r="Z514" s="228"/>
      <c r="AA514" s="228"/>
      <c r="AB514" s="228"/>
      <c r="AC514" s="228"/>
      <c r="AD514" s="228"/>
      <c r="AE514" s="228"/>
      <c r="AF514" s="228"/>
      <c r="AG514" s="228"/>
      <c r="AH514" s="228"/>
    </row>
    <row r="515" spans="1:34" ht="19.5" customHeight="1">
      <c r="A515" s="5"/>
      <c r="B515" s="5"/>
      <c r="C515" s="434"/>
      <c r="D515" s="5"/>
      <c r="E515" s="5"/>
      <c r="F515" s="5"/>
      <c r="G515" s="3"/>
      <c r="H515" s="3"/>
      <c r="I515" s="3"/>
      <c r="J515" s="3"/>
      <c r="K515" s="3"/>
      <c r="L515" s="433"/>
      <c r="M515" s="433"/>
      <c r="N515" s="36"/>
      <c r="O515" s="5"/>
      <c r="P515" s="5"/>
      <c r="Q515" s="5"/>
      <c r="R515" s="5"/>
      <c r="S515" s="5"/>
      <c r="T515" s="5"/>
      <c r="U515" s="5"/>
      <c r="V515" s="5"/>
      <c r="W515" s="5"/>
      <c r="X515" s="5"/>
      <c r="Y515" s="5"/>
      <c r="Z515" s="228"/>
      <c r="AA515" s="228"/>
      <c r="AB515" s="228"/>
      <c r="AC515" s="228"/>
      <c r="AD515" s="228"/>
      <c r="AE515" s="228"/>
      <c r="AF515" s="228"/>
      <c r="AG515" s="228"/>
      <c r="AH515" s="228"/>
    </row>
    <row r="516" spans="1:34" ht="19.5" customHeight="1">
      <c r="A516" s="5"/>
      <c r="B516" s="5"/>
      <c r="C516" s="434"/>
      <c r="D516" s="5"/>
      <c r="E516" s="5"/>
      <c r="F516" s="5"/>
      <c r="G516" s="3"/>
      <c r="H516" s="3"/>
      <c r="I516" s="3"/>
      <c r="J516" s="3"/>
      <c r="K516" s="3"/>
      <c r="L516" s="433"/>
      <c r="M516" s="433"/>
      <c r="N516" s="36"/>
      <c r="O516" s="5"/>
      <c r="P516" s="5"/>
      <c r="Q516" s="5"/>
      <c r="R516" s="5"/>
      <c r="S516" s="5"/>
      <c r="T516" s="5"/>
      <c r="U516" s="5"/>
      <c r="V516" s="5"/>
      <c r="W516" s="5"/>
      <c r="X516" s="5"/>
      <c r="Y516" s="5"/>
      <c r="Z516" s="228"/>
      <c r="AA516" s="228"/>
      <c r="AB516" s="228"/>
      <c r="AC516" s="228"/>
      <c r="AD516" s="228"/>
      <c r="AE516" s="228"/>
      <c r="AF516" s="228"/>
      <c r="AG516" s="228"/>
      <c r="AH516" s="228"/>
    </row>
    <row r="517" spans="1:34" ht="19.5" customHeight="1">
      <c r="A517" s="5"/>
      <c r="B517" s="5"/>
      <c r="C517" s="434"/>
      <c r="D517" s="5"/>
      <c r="E517" s="5"/>
      <c r="F517" s="5"/>
      <c r="G517" s="3"/>
      <c r="H517" s="3"/>
      <c r="I517" s="3"/>
      <c r="J517" s="3"/>
      <c r="K517" s="3"/>
      <c r="L517" s="433"/>
      <c r="M517" s="433"/>
      <c r="N517" s="36"/>
      <c r="O517" s="5"/>
      <c r="P517" s="5"/>
      <c r="Q517" s="5"/>
      <c r="R517" s="5"/>
      <c r="S517" s="5"/>
      <c r="T517" s="5"/>
      <c r="U517" s="5"/>
      <c r="V517" s="5"/>
      <c r="W517" s="5"/>
      <c r="X517" s="5"/>
      <c r="Y517" s="5"/>
      <c r="Z517" s="228"/>
      <c r="AA517" s="228"/>
      <c r="AB517" s="228"/>
      <c r="AC517" s="228"/>
      <c r="AD517" s="228"/>
      <c r="AE517" s="228"/>
      <c r="AF517" s="228"/>
      <c r="AG517" s="228"/>
      <c r="AH517" s="228"/>
    </row>
    <row r="518" spans="1:34" ht="19.5" customHeight="1">
      <c r="A518" s="5"/>
      <c r="B518" s="5"/>
      <c r="C518" s="434"/>
      <c r="D518" s="5"/>
      <c r="E518" s="5"/>
      <c r="F518" s="5"/>
      <c r="G518" s="3"/>
      <c r="H518" s="3"/>
      <c r="I518" s="3"/>
      <c r="J518" s="3"/>
      <c r="K518" s="3"/>
      <c r="L518" s="433"/>
      <c r="M518" s="433"/>
      <c r="N518" s="36"/>
      <c r="O518" s="5"/>
      <c r="P518" s="5"/>
      <c r="Q518" s="5"/>
      <c r="R518" s="5"/>
      <c r="S518" s="5"/>
      <c r="T518" s="5"/>
      <c r="U518" s="5"/>
      <c r="V518" s="5"/>
      <c r="W518" s="5"/>
      <c r="X518" s="5"/>
      <c r="Y518" s="5"/>
      <c r="Z518" s="228"/>
      <c r="AA518" s="228"/>
      <c r="AB518" s="228"/>
      <c r="AC518" s="228"/>
      <c r="AD518" s="228"/>
      <c r="AE518" s="228"/>
      <c r="AF518" s="228"/>
      <c r="AG518" s="228"/>
      <c r="AH518" s="228"/>
    </row>
    <row r="519" spans="1:34" ht="19.5" customHeight="1">
      <c r="A519" s="5"/>
      <c r="B519" s="5"/>
      <c r="C519" s="434"/>
      <c r="D519" s="5"/>
      <c r="E519" s="5"/>
      <c r="F519" s="5"/>
      <c r="G519" s="3"/>
      <c r="H519" s="3"/>
      <c r="I519" s="3"/>
      <c r="J519" s="3"/>
      <c r="K519" s="3"/>
      <c r="L519" s="433"/>
      <c r="M519" s="433"/>
      <c r="N519" s="36"/>
      <c r="O519" s="5"/>
      <c r="P519" s="5"/>
      <c r="Q519" s="5"/>
      <c r="R519" s="5"/>
      <c r="S519" s="5"/>
      <c r="T519" s="5"/>
      <c r="U519" s="5"/>
      <c r="V519" s="5"/>
      <c r="W519" s="5"/>
      <c r="X519" s="5"/>
      <c r="Y519" s="5"/>
      <c r="Z519" s="228"/>
      <c r="AA519" s="228"/>
      <c r="AB519" s="228"/>
      <c r="AC519" s="228"/>
      <c r="AD519" s="228"/>
      <c r="AE519" s="228"/>
      <c r="AF519" s="228"/>
      <c r="AG519" s="228"/>
      <c r="AH519" s="228"/>
    </row>
    <row r="520" spans="1:34" ht="19.5" customHeight="1">
      <c r="A520" s="5"/>
      <c r="B520" s="5"/>
      <c r="C520" s="434"/>
      <c r="D520" s="5"/>
      <c r="E520" s="5"/>
      <c r="F520" s="5"/>
      <c r="G520" s="3"/>
      <c r="H520" s="3"/>
      <c r="I520" s="3"/>
      <c r="J520" s="3"/>
      <c r="K520" s="3"/>
      <c r="L520" s="433"/>
      <c r="M520" s="433"/>
      <c r="N520" s="36"/>
      <c r="O520" s="5"/>
      <c r="P520" s="5"/>
      <c r="Q520" s="5"/>
      <c r="R520" s="5"/>
      <c r="S520" s="5"/>
      <c r="T520" s="5"/>
      <c r="U520" s="5"/>
      <c r="V520" s="5"/>
      <c r="W520" s="5"/>
      <c r="X520" s="5"/>
      <c r="Y520" s="5"/>
      <c r="Z520" s="228"/>
      <c r="AA520" s="228"/>
      <c r="AB520" s="228"/>
      <c r="AC520" s="228"/>
      <c r="AD520" s="228"/>
      <c r="AE520" s="228"/>
      <c r="AF520" s="228"/>
      <c r="AG520" s="228"/>
      <c r="AH520" s="228"/>
    </row>
    <row r="521" spans="1:34" ht="19.5" customHeight="1">
      <c r="A521" s="5"/>
      <c r="B521" s="5"/>
      <c r="C521" s="434"/>
      <c r="D521" s="5"/>
      <c r="E521" s="5"/>
      <c r="F521" s="5"/>
      <c r="G521" s="3"/>
      <c r="H521" s="3"/>
      <c r="I521" s="3"/>
      <c r="J521" s="3"/>
      <c r="K521" s="3"/>
      <c r="L521" s="433"/>
      <c r="M521" s="433"/>
      <c r="N521" s="36"/>
      <c r="O521" s="5"/>
      <c r="P521" s="5"/>
      <c r="Q521" s="5"/>
      <c r="R521" s="5"/>
      <c r="S521" s="5"/>
      <c r="T521" s="5"/>
      <c r="U521" s="5"/>
      <c r="V521" s="5"/>
      <c r="W521" s="5"/>
      <c r="X521" s="5"/>
      <c r="Y521" s="5"/>
      <c r="Z521" s="228"/>
      <c r="AA521" s="228"/>
      <c r="AB521" s="228"/>
      <c r="AC521" s="228"/>
      <c r="AD521" s="228"/>
      <c r="AE521" s="228"/>
      <c r="AF521" s="228"/>
      <c r="AG521" s="228"/>
      <c r="AH521" s="228"/>
    </row>
    <row r="522" spans="1:34" ht="19.5" customHeight="1">
      <c r="A522" s="5"/>
      <c r="B522" s="5"/>
      <c r="C522" s="434"/>
      <c r="D522" s="5"/>
      <c r="E522" s="5"/>
      <c r="F522" s="5"/>
      <c r="G522" s="3"/>
      <c r="H522" s="3"/>
      <c r="I522" s="3"/>
      <c r="J522" s="3"/>
      <c r="K522" s="3"/>
      <c r="L522" s="433"/>
      <c r="M522" s="433"/>
      <c r="N522" s="36"/>
      <c r="O522" s="5"/>
      <c r="P522" s="5"/>
      <c r="Q522" s="5"/>
      <c r="R522" s="5"/>
      <c r="S522" s="5"/>
      <c r="T522" s="5"/>
      <c r="U522" s="5"/>
      <c r="V522" s="5"/>
      <c r="W522" s="5"/>
      <c r="X522" s="5"/>
      <c r="Y522" s="5"/>
      <c r="Z522" s="228"/>
      <c r="AA522" s="228"/>
      <c r="AB522" s="228"/>
      <c r="AC522" s="228"/>
      <c r="AD522" s="228"/>
      <c r="AE522" s="228"/>
      <c r="AF522" s="228"/>
      <c r="AG522" s="228"/>
      <c r="AH522" s="228"/>
    </row>
    <row r="523" spans="1:34" ht="19.5" customHeight="1">
      <c r="A523" s="5"/>
      <c r="B523" s="5"/>
      <c r="C523" s="434"/>
      <c r="D523" s="5"/>
      <c r="E523" s="5"/>
      <c r="F523" s="5"/>
      <c r="G523" s="3"/>
      <c r="H523" s="3"/>
      <c r="I523" s="3"/>
      <c r="J523" s="3"/>
      <c r="K523" s="3"/>
      <c r="L523" s="433"/>
      <c r="M523" s="433"/>
      <c r="N523" s="36"/>
      <c r="O523" s="5"/>
      <c r="P523" s="5"/>
      <c r="Q523" s="5"/>
      <c r="R523" s="5"/>
      <c r="S523" s="5"/>
      <c r="T523" s="5"/>
      <c r="U523" s="5"/>
      <c r="V523" s="5"/>
      <c r="W523" s="5"/>
      <c r="X523" s="5"/>
      <c r="Y523" s="5"/>
      <c r="Z523" s="228"/>
      <c r="AA523" s="228"/>
      <c r="AB523" s="228"/>
      <c r="AC523" s="228"/>
      <c r="AD523" s="228"/>
      <c r="AE523" s="228"/>
      <c r="AF523" s="228"/>
      <c r="AG523" s="228"/>
      <c r="AH523" s="228"/>
    </row>
    <row r="524" spans="1:34" ht="19.5" customHeight="1">
      <c r="A524" s="5"/>
      <c r="B524" s="5"/>
      <c r="C524" s="434"/>
      <c r="D524" s="5"/>
      <c r="E524" s="5"/>
      <c r="F524" s="5"/>
      <c r="G524" s="3"/>
      <c r="H524" s="3"/>
      <c r="I524" s="3"/>
      <c r="J524" s="3"/>
      <c r="K524" s="3"/>
      <c r="L524" s="433"/>
      <c r="M524" s="433"/>
      <c r="N524" s="36"/>
      <c r="O524" s="5"/>
      <c r="P524" s="5"/>
      <c r="Q524" s="5"/>
      <c r="R524" s="5"/>
      <c r="S524" s="5"/>
      <c r="T524" s="5"/>
      <c r="U524" s="5"/>
      <c r="V524" s="5"/>
      <c r="W524" s="5"/>
      <c r="X524" s="5"/>
      <c r="Y524" s="5"/>
      <c r="Z524" s="228"/>
      <c r="AA524" s="228"/>
      <c r="AB524" s="228"/>
      <c r="AC524" s="228"/>
      <c r="AD524" s="228"/>
      <c r="AE524" s="228"/>
      <c r="AF524" s="228"/>
      <c r="AG524" s="228"/>
      <c r="AH524" s="228"/>
    </row>
    <row r="525" spans="1:34" ht="19.5" customHeight="1">
      <c r="A525" s="5"/>
      <c r="B525" s="5"/>
      <c r="C525" s="434"/>
      <c r="D525" s="5"/>
      <c r="E525" s="5"/>
      <c r="F525" s="5"/>
      <c r="G525" s="3"/>
      <c r="H525" s="3"/>
      <c r="I525" s="3"/>
      <c r="J525" s="3"/>
      <c r="K525" s="3"/>
      <c r="L525" s="433"/>
      <c r="M525" s="433"/>
      <c r="N525" s="36"/>
      <c r="O525" s="5"/>
      <c r="P525" s="5"/>
      <c r="Q525" s="5"/>
      <c r="R525" s="5"/>
      <c r="S525" s="5"/>
      <c r="T525" s="5"/>
      <c r="U525" s="5"/>
      <c r="V525" s="5"/>
      <c r="W525" s="5"/>
      <c r="X525" s="5"/>
      <c r="Y525" s="5"/>
      <c r="Z525" s="228"/>
      <c r="AA525" s="228"/>
      <c r="AB525" s="228"/>
      <c r="AC525" s="228"/>
      <c r="AD525" s="228"/>
      <c r="AE525" s="228"/>
      <c r="AF525" s="228"/>
      <c r="AG525" s="228"/>
      <c r="AH525" s="228"/>
    </row>
    <row r="526" spans="1:34" ht="19.5" customHeight="1">
      <c r="A526" s="5"/>
      <c r="B526" s="5"/>
      <c r="C526" s="434"/>
      <c r="D526" s="5"/>
      <c r="E526" s="5"/>
      <c r="F526" s="5"/>
      <c r="G526" s="3"/>
      <c r="H526" s="3"/>
      <c r="I526" s="3"/>
      <c r="J526" s="3"/>
      <c r="K526" s="3"/>
      <c r="L526" s="433"/>
      <c r="M526" s="433"/>
      <c r="N526" s="36"/>
      <c r="O526" s="5"/>
      <c r="P526" s="5"/>
      <c r="Q526" s="5"/>
      <c r="R526" s="5"/>
      <c r="S526" s="5"/>
      <c r="T526" s="5"/>
      <c r="U526" s="5"/>
      <c r="V526" s="5"/>
      <c r="W526" s="5"/>
      <c r="X526" s="5"/>
      <c r="Y526" s="5"/>
      <c r="Z526" s="228"/>
      <c r="AA526" s="228"/>
      <c r="AB526" s="228"/>
      <c r="AC526" s="228"/>
      <c r="AD526" s="228"/>
      <c r="AE526" s="228"/>
      <c r="AF526" s="228"/>
      <c r="AG526" s="228"/>
      <c r="AH526" s="228"/>
    </row>
    <row r="527" spans="1:34" ht="19.5" customHeight="1">
      <c r="A527" s="5"/>
      <c r="B527" s="5"/>
      <c r="C527" s="434"/>
      <c r="D527" s="5"/>
      <c r="E527" s="5"/>
      <c r="F527" s="5"/>
      <c r="G527" s="3"/>
      <c r="H527" s="3"/>
      <c r="I527" s="3"/>
      <c r="J527" s="3"/>
      <c r="K527" s="3"/>
      <c r="L527" s="433"/>
      <c r="M527" s="433"/>
      <c r="N527" s="36"/>
      <c r="O527" s="5"/>
      <c r="P527" s="5"/>
      <c r="Q527" s="5"/>
      <c r="R527" s="5"/>
      <c r="S527" s="5"/>
      <c r="T527" s="5"/>
      <c r="U527" s="5"/>
      <c r="V527" s="5"/>
      <c r="W527" s="5"/>
      <c r="X527" s="5"/>
      <c r="Y527" s="5"/>
      <c r="Z527" s="228"/>
      <c r="AA527" s="228"/>
      <c r="AB527" s="228"/>
      <c r="AC527" s="228"/>
      <c r="AD527" s="228"/>
      <c r="AE527" s="228"/>
      <c r="AF527" s="228"/>
      <c r="AG527" s="228"/>
      <c r="AH527" s="228"/>
    </row>
    <row r="528" spans="1:34" ht="19.5" customHeight="1">
      <c r="A528" s="5"/>
      <c r="B528" s="5"/>
      <c r="C528" s="434"/>
      <c r="D528" s="5"/>
      <c r="E528" s="5"/>
      <c r="F528" s="5"/>
      <c r="G528" s="3"/>
      <c r="H528" s="3"/>
      <c r="I528" s="3"/>
      <c r="J528" s="3"/>
      <c r="K528" s="3"/>
      <c r="L528" s="433"/>
      <c r="M528" s="433"/>
      <c r="N528" s="36"/>
      <c r="O528" s="5"/>
      <c r="P528" s="5"/>
      <c r="Q528" s="5"/>
      <c r="R528" s="5"/>
      <c r="S528" s="5"/>
      <c r="T528" s="5"/>
      <c r="U528" s="5"/>
      <c r="V528" s="5"/>
      <c r="W528" s="5"/>
      <c r="X528" s="5"/>
      <c r="Y528" s="5"/>
      <c r="Z528" s="228"/>
      <c r="AA528" s="228"/>
      <c r="AB528" s="228"/>
      <c r="AC528" s="228"/>
      <c r="AD528" s="228"/>
      <c r="AE528" s="228"/>
      <c r="AF528" s="228"/>
      <c r="AG528" s="228"/>
      <c r="AH528" s="228"/>
    </row>
    <row r="529" spans="1:34" ht="19.5" customHeight="1">
      <c r="A529" s="5"/>
      <c r="B529" s="5"/>
      <c r="C529" s="434"/>
      <c r="D529" s="5"/>
      <c r="E529" s="5"/>
      <c r="F529" s="5"/>
      <c r="G529" s="3"/>
      <c r="H529" s="3"/>
      <c r="I529" s="3"/>
      <c r="J529" s="3"/>
      <c r="K529" s="3"/>
      <c r="L529" s="433"/>
      <c r="M529" s="433"/>
      <c r="N529" s="36"/>
      <c r="O529" s="5"/>
      <c r="P529" s="5"/>
      <c r="Q529" s="5"/>
      <c r="R529" s="5"/>
      <c r="S529" s="5"/>
      <c r="T529" s="5"/>
      <c r="U529" s="5"/>
      <c r="V529" s="5"/>
      <c r="W529" s="5"/>
      <c r="X529" s="5"/>
      <c r="Y529" s="5"/>
      <c r="Z529" s="228"/>
      <c r="AA529" s="228"/>
      <c r="AB529" s="228"/>
      <c r="AC529" s="228"/>
      <c r="AD529" s="228"/>
      <c r="AE529" s="228"/>
      <c r="AF529" s="228"/>
      <c r="AG529" s="228"/>
      <c r="AH529" s="228"/>
    </row>
    <row r="530" spans="1:34" ht="19.5" customHeight="1">
      <c r="A530" s="5"/>
      <c r="B530" s="5"/>
      <c r="C530" s="434"/>
      <c r="D530" s="5"/>
      <c r="E530" s="5"/>
      <c r="F530" s="5"/>
      <c r="G530" s="3"/>
      <c r="H530" s="3"/>
      <c r="I530" s="3"/>
      <c r="J530" s="3"/>
      <c r="K530" s="3"/>
      <c r="L530" s="433"/>
      <c r="M530" s="433"/>
      <c r="N530" s="36"/>
      <c r="O530" s="5"/>
      <c r="P530" s="5"/>
      <c r="Q530" s="5"/>
      <c r="R530" s="5"/>
      <c r="S530" s="5"/>
      <c r="T530" s="5"/>
      <c r="U530" s="5"/>
      <c r="V530" s="5"/>
      <c r="W530" s="5"/>
      <c r="X530" s="5"/>
      <c r="Y530" s="5"/>
      <c r="Z530" s="228"/>
      <c r="AA530" s="228"/>
      <c r="AB530" s="228"/>
      <c r="AC530" s="228"/>
      <c r="AD530" s="228"/>
      <c r="AE530" s="228"/>
      <c r="AF530" s="228"/>
      <c r="AG530" s="228"/>
      <c r="AH530" s="228"/>
    </row>
    <row r="531" spans="1:34" ht="19.5" customHeight="1">
      <c r="A531" s="5"/>
      <c r="B531" s="5"/>
      <c r="C531" s="434"/>
      <c r="D531" s="5"/>
      <c r="E531" s="5"/>
      <c r="F531" s="5"/>
      <c r="G531" s="3"/>
      <c r="H531" s="3"/>
      <c r="I531" s="3"/>
      <c r="J531" s="3"/>
      <c r="K531" s="3"/>
      <c r="L531" s="433"/>
      <c r="M531" s="433"/>
      <c r="N531" s="36"/>
      <c r="O531" s="5"/>
      <c r="P531" s="5"/>
      <c r="Q531" s="5"/>
      <c r="R531" s="5"/>
      <c r="S531" s="5"/>
      <c r="T531" s="5"/>
      <c r="U531" s="5"/>
      <c r="V531" s="5"/>
      <c r="W531" s="5"/>
      <c r="X531" s="5"/>
      <c r="Y531" s="5"/>
      <c r="Z531" s="228"/>
      <c r="AA531" s="228"/>
      <c r="AB531" s="228"/>
      <c r="AC531" s="228"/>
      <c r="AD531" s="228"/>
      <c r="AE531" s="228"/>
      <c r="AF531" s="228"/>
      <c r="AG531" s="228"/>
      <c r="AH531" s="228"/>
    </row>
    <row r="532" spans="1:34" ht="19.5" customHeight="1">
      <c r="A532" s="5"/>
      <c r="B532" s="5"/>
      <c r="C532" s="434"/>
      <c r="D532" s="5"/>
      <c r="E532" s="5"/>
      <c r="F532" s="5"/>
      <c r="G532" s="3"/>
      <c r="H532" s="3"/>
      <c r="I532" s="3"/>
      <c r="J532" s="3"/>
      <c r="K532" s="3"/>
      <c r="L532" s="433"/>
      <c r="M532" s="433"/>
      <c r="N532" s="36"/>
      <c r="O532" s="5"/>
      <c r="P532" s="5"/>
      <c r="Q532" s="5"/>
      <c r="R532" s="5"/>
      <c r="S532" s="5"/>
      <c r="T532" s="5"/>
      <c r="U532" s="5"/>
      <c r="V532" s="5"/>
      <c r="W532" s="5"/>
      <c r="X532" s="5"/>
      <c r="Y532" s="5"/>
      <c r="Z532" s="228"/>
      <c r="AA532" s="228"/>
      <c r="AB532" s="228"/>
      <c r="AC532" s="228"/>
      <c r="AD532" s="228"/>
      <c r="AE532" s="228"/>
      <c r="AF532" s="228"/>
      <c r="AG532" s="228"/>
      <c r="AH532" s="228"/>
    </row>
    <row r="533" spans="1:34" ht="19.5" customHeight="1">
      <c r="A533" s="5"/>
      <c r="B533" s="5"/>
      <c r="C533" s="434"/>
      <c r="D533" s="5"/>
      <c r="E533" s="5"/>
      <c r="F533" s="5"/>
      <c r="G533" s="3"/>
      <c r="H533" s="3"/>
      <c r="I533" s="3"/>
      <c r="J533" s="3"/>
      <c r="K533" s="3"/>
      <c r="L533" s="433"/>
      <c r="M533" s="433"/>
      <c r="N533" s="36"/>
      <c r="O533" s="5"/>
      <c r="P533" s="5"/>
      <c r="Q533" s="5"/>
      <c r="R533" s="5"/>
      <c r="S533" s="5"/>
      <c r="T533" s="5"/>
      <c r="U533" s="5"/>
      <c r="V533" s="5"/>
      <c r="W533" s="5"/>
      <c r="X533" s="5"/>
      <c r="Y533" s="5"/>
      <c r="Z533" s="228"/>
      <c r="AA533" s="228"/>
      <c r="AB533" s="228"/>
      <c r="AC533" s="228"/>
      <c r="AD533" s="228"/>
      <c r="AE533" s="228"/>
      <c r="AF533" s="228"/>
      <c r="AG533" s="228"/>
      <c r="AH533" s="228"/>
    </row>
    <row r="534" spans="1:34" ht="19.5" customHeight="1">
      <c r="A534" s="5"/>
      <c r="B534" s="5"/>
      <c r="C534" s="434"/>
      <c r="D534" s="5"/>
      <c r="E534" s="5"/>
      <c r="F534" s="5"/>
      <c r="G534" s="3"/>
      <c r="H534" s="3"/>
      <c r="I534" s="3"/>
      <c r="J534" s="3"/>
      <c r="K534" s="3"/>
      <c r="L534" s="433"/>
      <c r="M534" s="433"/>
      <c r="N534" s="36"/>
      <c r="O534" s="5"/>
      <c r="P534" s="5"/>
      <c r="Q534" s="5"/>
      <c r="R534" s="5"/>
      <c r="S534" s="5"/>
      <c r="T534" s="5"/>
      <c r="U534" s="5"/>
      <c r="V534" s="5"/>
      <c r="W534" s="5"/>
      <c r="X534" s="5"/>
      <c r="Y534" s="5"/>
      <c r="Z534" s="228"/>
      <c r="AA534" s="228"/>
      <c r="AB534" s="228"/>
      <c r="AC534" s="228"/>
      <c r="AD534" s="228"/>
      <c r="AE534" s="228"/>
      <c r="AF534" s="228"/>
      <c r="AG534" s="228"/>
      <c r="AH534" s="228"/>
    </row>
    <row r="535" spans="1:34" ht="19.5" customHeight="1">
      <c r="A535" s="5"/>
      <c r="B535" s="5"/>
      <c r="C535" s="434"/>
      <c r="D535" s="5"/>
      <c r="E535" s="5"/>
      <c r="F535" s="5"/>
      <c r="G535" s="3"/>
      <c r="H535" s="3"/>
      <c r="I535" s="3"/>
      <c r="J535" s="3"/>
      <c r="K535" s="3"/>
      <c r="L535" s="433"/>
      <c r="M535" s="433"/>
      <c r="N535" s="36"/>
      <c r="O535" s="5"/>
      <c r="P535" s="5"/>
      <c r="Q535" s="5"/>
      <c r="R535" s="5"/>
      <c r="S535" s="5"/>
      <c r="T535" s="5"/>
      <c r="U535" s="5"/>
      <c r="V535" s="5"/>
      <c r="W535" s="5"/>
      <c r="X535" s="5"/>
      <c r="Y535" s="5"/>
      <c r="Z535" s="228"/>
      <c r="AA535" s="228"/>
      <c r="AB535" s="228"/>
      <c r="AC535" s="228"/>
      <c r="AD535" s="228"/>
      <c r="AE535" s="228"/>
      <c r="AF535" s="228"/>
      <c r="AG535" s="228"/>
      <c r="AH535" s="228"/>
    </row>
    <row r="536" spans="1:34" ht="19.5" customHeight="1">
      <c r="A536" s="5"/>
      <c r="B536" s="5"/>
      <c r="C536" s="434"/>
      <c r="D536" s="5"/>
      <c r="E536" s="5"/>
      <c r="F536" s="5"/>
      <c r="G536" s="3"/>
      <c r="H536" s="3"/>
      <c r="I536" s="3"/>
      <c r="J536" s="3"/>
      <c r="K536" s="3"/>
      <c r="L536" s="433"/>
      <c r="M536" s="433"/>
      <c r="N536" s="36"/>
      <c r="O536" s="5"/>
      <c r="P536" s="5"/>
      <c r="Q536" s="5"/>
      <c r="R536" s="5"/>
      <c r="S536" s="5"/>
      <c r="T536" s="5"/>
      <c r="U536" s="5"/>
      <c r="V536" s="5"/>
      <c r="W536" s="5"/>
      <c r="X536" s="5"/>
      <c r="Y536" s="5"/>
      <c r="Z536" s="228"/>
      <c r="AA536" s="228"/>
      <c r="AB536" s="228"/>
      <c r="AC536" s="228"/>
      <c r="AD536" s="228"/>
      <c r="AE536" s="228"/>
      <c r="AF536" s="228"/>
      <c r="AG536" s="228"/>
      <c r="AH536" s="228"/>
    </row>
    <row r="537" spans="1:34" ht="19.5" customHeight="1">
      <c r="A537" s="5"/>
      <c r="B537" s="5"/>
      <c r="C537" s="434"/>
      <c r="D537" s="5"/>
      <c r="E537" s="5"/>
      <c r="F537" s="5"/>
      <c r="G537" s="3"/>
      <c r="H537" s="3"/>
      <c r="I537" s="3"/>
      <c r="J537" s="3"/>
      <c r="K537" s="3"/>
      <c r="L537" s="433"/>
      <c r="M537" s="433"/>
      <c r="N537" s="36"/>
      <c r="O537" s="5"/>
      <c r="P537" s="5"/>
      <c r="Q537" s="5"/>
      <c r="R537" s="5"/>
      <c r="S537" s="5"/>
      <c r="T537" s="5"/>
      <c r="U537" s="5"/>
      <c r="V537" s="5"/>
      <c r="W537" s="5"/>
      <c r="X537" s="5"/>
      <c r="Y537" s="5"/>
      <c r="Z537" s="228"/>
      <c r="AA537" s="228"/>
      <c r="AB537" s="228"/>
      <c r="AC537" s="228"/>
      <c r="AD537" s="228"/>
      <c r="AE537" s="228"/>
      <c r="AF537" s="228"/>
      <c r="AG537" s="228"/>
      <c r="AH537" s="228"/>
    </row>
    <row r="538" spans="1:34" ht="19.5" customHeight="1">
      <c r="A538" s="5"/>
      <c r="B538" s="5"/>
      <c r="C538" s="434"/>
      <c r="D538" s="5"/>
      <c r="E538" s="5"/>
      <c r="F538" s="5"/>
      <c r="G538" s="3"/>
      <c r="H538" s="3"/>
      <c r="I538" s="3"/>
      <c r="J538" s="3"/>
      <c r="K538" s="3"/>
      <c r="L538" s="433"/>
      <c r="M538" s="433"/>
      <c r="N538" s="36"/>
      <c r="O538" s="5"/>
      <c r="P538" s="5"/>
      <c r="Q538" s="5"/>
      <c r="R538" s="5"/>
      <c r="S538" s="5"/>
      <c r="T538" s="5"/>
      <c r="U538" s="5"/>
      <c r="V538" s="5"/>
      <c r="W538" s="5"/>
      <c r="X538" s="5"/>
      <c r="Y538" s="5"/>
      <c r="Z538" s="228"/>
      <c r="AA538" s="228"/>
      <c r="AB538" s="228"/>
      <c r="AC538" s="228"/>
      <c r="AD538" s="228"/>
      <c r="AE538" s="228"/>
      <c r="AF538" s="228"/>
      <c r="AG538" s="228"/>
      <c r="AH538" s="228"/>
    </row>
    <row r="539" spans="1:34" ht="19.5" customHeight="1">
      <c r="A539" s="5"/>
      <c r="B539" s="5"/>
      <c r="C539" s="434"/>
      <c r="D539" s="5"/>
      <c r="E539" s="5"/>
      <c r="F539" s="5"/>
      <c r="G539" s="3"/>
      <c r="H539" s="3"/>
      <c r="I539" s="3"/>
      <c r="J539" s="3"/>
      <c r="K539" s="3"/>
      <c r="L539" s="433"/>
      <c r="M539" s="433"/>
      <c r="N539" s="36"/>
      <c r="O539" s="5"/>
      <c r="P539" s="5"/>
      <c r="Q539" s="5"/>
      <c r="R539" s="5"/>
      <c r="S539" s="5"/>
      <c r="T539" s="5"/>
      <c r="U539" s="5"/>
      <c r="V539" s="5"/>
      <c r="W539" s="5"/>
      <c r="X539" s="5"/>
      <c r="Y539" s="5"/>
      <c r="Z539" s="228"/>
      <c r="AA539" s="228"/>
      <c r="AB539" s="228"/>
      <c r="AC539" s="228"/>
      <c r="AD539" s="228"/>
      <c r="AE539" s="228"/>
      <c r="AF539" s="228"/>
      <c r="AG539" s="228"/>
      <c r="AH539" s="228"/>
    </row>
    <row r="540" spans="1:34" ht="19.5" customHeight="1">
      <c r="A540" s="5"/>
      <c r="B540" s="5"/>
      <c r="C540" s="434"/>
      <c r="D540" s="5"/>
      <c r="E540" s="5"/>
      <c r="F540" s="5"/>
      <c r="G540" s="3"/>
      <c r="H540" s="3"/>
      <c r="I540" s="3"/>
      <c r="J540" s="3"/>
      <c r="K540" s="3"/>
      <c r="L540" s="433"/>
      <c r="M540" s="433"/>
      <c r="N540" s="36"/>
      <c r="O540" s="5"/>
      <c r="P540" s="5"/>
      <c r="Q540" s="5"/>
      <c r="R540" s="5"/>
      <c r="S540" s="5"/>
      <c r="T540" s="5"/>
      <c r="U540" s="5"/>
      <c r="V540" s="5"/>
      <c r="W540" s="5"/>
      <c r="X540" s="5"/>
      <c r="Y540" s="5"/>
      <c r="Z540" s="228"/>
      <c r="AA540" s="228"/>
      <c r="AB540" s="228"/>
      <c r="AC540" s="228"/>
      <c r="AD540" s="228"/>
      <c r="AE540" s="228"/>
      <c r="AF540" s="228"/>
      <c r="AG540" s="228"/>
      <c r="AH540" s="228"/>
    </row>
    <row r="541" spans="1:34" ht="19.5" customHeight="1">
      <c r="A541" s="5"/>
      <c r="B541" s="5"/>
      <c r="C541" s="434"/>
      <c r="D541" s="5"/>
      <c r="E541" s="5"/>
      <c r="F541" s="5"/>
      <c r="G541" s="3"/>
      <c r="H541" s="3"/>
      <c r="I541" s="3"/>
      <c r="J541" s="3"/>
      <c r="K541" s="3"/>
      <c r="L541" s="433"/>
      <c r="M541" s="433"/>
      <c r="N541" s="36"/>
      <c r="O541" s="5"/>
      <c r="P541" s="5"/>
      <c r="Q541" s="5"/>
      <c r="R541" s="5"/>
      <c r="S541" s="5"/>
      <c r="T541" s="5"/>
      <c r="U541" s="5"/>
      <c r="V541" s="5"/>
      <c r="W541" s="5"/>
      <c r="X541" s="5"/>
      <c r="Y541" s="5"/>
      <c r="Z541" s="228"/>
      <c r="AA541" s="228"/>
      <c r="AB541" s="228"/>
      <c r="AC541" s="228"/>
      <c r="AD541" s="228"/>
      <c r="AE541" s="228"/>
      <c r="AF541" s="228"/>
      <c r="AG541" s="228"/>
      <c r="AH541" s="228"/>
    </row>
    <row r="542" spans="1:34" ht="19.5" customHeight="1">
      <c r="A542" s="5"/>
      <c r="B542" s="5"/>
      <c r="C542" s="434"/>
      <c r="D542" s="5"/>
      <c r="E542" s="5"/>
      <c r="F542" s="5"/>
      <c r="G542" s="3"/>
      <c r="H542" s="3"/>
      <c r="I542" s="3"/>
      <c r="J542" s="3"/>
      <c r="K542" s="3"/>
      <c r="L542" s="433"/>
      <c r="M542" s="433"/>
      <c r="N542" s="36"/>
      <c r="O542" s="5"/>
      <c r="P542" s="5"/>
      <c r="Q542" s="5"/>
      <c r="R542" s="5"/>
      <c r="S542" s="5"/>
      <c r="T542" s="5"/>
      <c r="U542" s="5"/>
      <c r="V542" s="5"/>
      <c r="W542" s="5"/>
      <c r="X542" s="5"/>
      <c r="Y542" s="5"/>
      <c r="Z542" s="228"/>
      <c r="AA542" s="228"/>
      <c r="AB542" s="228"/>
      <c r="AC542" s="228"/>
      <c r="AD542" s="228"/>
      <c r="AE542" s="228"/>
      <c r="AF542" s="228"/>
      <c r="AG542" s="228"/>
      <c r="AH542" s="228"/>
    </row>
    <row r="543" spans="1:34" ht="19.5" customHeight="1">
      <c r="A543" s="5"/>
      <c r="B543" s="5"/>
      <c r="C543" s="434"/>
      <c r="D543" s="5"/>
      <c r="E543" s="5"/>
      <c r="F543" s="5"/>
      <c r="G543" s="3"/>
      <c r="H543" s="3"/>
      <c r="I543" s="3"/>
      <c r="J543" s="3"/>
      <c r="K543" s="3"/>
      <c r="L543" s="433"/>
      <c r="M543" s="433"/>
      <c r="N543" s="36"/>
      <c r="O543" s="5"/>
      <c r="P543" s="5"/>
      <c r="Q543" s="5"/>
      <c r="R543" s="5"/>
      <c r="S543" s="5"/>
      <c r="T543" s="5"/>
      <c r="U543" s="5"/>
      <c r="V543" s="5"/>
      <c r="W543" s="5"/>
      <c r="X543" s="5"/>
      <c r="Y543" s="5"/>
      <c r="Z543" s="228"/>
      <c r="AA543" s="228"/>
      <c r="AB543" s="228"/>
      <c r="AC543" s="228"/>
      <c r="AD543" s="228"/>
      <c r="AE543" s="228"/>
      <c r="AF543" s="228"/>
      <c r="AG543" s="228"/>
      <c r="AH543" s="228"/>
    </row>
    <row r="544" spans="1:34" ht="19.5" customHeight="1">
      <c r="A544" s="5"/>
      <c r="B544" s="5"/>
      <c r="C544" s="434"/>
      <c r="D544" s="5"/>
      <c r="E544" s="5"/>
      <c r="F544" s="5"/>
      <c r="G544" s="3"/>
      <c r="H544" s="3"/>
      <c r="I544" s="3"/>
      <c r="J544" s="3"/>
      <c r="K544" s="3"/>
      <c r="L544" s="433"/>
      <c r="M544" s="433"/>
      <c r="N544" s="36"/>
      <c r="O544" s="5"/>
      <c r="P544" s="5"/>
      <c r="Q544" s="5"/>
      <c r="R544" s="5"/>
      <c r="S544" s="5"/>
      <c r="T544" s="5"/>
      <c r="U544" s="5"/>
      <c r="V544" s="5"/>
      <c r="W544" s="5"/>
      <c r="X544" s="5"/>
      <c r="Y544" s="5"/>
      <c r="Z544" s="228"/>
      <c r="AA544" s="228"/>
      <c r="AB544" s="228"/>
      <c r="AC544" s="228"/>
      <c r="AD544" s="228"/>
      <c r="AE544" s="228"/>
      <c r="AF544" s="228"/>
      <c r="AG544" s="228"/>
      <c r="AH544" s="228"/>
    </row>
    <row r="545" spans="1:34" ht="19.5" customHeight="1">
      <c r="A545" s="5"/>
      <c r="B545" s="5"/>
      <c r="C545" s="434"/>
      <c r="D545" s="5"/>
      <c r="E545" s="5"/>
      <c r="F545" s="5"/>
      <c r="G545" s="3"/>
      <c r="H545" s="3"/>
      <c r="I545" s="3"/>
      <c r="J545" s="3"/>
      <c r="K545" s="3"/>
      <c r="L545" s="433"/>
      <c r="M545" s="433"/>
      <c r="N545" s="36"/>
      <c r="O545" s="5"/>
      <c r="P545" s="5"/>
      <c r="Q545" s="5"/>
      <c r="R545" s="5"/>
      <c r="S545" s="5"/>
      <c r="T545" s="5"/>
      <c r="U545" s="5"/>
      <c r="V545" s="5"/>
      <c r="W545" s="5"/>
      <c r="X545" s="5"/>
      <c r="Y545" s="5"/>
      <c r="Z545" s="228"/>
      <c r="AA545" s="228"/>
      <c r="AB545" s="228"/>
      <c r="AC545" s="228"/>
      <c r="AD545" s="228"/>
      <c r="AE545" s="228"/>
      <c r="AF545" s="228"/>
      <c r="AG545" s="228"/>
      <c r="AH545" s="228"/>
    </row>
    <row r="546" spans="1:34" ht="19.5" customHeight="1">
      <c r="A546" s="5"/>
      <c r="B546" s="5"/>
      <c r="C546" s="434"/>
      <c r="D546" s="5"/>
      <c r="E546" s="5"/>
      <c r="F546" s="5"/>
      <c r="G546" s="3"/>
      <c r="H546" s="3"/>
      <c r="I546" s="3"/>
      <c r="J546" s="3"/>
      <c r="K546" s="3"/>
      <c r="L546" s="433"/>
      <c r="M546" s="433"/>
      <c r="N546" s="36"/>
      <c r="O546" s="5"/>
      <c r="P546" s="5"/>
      <c r="Q546" s="5"/>
      <c r="R546" s="5"/>
      <c r="S546" s="5"/>
      <c r="T546" s="5"/>
      <c r="U546" s="5"/>
      <c r="V546" s="5"/>
      <c r="W546" s="5"/>
      <c r="X546" s="5"/>
      <c r="Y546" s="5"/>
      <c r="Z546" s="228"/>
      <c r="AA546" s="228"/>
      <c r="AB546" s="228"/>
      <c r="AC546" s="228"/>
      <c r="AD546" s="228"/>
      <c r="AE546" s="228"/>
      <c r="AF546" s="228"/>
      <c r="AG546" s="228"/>
      <c r="AH546" s="228"/>
    </row>
    <row r="547" spans="1:34" ht="19.5" customHeight="1">
      <c r="A547" s="5"/>
      <c r="B547" s="5"/>
      <c r="C547" s="434"/>
      <c r="D547" s="5"/>
      <c r="E547" s="5"/>
      <c r="F547" s="5"/>
      <c r="G547" s="3"/>
      <c r="H547" s="3"/>
      <c r="I547" s="3"/>
      <c r="J547" s="3"/>
      <c r="K547" s="3"/>
      <c r="L547" s="433"/>
      <c r="M547" s="433"/>
      <c r="N547" s="36"/>
      <c r="O547" s="5"/>
      <c r="P547" s="5"/>
      <c r="Q547" s="5"/>
      <c r="R547" s="5"/>
      <c r="S547" s="5"/>
      <c r="T547" s="5"/>
      <c r="U547" s="5"/>
      <c r="V547" s="5"/>
      <c r="W547" s="5"/>
      <c r="X547" s="5"/>
      <c r="Y547" s="5"/>
      <c r="Z547" s="228"/>
      <c r="AA547" s="228"/>
      <c r="AB547" s="228"/>
      <c r="AC547" s="228"/>
      <c r="AD547" s="228"/>
      <c r="AE547" s="228"/>
      <c r="AF547" s="228"/>
      <c r="AG547" s="228"/>
      <c r="AH547" s="228"/>
    </row>
    <row r="548" spans="1:34" ht="19.5" customHeight="1">
      <c r="A548" s="5"/>
      <c r="B548" s="5"/>
      <c r="C548" s="434"/>
      <c r="D548" s="5"/>
      <c r="E548" s="5"/>
      <c r="F548" s="5"/>
      <c r="G548" s="3"/>
      <c r="H548" s="3"/>
      <c r="I548" s="3"/>
      <c r="J548" s="3"/>
      <c r="K548" s="3"/>
      <c r="L548" s="433"/>
      <c r="M548" s="433"/>
      <c r="N548" s="36"/>
      <c r="O548" s="5"/>
      <c r="P548" s="5"/>
      <c r="Q548" s="5"/>
      <c r="R548" s="5"/>
      <c r="S548" s="5"/>
      <c r="T548" s="5"/>
      <c r="U548" s="5"/>
      <c r="V548" s="5"/>
      <c r="W548" s="5"/>
      <c r="X548" s="5"/>
      <c r="Y548" s="5"/>
      <c r="Z548" s="228"/>
      <c r="AA548" s="228"/>
      <c r="AB548" s="228"/>
      <c r="AC548" s="228"/>
      <c r="AD548" s="228"/>
      <c r="AE548" s="228"/>
      <c r="AF548" s="228"/>
      <c r="AG548" s="228"/>
      <c r="AH548" s="228"/>
    </row>
    <row r="549" spans="1:34" ht="19.5" customHeight="1">
      <c r="A549" s="5"/>
      <c r="B549" s="5"/>
      <c r="C549" s="434"/>
      <c r="D549" s="5"/>
      <c r="E549" s="5"/>
      <c r="F549" s="5"/>
      <c r="G549" s="3"/>
      <c r="H549" s="3"/>
      <c r="I549" s="3"/>
      <c r="J549" s="3"/>
      <c r="K549" s="3"/>
      <c r="L549" s="433"/>
      <c r="M549" s="433"/>
      <c r="N549" s="36"/>
      <c r="O549" s="5"/>
      <c r="P549" s="5"/>
      <c r="Q549" s="5"/>
      <c r="R549" s="5"/>
      <c r="S549" s="5"/>
      <c r="T549" s="5"/>
      <c r="U549" s="5"/>
      <c r="V549" s="5"/>
      <c r="W549" s="5"/>
      <c r="X549" s="5"/>
      <c r="Y549" s="5"/>
      <c r="Z549" s="228"/>
      <c r="AA549" s="228"/>
      <c r="AB549" s="228"/>
      <c r="AC549" s="228"/>
      <c r="AD549" s="228"/>
      <c r="AE549" s="228"/>
      <c r="AF549" s="228"/>
      <c r="AG549" s="228"/>
      <c r="AH549" s="228"/>
    </row>
    <row r="550" spans="1:34" ht="19.5" customHeight="1">
      <c r="A550" s="5"/>
      <c r="B550" s="5"/>
      <c r="C550" s="434"/>
      <c r="D550" s="5"/>
      <c r="E550" s="5"/>
      <c r="F550" s="5"/>
      <c r="G550" s="3"/>
      <c r="H550" s="3"/>
      <c r="I550" s="3"/>
      <c r="J550" s="3"/>
      <c r="K550" s="3"/>
      <c r="L550" s="433"/>
      <c r="M550" s="433"/>
      <c r="N550" s="36"/>
      <c r="O550" s="5"/>
      <c r="P550" s="5"/>
      <c r="Q550" s="5"/>
      <c r="R550" s="5"/>
      <c r="S550" s="5"/>
      <c r="T550" s="5"/>
      <c r="U550" s="5"/>
      <c r="V550" s="5"/>
      <c r="W550" s="5"/>
      <c r="X550" s="5"/>
      <c r="Y550" s="5"/>
      <c r="Z550" s="228"/>
      <c r="AA550" s="228"/>
      <c r="AB550" s="228"/>
      <c r="AC550" s="228"/>
      <c r="AD550" s="228"/>
      <c r="AE550" s="228"/>
      <c r="AF550" s="228"/>
      <c r="AG550" s="228"/>
      <c r="AH550" s="228"/>
    </row>
    <row r="551" spans="1:34" ht="19.5" customHeight="1">
      <c r="A551" s="5"/>
      <c r="B551" s="5"/>
      <c r="C551" s="434"/>
      <c r="D551" s="5"/>
      <c r="E551" s="5"/>
      <c r="F551" s="5"/>
      <c r="G551" s="3"/>
      <c r="H551" s="3"/>
      <c r="I551" s="3"/>
      <c r="J551" s="3"/>
      <c r="K551" s="3"/>
      <c r="L551" s="433"/>
      <c r="M551" s="433"/>
      <c r="N551" s="36"/>
      <c r="O551" s="5"/>
      <c r="P551" s="5"/>
      <c r="Q551" s="5"/>
      <c r="R551" s="5"/>
      <c r="S551" s="5"/>
      <c r="T551" s="5"/>
      <c r="U551" s="5"/>
      <c r="V551" s="5"/>
      <c r="W551" s="5"/>
      <c r="X551" s="5"/>
      <c r="Y551" s="5"/>
      <c r="Z551" s="228"/>
      <c r="AA551" s="228"/>
      <c r="AB551" s="228"/>
      <c r="AC551" s="228"/>
      <c r="AD551" s="228"/>
      <c r="AE551" s="228"/>
      <c r="AF551" s="228"/>
      <c r="AG551" s="228"/>
      <c r="AH551" s="228"/>
    </row>
    <row r="552" spans="1:34" ht="19.5" customHeight="1">
      <c r="A552" s="5"/>
      <c r="B552" s="5"/>
      <c r="C552" s="434"/>
      <c r="D552" s="5"/>
      <c r="E552" s="5"/>
      <c r="F552" s="5"/>
      <c r="G552" s="3"/>
      <c r="H552" s="3"/>
      <c r="I552" s="3"/>
      <c r="J552" s="3"/>
      <c r="K552" s="3"/>
      <c r="L552" s="433"/>
      <c r="M552" s="433"/>
      <c r="N552" s="36"/>
      <c r="O552" s="5"/>
      <c r="P552" s="5"/>
      <c r="Q552" s="5"/>
      <c r="R552" s="5"/>
      <c r="S552" s="5"/>
      <c r="T552" s="5"/>
      <c r="U552" s="5"/>
      <c r="V552" s="5"/>
      <c r="W552" s="5"/>
      <c r="X552" s="5"/>
      <c r="Y552" s="5"/>
      <c r="Z552" s="228"/>
      <c r="AA552" s="228"/>
      <c r="AB552" s="228"/>
      <c r="AC552" s="228"/>
      <c r="AD552" s="228"/>
      <c r="AE552" s="228"/>
      <c r="AF552" s="228"/>
      <c r="AG552" s="228"/>
      <c r="AH552" s="228"/>
    </row>
    <row r="553" spans="1:34" ht="19.5" customHeight="1">
      <c r="A553" s="5"/>
      <c r="B553" s="5"/>
      <c r="C553" s="434"/>
      <c r="D553" s="5"/>
      <c r="E553" s="5"/>
      <c r="F553" s="5"/>
      <c r="G553" s="3"/>
      <c r="H553" s="3"/>
      <c r="I553" s="3"/>
      <c r="J553" s="3"/>
      <c r="K553" s="3"/>
      <c r="L553" s="433"/>
      <c r="M553" s="433"/>
      <c r="N553" s="36"/>
      <c r="O553" s="5"/>
      <c r="P553" s="5"/>
      <c r="Q553" s="5"/>
      <c r="R553" s="5"/>
      <c r="S553" s="5"/>
      <c r="T553" s="5"/>
      <c r="U553" s="5"/>
      <c r="V553" s="5"/>
      <c r="W553" s="5"/>
      <c r="X553" s="5"/>
      <c r="Y553" s="5"/>
      <c r="Z553" s="228"/>
      <c r="AA553" s="228"/>
      <c r="AB553" s="228"/>
      <c r="AC553" s="228"/>
      <c r="AD553" s="228"/>
      <c r="AE553" s="228"/>
      <c r="AF553" s="228"/>
      <c r="AG553" s="228"/>
      <c r="AH553" s="228"/>
    </row>
    <row r="554" spans="1:34" ht="19.5" customHeight="1">
      <c r="A554" s="5"/>
      <c r="B554" s="5"/>
      <c r="C554" s="434"/>
      <c r="D554" s="5"/>
      <c r="E554" s="5"/>
      <c r="F554" s="5"/>
      <c r="G554" s="3"/>
      <c r="H554" s="3"/>
      <c r="I554" s="3"/>
      <c r="J554" s="3"/>
      <c r="K554" s="3"/>
      <c r="L554" s="433"/>
      <c r="M554" s="433"/>
      <c r="N554" s="36"/>
      <c r="O554" s="5"/>
      <c r="P554" s="5"/>
      <c r="Q554" s="5"/>
      <c r="R554" s="5"/>
      <c r="S554" s="5"/>
      <c r="T554" s="5"/>
      <c r="U554" s="5"/>
      <c r="V554" s="5"/>
      <c r="W554" s="5"/>
      <c r="X554" s="5"/>
      <c r="Y554" s="5"/>
      <c r="Z554" s="228"/>
      <c r="AA554" s="228"/>
      <c r="AB554" s="228"/>
      <c r="AC554" s="228"/>
      <c r="AD554" s="228"/>
      <c r="AE554" s="228"/>
      <c r="AF554" s="228"/>
      <c r="AG554" s="228"/>
      <c r="AH554" s="228"/>
    </row>
    <row r="555" spans="1:34" ht="19.5" customHeight="1">
      <c r="A555" s="5"/>
      <c r="B555" s="5"/>
      <c r="C555" s="434"/>
      <c r="D555" s="5"/>
      <c r="E555" s="5"/>
      <c r="F555" s="5"/>
      <c r="G555" s="3"/>
      <c r="H555" s="3"/>
      <c r="I555" s="3"/>
      <c r="J555" s="3"/>
      <c r="K555" s="3"/>
      <c r="L555" s="433"/>
      <c r="M555" s="433"/>
      <c r="N555" s="36"/>
      <c r="O555" s="5"/>
      <c r="P555" s="5"/>
      <c r="Q555" s="5"/>
      <c r="R555" s="5"/>
      <c r="S555" s="5"/>
      <c r="T555" s="5"/>
      <c r="U555" s="5"/>
      <c r="V555" s="5"/>
      <c r="W555" s="5"/>
      <c r="X555" s="5"/>
      <c r="Y555" s="5"/>
      <c r="Z555" s="228"/>
      <c r="AA555" s="228"/>
      <c r="AB555" s="228"/>
      <c r="AC555" s="228"/>
      <c r="AD555" s="228"/>
      <c r="AE555" s="228"/>
      <c r="AF555" s="228"/>
      <c r="AG555" s="228"/>
      <c r="AH555" s="228"/>
    </row>
    <row r="556" spans="1:34" ht="19.5" customHeight="1">
      <c r="A556" s="5"/>
      <c r="B556" s="5"/>
      <c r="C556" s="434"/>
      <c r="D556" s="5"/>
      <c r="E556" s="5"/>
      <c r="F556" s="5"/>
      <c r="G556" s="3"/>
      <c r="H556" s="3"/>
      <c r="I556" s="3"/>
      <c r="J556" s="3"/>
      <c r="K556" s="3"/>
      <c r="L556" s="433"/>
      <c r="M556" s="433"/>
      <c r="N556" s="36"/>
      <c r="O556" s="5"/>
      <c r="P556" s="5"/>
      <c r="Q556" s="5"/>
      <c r="R556" s="5"/>
      <c r="S556" s="5"/>
      <c r="T556" s="5"/>
      <c r="U556" s="5"/>
      <c r="V556" s="5"/>
      <c r="W556" s="5"/>
      <c r="X556" s="5"/>
      <c r="Y556" s="5"/>
      <c r="Z556" s="228"/>
      <c r="AA556" s="228"/>
      <c r="AB556" s="228"/>
      <c r="AC556" s="228"/>
      <c r="AD556" s="228"/>
      <c r="AE556" s="228"/>
      <c r="AF556" s="228"/>
      <c r="AG556" s="228"/>
      <c r="AH556" s="228"/>
    </row>
    <row r="557" spans="1:34" ht="19.5" customHeight="1">
      <c r="A557" s="5"/>
      <c r="B557" s="5"/>
      <c r="C557" s="434"/>
      <c r="D557" s="5"/>
      <c r="E557" s="5"/>
      <c r="F557" s="5"/>
      <c r="G557" s="3"/>
      <c r="H557" s="3"/>
      <c r="I557" s="3"/>
      <c r="J557" s="3"/>
      <c r="K557" s="3"/>
      <c r="L557" s="433"/>
      <c r="M557" s="433"/>
      <c r="N557" s="36"/>
      <c r="O557" s="5"/>
      <c r="P557" s="5"/>
      <c r="Q557" s="5"/>
      <c r="R557" s="5"/>
      <c r="S557" s="5"/>
      <c r="T557" s="5"/>
      <c r="U557" s="5"/>
      <c r="V557" s="5"/>
      <c r="W557" s="5"/>
      <c r="X557" s="5"/>
      <c r="Y557" s="5"/>
      <c r="Z557" s="228"/>
      <c r="AA557" s="228"/>
      <c r="AB557" s="228"/>
      <c r="AC557" s="228"/>
      <c r="AD557" s="228"/>
      <c r="AE557" s="228"/>
      <c r="AF557" s="228"/>
      <c r="AG557" s="228"/>
      <c r="AH557" s="228"/>
    </row>
    <row r="558" spans="1:34" ht="19.5" customHeight="1">
      <c r="A558" s="5"/>
      <c r="B558" s="5"/>
      <c r="C558" s="434"/>
      <c r="D558" s="5"/>
      <c r="E558" s="5"/>
      <c r="F558" s="5"/>
      <c r="G558" s="3"/>
      <c r="H558" s="3"/>
      <c r="I558" s="3"/>
      <c r="J558" s="3"/>
      <c r="K558" s="3"/>
      <c r="L558" s="433"/>
      <c r="M558" s="433"/>
      <c r="N558" s="36"/>
      <c r="O558" s="5"/>
      <c r="P558" s="5"/>
      <c r="Q558" s="5"/>
      <c r="R558" s="5"/>
      <c r="S558" s="5"/>
      <c r="T558" s="5"/>
      <c r="U558" s="5"/>
      <c r="V558" s="5"/>
      <c r="W558" s="5"/>
      <c r="X558" s="5"/>
      <c r="Y558" s="5"/>
      <c r="Z558" s="228"/>
      <c r="AA558" s="228"/>
      <c r="AB558" s="228"/>
      <c r="AC558" s="228"/>
      <c r="AD558" s="228"/>
      <c r="AE558" s="228"/>
      <c r="AF558" s="228"/>
      <c r="AG558" s="228"/>
      <c r="AH558" s="228"/>
    </row>
    <row r="559" spans="1:34" ht="19.5" customHeight="1">
      <c r="A559" s="5"/>
      <c r="B559" s="5"/>
      <c r="C559" s="434"/>
      <c r="D559" s="5"/>
      <c r="E559" s="5"/>
      <c r="F559" s="5"/>
      <c r="G559" s="3"/>
      <c r="H559" s="3"/>
      <c r="I559" s="3"/>
      <c r="J559" s="3"/>
      <c r="K559" s="3"/>
      <c r="L559" s="433"/>
      <c r="M559" s="433"/>
      <c r="N559" s="36"/>
      <c r="O559" s="5"/>
      <c r="P559" s="5"/>
      <c r="Q559" s="5"/>
      <c r="R559" s="5"/>
      <c r="S559" s="5"/>
      <c r="T559" s="5"/>
      <c r="U559" s="5"/>
      <c r="V559" s="5"/>
      <c r="W559" s="5"/>
      <c r="X559" s="5"/>
      <c r="Y559" s="5"/>
      <c r="Z559" s="228"/>
      <c r="AA559" s="228"/>
      <c r="AB559" s="228"/>
      <c r="AC559" s="228"/>
      <c r="AD559" s="228"/>
      <c r="AE559" s="228"/>
      <c r="AF559" s="228"/>
      <c r="AG559" s="228"/>
      <c r="AH559" s="228"/>
    </row>
    <row r="560" spans="1:34" ht="19.5" customHeight="1">
      <c r="A560" s="5"/>
      <c r="B560" s="5"/>
      <c r="C560" s="434"/>
      <c r="D560" s="5"/>
      <c r="E560" s="5"/>
      <c r="F560" s="5"/>
      <c r="G560" s="3"/>
      <c r="H560" s="3"/>
      <c r="I560" s="3"/>
      <c r="J560" s="3"/>
      <c r="K560" s="3"/>
      <c r="L560" s="433"/>
      <c r="M560" s="433"/>
      <c r="N560" s="36"/>
      <c r="O560" s="5"/>
      <c r="P560" s="5"/>
      <c r="Q560" s="5"/>
      <c r="R560" s="5"/>
      <c r="S560" s="5"/>
      <c r="T560" s="5"/>
      <c r="U560" s="5"/>
      <c r="V560" s="5"/>
      <c r="W560" s="5"/>
      <c r="X560" s="5"/>
      <c r="Y560" s="5"/>
      <c r="Z560" s="228"/>
      <c r="AA560" s="228"/>
      <c r="AB560" s="228"/>
      <c r="AC560" s="228"/>
      <c r="AD560" s="228"/>
      <c r="AE560" s="228"/>
      <c r="AF560" s="228"/>
      <c r="AG560" s="228"/>
      <c r="AH560" s="228"/>
    </row>
    <row r="561" spans="1:34" ht="19.5" customHeight="1">
      <c r="A561" s="5"/>
      <c r="B561" s="5"/>
      <c r="C561" s="434"/>
      <c r="D561" s="5"/>
      <c r="E561" s="5"/>
      <c r="F561" s="5"/>
      <c r="G561" s="3"/>
      <c r="H561" s="3"/>
      <c r="I561" s="3"/>
      <c r="J561" s="3"/>
      <c r="K561" s="3"/>
      <c r="L561" s="433"/>
      <c r="M561" s="433"/>
      <c r="N561" s="36"/>
      <c r="O561" s="5"/>
      <c r="P561" s="5"/>
      <c r="Q561" s="5"/>
      <c r="R561" s="5"/>
      <c r="S561" s="5"/>
      <c r="T561" s="5"/>
      <c r="U561" s="5"/>
      <c r="V561" s="5"/>
      <c r="W561" s="5"/>
      <c r="X561" s="5"/>
      <c r="Y561" s="5"/>
      <c r="Z561" s="228"/>
      <c r="AA561" s="228"/>
      <c r="AB561" s="228"/>
      <c r="AC561" s="228"/>
      <c r="AD561" s="228"/>
      <c r="AE561" s="228"/>
      <c r="AF561" s="228"/>
      <c r="AG561" s="228"/>
      <c r="AH561" s="228"/>
    </row>
    <row r="562" spans="1:34" ht="19.5" customHeight="1">
      <c r="A562" s="5"/>
      <c r="B562" s="5"/>
      <c r="C562" s="434"/>
      <c r="D562" s="5"/>
      <c r="E562" s="5"/>
      <c r="F562" s="5"/>
      <c r="G562" s="3"/>
      <c r="H562" s="3"/>
      <c r="I562" s="3"/>
      <c r="J562" s="3"/>
      <c r="K562" s="3"/>
      <c r="L562" s="433"/>
      <c r="M562" s="433"/>
      <c r="N562" s="36"/>
      <c r="O562" s="5"/>
      <c r="P562" s="5"/>
      <c r="Q562" s="5"/>
      <c r="R562" s="5"/>
      <c r="S562" s="5"/>
      <c r="T562" s="5"/>
      <c r="U562" s="5"/>
      <c r="V562" s="5"/>
      <c r="W562" s="5"/>
      <c r="X562" s="5"/>
      <c r="Y562" s="5"/>
      <c r="Z562" s="228"/>
      <c r="AA562" s="228"/>
      <c r="AB562" s="228"/>
      <c r="AC562" s="228"/>
      <c r="AD562" s="228"/>
      <c r="AE562" s="228"/>
      <c r="AF562" s="228"/>
      <c r="AG562" s="228"/>
      <c r="AH562" s="228"/>
    </row>
    <row r="563" spans="1:34" ht="19.5" customHeight="1">
      <c r="A563" s="5"/>
      <c r="B563" s="5"/>
      <c r="C563" s="434"/>
      <c r="D563" s="5"/>
      <c r="E563" s="5"/>
      <c r="F563" s="5"/>
      <c r="G563" s="3"/>
      <c r="H563" s="3"/>
      <c r="I563" s="3"/>
      <c r="J563" s="3"/>
      <c r="K563" s="3"/>
      <c r="L563" s="433"/>
      <c r="M563" s="433"/>
      <c r="N563" s="36"/>
      <c r="O563" s="5"/>
      <c r="P563" s="5"/>
      <c r="Q563" s="5"/>
      <c r="R563" s="5"/>
      <c r="S563" s="5"/>
      <c r="T563" s="5"/>
      <c r="U563" s="5"/>
      <c r="V563" s="5"/>
      <c r="W563" s="5"/>
      <c r="X563" s="5"/>
      <c r="Y563" s="5"/>
      <c r="Z563" s="228"/>
      <c r="AA563" s="228"/>
      <c r="AB563" s="228"/>
      <c r="AC563" s="228"/>
      <c r="AD563" s="228"/>
      <c r="AE563" s="228"/>
      <c r="AF563" s="228"/>
      <c r="AG563" s="228"/>
      <c r="AH563" s="228"/>
    </row>
    <row r="564" spans="1:34" ht="19.5" customHeight="1">
      <c r="A564" s="5"/>
      <c r="B564" s="5"/>
      <c r="C564" s="434"/>
      <c r="D564" s="5"/>
      <c r="E564" s="5"/>
      <c r="F564" s="5"/>
      <c r="G564" s="3"/>
      <c r="H564" s="3"/>
      <c r="I564" s="3"/>
      <c r="J564" s="3"/>
      <c r="K564" s="3"/>
      <c r="L564" s="433"/>
      <c r="M564" s="433"/>
      <c r="N564" s="36"/>
      <c r="O564" s="5"/>
      <c r="P564" s="5"/>
      <c r="Q564" s="5"/>
      <c r="R564" s="5"/>
      <c r="S564" s="5"/>
      <c r="T564" s="5"/>
      <c r="U564" s="5"/>
      <c r="V564" s="5"/>
      <c r="W564" s="5"/>
      <c r="X564" s="5"/>
      <c r="Y564" s="5"/>
      <c r="Z564" s="228"/>
      <c r="AA564" s="228"/>
      <c r="AB564" s="228"/>
      <c r="AC564" s="228"/>
      <c r="AD564" s="228"/>
      <c r="AE564" s="228"/>
      <c r="AF564" s="228"/>
      <c r="AG564" s="228"/>
      <c r="AH564" s="228"/>
    </row>
    <row r="565" spans="1:34" ht="19.5" customHeight="1">
      <c r="A565" s="5"/>
      <c r="B565" s="5"/>
      <c r="C565" s="434"/>
      <c r="D565" s="5"/>
      <c r="E565" s="5"/>
      <c r="F565" s="5"/>
      <c r="G565" s="3"/>
      <c r="H565" s="3"/>
      <c r="I565" s="3"/>
      <c r="J565" s="3"/>
      <c r="K565" s="3"/>
      <c r="L565" s="433"/>
      <c r="M565" s="433"/>
      <c r="N565" s="36"/>
      <c r="O565" s="5"/>
      <c r="P565" s="5"/>
      <c r="Q565" s="5"/>
      <c r="R565" s="5"/>
      <c r="S565" s="5"/>
      <c r="T565" s="5"/>
      <c r="U565" s="5"/>
      <c r="V565" s="5"/>
      <c r="W565" s="5"/>
      <c r="X565" s="5"/>
      <c r="Y565" s="5"/>
      <c r="Z565" s="228"/>
      <c r="AA565" s="228"/>
      <c r="AB565" s="228"/>
      <c r="AC565" s="228"/>
      <c r="AD565" s="228"/>
      <c r="AE565" s="228"/>
      <c r="AF565" s="228"/>
      <c r="AG565" s="228"/>
      <c r="AH565" s="228"/>
    </row>
    <row r="566" spans="1:34" ht="19.5" customHeight="1">
      <c r="A566" s="5"/>
      <c r="B566" s="5"/>
      <c r="C566" s="434"/>
      <c r="D566" s="5"/>
      <c r="E566" s="5"/>
      <c r="F566" s="5"/>
      <c r="G566" s="3"/>
      <c r="H566" s="3"/>
      <c r="I566" s="3"/>
      <c r="J566" s="3"/>
      <c r="K566" s="3"/>
      <c r="L566" s="433"/>
      <c r="M566" s="433"/>
      <c r="N566" s="36"/>
      <c r="O566" s="5"/>
      <c r="P566" s="5"/>
      <c r="Q566" s="5"/>
      <c r="R566" s="5"/>
      <c r="S566" s="5"/>
      <c r="T566" s="5"/>
      <c r="U566" s="5"/>
      <c r="V566" s="5"/>
      <c r="W566" s="5"/>
      <c r="X566" s="5"/>
      <c r="Y566" s="5"/>
      <c r="Z566" s="228"/>
      <c r="AA566" s="228"/>
      <c r="AB566" s="228"/>
      <c r="AC566" s="228"/>
      <c r="AD566" s="228"/>
      <c r="AE566" s="228"/>
      <c r="AF566" s="228"/>
      <c r="AG566" s="228"/>
      <c r="AH566" s="228"/>
    </row>
    <row r="567" spans="1:34" ht="19.5" customHeight="1">
      <c r="A567" s="5"/>
      <c r="B567" s="5"/>
      <c r="C567" s="434"/>
      <c r="D567" s="5"/>
      <c r="E567" s="5"/>
      <c r="F567" s="5"/>
      <c r="G567" s="3"/>
      <c r="H567" s="3"/>
      <c r="I567" s="3"/>
      <c r="J567" s="3"/>
      <c r="K567" s="3"/>
      <c r="L567" s="433"/>
      <c r="M567" s="433"/>
      <c r="N567" s="36"/>
      <c r="O567" s="5"/>
      <c r="P567" s="5"/>
      <c r="Q567" s="5"/>
      <c r="R567" s="5"/>
      <c r="S567" s="5"/>
      <c r="T567" s="5"/>
      <c r="U567" s="5"/>
      <c r="V567" s="5"/>
      <c r="W567" s="5"/>
      <c r="X567" s="5"/>
      <c r="Y567" s="5"/>
      <c r="Z567" s="228"/>
      <c r="AA567" s="228"/>
      <c r="AB567" s="228"/>
      <c r="AC567" s="228"/>
      <c r="AD567" s="228"/>
      <c r="AE567" s="228"/>
      <c r="AF567" s="228"/>
      <c r="AG567" s="228"/>
      <c r="AH567" s="228"/>
    </row>
  </sheetData>
  <mergeCells count="399">
    <mergeCell ref="D221:F221"/>
    <mergeCell ref="D214:F214"/>
    <mergeCell ref="D215:F215"/>
    <mergeCell ref="D217:F217"/>
    <mergeCell ref="D219:F219"/>
    <mergeCell ref="D218:F218"/>
    <mergeCell ref="D140:F140"/>
    <mergeCell ref="D145:F145"/>
    <mergeCell ref="D160:F160"/>
    <mergeCell ref="D161:F161"/>
    <mergeCell ref="D162:F162"/>
    <mergeCell ref="D146:F146"/>
    <mergeCell ref="D147:F147"/>
    <mergeCell ref="D150:F150"/>
    <mergeCell ref="D151:F151"/>
    <mergeCell ref="C149:L149"/>
    <mergeCell ref="D213:F213"/>
    <mergeCell ref="D185:F185"/>
    <mergeCell ref="D186:F186"/>
    <mergeCell ref="D187:F187"/>
    <mergeCell ref="D188:F188"/>
    <mergeCell ref="D189:F189"/>
    <mergeCell ref="D190:F190"/>
    <mergeCell ref="D209:F209"/>
    <mergeCell ref="D199:F199"/>
    <mergeCell ref="D201:F201"/>
    <mergeCell ref="D207:F207"/>
    <mergeCell ref="D202:F202"/>
    <mergeCell ref="D203:F203"/>
    <mergeCell ref="D204:F204"/>
    <mergeCell ref="D205:F205"/>
    <mergeCell ref="D50:F50"/>
    <mergeCell ref="D51:F51"/>
    <mergeCell ref="D52:F52"/>
    <mergeCell ref="M143:M148"/>
    <mergeCell ref="M134:M141"/>
    <mergeCell ref="L126:L132"/>
    <mergeCell ref="M126:M132"/>
    <mergeCell ref="M119:M124"/>
    <mergeCell ref="M110:M117"/>
    <mergeCell ref="M89:M91"/>
    <mergeCell ref="D143:F143"/>
    <mergeCell ref="D144:F144"/>
    <mergeCell ref="C141:H141"/>
    <mergeCell ref="C148:H148"/>
    <mergeCell ref="M48:M52"/>
    <mergeCell ref="L56:L58"/>
    <mergeCell ref="L70:L74"/>
    <mergeCell ref="L61:L65"/>
    <mergeCell ref="M69:M74"/>
    <mergeCell ref="C84:L84"/>
    <mergeCell ref="C76:L76"/>
    <mergeCell ref="L77:L83"/>
    <mergeCell ref="M61:M66"/>
    <mergeCell ref="C68:L68"/>
    <mergeCell ref="M247:M248"/>
    <mergeCell ref="M250:M251"/>
    <mergeCell ref="M102:M108"/>
    <mergeCell ref="M94:M100"/>
    <mergeCell ref="M157:M164"/>
    <mergeCell ref="M150:M155"/>
    <mergeCell ref="L157:L164"/>
    <mergeCell ref="L172:L178"/>
    <mergeCell ref="L86:L91"/>
    <mergeCell ref="L94:L98"/>
    <mergeCell ref="L250:L251"/>
    <mergeCell ref="L247:L248"/>
    <mergeCell ref="L150:L155"/>
    <mergeCell ref="L143:L148"/>
    <mergeCell ref="L134:L141"/>
    <mergeCell ref="M166:M170"/>
    <mergeCell ref="M172:M178"/>
    <mergeCell ref="L166:L170"/>
    <mergeCell ref="C156:L156"/>
    <mergeCell ref="C155:H155"/>
    <mergeCell ref="C109:L109"/>
    <mergeCell ref="C118:L118"/>
    <mergeCell ref="C124:H124"/>
    <mergeCell ref="L119:L124"/>
    <mergeCell ref="J250:J251"/>
    <mergeCell ref="K250:K251"/>
    <mergeCell ref="C238:L238"/>
    <mergeCell ref="G247:G248"/>
    <mergeCell ref="H247:H248"/>
    <mergeCell ref="K193:K197"/>
    <mergeCell ref="M77:M82"/>
    <mergeCell ref="M85:M87"/>
    <mergeCell ref="L110:L117"/>
    <mergeCell ref="K182:K191"/>
    <mergeCell ref="K247:K248"/>
    <mergeCell ref="K201:K205"/>
    <mergeCell ref="H217:H219"/>
    <mergeCell ref="C220:K220"/>
    <mergeCell ref="K217:K219"/>
    <mergeCell ref="I223:I225"/>
    <mergeCell ref="J223:J225"/>
    <mergeCell ref="D228:F228"/>
    <mergeCell ref="D227:F227"/>
    <mergeCell ref="K223:K225"/>
    <mergeCell ref="H223:H225"/>
    <mergeCell ref="D231:F231"/>
    <mergeCell ref="J217:J219"/>
    <mergeCell ref="D225:F225"/>
    <mergeCell ref="L30:L31"/>
    <mergeCell ref="D31:F31"/>
    <mergeCell ref="D30:F30"/>
    <mergeCell ref="D32:F32"/>
    <mergeCell ref="C34:H34"/>
    <mergeCell ref="D33:F33"/>
    <mergeCell ref="D232:F232"/>
    <mergeCell ref="D240:F240"/>
    <mergeCell ref="D248:F248"/>
    <mergeCell ref="D247:F247"/>
    <mergeCell ref="I247:I248"/>
    <mergeCell ref="J247:J248"/>
    <mergeCell ref="D237:F237"/>
    <mergeCell ref="C236:L236"/>
    <mergeCell ref="C235:J235"/>
    <mergeCell ref="D239:F239"/>
    <mergeCell ref="D229:F229"/>
    <mergeCell ref="C226:K226"/>
    <mergeCell ref="J227:J229"/>
    <mergeCell ref="D223:F223"/>
    <mergeCell ref="H227:H229"/>
    <mergeCell ref="C54:L54"/>
    <mergeCell ref="C53:H53"/>
    <mergeCell ref="C59:H59"/>
    <mergeCell ref="D44:F44"/>
    <mergeCell ref="D43:F43"/>
    <mergeCell ref="L32:L33"/>
    <mergeCell ref="C101:L101"/>
    <mergeCell ref="L103:L107"/>
    <mergeCell ref="C93:L93"/>
    <mergeCell ref="C46:H46"/>
    <mergeCell ref="D45:F45"/>
    <mergeCell ref="C47:L47"/>
    <mergeCell ref="C100:H100"/>
    <mergeCell ref="D77:F77"/>
    <mergeCell ref="D78:F78"/>
    <mergeCell ref="C67:H67"/>
    <mergeCell ref="C75:H75"/>
    <mergeCell ref="L49:L52"/>
    <mergeCell ref="D42:F42"/>
    <mergeCell ref="C40:H40"/>
    <mergeCell ref="C41:F41"/>
    <mergeCell ref="D36:F36"/>
    <mergeCell ref="D37:F37"/>
    <mergeCell ref="D38:F38"/>
    <mergeCell ref="D39:F39"/>
    <mergeCell ref="C60:L60"/>
    <mergeCell ref="D49:F49"/>
    <mergeCell ref="C198:K198"/>
    <mergeCell ref="C200:K200"/>
    <mergeCell ref="I217:I219"/>
    <mergeCell ref="I227:I229"/>
    <mergeCell ref="I193:I197"/>
    <mergeCell ref="H201:H205"/>
    <mergeCell ref="I201:I205"/>
    <mergeCell ref="J193:J197"/>
    <mergeCell ref="H182:H191"/>
    <mergeCell ref="J201:J205"/>
    <mergeCell ref="C222:K222"/>
    <mergeCell ref="D224:F224"/>
    <mergeCell ref="C212:K212"/>
    <mergeCell ref="H213:H215"/>
    <mergeCell ref="I213:I215"/>
    <mergeCell ref="J213:J215"/>
    <mergeCell ref="C208:K208"/>
    <mergeCell ref="C206:K206"/>
    <mergeCell ref="K227:K229"/>
    <mergeCell ref="K213:K215"/>
    <mergeCell ref="D182:F182"/>
    <mergeCell ref="D183:F183"/>
    <mergeCell ref="D184:F184"/>
    <mergeCell ref="D211:F211"/>
    <mergeCell ref="D341:F341"/>
    <mergeCell ref="D344:F344"/>
    <mergeCell ref="D345:F345"/>
    <mergeCell ref="D347:F347"/>
    <mergeCell ref="D348:F348"/>
    <mergeCell ref="D349:F349"/>
    <mergeCell ref="D329:F329"/>
    <mergeCell ref="D331:F331"/>
    <mergeCell ref="D350:F350"/>
    <mergeCell ref="D332:F332"/>
    <mergeCell ref="D333:F333"/>
    <mergeCell ref="D334:F334"/>
    <mergeCell ref="D335:F335"/>
    <mergeCell ref="D312:F312"/>
    <mergeCell ref="D308:F308"/>
    <mergeCell ref="D309:F309"/>
    <mergeCell ref="D310:F310"/>
    <mergeCell ref="C323:J323"/>
    <mergeCell ref="C324:F324"/>
    <mergeCell ref="C325:J325"/>
    <mergeCell ref="D326:F326"/>
    <mergeCell ref="D327:F327"/>
    <mergeCell ref="H308:H322"/>
    <mergeCell ref="D322:F322"/>
    <mergeCell ref="D319:F319"/>
    <mergeCell ref="D315:F315"/>
    <mergeCell ref="D314:F314"/>
    <mergeCell ref="C328:J328"/>
    <mergeCell ref="C330:J330"/>
    <mergeCell ref="D336:F336"/>
    <mergeCell ref="D337:F337"/>
    <mergeCell ref="N311:N322"/>
    <mergeCell ref="N308:N310"/>
    <mergeCell ref="C356:J356"/>
    <mergeCell ref="D355:F355"/>
    <mergeCell ref="D354:F354"/>
    <mergeCell ref="D352:K352"/>
    <mergeCell ref="D353:F353"/>
    <mergeCell ref="D338:F338"/>
    <mergeCell ref="D342:F342"/>
    <mergeCell ref="C339:J339"/>
    <mergeCell ref="D340:F340"/>
    <mergeCell ref="C343:J343"/>
    <mergeCell ref="C346:J346"/>
    <mergeCell ref="D351:F351"/>
    <mergeCell ref="D320:F320"/>
    <mergeCell ref="D321:F321"/>
    <mergeCell ref="D313:F313"/>
    <mergeCell ref="D316:F316"/>
    <mergeCell ref="D317:F317"/>
    <mergeCell ref="D318:F318"/>
    <mergeCell ref="A212:A240"/>
    <mergeCell ref="C210:K210"/>
    <mergeCell ref="C216:K216"/>
    <mergeCell ref="D282:F282"/>
    <mergeCell ref="D272:F272"/>
    <mergeCell ref="D258:F258"/>
    <mergeCell ref="C259:K259"/>
    <mergeCell ref="G280:H280"/>
    <mergeCell ref="C281:I281"/>
    <mergeCell ref="I239:I240"/>
    <mergeCell ref="I231:I232"/>
    <mergeCell ref="D271:F271"/>
    <mergeCell ref="D274:F274"/>
    <mergeCell ref="B278:B281"/>
    <mergeCell ref="C273:K273"/>
    <mergeCell ref="C278:I278"/>
    <mergeCell ref="B212:B213"/>
    <mergeCell ref="K239:K240"/>
    <mergeCell ref="C230:K230"/>
    <mergeCell ref="H231:H232"/>
    <mergeCell ref="D260:F260"/>
    <mergeCell ref="D262:F262"/>
    <mergeCell ref="G250:G251"/>
    <mergeCell ref="D251:F251"/>
    <mergeCell ref="C287:J287"/>
    <mergeCell ref="C288:K288"/>
    <mergeCell ref="C276:J276"/>
    <mergeCell ref="C270:K270"/>
    <mergeCell ref="C277:J277"/>
    <mergeCell ref="D194:F194"/>
    <mergeCell ref="H193:H197"/>
    <mergeCell ref="D177:F177"/>
    <mergeCell ref="D193:F193"/>
    <mergeCell ref="C178:H178"/>
    <mergeCell ref="C181:K181"/>
    <mergeCell ref="J239:J240"/>
    <mergeCell ref="H239:H240"/>
    <mergeCell ref="C241:L241"/>
    <mergeCell ref="C243:L243"/>
    <mergeCell ref="D242:F242"/>
    <mergeCell ref="D244:F244"/>
    <mergeCell ref="G286:H286"/>
    <mergeCell ref="D286:F286"/>
    <mergeCell ref="D283:F283"/>
    <mergeCell ref="D284:F284"/>
    <mergeCell ref="D285:F285"/>
    <mergeCell ref="I182:I191"/>
    <mergeCell ref="J182:J191"/>
    <mergeCell ref="D191:F191"/>
    <mergeCell ref="C192:K192"/>
    <mergeCell ref="D169:F169"/>
    <mergeCell ref="C171:L171"/>
    <mergeCell ref="D172:F172"/>
    <mergeCell ref="D173:F173"/>
    <mergeCell ref="D176:F176"/>
    <mergeCell ref="C165:L165"/>
    <mergeCell ref="D175:F175"/>
    <mergeCell ref="D167:F167"/>
    <mergeCell ref="D168:F168"/>
    <mergeCell ref="D166:F166"/>
    <mergeCell ref="C179:J179"/>
    <mergeCell ref="C180:J180"/>
    <mergeCell ref="D153:F153"/>
    <mergeCell ref="D154:F154"/>
    <mergeCell ref="D163:F163"/>
    <mergeCell ref="D158:F158"/>
    <mergeCell ref="D159:F159"/>
    <mergeCell ref="D82:F82"/>
    <mergeCell ref="D81:F81"/>
    <mergeCell ref="C132:H132"/>
    <mergeCell ref="B180:B181"/>
    <mergeCell ref="D139:F139"/>
    <mergeCell ref="D134:F134"/>
    <mergeCell ref="D135:F135"/>
    <mergeCell ref="D138:F138"/>
    <mergeCell ref="D136:F136"/>
    <mergeCell ref="D137:F137"/>
    <mergeCell ref="N42:N44"/>
    <mergeCell ref="N30:N33"/>
    <mergeCell ref="N36:N40"/>
    <mergeCell ref="M36:M39"/>
    <mergeCell ref="A1:M1"/>
    <mergeCell ref="A2:M2"/>
    <mergeCell ref="F5:I5"/>
    <mergeCell ref="F6:I6"/>
    <mergeCell ref="F7:I7"/>
    <mergeCell ref="F8:I8"/>
    <mergeCell ref="F9:I9"/>
    <mergeCell ref="D24:F24"/>
    <mergeCell ref="D25:F25"/>
    <mergeCell ref="C23:J23"/>
    <mergeCell ref="B22:J22"/>
    <mergeCell ref="F12:I12"/>
    <mergeCell ref="F13:I13"/>
    <mergeCell ref="F14:I14"/>
    <mergeCell ref="F15:I15"/>
    <mergeCell ref="F16:I16"/>
    <mergeCell ref="B20:F20"/>
    <mergeCell ref="B21:F21"/>
    <mergeCell ref="C28:I28"/>
    <mergeCell ref="C29:F29"/>
    <mergeCell ref="D289:F289"/>
    <mergeCell ref="D261:F261"/>
    <mergeCell ref="B29:B31"/>
    <mergeCell ref="B27:J27"/>
    <mergeCell ref="M30:M33"/>
    <mergeCell ref="M42:M45"/>
    <mergeCell ref="M55:M58"/>
    <mergeCell ref="D48:F48"/>
    <mergeCell ref="L43:L45"/>
    <mergeCell ref="L36:L40"/>
    <mergeCell ref="C35:L35"/>
    <mergeCell ref="C164:H164"/>
    <mergeCell ref="D174:F174"/>
    <mergeCell ref="D80:F80"/>
    <mergeCell ref="D79:F79"/>
    <mergeCell ref="C108:H108"/>
    <mergeCell ref="C117:H117"/>
    <mergeCell ref="C125:L125"/>
    <mergeCell ref="C133:L133"/>
    <mergeCell ref="C142:L142"/>
    <mergeCell ref="C83:H83"/>
    <mergeCell ref="C92:H92"/>
    <mergeCell ref="D157:F157"/>
    <mergeCell ref="D152:F152"/>
    <mergeCell ref="J231:J232"/>
    <mergeCell ref="K231:K232"/>
    <mergeCell ref="C233:K233"/>
    <mergeCell ref="D279:F279"/>
    <mergeCell ref="D280:F280"/>
    <mergeCell ref="C269:J269"/>
    <mergeCell ref="N247:N248"/>
    <mergeCell ref="N250:N251"/>
    <mergeCell ref="C245:J245"/>
    <mergeCell ref="C246:K246"/>
    <mergeCell ref="C252:J252"/>
    <mergeCell ref="D265:F265"/>
    <mergeCell ref="D266:F266"/>
    <mergeCell ref="D267:F267"/>
    <mergeCell ref="D257:F257"/>
    <mergeCell ref="D268:F268"/>
    <mergeCell ref="D263:F263"/>
    <mergeCell ref="D264:F264"/>
    <mergeCell ref="D256:F256"/>
    <mergeCell ref="D255:F255"/>
    <mergeCell ref="D250:F250"/>
    <mergeCell ref="C249:K249"/>
    <mergeCell ref="H250:H251"/>
    <mergeCell ref="I250:I251"/>
    <mergeCell ref="C307:F307"/>
    <mergeCell ref="C306:J306"/>
    <mergeCell ref="C253:F253"/>
    <mergeCell ref="C254:K254"/>
    <mergeCell ref="D301:F301"/>
    <mergeCell ref="D302:F302"/>
    <mergeCell ref="D303:F303"/>
    <mergeCell ref="D304:F304"/>
    <mergeCell ref="D311:F311"/>
    <mergeCell ref="C296:L296"/>
    <mergeCell ref="D299:F299"/>
    <mergeCell ref="D300:F300"/>
    <mergeCell ref="D305:F305"/>
    <mergeCell ref="G305:H305"/>
    <mergeCell ref="G295:H295"/>
    <mergeCell ref="D297:F297"/>
    <mergeCell ref="D298:F298"/>
    <mergeCell ref="D290:F290"/>
    <mergeCell ref="D295:F295"/>
    <mergeCell ref="D275:F275"/>
    <mergeCell ref="D294:F294"/>
    <mergeCell ref="D293:F293"/>
    <mergeCell ref="D291:F291"/>
    <mergeCell ref="D292:F292"/>
  </mergeCells>
  <hyperlinks>
    <hyperlink ref="M24" r:id="rId1" xr:uid="{00000000-0004-0000-0300-000000000000}"/>
    <hyperlink ref="M25" r:id="rId2" xr:uid="{00000000-0004-0000-0300-000001000000}"/>
    <hyperlink ref="M30" r:id="rId3" xr:uid="{00000000-0004-0000-0300-000002000000}"/>
    <hyperlink ref="M36" r:id="rId4" xr:uid="{00000000-0004-0000-0300-000003000000}"/>
    <hyperlink ref="M42" r:id="rId5" xr:uid="{00000000-0004-0000-0300-000004000000}"/>
    <hyperlink ref="M48" r:id="rId6" xr:uid="{00000000-0004-0000-0300-000005000000}"/>
    <hyperlink ref="M55" r:id="rId7" xr:uid="{00000000-0004-0000-0300-000006000000}"/>
    <hyperlink ref="M61" r:id="rId8" xr:uid="{00000000-0004-0000-0300-000007000000}"/>
    <hyperlink ref="M69" r:id="rId9" xr:uid="{00000000-0004-0000-0300-000008000000}"/>
    <hyperlink ref="M77" r:id="rId10" xr:uid="{00000000-0004-0000-0300-000009000000}"/>
    <hyperlink ref="M85" r:id="rId11" xr:uid="{00000000-0004-0000-0300-00000A000000}"/>
    <hyperlink ref="M89" r:id="rId12" xr:uid="{00000000-0004-0000-0300-00000B000000}"/>
    <hyperlink ref="M94" r:id="rId13" xr:uid="{00000000-0004-0000-0300-00000C000000}"/>
    <hyperlink ref="M102" r:id="rId14" xr:uid="{00000000-0004-0000-0300-00000D000000}"/>
    <hyperlink ref="M110" r:id="rId15" xr:uid="{00000000-0004-0000-0300-00000E000000}"/>
    <hyperlink ref="M119" r:id="rId16" xr:uid="{00000000-0004-0000-0300-00000F000000}"/>
    <hyperlink ref="M126" r:id="rId17" xr:uid="{00000000-0004-0000-0300-000010000000}"/>
    <hyperlink ref="M134" r:id="rId18" xr:uid="{00000000-0004-0000-0300-000011000000}"/>
    <hyperlink ref="M143" r:id="rId19" xr:uid="{00000000-0004-0000-0300-000012000000}"/>
    <hyperlink ref="M150" r:id="rId20" xr:uid="{00000000-0004-0000-0300-000013000000}"/>
    <hyperlink ref="M157" r:id="rId21" xr:uid="{00000000-0004-0000-0300-000014000000}"/>
    <hyperlink ref="M166" r:id="rId22" xr:uid="{00000000-0004-0000-0300-000015000000}"/>
    <hyperlink ref="M172" r:id="rId23" xr:uid="{00000000-0004-0000-0300-000016000000}"/>
    <hyperlink ref="M182" r:id="rId24" xr:uid="{00000000-0004-0000-0300-000017000000}"/>
    <hyperlink ref="M183" r:id="rId25" xr:uid="{00000000-0004-0000-0300-000018000000}"/>
    <hyperlink ref="M184" r:id="rId26" xr:uid="{00000000-0004-0000-0300-000019000000}"/>
    <hyperlink ref="M185" r:id="rId27" xr:uid="{00000000-0004-0000-0300-00001A000000}"/>
    <hyperlink ref="M186" r:id="rId28" xr:uid="{00000000-0004-0000-0300-00001B000000}"/>
    <hyperlink ref="M187" r:id="rId29" xr:uid="{00000000-0004-0000-0300-00001C000000}"/>
    <hyperlink ref="M188" r:id="rId30" xr:uid="{00000000-0004-0000-0300-00001D000000}"/>
    <hyperlink ref="M189" r:id="rId31" xr:uid="{00000000-0004-0000-0300-00001E000000}"/>
    <hyperlink ref="M190" r:id="rId32" xr:uid="{00000000-0004-0000-0300-00001F000000}"/>
    <hyperlink ref="M191" r:id="rId33" xr:uid="{00000000-0004-0000-0300-000020000000}"/>
    <hyperlink ref="M193" r:id="rId34" xr:uid="{00000000-0004-0000-0300-000021000000}"/>
    <hyperlink ref="M194" r:id="rId35" xr:uid="{00000000-0004-0000-0300-000022000000}"/>
    <hyperlink ref="M195" r:id="rId36" xr:uid="{00000000-0004-0000-0300-000023000000}"/>
    <hyperlink ref="M196" r:id="rId37" xr:uid="{00000000-0004-0000-0300-000024000000}"/>
    <hyperlink ref="M197" r:id="rId38" xr:uid="{00000000-0004-0000-0300-000025000000}"/>
    <hyperlink ref="M199" r:id="rId39" xr:uid="{00000000-0004-0000-0300-000026000000}"/>
    <hyperlink ref="M201" r:id="rId40" xr:uid="{00000000-0004-0000-0300-000027000000}"/>
    <hyperlink ref="M202" r:id="rId41" xr:uid="{00000000-0004-0000-0300-000028000000}"/>
    <hyperlink ref="M203" r:id="rId42" xr:uid="{00000000-0004-0000-0300-000029000000}"/>
    <hyperlink ref="M204" r:id="rId43" xr:uid="{00000000-0004-0000-0300-00002A000000}"/>
    <hyperlink ref="M205" r:id="rId44" xr:uid="{00000000-0004-0000-0300-00002B000000}"/>
    <hyperlink ref="M207" r:id="rId45" xr:uid="{00000000-0004-0000-0300-00002C000000}"/>
    <hyperlink ref="M209" r:id="rId46" xr:uid="{00000000-0004-0000-0300-00002D000000}"/>
    <hyperlink ref="M211" r:id="rId47" xr:uid="{00000000-0004-0000-0300-00002E000000}"/>
    <hyperlink ref="M213" r:id="rId48" xr:uid="{00000000-0004-0000-0300-00002F000000}"/>
    <hyperlink ref="M214" r:id="rId49" xr:uid="{00000000-0004-0000-0300-000030000000}"/>
    <hyperlink ref="M215" r:id="rId50" xr:uid="{00000000-0004-0000-0300-000031000000}"/>
    <hyperlink ref="M217" r:id="rId51" xr:uid="{00000000-0004-0000-0300-000032000000}"/>
    <hyperlink ref="M218" r:id="rId52" xr:uid="{00000000-0004-0000-0300-000033000000}"/>
    <hyperlink ref="M219" r:id="rId53" xr:uid="{00000000-0004-0000-0300-000034000000}"/>
    <hyperlink ref="M221" r:id="rId54" xr:uid="{00000000-0004-0000-0300-000035000000}"/>
    <hyperlink ref="M223" r:id="rId55" xr:uid="{00000000-0004-0000-0300-000036000000}"/>
    <hyperlink ref="M224" r:id="rId56" xr:uid="{00000000-0004-0000-0300-000037000000}"/>
    <hyperlink ref="M225" r:id="rId57" xr:uid="{00000000-0004-0000-0300-000038000000}"/>
    <hyperlink ref="M227" r:id="rId58" xr:uid="{00000000-0004-0000-0300-000039000000}"/>
    <hyperlink ref="M228" r:id="rId59" xr:uid="{00000000-0004-0000-0300-00003A000000}"/>
    <hyperlink ref="M229" r:id="rId60" xr:uid="{00000000-0004-0000-0300-00003B000000}"/>
    <hyperlink ref="M231" r:id="rId61" xr:uid="{00000000-0004-0000-0300-00003C000000}"/>
    <hyperlink ref="M232" r:id="rId62" xr:uid="{00000000-0004-0000-0300-00003D000000}"/>
    <hyperlink ref="M234" r:id="rId63" xr:uid="{00000000-0004-0000-0300-00003E000000}"/>
    <hyperlink ref="M237" r:id="rId64" xr:uid="{00000000-0004-0000-0300-00003F000000}"/>
    <hyperlink ref="M239" r:id="rId65" xr:uid="{00000000-0004-0000-0300-000040000000}"/>
    <hyperlink ref="M240" r:id="rId66" xr:uid="{00000000-0004-0000-0300-000041000000}"/>
    <hyperlink ref="M242" r:id="rId67" xr:uid="{00000000-0004-0000-0300-000042000000}"/>
    <hyperlink ref="M244" r:id="rId68" xr:uid="{00000000-0004-0000-0300-000043000000}"/>
    <hyperlink ref="M255" r:id="rId69" xr:uid="{00000000-0004-0000-0300-000044000000}"/>
    <hyperlink ref="M256" r:id="rId70" xr:uid="{00000000-0004-0000-0300-000045000000}"/>
    <hyperlink ref="M257" r:id="rId71" xr:uid="{00000000-0004-0000-0300-000046000000}"/>
    <hyperlink ref="M260" r:id="rId72" xr:uid="{00000000-0004-0000-0300-000047000000}"/>
    <hyperlink ref="M261" r:id="rId73" xr:uid="{00000000-0004-0000-0300-000048000000}"/>
    <hyperlink ref="M262" r:id="rId74" xr:uid="{00000000-0004-0000-0300-000049000000}"/>
    <hyperlink ref="M263" r:id="rId75" xr:uid="{00000000-0004-0000-0300-00004A000000}"/>
    <hyperlink ref="M264" r:id="rId76" xr:uid="{00000000-0004-0000-0300-00004B000000}"/>
    <hyperlink ref="M265" r:id="rId77" xr:uid="{00000000-0004-0000-0300-00004C000000}"/>
    <hyperlink ref="M266" r:id="rId78" xr:uid="{00000000-0004-0000-0300-00004D000000}"/>
    <hyperlink ref="M267" r:id="rId79" xr:uid="{00000000-0004-0000-0300-00004E000000}"/>
    <hyperlink ref="M271" r:id="rId80" xr:uid="{00000000-0004-0000-0300-00004F000000}"/>
    <hyperlink ref="M279" r:id="rId81" xr:uid="{00000000-0004-0000-0300-000050000000}"/>
    <hyperlink ref="M282" r:id="rId82" xr:uid="{00000000-0004-0000-0300-000051000000}"/>
    <hyperlink ref="M283" r:id="rId83" xr:uid="{00000000-0004-0000-0300-000052000000}"/>
    <hyperlink ref="M284" r:id="rId84" xr:uid="{00000000-0004-0000-0300-000053000000}"/>
    <hyperlink ref="M285" r:id="rId85" xr:uid="{00000000-0004-0000-0300-000054000000}"/>
    <hyperlink ref="M289" r:id="rId86" xr:uid="{00000000-0004-0000-0300-000055000000}"/>
    <hyperlink ref="M290" r:id="rId87" xr:uid="{00000000-0004-0000-0300-000056000000}"/>
    <hyperlink ref="M291" r:id="rId88" xr:uid="{00000000-0004-0000-0300-000057000000}"/>
    <hyperlink ref="M292" r:id="rId89" xr:uid="{00000000-0004-0000-0300-000058000000}"/>
    <hyperlink ref="M293" r:id="rId90" xr:uid="{00000000-0004-0000-0300-000059000000}"/>
    <hyperlink ref="M294" r:id="rId91" xr:uid="{00000000-0004-0000-0300-00005A000000}"/>
    <hyperlink ref="M297" r:id="rId92" xr:uid="{00000000-0004-0000-0300-00005B000000}"/>
    <hyperlink ref="M298" r:id="rId93" xr:uid="{00000000-0004-0000-0300-00005C000000}"/>
    <hyperlink ref="M299" r:id="rId94" xr:uid="{00000000-0004-0000-0300-00005D000000}"/>
    <hyperlink ref="M300" r:id="rId95" xr:uid="{00000000-0004-0000-0300-00005E000000}"/>
    <hyperlink ref="M301" r:id="rId96" xr:uid="{00000000-0004-0000-0300-00005F000000}"/>
    <hyperlink ref="M302" r:id="rId97" xr:uid="{00000000-0004-0000-0300-000060000000}"/>
    <hyperlink ref="M303" r:id="rId98" xr:uid="{00000000-0004-0000-0300-000061000000}"/>
    <hyperlink ref="M304" r:id="rId99" xr:uid="{00000000-0004-0000-0300-000062000000}"/>
    <hyperlink ref="M308" r:id="rId100" xr:uid="{00000000-0004-0000-0300-000063000000}"/>
    <hyperlink ref="M309" r:id="rId101" xr:uid="{00000000-0004-0000-0300-000064000000}"/>
    <hyperlink ref="M310" r:id="rId102" xr:uid="{00000000-0004-0000-0300-000065000000}"/>
    <hyperlink ref="M311" r:id="rId103" xr:uid="{00000000-0004-0000-0300-000066000000}"/>
    <hyperlink ref="M312" r:id="rId104" xr:uid="{00000000-0004-0000-0300-000067000000}"/>
    <hyperlink ref="M313" r:id="rId105" xr:uid="{00000000-0004-0000-0300-000068000000}"/>
    <hyperlink ref="M314" r:id="rId106" xr:uid="{00000000-0004-0000-0300-000069000000}"/>
    <hyperlink ref="M315" r:id="rId107" xr:uid="{00000000-0004-0000-0300-00006A000000}"/>
    <hyperlink ref="M316" r:id="rId108" xr:uid="{00000000-0004-0000-0300-00006B000000}"/>
    <hyperlink ref="M317" r:id="rId109" xr:uid="{00000000-0004-0000-0300-00006C000000}"/>
    <hyperlink ref="M318" r:id="rId110" xr:uid="{00000000-0004-0000-0300-00006D000000}"/>
    <hyperlink ref="M319" r:id="rId111" xr:uid="{00000000-0004-0000-0300-00006E000000}"/>
    <hyperlink ref="M320" r:id="rId112" xr:uid="{00000000-0004-0000-0300-00006F000000}"/>
    <hyperlink ref="M321" r:id="rId113" xr:uid="{00000000-0004-0000-0300-000070000000}"/>
    <hyperlink ref="M342" r:id="rId114" xr:uid="{00000000-0004-0000-0300-000071000000}"/>
    <hyperlink ref="M353" r:id="rId115" xr:uid="{00000000-0004-0000-0300-000072000000}"/>
    <hyperlink ref="M354" r:id="rId116" xr:uid="{00000000-0004-0000-0300-000073000000}"/>
  </hyperlinks>
  <pageMargins left="0.39370078740157483" right="0.19685039370078741" top="0.39370078740157483" bottom="0.19685039370078741" header="0" footer="0"/>
  <pageSetup paperSize="9" orientation="portrait"/>
  <headerFooter>
    <oddFooter>&amp;C&amp;P</oddFooter>
  </headerFooter>
  <rowBreaks count="1" manualBreakCount="1">
    <brk id="322" man="1"/>
  </rowBreaks>
  <drawing r:id="rId1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Z907"/>
  <sheetViews>
    <sheetView showGridLines="0" topLeftCell="A17" workbookViewId="0">
      <selection sqref="A1:N1"/>
    </sheetView>
  </sheetViews>
  <sheetFormatPr defaultColWidth="14.42578125" defaultRowHeight="15" customHeight="1"/>
  <cols>
    <col min="1" max="2" width="3.85546875" customWidth="1"/>
    <col min="3" max="3" width="2.7109375" customWidth="1"/>
    <col min="4" max="4" width="3.42578125" customWidth="1"/>
    <col min="5" max="5" width="3.85546875" customWidth="1"/>
    <col min="6" max="6" width="20.140625" customWidth="1"/>
    <col min="7" max="7" width="2.7109375" customWidth="1"/>
    <col min="8" max="8" width="2.28515625" customWidth="1"/>
    <col min="9" max="9" width="94.42578125" customWidth="1"/>
    <col min="10" max="10" width="12" customWidth="1"/>
    <col min="11" max="11" width="10.28515625" customWidth="1"/>
    <col min="12" max="12" width="8.85546875" customWidth="1"/>
    <col min="13" max="13" width="7.28515625" customWidth="1"/>
    <col min="14" max="14" width="17.42578125" customWidth="1"/>
    <col min="15" max="15" width="9.5703125" customWidth="1"/>
    <col min="16" max="16" width="215.42578125" hidden="1" customWidth="1"/>
    <col min="17" max="17" width="222.28515625" customWidth="1"/>
    <col min="18" max="26" width="7.5703125" customWidth="1"/>
  </cols>
  <sheetData>
    <row r="1" spans="1:26" ht="15" customHeight="1">
      <c r="A1" s="648" t="s">
        <v>364</v>
      </c>
      <c r="B1" s="647"/>
      <c r="C1" s="647"/>
      <c r="D1" s="647"/>
      <c r="E1" s="647"/>
      <c r="F1" s="647"/>
      <c r="G1" s="647"/>
      <c r="H1" s="647"/>
      <c r="I1" s="647"/>
      <c r="J1" s="647"/>
      <c r="K1" s="647"/>
      <c r="L1" s="647"/>
      <c r="M1" s="647"/>
      <c r="N1" s="647"/>
      <c r="O1" s="6"/>
      <c r="P1" s="218"/>
      <c r="Q1" s="5"/>
      <c r="R1" s="5"/>
      <c r="S1" s="5"/>
      <c r="T1" s="5"/>
      <c r="U1" s="5"/>
      <c r="V1" s="5"/>
      <c r="W1" s="5"/>
      <c r="X1" s="5"/>
      <c r="Y1" s="5"/>
      <c r="Z1" s="5"/>
    </row>
    <row r="2" spans="1:26" ht="15" customHeight="1">
      <c r="A2" s="648" t="s">
        <v>896</v>
      </c>
      <c r="B2" s="647"/>
      <c r="C2" s="647"/>
      <c r="D2" s="647"/>
      <c r="E2" s="647"/>
      <c r="F2" s="647"/>
      <c r="G2" s="647"/>
      <c r="H2" s="647"/>
      <c r="I2" s="647"/>
      <c r="J2" s="647"/>
      <c r="K2" s="647"/>
      <c r="L2" s="647"/>
      <c r="M2" s="647"/>
      <c r="N2" s="647"/>
      <c r="O2" s="6"/>
      <c r="P2" s="218"/>
      <c r="Q2" s="5"/>
      <c r="R2" s="5"/>
      <c r="S2" s="5"/>
      <c r="T2" s="5"/>
      <c r="U2" s="5"/>
      <c r="V2" s="5"/>
      <c r="W2" s="5"/>
      <c r="X2" s="5"/>
      <c r="Y2" s="5"/>
      <c r="Z2" s="5"/>
    </row>
    <row r="3" spans="1:26" ht="15" customHeight="1">
      <c r="A3" s="1"/>
      <c r="B3" s="1"/>
      <c r="C3" s="1"/>
      <c r="D3" s="229"/>
      <c r="E3" s="31"/>
      <c r="F3" s="1"/>
      <c r="G3" s="1"/>
      <c r="H3" s="1"/>
      <c r="I3" s="1"/>
      <c r="J3" s="1"/>
      <c r="K3" s="92"/>
      <c r="L3" s="1"/>
      <c r="M3" s="31"/>
      <c r="N3" s="31"/>
      <c r="O3" s="31"/>
      <c r="P3" s="1"/>
      <c r="Q3" s="5"/>
      <c r="R3" s="5"/>
      <c r="S3" s="5"/>
      <c r="T3" s="5"/>
      <c r="U3" s="5"/>
      <c r="V3" s="5"/>
      <c r="W3" s="5"/>
      <c r="X3" s="5"/>
      <c r="Y3" s="5"/>
      <c r="Z3" s="5"/>
    </row>
    <row r="4" spans="1:26" ht="15" customHeight="1">
      <c r="A4" s="1" t="s">
        <v>897</v>
      </c>
      <c r="B4" s="1"/>
      <c r="C4" s="1"/>
      <c r="D4" s="229"/>
      <c r="E4" s="31"/>
      <c r="F4" s="83"/>
      <c r="G4" s="83"/>
      <c r="H4" s="83"/>
      <c r="I4" s="1"/>
      <c r="J4" s="1"/>
      <c r="K4" s="92"/>
      <c r="L4" s="1"/>
      <c r="M4" s="31"/>
      <c r="N4" s="31"/>
      <c r="O4" s="31"/>
      <c r="P4" s="1"/>
      <c r="Q4" s="5"/>
      <c r="R4" s="5"/>
      <c r="S4" s="5"/>
      <c r="T4" s="5"/>
      <c r="U4" s="5"/>
      <c r="V4" s="5"/>
      <c r="W4" s="5"/>
      <c r="X4" s="5"/>
      <c r="Y4" s="5"/>
      <c r="Z4" s="5"/>
    </row>
    <row r="5" spans="1:26" ht="15" customHeight="1">
      <c r="A5" s="1"/>
      <c r="B5" s="1"/>
      <c r="C5" s="1" t="s">
        <v>367</v>
      </c>
      <c r="D5" s="229"/>
      <c r="E5" s="31"/>
      <c r="F5" s="5"/>
      <c r="G5" s="5"/>
      <c r="H5" s="1" t="s">
        <v>114</v>
      </c>
      <c r="I5" s="1" t="str">
        <f>PENDIDIKAN!F5</f>
        <v>Dr. Afdhal Muttaqin H.S. M.Si</v>
      </c>
      <c r="J5" s="218"/>
      <c r="K5" s="218"/>
      <c r="L5" s="218"/>
      <c r="M5" s="218"/>
      <c r="N5" s="218"/>
      <c r="O5" s="218"/>
      <c r="P5" s="218"/>
      <c r="Q5" s="5"/>
      <c r="R5" s="5"/>
      <c r="S5" s="5"/>
      <c r="T5" s="5"/>
      <c r="U5" s="5"/>
      <c r="V5" s="5"/>
      <c r="W5" s="5"/>
      <c r="X5" s="5"/>
      <c r="Y5" s="5"/>
      <c r="Z5" s="5"/>
    </row>
    <row r="6" spans="1:26" ht="15" customHeight="1">
      <c r="A6" s="1"/>
      <c r="B6" s="1"/>
      <c r="C6" s="1" t="s">
        <v>369</v>
      </c>
      <c r="D6" s="229"/>
      <c r="E6" s="31"/>
      <c r="F6" s="5"/>
      <c r="G6" s="5"/>
      <c r="H6" s="1" t="s">
        <v>114</v>
      </c>
      <c r="I6" s="1" t="str">
        <f>PENDIDIKAN!F6</f>
        <v>197704292005011002</v>
      </c>
      <c r="J6" s="218"/>
      <c r="K6" s="218"/>
      <c r="L6" s="218"/>
      <c r="M6" s="218"/>
      <c r="N6" s="218"/>
      <c r="O6" s="218"/>
      <c r="P6" s="218"/>
      <c r="Q6" s="5"/>
      <c r="R6" s="5"/>
      <c r="S6" s="5"/>
      <c r="T6" s="5"/>
      <c r="U6" s="5"/>
      <c r="V6" s="5"/>
      <c r="W6" s="5"/>
      <c r="X6" s="5"/>
      <c r="Y6" s="5"/>
      <c r="Z6" s="5"/>
    </row>
    <row r="7" spans="1:26" ht="15" customHeight="1">
      <c r="A7" s="1"/>
      <c r="B7" s="1"/>
      <c r="C7" s="1" t="s">
        <v>371</v>
      </c>
      <c r="D7" s="229"/>
      <c r="E7" s="31"/>
      <c r="F7" s="5"/>
      <c r="G7" s="5"/>
      <c r="H7" s="1" t="s">
        <v>114</v>
      </c>
      <c r="I7" s="1" t="str">
        <f>PENDIDIKAN!F7</f>
        <v>Penata Tingkat I (Gol. III/d)</v>
      </c>
      <c r="J7" s="218"/>
      <c r="K7" s="218"/>
      <c r="L7" s="218"/>
      <c r="M7" s="218"/>
      <c r="N7" s="218"/>
      <c r="O7" s="218"/>
      <c r="P7" s="218"/>
      <c r="Q7" s="5"/>
      <c r="R7" s="5"/>
      <c r="S7" s="5"/>
      <c r="T7" s="5"/>
      <c r="U7" s="5"/>
      <c r="V7" s="5"/>
      <c r="W7" s="5"/>
      <c r="X7" s="5"/>
      <c r="Y7" s="5"/>
      <c r="Z7" s="5"/>
    </row>
    <row r="8" spans="1:26" ht="15" customHeight="1">
      <c r="A8" s="1"/>
      <c r="B8" s="1"/>
      <c r="C8" s="1" t="s">
        <v>373</v>
      </c>
      <c r="D8" s="229"/>
      <c r="E8" s="31"/>
      <c r="F8" s="5"/>
      <c r="G8" s="5"/>
      <c r="H8" s="1" t="s">
        <v>114</v>
      </c>
      <c r="I8" s="1" t="str">
        <f>PENDIDIKAN!F8</f>
        <v>Ketua Jurusan Fisika</v>
      </c>
      <c r="J8" s="218"/>
      <c r="K8" s="218"/>
      <c r="L8" s="218"/>
      <c r="M8" s="218"/>
      <c r="N8" s="218"/>
      <c r="O8" s="218"/>
      <c r="P8" s="218"/>
      <c r="Q8" s="5"/>
      <c r="R8" s="5"/>
      <c r="S8" s="5"/>
      <c r="T8" s="5"/>
      <c r="U8" s="5"/>
      <c r="V8" s="5"/>
      <c r="W8" s="5"/>
      <c r="X8" s="5"/>
      <c r="Y8" s="5"/>
      <c r="Z8" s="5"/>
    </row>
    <row r="9" spans="1:26" ht="15" customHeight="1">
      <c r="A9" s="1"/>
      <c r="B9" s="1"/>
      <c r="C9" s="1" t="s">
        <v>85</v>
      </c>
      <c r="D9" s="229"/>
      <c r="E9" s="31"/>
      <c r="F9" s="5"/>
      <c r="G9" s="5"/>
      <c r="H9" s="1" t="s">
        <v>114</v>
      </c>
      <c r="I9" s="1" t="str">
        <f>I16</f>
        <v>Fakultas Matematika dan Ilmu Pengetahuan Alam Universitas Andalas</v>
      </c>
      <c r="J9" s="218"/>
      <c r="K9" s="218"/>
      <c r="L9" s="218"/>
      <c r="M9" s="218"/>
      <c r="N9" s="218"/>
      <c r="O9" s="218"/>
      <c r="P9" s="218"/>
      <c r="Q9" s="5"/>
      <c r="R9" s="5"/>
      <c r="S9" s="5"/>
      <c r="T9" s="5"/>
      <c r="U9" s="5"/>
      <c r="V9" s="5"/>
      <c r="W9" s="5"/>
      <c r="X9" s="5"/>
      <c r="Y9" s="5"/>
      <c r="Z9" s="5"/>
    </row>
    <row r="10" spans="1:26" ht="15" customHeight="1">
      <c r="A10" s="1"/>
      <c r="B10" s="1"/>
      <c r="C10" s="1"/>
      <c r="D10" s="229"/>
      <c r="E10" s="31"/>
      <c r="F10" s="5"/>
      <c r="G10" s="5"/>
      <c r="H10" s="1"/>
      <c r="I10" s="1"/>
      <c r="J10" s="1"/>
      <c r="K10" s="1" t="s">
        <v>898</v>
      </c>
      <c r="L10" s="1"/>
      <c r="M10" s="31"/>
      <c r="N10" s="31"/>
      <c r="O10" s="31"/>
      <c r="P10" s="1"/>
      <c r="Q10" s="5"/>
      <c r="R10" s="5"/>
      <c r="S10" s="5"/>
      <c r="T10" s="5"/>
      <c r="U10" s="5"/>
      <c r="V10" s="5"/>
      <c r="W10" s="5"/>
      <c r="X10" s="5"/>
      <c r="Y10" s="5"/>
      <c r="Z10" s="5"/>
    </row>
    <row r="11" spans="1:26" ht="15" customHeight="1">
      <c r="A11" s="1" t="s">
        <v>899</v>
      </c>
      <c r="B11" s="1"/>
      <c r="C11" s="1"/>
      <c r="D11" s="229"/>
      <c r="E11" s="31"/>
      <c r="F11" s="5"/>
      <c r="G11" s="5"/>
      <c r="H11" s="83"/>
      <c r="I11" s="1"/>
      <c r="J11" s="1"/>
      <c r="K11" s="92"/>
      <c r="L11" s="1"/>
      <c r="M11" s="31"/>
      <c r="N11" s="31"/>
      <c r="O11" s="31"/>
      <c r="P11" s="1"/>
      <c r="Q11" s="5"/>
      <c r="R11" s="5"/>
      <c r="S11" s="5"/>
      <c r="T11" s="5"/>
      <c r="U11" s="5"/>
      <c r="V11" s="5"/>
      <c r="W11" s="5"/>
      <c r="X11" s="5"/>
      <c r="Y11" s="5"/>
      <c r="Z11" s="5"/>
    </row>
    <row r="12" spans="1:26" ht="15" customHeight="1">
      <c r="A12" s="1"/>
      <c r="B12" s="1"/>
      <c r="C12" s="1" t="s">
        <v>64</v>
      </c>
      <c r="D12" s="229"/>
      <c r="E12" s="31"/>
      <c r="F12" s="5"/>
      <c r="G12" s="5"/>
      <c r="H12" s="1" t="s">
        <v>114</v>
      </c>
      <c r="I12" s="83" t="str">
        <f>PAK!E6</f>
        <v>Dr. Mohammad Ali Shafii, M.Si</v>
      </c>
      <c r="J12" s="218"/>
      <c r="K12" s="218"/>
      <c r="L12" s="218"/>
      <c r="M12" s="31"/>
      <c r="N12" s="31"/>
      <c r="O12" s="31"/>
      <c r="P12" s="1"/>
      <c r="Q12" s="5"/>
      <c r="R12" s="5"/>
      <c r="S12" s="5"/>
      <c r="T12" s="5"/>
      <c r="U12" s="5"/>
      <c r="V12" s="5"/>
      <c r="W12" s="5"/>
      <c r="X12" s="5"/>
      <c r="Y12" s="5"/>
      <c r="Z12" s="5"/>
    </row>
    <row r="13" spans="1:26" ht="15" customHeight="1">
      <c r="A13" s="1"/>
      <c r="B13" s="1"/>
      <c r="C13" s="1" t="s">
        <v>376</v>
      </c>
      <c r="D13" s="229"/>
      <c r="E13" s="31"/>
      <c r="F13" s="5"/>
      <c r="G13" s="5"/>
      <c r="H13" s="1" t="s">
        <v>114</v>
      </c>
      <c r="I13" s="1" t="str">
        <f>PAK!E7</f>
        <v>19700612 199702 1002 / 0012067007</v>
      </c>
      <c r="J13" s="1"/>
      <c r="K13" s="1"/>
      <c r="L13" s="1"/>
      <c r="M13" s="31"/>
      <c r="N13" s="31"/>
      <c r="O13" s="31"/>
      <c r="P13" s="1"/>
      <c r="Q13" s="5"/>
      <c r="R13" s="5"/>
      <c r="S13" s="5"/>
      <c r="T13" s="5"/>
      <c r="U13" s="5"/>
      <c r="V13" s="5"/>
      <c r="W13" s="5"/>
      <c r="X13" s="5"/>
      <c r="Y13" s="5"/>
      <c r="Z13" s="5"/>
    </row>
    <row r="14" spans="1:26" ht="15" customHeight="1">
      <c r="A14" s="1"/>
      <c r="B14" s="1"/>
      <c r="C14" s="1" t="s">
        <v>371</v>
      </c>
      <c r="D14" s="229"/>
      <c r="E14" s="31"/>
      <c r="F14" s="5"/>
      <c r="G14" s="5"/>
      <c r="H14" s="1" t="s">
        <v>114</v>
      </c>
      <c r="I14" s="1" t="str">
        <f>PAK!E13</f>
        <v>Penata (Gol. III/c) / 1 Oktober 2011</v>
      </c>
      <c r="J14" s="1"/>
      <c r="K14" s="1"/>
      <c r="L14" s="1"/>
      <c r="M14" s="31"/>
      <c r="N14" s="31"/>
      <c r="O14" s="31"/>
      <c r="P14" s="1"/>
      <c r="Q14" s="5"/>
      <c r="R14" s="5"/>
      <c r="S14" s="5"/>
      <c r="T14" s="5"/>
      <c r="U14" s="5"/>
      <c r="V14" s="5"/>
      <c r="W14" s="5"/>
      <c r="X14" s="5"/>
      <c r="Y14" s="5"/>
      <c r="Z14" s="5"/>
    </row>
    <row r="15" spans="1:26" ht="15" customHeight="1">
      <c r="A15" s="1"/>
      <c r="B15" s="1"/>
      <c r="C15" s="1" t="s">
        <v>377</v>
      </c>
      <c r="D15" s="229"/>
      <c r="E15" s="31"/>
      <c r="F15" s="5"/>
      <c r="G15" s="5"/>
      <c r="H15" s="1" t="s">
        <v>114</v>
      </c>
      <c r="I15" s="1" t="str">
        <f>PAK!E12</f>
        <v>Lektor / 1 September 2007</v>
      </c>
      <c r="J15" s="1"/>
      <c r="K15" s="1"/>
      <c r="L15" s="1"/>
      <c r="M15" s="31"/>
      <c r="N15" s="31"/>
      <c r="O15" s="31"/>
      <c r="P15" s="1"/>
      <c r="Q15" s="5"/>
      <c r="R15" s="5"/>
      <c r="S15" s="5"/>
      <c r="T15" s="5"/>
      <c r="U15" s="5"/>
      <c r="V15" s="5"/>
      <c r="W15" s="5"/>
      <c r="X15" s="5"/>
      <c r="Y15" s="5"/>
      <c r="Z15" s="5"/>
    </row>
    <row r="16" spans="1:26" ht="15" customHeight="1">
      <c r="A16" s="1"/>
      <c r="B16" s="1"/>
      <c r="C16" s="1" t="s">
        <v>85</v>
      </c>
      <c r="D16" s="229"/>
      <c r="E16" s="31"/>
      <c r="F16" s="5"/>
      <c r="G16" s="5"/>
      <c r="H16" s="1" t="s">
        <v>114</v>
      </c>
      <c r="I16" s="83" t="str">
        <f>PAK!E16</f>
        <v>Fakultas Matematika dan Ilmu Pengetahuan Alam Universitas Andalas</v>
      </c>
      <c r="J16" s="83"/>
      <c r="K16" s="83"/>
      <c r="L16" s="83"/>
      <c r="M16" s="83"/>
      <c r="N16" s="83"/>
      <c r="O16" s="83"/>
      <c r="P16" s="1"/>
      <c r="Q16" s="5"/>
      <c r="R16" s="5"/>
      <c r="S16" s="5"/>
      <c r="T16" s="5"/>
      <c r="U16" s="5"/>
      <c r="V16" s="5"/>
      <c r="W16" s="5"/>
      <c r="X16" s="5"/>
      <c r="Y16" s="5"/>
      <c r="Z16" s="5"/>
    </row>
    <row r="17" spans="1:26" ht="15" customHeight="1">
      <c r="A17" s="1"/>
      <c r="B17" s="1"/>
      <c r="C17" s="1"/>
      <c r="D17" s="229"/>
      <c r="E17" s="31"/>
      <c r="F17" s="1"/>
      <c r="G17" s="1"/>
      <c r="H17" s="1"/>
      <c r="I17" s="1"/>
      <c r="J17" s="1"/>
      <c r="K17" s="92"/>
      <c r="L17" s="1"/>
      <c r="M17" s="31"/>
      <c r="N17" s="31"/>
      <c r="O17" s="31"/>
      <c r="P17" s="1"/>
      <c r="Q17" s="5"/>
      <c r="R17" s="5"/>
      <c r="S17" s="5"/>
      <c r="T17" s="5"/>
      <c r="U17" s="5"/>
      <c r="V17" s="5"/>
      <c r="W17" s="5"/>
      <c r="X17" s="5"/>
      <c r="Y17" s="5"/>
      <c r="Z17" s="5"/>
    </row>
    <row r="18" spans="1:26" ht="15" customHeight="1">
      <c r="A18" s="83" t="s">
        <v>900</v>
      </c>
      <c r="B18" s="83"/>
      <c r="C18" s="83"/>
      <c r="D18" s="229"/>
      <c r="E18" s="31"/>
      <c r="F18" s="83"/>
      <c r="G18" s="83"/>
      <c r="H18" s="83"/>
      <c r="I18" s="83"/>
      <c r="J18" s="83"/>
      <c r="K18" s="83"/>
      <c r="L18" s="83"/>
      <c r="M18" s="31"/>
      <c r="N18" s="31"/>
      <c r="O18" s="31"/>
      <c r="P18" s="1"/>
      <c r="Q18" s="5"/>
      <c r="R18" s="5"/>
      <c r="S18" s="5"/>
      <c r="T18" s="5"/>
      <c r="U18" s="5"/>
      <c r="V18" s="5"/>
      <c r="W18" s="5"/>
      <c r="X18" s="5"/>
      <c r="Y18" s="5"/>
      <c r="Z18" s="5"/>
    </row>
    <row r="19" spans="1:26" ht="15" customHeight="1">
      <c r="A19" s="7"/>
      <c r="B19" s="7"/>
      <c r="C19" s="7"/>
      <c r="D19" s="432"/>
      <c r="E19" s="6"/>
      <c r="F19" s="7"/>
      <c r="G19" s="7"/>
      <c r="H19" s="7"/>
      <c r="I19" s="7"/>
      <c r="J19" s="7"/>
      <c r="K19" s="230"/>
      <c r="L19" s="218"/>
      <c r="M19" s="31"/>
      <c r="N19" s="31"/>
      <c r="O19" s="31"/>
      <c r="P19" s="1"/>
      <c r="Q19" s="5"/>
      <c r="R19" s="5"/>
      <c r="S19" s="5"/>
      <c r="T19" s="5"/>
      <c r="U19" s="5"/>
      <c r="V19" s="5"/>
      <c r="W19" s="5"/>
      <c r="X19" s="5"/>
      <c r="Y19" s="5"/>
      <c r="Z19" s="5"/>
    </row>
    <row r="20" spans="1:26" ht="90">
      <c r="A20" s="9" t="s">
        <v>2</v>
      </c>
      <c r="B20" s="817" t="s">
        <v>379</v>
      </c>
      <c r="C20" s="654"/>
      <c r="D20" s="654"/>
      <c r="E20" s="654"/>
      <c r="F20" s="654"/>
      <c r="G20" s="654"/>
      <c r="H20" s="654"/>
      <c r="I20" s="654"/>
      <c r="J20" s="9" t="s">
        <v>901</v>
      </c>
      <c r="K20" s="9" t="s">
        <v>381</v>
      </c>
      <c r="L20" s="9" t="s">
        <v>382</v>
      </c>
      <c r="M20" s="9" t="s">
        <v>383</v>
      </c>
      <c r="N20" s="9" t="s">
        <v>384</v>
      </c>
      <c r="O20" s="234" t="s">
        <v>387</v>
      </c>
      <c r="P20" s="18" t="s">
        <v>902</v>
      </c>
      <c r="Q20" s="5"/>
      <c r="R20" s="5"/>
      <c r="S20" s="5"/>
      <c r="T20" s="5"/>
      <c r="U20" s="5"/>
      <c r="V20" s="5"/>
      <c r="W20" s="5"/>
      <c r="X20" s="5"/>
      <c r="Y20" s="5"/>
      <c r="Z20" s="5"/>
    </row>
    <row r="21" spans="1:26" ht="15" customHeight="1">
      <c r="A21" s="8">
        <v>1</v>
      </c>
      <c r="B21" s="717">
        <v>2</v>
      </c>
      <c r="C21" s="654"/>
      <c r="D21" s="654"/>
      <c r="E21" s="654"/>
      <c r="F21" s="654"/>
      <c r="G21" s="654"/>
      <c r="H21" s="654"/>
      <c r="I21" s="654"/>
      <c r="J21" s="8">
        <v>3</v>
      </c>
      <c r="K21" s="9">
        <v>4</v>
      </c>
      <c r="L21" s="8">
        <v>5</v>
      </c>
      <c r="M21" s="8">
        <v>6</v>
      </c>
      <c r="N21" s="8">
        <v>7</v>
      </c>
      <c r="O21" s="8">
        <v>8</v>
      </c>
      <c r="P21" s="8">
        <v>9</v>
      </c>
      <c r="Q21" s="5"/>
      <c r="R21" s="5"/>
      <c r="S21" s="5"/>
      <c r="T21" s="5"/>
      <c r="U21" s="5"/>
      <c r="V21" s="5"/>
      <c r="W21" s="5"/>
      <c r="X21" s="5"/>
      <c r="Y21" s="5"/>
      <c r="Z21" s="5"/>
    </row>
    <row r="22" spans="1:26" ht="24.75" customHeight="1">
      <c r="A22" s="153" t="s">
        <v>106</v>
      </c>
      <c r="B22" s="797" t="s">
        <v>234</v>
      </c>
      <c r="C22" s="654"/>
      <c r="D22" s="654"/>
      <c r="E22" s="654"/>
      <c r="F22" s="654"/>
      <c r="G22" s="654"/>
      <c r="H22" s="654"/>
      <c r="I22" s="657"/>
      <c r="J22" s="435"/>
      <c r="K22" s="23"/>
      <c r="L22" s="436"/>
      <c r="M22" s="320"/>
      <c r="N22" s="238">
        <f>N23</f>
        <v>312.33</v>
      </c>
      <c r="O22" s="238"/>
      <c r="P22" s="51"/>
      <c r="Q22" s="5"/>
      <c r="R22" s="5"/>
      <c r="S22" s="5"/>
      <c r="T22" s="5"/>
      <c r="U22" s="5"/>
      <c r="V22" s="5"/>
      <c r="W22" s="5"/>
      <c r="X22" s="5"/>
      <c r="Y22" s="5"/>
      <c r="Z22" s="5"/>
    </row>
    <row r="23" spans="1:26" ht="24.75" customHeight="1">
      <c r="A23" s="437"/>
      <c r="B23" s="438" t="s">
        <v>167</v>
      </c>
      <c r="C23" s="813" t="s">
        <v>903</v>
      </c>
      <c r="D23" s="654"/>
      <c r="E23" s="654"/>
      <c r="F23" s="654"/>
      <c r="G23" s="654"/>
      <c r="H23" s="654"/>
      <c r="I23" s="657"/>
      <c r="J23" s="439"/>
      <c r="K23" s="440"/>
      <c r="L23" s="441"/>
      <c r="M23" s="442"/>
      <c r="N23" s="443">
        <f>N24+N435+N673</f>
        <v>312.33</v>
      </c>
      <c r="O23" s="443"/>
      <c r="P23" s="444"/>
      <c r="Q23" s="157"/>
      <c r="R23" s="157"/>
      <c r="S23" s="157"/>
      <c r="T23" s="157"/>
      <c r="U23" s="157"/>
      <c r="V23" s="157"/>
      <c r="W23" s="157"/>
      <c r="X23" s="157"/>
      <c r="Y23" s="157"/>
      <c r="Z23" s="157"/>
    </row>
    <row r="24" spans="1:26" ht="24.75" customHeight="1">
      <c r="A24" s="437"/>
      <c r="B24" s="114"/>
      <c r="C24" s="445">
        <v>1</v>
      </c>
      <c r="D24" s="798" t="s">
        <v>235</v>
      </c>
      <c r="E24" s="654"/>
      <c r="F24" s="654"/>
      <c r="G24" s="654"/>
      <c r="H24" s="654"/>
      <c r="I24" s="657"/>
      <c r="J24" s="446"/>
      <c r="K24" s="447"/>
      <c r="L24" s="448"/>
      <c r="M24" s="449"/>
      <c r="N24" s="450">
        <f>N25+N56+N95</f>
        <v>126.5</v>
      </c>
      <c r="O24" s="450"/>
      <c r="P24" s="444"/>
      <c r="Q24" s="157"/>
      <c r="R24" s="157"/>
      <c r="S24" s="157"/>
      <c r="T24" s="157"/>
      <c r="U24" s="157"/>
      <c r="V24" s="157"/>
      <c r="W24" s="157"/>
      <c r="X24" s="157"/>
      <c r="Y24" s="157"/>
      <c r="Z24" s="157"/>
    </row>
    <row r="25" spans="1:26" ht="36.75" customHeight="1">
      <c r="A25" s="437"/>
      <c r="B25" s="114"/>
      <c r="C25" s="391"/>
      <c r="D25" s="451" t="s">
        <v>36</v>
      </c>
      <c r="E25" s="797" t="s">
        <v>904</v>
      </c>
      <c r="F25" s="654"/>
      <c r="G25" s="654"/>
      <c r="H25" s="654"/>
      <c r="I25" s="657"/>
      <c r="J25" s="452"/>
      <c r="K25" s="234"/>
      <c r="L25" s="255"/>
      <c r="M25" s="286"/>
      <c r="N25" s="238">
        <f>N26+N41</f>
        <v>0</v>
      </c>
      <c r="O25" s="238"/>
      <c r="P25" s="444" t="s">
        <v>905</v>
      </c>
      <c r="Q25" s="157"/>
      <c r="R25" s="157"/>
      <c r="S25" s="157"/>
      <c r="T25" s="157"/>
      <c r="U25" s="157"/>
      <c r="V25" s="157"/>
      <c r="W25" s="157"/>
      <c r="X25" s="157"/>
      <c r="Y25" s="157"/>
      <c r="Z25" s="157"/>
    </row>
    <row r="26" spans="1:26" ht="21" customHeight="1">
      <c r="A26" s="453"/>
      <c r="B26" s="351"/>
      <c r="C26" s="391"/>
      <c r="D26" s="454"/>
      <c r="E26" s="244" t="s">
        <v>239</v>
      </c>
      <c r="F26" s="722" t="s">
        <v>240</v>
      </c>
      <c r="G26" s="654"/>
      <c r="H26" s="654"/>
      <c r="I26" s="657"/>
      <c r="J26" s="455"/>
      <c r="K26" s="456"/>
      <c r="L26" s="258"/>
      <c r="M26" s="457"/>
      <c r="N26" s="244">
        <f>SUM(N27:N40)</f>
        <v>0</v>
      </c>
      <c r="O26" s="244"/>
      <c r="P26" s="444" t="s">
        <v>906</v>
      </c>
      <c r="Q26" s="218"/>
      <c r="R26" s="218"/>
      <c r="S26" s="218"/>
      <c r="T26" s="218"/>
      <c r="U26" s="218"/>
      <c r="V26" s="218"/>
      <c r="W26" s="218"/>
      <c r="X26" s="218"/>
      <c r="Y26" s="218"/>
      <c r="Z26" s="218"/>
    </row>
    <row r="27" spans="1:26" ht="21" hidden="1" customHeight="1">
      <c r="A27" s="134"/>
      <c r="B27" s="135"/>
      <c r="C27" s="137"/>
      <c r="D27" s="458"/>
      <c r="E27" s="789" t="s">
        <v>237</v>
      </c>
      <c r="F27" s="14" t="s">
        <v>907</v>
      </c>
      <c r="G27" s="98" t="s">
        <v>114</v>
      </c>
      <c r="H27" s="800"/>
      <c r="I27" s="657"/>
      <c r="J27" s="700"/>
      <c r="K27" s="700" t="s">
        <v>908</v>
      </c>
      <c r="L27" s="761">
        <v>1</v>
      </c>
      <c r="M27" s="816"/>
      <c r="N27" s="728">
        <f>L27*M27</f>
        <v>0</v>
      </c>
      <c r="O27" s="728"/>
      <c r="P27" s="51" t="s">
        <v>909</v>
      </c>
      <c r="Q27" s="5"/>
      <c r="R27" s="5"/>
      <c r="S27" s="5"/>
      <c r="T27" s="5"/>
      <c r="U27" s="5"/>
      <c r="V27" s="5"/>
      <c r="W27" s="5"/>
      <c r="X27" s="5"/>
      <c r="Y27" s="5"/>
      <c r="Z27" s="5"/>
    </row>
    <row r="28" spans="1:26" ht="21" hidden="1" customHeight="1">
      <c r="A28" s="134"/>
      <c r="B28" s="135"/>
      <c r="C28" s="137"/>
      <c r="D28" s="458"/>
      <c r="E28" s="651"/>
      <c r="F28" s="14" t="s">
        <v>910</v>
      </c>
      <c r="G28" s="98" t="s">
        <v>114</v>
      </c>
      <c r="H28" s="800"/>
      <c r="I28" s="657"/>
      <c r="J28" s="651"/>
      <c r="K28" s="651"/>
      <c r="L28" s="651"/>
      <c r="M28" s="651"/>
      <c r="N28" s="651"/>
      <c r="O28" s="651"/>
      <c r="P28" s="51" t="s">
        <v>909</v>
      </c>
      <c r="Q28" s="5"/>
      <c r="R28" s="5"/>
      <c r="S28" s="5"/>
      <c r="T28" s="5"/>
      <c r="U28" s="5"/>
      <c r="V28" s="5"/>
      <c r="W28" s="5"/>
      <c r="X28" s="5"/>
      <c r="Y28" s="5"/>
      <c r="Z28" s="5"/>
    </row>
    <row r="29" spans="1:26" ht="21" hidden="1" customHeight="1">
      <c r="A29" s="134"/>
      <c r="B29" s="135"/>
      <c r="C29" s="137"/>
      <c r="D29" s="458"/>
      <c r="E29" s="651"/>
      <c r="F29" s="14" t="s">
        <v>911</v>
      </c>
      <c r="G29" s="98" t="s">
        <v>114</v>
      </c>
      <c r="H29" s="800"/>
      <c r="I29" s="657"/>
      <c r="J29" s="651"/>
      <c r="K29" s="651"/>
      <c r="L29" s="651"/>
      <c r="M29" s="651"/>
      <c r="N29" s="651"/>
      <c r="O29" s="651"/>
      <c r="P29" s="51" t="s">
        <v>909</v>
      </c>
      <c r="Q29" s="5"/>
      <c r="R29" s="5"/>
      <c r="S29" s="5"/>
      <c r="T29" s="5"/>
      <c r="U29" s="5"/>
      <c r="V29" s="5"/>
      <c r="W29" s="5"/>
      <c r="X29" s="5"/>
      <c r="Y29" s="5"/>
      <c r="Z29" s="5"/>
    </row>
    <row r="30" spans="1:26" ht="21" hidden="1" customHeight="1">
      <c r="A30" s="134"/>
      <c r="B30" s="135"/>
      <c r="C30" s="137"/>
      <c r="D30" s="458"/>
      <c r="E30" s="651"/>
      <c r="F30" s="14" t="s">
        <v>912</v>
      </c>
      <c r="G30" s="98" t="s">
        <v>114</v>
      </c>
      <c r="H30" s="800"/>
      <c r="I30" s="657"/>
      <c r="J30" s="651"/>
      <c r="K30" s="651"/>
      <c r="L30" s="651"/>
      <c r="M30" s="651"/>
      <c r="N30" s="651"/>
      <c r="O30" s="651"/>
      <c r="P30" s="51" t="s">
        <v>909</v>
      </c>
      <c r="Q30" s="5"/>
      <c r="R30" s="5"/>
      <c r="S30" s="5"/>
      <c r="T30" s="5"/>
      <c r="U30" s="5"/>
      <c r="V30" s="5"/>
      <c r="W30" s="5"/>
      <c r="X30" s="5"/>
      <c r="Y30" s="5"/>
      <c r="Z30" s="5"/>
    </row>
    <row r="31" spans="1:26" ht="21" hidden="1" customHeight="1">
      <c r="A31" s="134"/>
      <c r="B31" s="135"/>
      <c r="C31" s="137"/>
      <c r="D31" s="458"/>
      <c r="E31" s="651"/>
      <c r="F31" s="14" t="s">
        <v>913</v>
      </c>
      <c r="G31" s="98" t="s">
        <v>114</v>
      </c>
      <c r="H31" s="800"/>
      <c r="I31" s="657"/>
      <c r="J31" s="651"/>
      <c r="K31" s="651"/>
      <c r="L31" s="651"/>
      <c r="M31" s="651"/>
      <c r="N31" s="651"/>
      <c r="O31" s="651"/>
      <c r="P31" s="51" t="s">
        <v>909</v>
      </c>
      <c r="Q31" s="5"/>
      <c r="R31" s="5"/>
      <c r="S31" s="5"/>
      <c r="T31" s="5"/>
      <c r="U31" s="5"/>
      <c r="V31" s="5"/>
      <c r="W31" s="5"/>
      <c r="X31" s="5"/>
      <c r="Y31" s="5"/>
      <c r="Z31" s="5"/>
    </row>
    <row r="32" spans="1:26" ht="21" hidden="1" customHeight="1">
      <c r="A32" s="134"/>
      <c r="B32" s="135"/>
      <c r="C32" s="137"/>
      <c r="D32" s="458"/>
      <c r="E32" s="651"/>
      <c r="F32" s="14" t="s">
        <v>4</v>
      </c>
      <c r="G32" s="98" t="s">
        <v>114</v>
      </c>
      <c r="H32" s="800"/>
      <c r="I32" s="657"/>
      <c r="J32" s="651"/>
      <c r="K32" s="651"/>
      <c r="L32" s="651"/>
      <c r="M32" s="651"/>
      <c r="N32" s="651"/>
      <c r="O32" s="651"/>
      <c r="P32" s="51" t="s">
        <v>914</v>
      </c>
      <c r="Q32" s="5"/>
      <c r="R32" s="5"/>
      <c r="S32" s="5"/>
      <c r="T32" s="5"/>
      <c r="U32" s="5"/>
      <c r="V32" s="5"/>
      <c r="W32" s="5"/>
      <c r="X32" s="5"/>
      <c r="Y32" s="5"/>
      <c r="Z32" s="5"/>
    </row>
    <row r="33" spans="1:26" ht="21" hidden="1" customHeight="1">
      <c r="A33" s="134"/>
      <c r="B33" s="135"/>
      <c r="C33" s="137"/>
      <c r="D33" s="458"/>
      <c r="E33" s="652"/>
      <c r="F33" s="14" t="s">
        <v>915</v>
      </c>
      <c r="G33" s="98" t="s">
        <v>114</v>
      </c>
      <c r="H33" s="800"/>
      <c r="I33" s="657"/>
      <c r="J33" s="652"/>
      <c r="K33" s="652"/>
      <c r="L33" s="652"/>
      <c r="M33" s="652"/>
      <c r="N33" s="652"/>
      <c r="O33" s="652"/>
      <c r="P33" s="51" t="s">
        <v>916</v>
      </c>
      <c r="Q33" s="5"/>
      <c r="R33" s="5"/>
      <c r="S33" s="5"/>
      <c r="T33" s="5"/>
      <c r="U33" s="5"/>
      <c r="V33" s="5"/>
      <c r="W33" s="5"/>
      <c r="X33" s="5"/>
      <c r="Y33" s="5"/>
      <c r="Z33" s="5"/>
    </row>
    <row r="34" spans="1:26" ht="21" hidden="1" customHeight="1">
      <c r="A34" s="134"/>
      <c r="B34" s="135"/>
      <c r="C34" s="137"/>
      <c r="D34" s="458"/>
      <c r="E34" s="789" t="s">
        <v>243</v>
      </c>
      <c r="F34" s="14" t="s">
        <v>907</v>
      </c>
      <c r="G34" s="98" t="s">
        <v>114</v>
      </c>
      <c r="H34" s="800"/>
      <c r="I34" s="657"/>
      <c r="J34" s="700"/>
      <c r="K34" s="700" t="s">
        <v>908</v>
      </c>
      <c r="L34" s="761">
        <v>1</v>
      </c>
      <c r="M34" s="816"/>
      <c r="N34" s="728">
        <f>L34*M34</f>
        <v>0</v>
      </c>
      <c r="O34" s="728"/>
      <c r="P34" s="51" t="s">
        <v>909</v>
      </c>
      <c r="Q34" s="5"/>
      <c r="R34" s="5"/>
      <c r="S34" s="5"/>
      <c r="T34" s="5"/>
      <c r="U34" s="5"/>
      <c r="V34" s="5"/>
      <c r="W34" s="5"/>
      <c r="X34" s="5"/>
      <c r="Y34" s="5"/>
      <c r="Z34" s="5"/>
    </row>
    <row r="35" spans="1:26" ht="21" hidden="1" customHeight="1">
      <c r="A35" s="134"/>
      <c r="B35" s="135"/>
      <c r="C35" s="137"/>
      <c r="D35" s="458"/>
      <c r="E35" s="651"/>
      <c r="F35" s="14" t="s">
        <v>910</v>
      </c>
      <c r="G35" s="98" t="s">
        <v>114</v>
      </c>
      <c r="H35" s="800"/>
      <c r="I35" s="657"/>
      <c r="J35" s="651"/>
      <c r="K35" s="651"/>
      <c r="L35" s="651"/>
      <c r="M35" s="651"/>
      <c r="N35" s="651"/>
      <c r="O35" s="651"/>
      <c r="P35" s="51" t="s">
        <v>909</v>
      </c>
      <c r="Q35" s="5"/>
      <c r="R35" s="5"/>
      <c r="S35" s="5"/>
      <c r="T35" s="5"/>
      <c r="U35" s="5"/>
      <c r="V35" s="5"/>
      <c r="W35" s="5"/>
      <c r="X35" s="5"/>
      <c r="Y35" s="5"/>
      <c r="Z35" s="5"/>
    </row>
    <row r="36" spans="1:26" ht="21" hidden="1" customHeight="1">
      <c r="A36" s="134"/>
      <c r="B36" s="135"/>
      <c r="C36" s="137"/>
      <c r="D36" s="458"/>
      <c r="E36" s="651"/>
      <c r="F36" s="14" t="s">
        <v>911</v>
      </c>
      <c r="G36" s="98" t="s">
        <v>114</v>
      </c>
      <c r="H36" s="800"/>
      <c r="I36" s="657"/>
      <c r="J36" s="651"/>
      <c r="K36" s="651"/>
      <c r="L36" s="651"/>
      <c r="M36" s="651"/>
      <c r="N36" s="651"/>
      <c r="O36" s="651"/>
      <c r="P36" s="51" t="s">
        <v>909</v>
      </c>
      <c r="Q36" s="5"/>
      <c r="R36" s="5"/>
      <c r="S36" s="5"/>
      <c r="T36" s="5"/>
      <c r="U36" s="5"/>
      <c r="V36" s="5"/>
      <c r="W36" s="5"/>
      <c r="X36" s="5"/>
      <c r="Y36" s="5"/>
      <c r="Z36" s="5"/>
    </row>
    <row r="37" spans="1:26" ht="21" hidden="1" customHeight="1">
      <c r="A37" s="134"/>
      <c r="B37" s="135"/>
      <c r="C37" s="137"/>
      <c r="D37" s="458"/>
      <c r="E37" s="651"/>
      <c r="F37" s="14" t="s">
        <v>912</v>
      </c>
      <c r="G37" s="98" t="s">
        <v>114</v>
      </c>
      <c r="H37" s="800"/>
      <c r="I37" s="657"/>
      <c r="J37" s="651"/>
      <c r="K37" s="651"/>
      <c r="L37" s="651"/>
      <c r="M37" s="651"/>
      <c r="N37" s="651"/>
      <c r="O37" s="651"/>
      <c r="P37" s="51" t="s">
        <v>909</v>
      </c>
      <c r="Q37" s="5"/>
      <c r="R37" s="5"/>
      <c r="S37" s="5"/>
      <c r="T37" s="5"/>
      <c r="U37" s="5"/>
      <c r="V37" s="5"/>
      <c r="W37" s="5"/>
      <c r="X37" s="5"/>
      <c r="Y37" s="5"/>
      <c r="Z37" s="5"/>
    </row>
    <row r="38" spans="1:26" ht="21" hidden="1" customHeight="1">
      <c r="A38" s="134"/>
      <c r="B38" s="135"/>
      <c r="C38" s="137"/>
      <c r="D38" s="458"/>
      <c r="E38" s="651"/>
      <c r="F38" s="14" t="s">
        <v>913</v>
      </c>
      <c r="G38" s="98" t="s">
        <v>114</v>
      </c>
      <c r="H38" s="800"/>
      <c r="I38" s="657"/>
      <c r="J38" s="651"/>
      <c r="K38" s="651"/>
      <c r="L38" s="651"/>
      <c r="M38" s="651"/>
      <c r="N38" s="651"/>
      <c r="O38" s="651"/>
      <c r="P38" s="51" t="s">
        <v>909</v>
      </c>
      <c r="Q38" s="5"/>
      <c r="R38" s="5"/>
      <c r="S38" s="5"/>
      <c r="T38" s="5"/>
      <c r="U38" s="5"/>
      <c r="V38" s="5"/>
      <c r="W38" s="5"/>
      <c r="X38" s="5"/>
      <c r="Y38" s="5"/>
      <c r="Z38" s="5"/>
    </row>
    <row r="39" spans="1:26" ht="21" hidden="1" customHeight="1">
      <c r="A39" s="134"/>
      <c r="B39" s="135"/>
      <c r="C39" s="137"/>
      <c r="D39" s="458"/>
      <c r="E39" s="651"/>
      <c r="F39" s="14" t="s">
        <v>4</v>
      </c>
      <c r="G39" s="98" t="s">
        <v>114</v>
      </c>
      <c r="H39" s="800"/>
      <c r="I39" s="657"/>
      <c r="J39" s="651"/>
      <c r="K39" s="651"/>
      <c r="L39" s="651"/>
      <c r="M39" s="651"/>
      <c r="N39" s="651"/>
      <c r="O39" s="651"/>
      <c r="P39" s="51" t="s">
        <v>914</v>
      </c>
      <c r="Q39" s="5"/>
      <c r="R39" s="5"/>
      <c r="S39" s="5"/>
      <c r="T39" s="5"/>
      <c r="U39" s="5"/>
      <c r="V39" s="5"/>
      <c r="W39" s="5"/>
      <c r="X39" s="5"/>
      <c r="Y39" s="5"/>
      <c r="Z39" s="5"/>
    </row>
    <row r="40" spans="1:26" ht="21" hidden="1" customHeight="1">
      <c r="A40" s="134"/>
      <c r="B40" s="135"/>
      <c r="C40" s="137"/>
      <c r="D40" s="458"/>
      <c r="E40" s="652"/>
      <c r="F40" s="14" t="s">
        <v>915</v>
      </c>
      <c r="G40" s="98" t="s">
        <v>114</v>
      </c>
      <c r="H40" s="800"/>
      <c r="I40" s="657"/>
      <c r="J40" s="652"/>
      <c r="K40" s="652"/>
      <c r="L40" s="652"/>
      <c r="M40" s="652"/>
      <c r="N40" s="652"/>
      <c r="O40" s="652"/>
      <c r="P40" s="51" t="s">
        <v>916</v>
      </c>
      <c r="Q40" s="5"/>
      <c r="R40" s="5"/>
      <c r="S40" s="5"/>
      <c r="T40" s="5"/>
      <c r="U40" s="5"/>
      <c r="V40" s="5"/>
      <c r="W40" s="5"/>
      <c r="X40" s="5"/>
      <c r="Y40" s="5"/>
      <c r="Z40" s="5"/>
    </row>
    <row r="41" spans="1:26" ht="21" customHeight="1">
      <c r="A41" s="453"/>
      <c r="B41" s="351"/>
      <c r="C41" s="391"/>
      <c r="D41" s="454"/>
      <c r="E41" s="244" t="s">
        <v>241</v>
      </c>
      <c r="F41" s="722" t="s">
        <v>242</v>
      </c>
      <c r="G41" s="654"/>
      <c r="H41" s="654"/>
      <c r="I41" s="657"/>
      <c r="J41" s="455"/>
      <c r="K41" s="28"/>
      <c r="L41" s="258"/>
      <c r="M41" s="457"/>
      <c r="N41" s="244">
        <f>SUM(N42:N55)</f>
        <v>0</v>
      </c>
      <c r="O41" s="244"/>
      <c r="P41" s="444" t="s">
        <v>917</v>
      </c>
      <c r="Q41" s="218"/>
      <c r="R41" s="218"/>
      <c r="S41" s="218"/>
      <c r="T41" s="218"/>
      <c r="U41" s="218"/>
      <c r="V41" s="218"/>
      <c r="W41" s="218"/>
      <c r="X41" s="218"/>
      <c r="Y41" s="218"/>
      <c r="Z41" s="218"/>
    </row>
    <row r="42" spans="1:26" ht="21" hidden="1" customHeight="1">
      <c r="A42" s="134"/>
      <c r="B42" s="135"/>
      <c r="C42" s="137"/>
      <c r="D42" s="458"/>
      <c r="E42" s="789" t="s">
        <v>237</v>
      </c>
      <c r="F42" s="14" t="s">
        <v>907</v>
      </c>
      <c r="G42" s="98" t="s">
        <v>114</v>
      </c>
      <c r="H42" s="800"/>
      <c r="I42" s="657"/>
      <c r="J42" s="700"/>
      <c r="K42" s="700" t="s">
        <v>908</v>
      </c>
      <c r="L42" s="761">
        <v>1</v>
      </c>
      <c r="M42" s="816"/>
      <c r="N42" s="728">
        <f>L42*M42</f>
        <v>0</v>
      </c>
      <c r="O42" s="728"/>
      <c r="P42" s="51" t="s">
        <v>909</v>
      </c>
      <c r="Q42" s="5"/>
      <c r="R42" s="5"/>
      <c r="S42" s="5"/>
      <c r="T42" s="5"/>
      <c r="U42" s="5"/>
      <c r="V42" s="5"/>
      <c r="W42" s="5"/>
      <c r="X42" s="5"/>
      <c r="Y42" s="5"/>
      <c r="Z42" s="5"/>
    </row>
    <row r="43" spans="1:26" ht="21" hidden="1" customHeight="1">
      <c r="A43" s="134"/>
      <c r="B43" s="135"/>
      <c r="C43" s="137"/>
      <c r="D43" s="458"/>
      <c r="E43" s="651"/>
      <c r="F43" s="14" t="s">
        <v>910</v>
      </c>
      <c r="G43" s="98" t="s">
        <v>114</v>
      </c>
      <c r="H43" s="800"/>
      <c r="I43" s="657"/>
      <c r="J43" s="651"/>
      <c r="K43" s="651"/>
      <c r="L43" s="651"/>
      <c r="M43" s="651"/>
      <c r="N43" s="651"/>
      <c r="O43" s="651"/>
      <c r="P43" s="51" t="s">
        <v>909</v>
      </c>
      <c r="Q43" s="5"/>
      <c r="R43" s="5"/>
      <c r="S43" s="5"/>
      <c r="T43" s="5"/>
      <c r="U43" s="5"/>
      <c r="V43" s="5"/>
      <c r="W43" s="5"/>
      <c r="X43" s="5"/>
      <c r="Y43" s="5"/>
      <c r="Z43" s="5"/>
    </row>
    <row r="44" spans="1:26" ht="21" hidden="1" customHeight="1">
      <c r="A44" s="134"/>
      <c r="B44" s="135"/>
      <c r="C44" s="137"/>
      <c r="D44" s="458"/>
      <c r="E44" s="651"/>
      <c r="F44" s="14" t="s">
        <v>911</v>
      </c>
      <c r="G44" s="98" t="s">
        <v>114</v>
      </c>
      <c r="H44" s="800"/>
      <c r="I44" s="657"/>
      <c r="J44" s="651"/>
      <c r="K44" s="651"/>
      <c r="L44" s="651"/>
      <c r="M44" s="651"/>
      <c r="N44" s="651"/>
      <c r="O44" s="651"/>
      <c r="P44" s="51" t="s">
        <v>909</v>
      </c>
      <c r="Q44" s="5"/>
      <c r="R44" s="5"/>
      <c r="S44" s="5"/>
      <c r="T44" s="5"/>
      <c r="U44" s="5"/>
      <c r="V44" s="5"/>
      <c r="W44" s="5"/>
      <c r="X44" s="5"/>
      <c r="Y44" s="5"/>
      <c r="Z44" s="5"/>
    </row>
    <row r="45" spans="1:26" ht="21" hidden="1" customHeight="1">
      <c r="A45" s="134"/>
      <c r="B45" s="135"/>
      <c r="C45" s="137"/>
      <c r="D45" s="458"/>
      <c r="E45" s="651"/>
      <c r="F45" s="14" t="s">
        <v>912</v>
      </c>
      <c r="G45" s="98" t="s">
        <v>114</v>
      </c>
      <c r="H45" s="800"/>
      <c r="I45" s="657"/>
      <c r="J45" s="651"/>
      <c r="K45" s="651"/>
      <c r="L45" s="651"/>
      <c r="M45" s="651"/>
      <c r="N45" s="651"/>
      <c r="O45" s="651"/>
      <c r="P45" s="51" t="s">
        <v>909</v>
      </c>
      <c r="Q45" s="5"/>
      <c r="R45" s="5"/>
      <c r="S45" s="5"/>
      <c r="T45" s="5"/>
      <c r="U45" s="5"/>
      <c r="V45" s="5"/>
      <c r="W45" s="5"/>
      <c r="X45" s="5"/>
      <c r="Y45" s="5"/>
      <c r="Z45" s="5"/>
    </row>
    <row r="46" spans="1:26" ht="21" hidden="1" customHeight="1">
      <c r="A46" s="134"/>
      <c r="B46" s="135"/>
      <c r="C46" s="137"/>
      <c r="D46" s="458"/>
      <c r="E46" s="651"/>
      <c r="F46" s="14" t="s">
        <v>913</v>
      </c>
      <c r="G46" s="98" t="s">
        <v>114</v>
      </c>
      <c r="H46" s="800"/>
      <c r="I46" s="657"/>
      <c r="J46" s="651"/>
      <c r="K46" s="651"/>
      <c r="L46" s="651"/>
      <c r="M46" s="651"/>
      <c r="N46" s="651"/>
      <c r="O46" s="651"/>
      <c r="P46" s="51" t="s">
        <v>909</v>
      </c>
      <c r="Q46" s="5"/>
      <c r="R46" s="5"/>
      <c r="S46" s="5"/>
      <c r="T46" s="5"/>
      <c r="U46" s="5"/>
      <c r="V46" s="5"/>
      <c r="W46" s="5"/>
      <c r="X46" s="5"/>
      <c r="Y46" s="5"/>
      <c r="Z46" s="5"/>
    </row>
    <row r="47" spans="1:26" ht="21" hidden="1" customHeight="1">
      <c r="A47" s="134"/>
      <c r="B47" s="135"/>
      <c r="C47" s="137"/>
      <c r="D47" s="458"/>
      <c r="E47" s="651"/>
      <c r="F47" s="14" t="s">
        <v>4</v>
      </c>
      <c r="G47" s="98" t="s">
        <v>114</v>
      </c>
      <c r="H47" s="800"/>
      <c r="I47" s="657"/>
      <c r="J47" s="651"/>
      <c r="K47" s="651"/>
      <c r="L47" s="651"/>
      <c r="M47" s="651"/>
      <c r="N47" s="651"/>
      <c r="O47" s="651"/>
      <c r="P47" s="51" t="s">
        <v>914</v>
      </c>
      <c r="Q47" s="5"/>
      <c r="R47" s="5"/>
      <c r="S47" s="5"/>
      <c r="T47" s="5"/>
      <c r="U47" s="5"/>
      <c r="V47" s="5"/>
      <c r="W47" s="5"/>
      <c r="X47" s="5"/>
      <c r="Y47" s="5"/>
      <c r="Z47" s="5"/>
    </row>
    <row r="48" spans="1:26" ht="21" hidden="1" customHeight="1">
      <c r="A48" s="134"/>
      <c r="B48" s="135"/>
      <c r="C48" s="137"/>
      <c r="D48" s="458"/>
      <c r="E48" s="652"/>
      <c r="F48" s="14" t="s">
        <v>915</v>
      </c>
      <c r="G48" s="98" t="s">
        <v>114</v>
      </c>
      <c r="H48" s="800"/>
      <c r="I48" s="657"/>
      <c r="J48" s="652"/>
      <c r="K48" s="652"/>
      <c r="L48" s="652"/>
      <c r="M48" s="652"/>
      <c r="N48" s="652"/>
      <c r="O48" s="652"/>
      <c r="P48" s="51" t="s">
        <v>916</v>
      </c>
      <c r="Q48" s="5"/>
      <c r="R48" s="5"/>
      <c r="S48" s="5"/>
      <c r="T48" s="5"/>
      <c r="U48" s="5"/>
      <c r="V48" s="5"/>
      <c r="W48" s="5"/>
      <c r="X48" s="5"/>
      <c r="Y48" s="5"/>
      <c r="Z48" s="5"/>
    </row>
    <row r="49" spans="1:26" ht="21" hidden="1" customHeight="1">
      <c r="A49" s="134"/>
      <c r="B49" s="135"/>
      <c r="C49" s="137"/>
      <c r="D49" s="458"/>
      <c r="E49" s="789" t="s">
        <v>243</v>
      </c>
      <c r="F49" s="14" t="s">
        <v>907</v>
      </c>
      <c r="G49" s="98" t="s">
        <v>114</v>
      </c>
      <c r="H49" s="800"/>
      <c r="I49" s="657"/>
      <c r="J49" s="700"/>
      <c r="K49" s="700" t="s">
        <v>908</v>
      </c>
      <c r="L49" s="761">
        <v>1</v>
      </c>
      <c r="M49" s="816"/>
      <c r="N49" s="728">
        <f>L49*M49</f>
        <v>0</v>
      </c>
      <c r="O49" s="728"/>
      <c r="P49" s="51" t="s">
        <v>909</v>
      </c>
      <c r="Q49" s="5"/>
      <c r="R49" s="5"/>
      <c r="S49" s="5"/>
      <c r="T49" s="5"/>
      <c r="U49" s="5"/>
      <c r="V49" s="5"/>
      <c r="W49" s="5"/>
      <c r="X49" s="5"/>
      <c r="Y49" s="5"/>
      <c r="Z49" s="5"/>
    </row>
    <row r="50" spans="1:26" ht="21" hidden="1" customHeight="1">
      <c r="A50" s="134"/>
      <c r="B50" s="135"/>
      <c r="C50" s="137"/>
      <c r="D50" s="458"/>
      <c r="E50" s="651"/>
      <c r="F50" s="14" t="s">
        <v>910</v>
      </c>
      <c r="G50" s="98" t="s">
        <v>114</v>
      </c>
      <c r="H50" s="800"/>
      <c r="I50" s="657"/>
      <c r="J50" s="651"/>
      <c r="K50" s="651"/>
      <c r="L50" s="651"/>
      <c r="M50" s="651"/>
      <c r="N50" s="651"/>
      <c r="O50" s="651"/>
      <c r="P50" s="51" t="s">
        <v>909</v>
      </c>
      <c r="Q50" s="5"/>
      <c r="R50" s="5"/>
      <c r="S50" s="5"/>
      <c r="T50" s="5"/>
      <c r="U50" s="5"/>
      <c r="V50" s="5"/>
      <c r="W50" s="5"/>
      <c r="X50" s="5"/>
      <c r="Y50" s="5"/>
      <c r="Z50" s="5"/>
    </row>
    <row r="51" spans="1:26" ht="21" hidden="1" customHeight="1">
      <c r="A51" s="134"/>
      <c r="B51" s="135"/>
      <c r="C51" s="137"/>
      <c r="D51" s="458"/>
      <c r="E51" s="651"/>
      <c r="F51" s="14" t="s">
        <v>911</v>
      </c>
      <c r="G51" s="98" t="s">
        <v>114</v>
      </c>
      <c r="H51" s="800"/>
      <c r="I51" s="657"/>
      <c r="J51" s="651"/>
      <c r="K51" s="651"/>
      <c r="L51" s="651"/>
      <c r="M51" s="651"/>
      <c r="N51" s="651"/>
      <c r="O51" s="651"/>
      <c r="P51" s="51" t="s">
        <v>909</v>
      </c>
      <c r="Q51" s="5"/>
      <c r="R51" s="5"/>
      <c r="S51" s="5"/>
      <c r="T51" s="5"/>
      <c r="U51" s="5"/>
      <c r="V51" s="5"/>
      <c r="W51" s="5"/>
      <c r="X51" s="5"/>
      <c r="Y51" s="5"/>
      <c r="Z51" s="5"/>
    </row>
    <row r="52" spans="1:26" ht="21" hidden="1" customHeight="1">
      <c r="A52" s="134"/>
      <c r="B52" s="135"/>
      <c r="C52" s="137"/>
      <c r="D52" s="458"/>
      <c r="E52" s="651"/>
      <c r="F52" s="14" t="s">
        <v>912</v>
      </c>
      <c r="G52" s="98" t="s">
        <v>114</v>
      </c>
      <c r="H52" s="800"/>
      <c r="I52" s="657"/>
      <c r="J52" s="651"/>
      <c r="K52" s="651"/>
      <c r="L52" s="651"/>
      <c r="M52" s="651"/>
      <c r="N52" s="651"/>
      <c r="O52" s="651"/>
      <c r="P52" s="51" t="s">
        <v>909</v>
      </c>
      <c r="Q52" s="5"/>
      <c r="R52" s="5"/>
      <c r="S52" s="5"/>
      <c r="T52" s="5"/>
      <c r="U52" s="5"/>
      <c r="V52" s="5"/>
      <c r="W52" s="5"/>
      <c r="X52" s="5"/>
      <c r="Y52" s="5"/>
      <c r="Z52" s="5"/>
    </row>
    <row r="53" spans="1:26" ht="21" hidden="1" customHeight="1">
      <c r="A53" s="134"/>
      <c r="B53" s="135"/>
      <c r="C53" s="137"/>
      <c r="D53" s="458"/>
      <c r="E53" s="651"/>
      <c r="F53" s="14" t="s">
        <v>913</v>
      </c>
      <c r="G53" s="98" t="s">
        <v>114</v>
      </c>
      <c r="H53" s="800"/>
      <c r="I53" s="657"/>
      <c r="J53" s="651"/>
      <c r="K53" s="651"/>
      <c r="L53" s="651"/>
      <c r="M53" s="651"/>
      <c r="N53" s="651"/>
      <c r="O53" s="651"/>
      <c r="P53" s="51" t="s">
        <v>909</v>
      </c>
      <c r="Q53" s="5"/>
      <c r="R53" s="5"/>
      <c r="S53" s="5"/>
      <c r="T53" s="5"/>
      <c r="U53" s="5"/>
      <c r="V53" s="5"/>
      <c r="W53" s="5"/>
      <c r="X53" s="5"/>
      <c r="Y53" s="5"/>
      <c r="Z53" s="5"/>
    </row>
    <row r="54" spans="1:26" ht="21" hidden="1" customHeight="1">
      <c r="A54" s="134"/>
      <c r="B54" s="135"/>
      <c r="C54" s="137"/>
      <c r="D54" s="458"/>
      <c r="E54" s="651"/>
      <c r="F54" s="14" t="s">
        <v>4</v>
      </c>
      <c r="G54" s="98" t="s">
        <v>114</v>
      </c>
      <c r="H54" s="800"/>
      <c r="I54" s="657"/>
      <c r="J54" s="651"/>
      <c r="K54" s="651"/>
      <c r="L54" s="651"/>
      <c r="M54" s="651"/>
      <c r="N54" s="651"/>
      <c r="O54" s="651"/>
      <c r="P54" s="51" t="s">
        <v>914</v>
      </c>
      <c r="Q54" s="5"/>
      <c r="R54" s="5"/>
      <c r="S54" s="5"/>
      <c r="T54" s="5"/>
      <c r="U54" s="5"/>
      <c r="V54" s="5"/>
      <c r="W54" s="5"/>
      <c r="X54" s="5"/>
      <c r="Y54" s="5"/>
      <c r="Z54" s="5"/>
    </row>
    <row r="55" spans="1:26" ht="21" hidden="1" customHeight="1">
      <c r="A55" s="134"/>
      <c r="B55" s="135"/>
      <c r="C55" s="137"/>
      <c r="D55" s="458"/>
      <c r="E55" s="652"/>
      <c r="F55" s="14" t="s">
        <v>915</v>
      </c>
      <c r="G55" s="98" t="s">
        <v>114</v>
      </c>
      <c r="H55" s="800"/>
      <c r="I55" s="657"/>
      <c r="J55" s="652"/>
      <c r="K55" s="652"/>
      <c r="L55" s="652"/>
      <c r="M55" s="652"/>
      <c r="N55" s="652"/>
      <c r="O55" s="652"/>
      <c r="P55" s="51" t="s">
        <v>916</v>
      </c>
      <c r="Q55" s="5"/>
      <c r="R55" s="5"/>
      <c r="S55" s="5"/>
      <c r="T55" s="5"/>
      <c r="U55" s="5"/>
      <c r="V55" s="5"/>
      <c r="W55" s="5"/>
      <c r="X55" s="5"/>
      <c r="Y55" s="5"/>
      <c r="Z55" s="5"/>
    </row>
    <row r="56" spans="1:26" ht="39.75" customHeight="1">
      <c r="A56" s="437"/>
      <c r="B56" s="114"/>
      <c r="C56" s="391"/>
      <c r="D56" s="451" t="s">
        <v>39</v>
      </c>
      <c r="E56" s="797" t="s">
        <v>918</v>
      </c>
      <c r="F56" s="654"/>
      <c r="G56" s="654"/>
      <c r="H56" s="654"/>
      <c r="I56" s="657"/>
      <c r="J56" s="452"/>
      <c r="K56" s="234"/>
      <c r="L56" s="255"/>
      <c r="M56" s="286"/>
      <c r="N56" s="238">
        <f>N57+N76</f>
        <v>0</v>
      </c>
      <c r="O56" s="238"/>
      <c r="P56" s="444" t="s">
        <v>905</v>
      </c>
      <c r="Q56" s="157"/>
      <c r="R56" s="157"/>
      <c r="S56" s="157"/>
      <c r="T56" s="157"/>
      <c r="U56" s="157"/>
      <c r="V56" s="157"/>
      <c r="W56" s="157"/>
      <c r="X56" s="157"/>
      <c r="Y56" s="157"/>
      <c r="Z56" s="157"/>
    </row>
    <row r="57" spans="1:26" ht="21" customHeight="1">
      <c r="A57" s="453"/>
      <c r="B57" s="351"/>
      <c r="C57" s="391"/>
      <c r="D57" s="454"/>
      <c r="E57" s="244" t="s">
        <v>239</v>
      </c>
      <c r="F57" s="722" t="s">
        <v>245</v>
      </c>
      <c r="G57" s="654"/>
      <c r="H57" s="654"/>
      <c r="I57" s="657"/>
      <c r="J57" s="455"/>
      <c r="K57" s="28"/>
      <c r="L57" s="258"/>
      <c r="M57" s="457"/>
      <c r="N57" s="244">
        <f>SUM(N58:N75)</f>
        <v>0</v>
      </c>
      <c r="O57" s="244"/>
      <c r="P57" s="444" t="s">
        <v>919</v>
      </c>
      <c r="Q57" s="218"/>
      <c r="R57" s="218"/>
      <c r="S57" s="218"/>
      <c r="T57" s="218"/>
      <c r="U57" s="218"/>
      <c r="V57" s="218"/>
      <c r="W57" s="218"/>
      <c r="X57" s="218"/>
      <c r="Y57" s="218"/>
      <c r="Z57" s="218"/>
    </row>
    <row r="58" spans="1:26" ht="21" hidden="1" customHeight="1">
      <c r="A58" s="134"/>
      <c r="B58" s="135"/>
      <c r="C58" s="137"/>
      <c r="D58" s="458"/>
      <c r="E58" s="789" t="s">
        <v>237</v>
      </c>
      <c r="F58" s="14" t="s">
        <v>920</v>
      </c>
      <c r="G58" s="98" t="s">
        <v>114</v>
      </c>
      <c r="H58" s="787"/>
      <c r="I58" s="657"/>
      <c r="J58" s="700"/>
      <c r="K58" s="700" t="s">
        <v>921</v>
      </c>
      <c r="L58" s="700">
        <v>1</v>
      </c>
      <c r="M58" s="807"/>
      <c r="N58" s="700">
        <f>L58*M58</f>
        <v>0</v>
      </c>
      <c r="O58" s="700"/>
      <c r="P58" s="51" t="s">
        <v>909</v>
      </c>
      <c r="Q58" s="5"/>
      <c r="R58" s="5"/>
      <c r="S58" s="5"/>
      <c r="T58" s="5"/>
      <c r="U58" s="5"/>
      <c r="V58" s="5"/>
      <c r="W58" s="5"/>
      <c r="X58" s="5"/>
      <c r="Y58" s="5"/>
      <c r="Z58" s="5"/>
    </row>
    <row r="59" spans="1:26" ht="21" hidden="1" customHeight="1">
      <c r="A59" s="134"/>
      <c r="B59" s="135"/>
      <c r="C59" s="137"/>
      <c r="D59" s="458"/>
      <c r="E59" s="651"/>
      <c r="F59" s="14" t="s">
        <v>922</v>
      </c>
      <c r="G59" s="98" t="s">
        <v>114</v>
      </c>
      <c r="H59" s="787"/>
      <c r="I59" s="657"/>
      <c r="J59" s="651"/>
      <c r="K59" s="651"/>
      <c r="L59" s="651"/>
      <c r="M59" s="651"/>
      <c r="N59" s="651"/>
      <c r="O59" s="651"/>
      <c r="P59" s="51" t="s">
        <v>909</v>
      </c>
      <c r="Q59" s="5"/>
      <c r="R59" s="5"/>
      <c r="S59" s="5"/>
      <c r="T59" s="5"/>
      <c r="U59" s="5"/>
      <c r="V59" s="5"/>
      <c r="W59" s="5"/>
      <c r="X59" s="5"/>
      <c r="Y59" s="5"/>
      <c r="Z59" s="5"/>
    </row>
    <row r="60" spans="1:26" ht="21" hidden="1" customHeight="1">
      <c r="A60" s="134"/>
      <c r="B60" s="135"/>
      <c r="C60" s="137"/>
      <c r="D60" s="458"/>
      <c r="E60" s="651"/>
      <c r="F60" s="14" t="s">
        <v>913</v>
      </c>
      <c r="G60" s="98" t="s">
        <v>114</v>
      </c>
      <c r="H60" s="787"/>
      <c r="I60" s="657"/>
      <c r="J60" s="651"/>
      <c r="K60" s="651"/>
      <c r="L60" s="651"/>
      <c r="M60" s="651"/>
      <c r="N60" s="651"/>
      <c r="O60" s="651"/>
      <c r="P60" s="51" t="s">
        <v>909</v>
      </c>
      <c r="Q60" s="5"/>
      <c r="R60" s="5"/>
      <c r="S60" s="5"/>
      <c r="T60" s="5"/>
      <c r="U60" s="5"/>
      <c r="V60" s="5"/>
      <c r="W60" s="5"/>
      <c r="X60" s="5"/>
      <c r="Y60" s="5"/>
      <c r="Z60" s="5"/>
    </row>
    <row r="61" spans="1:26" ht="21" hidden="1" customHeight="1">
      <c r="A61" s="134"/>
      <c r="B61" s="135"/>
      <c r="C61" s="137"/>
      <c r="D61" s="458"/>
      <c r="E61" s="651"/>
      <c r="F61" s="14" t="s">
        <v>907</v>
      </c>
      <c r="G61" s="98" t="s">
        <v>114</v>
      </c>
      <c r="H61" s="787"/>
      <c r="I61" s="657"/>
      <c r="J61" s="651"/>
      <c r="K61" s="651"/>
      <c r="L61" s="651"/>
      <c r="M61" s="651"/>
      <c r="N61" s="651"/>
      <c r="O61" s="651"/>
      <c r="P61" s="51" t="s">
        <v>909</v>
      </c>
      <c r="Q61" s="5"/>
      <c r="R61" s="5"/>
      <c r="S61" s="5"/>
      <c r="T61" s="5"/>
      <c r="U61" s="5"/>
      <c r="V61" s="5"/>
      <c r="W61" s="5"/>
      <c r="X61" s="5"/>
      <c r="Y61" s="5"/>
      <c r="Z61" s="5"/>
    </row>
    <row r="62" spans="1:26" ht="21" hidden="1" customHeight="1">
      <c r="A62" s="134"/>
      <c r="B62" s="135"/>
      <c r="C62" s="137"/>
      <c r="D62" s="458"/>
      <c r="E62" s="651"/>
      <c r="F62" s="14" t="s">
        <v>923</v>
      </c>
      <c r="G62" s="98" t="s">
        <v>114</v>
      </c>
      <c r="H62" s="787"/>
      <c r="I62" s="657"/>
      <c r="J62" s="651"/>
      <c r="K62" s="651"/>
      <c r="L62" s="651"/>
      <c r="M62" s="651"/>
      <c r="N62" s="651"/>
      <c r="O62" s="651"/>
      <c r="P62" s="51" t="s">
        <v>909</v>
      </c>
      <c r="Q62" s="5"/>
      <c r="R62" s="5"/>
      <c r="S62" s="5"/>
      <c r="T62" s="5"/>
      <c r="U62" s="5"/>
      <c r="V62" s="5"/>
      <c r="W62" s="5"/>
      <c r="X62" s="5"/>
      <c r="Y62" s="5"/>
      <c r="Z62" s="5"/>
    </row>
    <row r="63" spans="1:26" ht="21" hidden="1" customHeight="1">
      <c r="A63" s="134"/>
      <c r="B63" s="135"/>
      <c r="C63" s="137"/>
      <c r="D63" s="458"/>
      <c r="E63" s="651"/>
      <c r="F63" s="14" t="s">
        <v>911</v>
      </c>
      <c r="G63" s="98" t="s">
        <v>114</v>
      </c>
      <c r="H63" s="787"/>
      <c r="I63" s="657"/>
      <c r="J63" s="651"/>
      <c r="K63" s="651"/>
      <c r="L63" s="651"/>
      <c r="M63" s="651"/>
      <c r="N63" s="651"/>
      <c r="O63" s="651"/>
      <c r="P63" s="51" t="s">
        <v>909</v>
      </c>
      <c r="Q63" s="5"/>
      <c r="R63" s="5"/>
      <c r="S63" s="5"/>
      <c r="T63" s="5"/>
      <c r="U63" s="5"/>
      <c r="V63" s="5"/>
      <c r="W63" s="5"/>
      <c r="X63" s="5"/>
      <c r="Y63" s="5"/>
      <c r="Z63" s="5"/>
    </row>
    <row r="64" spans="1:26" ht="21" hidden="1" customHeight="1">
      <c r="A64" s="134"/>
      <c r="B64" s="135"/>
      <c r="C64" s="137"/>
      <c r="D64" s="458"/>
      <c r="E64" s="651"/>
      <c r="F64" s="14" t="s">
        <v>912</v>
      </c>
      <c r="G64" s="98" t="s">
        <v>114</v>
      </c>
      <c r="H64" s="787"/>
      <c r="I64" s="657"/>
      <c r="J64" s="651"/>
      <c r="K64" s="651"/>
      <c r="L64" s="651"/>
      <c r="M64" s="651"/>
      <c r="N64" s="651"/>
      <c r="O64" s="651"/>
      <c r="P64" s="51" t="s">
        <v>909</v>
      </c>
      <c r="Q64" s="5"/>
      <c r="R64" s="5"/>
      <c r="S64" s="5"/>
      <c r="T64" s="5"/>
      <c r="U64" s="5"/>
      <c r="V64" s="5"/>
      <c r="W64" s="5"/>
      <c r="X64" s="5"/>
      <c r="Y64" s="5"/>
      <c r="Z64" s="5"/>
    </row>
    <row r="65" spans="1:26" ht="21" hidden="1" customHeight="1">
      <c r="A65" s="134"/>
      <c r="B65" s="135"/>
      <c r="C65" s="137"/>
      <c r="D65" s="458"/>
      <c r="E65" s="651"/>
      <c r="F65" s="14" t="s">
        <v>4</v>
      </c>
      <c r="G65" s="98" t="s">
        <v>114</v>
      </c>
      <c r="H65" s="787"/>
      <c r="I65" s="657"/>
      <c r="J65" s="651"/>
      <c r="K65" s="651"/>
      <c r="L65" s="651"/>
      <c r="M65" s="651"/>
      <c r="N65" s="651"/>
      <c r="O65" s="651"/>
      <c r="P65" s="51" t="s">
        <v>914</v>
      </c>
      <c r="Q65" s="5"/>
      <c r="R65" s="5"/>
      <c r="S65" s="5"/>
      <c r="T65" s="5"/>
      <c r="U65" s="5"/>
      <c r="V65" s="5"/>
      <c r="W65" s="5"/>
      <c r="X65" s="5"/>
      <c r="Y65" s="5"/>
      <c r="Z65" s="5"/>
    </row>
    <row r="66" spans="1:26" ht="21" hidden="1" customHeight="1">
      <c r="A66" s="134"/>
      <c r="B66" s="135"/>
      <c r="C66" s="137"/>
      <c r="D66" s="458"/>
      <c r="E66" s="652"/>
      <c r="F66" s="14" t="s">
        <v>915</v>
      </c>
      <c r="G66" s="98" t="s">
        <v>114</v>
      </c>
      <c r="H66" s="787"/>
      <c r="I66" s="657"/>
      <c r="J66" s="652"/>
      <c r="K66" s="652"/>
      <c r="L66" s="652"/>
      <c r="M66" s="652"/>
      <c r="N66" s="652"/>
      <c r="O66" s="652"/>
      <c r="P66" s="51" t="s">
        <v>916</v>
      </c>
      <c r="Q66" s="5"/>
      <c r="R66" s="5"/>
      <c r="S66" s="5"/>
      <c r="T66" s="5"/>
      <c r="U66" s="5"/>
      <c r="V66" s="5"/>
      <c r="W66" s="5"/>
      <c r="X66" s="5"/>
      <c r="Y66" s="5"/>
      <c r="Z66" s="5"/>
    </row>
    <row r="67" spans="1:26" ht="21" hidden="1" customHeight="1">
      <c r="A67" s="134"/>
      <c r="B67" s="135"/>
      <c r="C67" s="137"/>
      <c r="D67" s="458"/>
      <c r="E67" s="789" t="s">
        <v>243</v>
      </c>
      <c r="F67" s="14" t="s">
        <v>920</v>
      </c>
      <c r="G67" s="98" t="s">
        <v>114</v>
      </c>
      <c r="H67" s="787"/>
      <c r="I67" s="657"/>
      <c r="J67" s="700"/>
      <c r="K67" s="700" t="s">
        <v>921</v>
      </c>
      <c r="L67" s="700">
        <v>1</v>
      </c>
      <c r="M67" s="807"/>
      <c r="N67" s="700">
        <f>L67*M67</f>
        <v>0</v>
      </c>
      <c r="O67" s="700"/>
      <c r="P67" s="51" t="s">
        <v>909</v>
      </c>
      <c r="Q67" s="5"/>
      <c r="R67" s="5"/>
      <c r="S67" s="5"/>
      <c r="T67" s="5"/>
      <c r="U67" s="5"/>
      <c r="V67" s="5"/>
      <c r="W67" s="5"/>
      <c r="X67" s="5"/>
      <c r="Y67" s="5"/>
      <c r="Z67" s="5"/>
    </row>
    <row r="68" spans="1:26" ht="21" hidden="1" customHeight="1">
      <c r="A68" s="134"/>
      <c r="B68" s="135"/>
      <c r="C68" s="137"/>
      <c r="D68" s="458"/>
      <c r="E68" s="651"/>
      <c r="F68" s="14" t="s">
        <v>922</v>
      </c>
      <c r="G68" s="98" t="s">
        <v>114</v>
      </c>
      <c r="H68" s="787"/>
      <c r="I68" s="657"/>
      <c r="J68" s="651"/>
      <c r="K68" s="651"/>
      <c r="L68" s="651"/>
      <c r="M68" s="651"/>
      <c r="N68" s="651"/>
      <c r="O68" s="651"/>
      <c r="P68" s="51" t="s">
        <v>909</v>
      </c>
      <c r="Q68" s="5"/>
      <c r="R68" s="5"/>
      <c r="S68" s="5"/>
      <c r="T68" s="5"/>
      <c r="U68" s="5"/>
      <c r="V68" s="5"/>
      <c r="W68" s="5"/>
      <c r="X68" s="5"/>
      <c r="Y68" s="5"/>
      <c r="Z68" s="5"/>
    </row>
    <row r="69" spans="1:26" ht="21" hidden="1" customHeight="1">
      <c r="A69" s="134"/>
      <c r="B69" s="135"/>
      <c r="C69" s="137"/>
      <c r="D69" s="458"/>
      <c r="E69" s="651"/>
      <c r="F69" s="14" t="s">
        <v>913</v>
      </c>
      <c r="G69" s="98" t="s">
        <v>114</v>
      </c>
      <c r="H69" s="787"/>
      <c r="I69" s="657"/>
      <c r="J69" s="651"/>
      <c r="K69" s="651"/>
      <c r="L69" s="651"/>
      <c r="M69" s="651"/>
      <c r="N69" s="651"/>
      <c r="O69" s="651"/>
      <c r="P69" s="51" t="s">
        <v>909</v>
      </c>
      <c r="Q69" s="5"/>
      <c r="R69" s="5"/>
      <c r="S69" s="5"/>
      <c r="T69" s="5"/>
      <c r="U69" s="5"/>
      <c r="V69" s="5"/>
      <c r="W69" s="5"/>
      <c r="X69" s="5"/>
      <c r="Y69" s="5"/>
      <c r="Z69" s="5"/>
    </row>
    <row r="70" spans="1:26" ht="21" hidden="1" customHeight="1">
      <c r="A70" s="134"/>
      <c r="B70" s="135"/>
      <c r="C70" s="137"/>
      <c r="D70" s="458"/>
      <c r="E70" s="651"/>
      <c r="F70" s="14" t="s">
        <v>907</v>
      </c>
      <c r="G70" s="98" t="s">
        <v>114</v>
      </c>
      <c r="H70" s="787"/>
      <c r="I70" s="657"/>
      <c r="J70" s="651"/>
      <c r="K70" s="651"/>
      <c r="L70" s="651"/>
      <c r="M70" s="651"/>
      <c r="N70" s="651"/>
      <c r="O70" s="651"/>
      <c r="P70" s="51" t="s">
        <v>909</v>
      </c>
      <c r="Q70" s="5"/>
      <c r="R70" s="5"/>
      <c r="S70" s="5"/>
      <c r="T70" s="5"/>
      <c r="U70" s="5"/>
      <c r="V70" s="5"/>
      <c r="W70" s="5"/>
      <c r="X70" s="5"/>
      <c r="Y70" s="5"/>
      <c r="Z70" s="5"/>
    </row>
    <row r="71" spans="1:26" ht="21" hidden="1" customHeight="1">
      <c r="A71" s="134"/>
      <c r="B71" s="135"/>
      <c r="C71" s="137"/>
      <c r="D71" s="458"/>
      <c r="E71" s="651"/>
      <c r="F71" s="14" t="s">
        <v>923</v>
      </c>
      <c r="G71" s="98" t="s">
        <v>114</v>
      </c>
      <c r="H71" s="787"/>
      <c r="I71" s="657"/>
      <c r="J71" s="651"/>
      <c r="K71" s="651"/>
      <c r="L71" s="651"/>
      <c r="M71" s="651"/>
      <c r="N71" s="651"/>
      <c r="O71" s="651"/>
      <c r="P71" s="51" t="s">
        <v>909</v>
      </c>
      <c r="Q71" s="5"/>
      <c r="R71" s="5"/>
      <c r="S71" s="5"/>
      <c r="T71" s="5"/>
      <c r="U71" s="5"/>
      <c r="V71" s="5"/>
      <c r="W71" s="5"/>
      <c r="X71" s="5"/>
      <c r="Y71" s="5"/>
      <c r="Z71" s="5"/>
    </row>
    <row r="72" spans="1:26" ht="21" hidden="1" customHeight="1">
      <c r="A72" s="134"/>
      <c r="B72" s="135"/>
      <c r="C72" s="137"/>
      <c r="D72" s="458"/>
      <c r="E72" s="651"/>
      <c r="F72" s="14" t="s">
        <v>911</v>
      </c>
      <c r="G72" s="98" t="s">
        <v>114</v>
      </c>
      <c r="H72" s="787"/>
      <c r="I72" s="657"/>
      <c r="J72" s="651"/>
      <c r="K72" s="651"/>
      <c r="L72" s="651"/>
      <c r="M72" s="651"/>
      <c r="N72" s="651"/>
      <c r="O72" s="651"/>
      <c r="P72" s="51" t="s">
        <v>909</v>
      </c>
      <c r="Q72" s="5"/>
      <c r="R72" s="5"/>
      <c r="S72" s="5"/>
      <c r="T72" s="5"/>
      <c r="U72" s="5"/>
      <c r="V72" s="5"/>
      <c r="W72" s="5"/>
      <c r="X72" s="5"/>
      <c r="Y72" s="5"/>
      <c r="Z72" s="5"/>
    </row>
    <row r="73" spans="1:26" ht="21" hidden="1" customHeight="1">
      <c r="A73" s="134"/>
      <c r="B73" s="135"/>
      <c r="C73" s="137"/>
      <c r="D73" s="458"/>
      <c r="E73" s="651"/>
      <c r="F73" s="14" t="s">
        <v>912</v>
      </c>
      <c r="G73" s="98" t="s">
        <v>114</v>
      </c>
      <c r="H73" s="787"/>
      <c r="I73" s="657"/>
      <c r="J73" s="651"/>
      <c r="K73" s="651"/>
      <c r="L73" s="651"/>
      <c r="M73" s="651"/>
      <c r="N73" s="651"/>
      <c r="O73" s="651"/>
      <c r="P73" s="51" t="s">
        <v>909</v>
      </c>
      <c r="Q73" s="5"/>
      <c r="R73" s="5"/>
      <c r="S73" s="5"/>
      <c r="T73" s="5"/>
      <c r="U73" s="5"/>
      <c r="V73" s="5"/>
      <c r="W73" s="5"/>
      <c r="X73" s="5"/>
      <c r="Y73" s="5"/>
      <c r="Z73" s="5"/>
    </row>
    <row r="74" spans="1:26" ht="21" hidden="1" customHeight="1">
      <c r="A74" s="134"/>
      <c r="B74" s="135"/>
      <c r="C74" s="137"/>
      <c r="D74" s="458"/>
      <c r="E74" s="651"/>
      <c r="F74" s="14" t="s">
        <v>4</v>
      </c>
      <c r="G74" s="98" t="s">
        <v>114</v>
      </c>
      <c r="H74" s="787"/>
      <c r="I74" s="657"/>
      <c r="J74" s="651"/>
      <c r="K74" s="651"/>
      <c r="L74" s="651"/>
      <c r="M74" s="651"/>
      <c r="N74" s="651"/>
      <c r="O74" s="651"/>
      <c r="P74" s="51" t="s">
        <v>914</v>
      </c>
      <c r="Q74" s="5"/>
      <c r="R74" s="5"/>
      <c r="S74" s="5"/>
      <c r="T74" s="5"/>
      <c r="U74" s="5"/>
      <c r="V74" s="5"/>
      <c r="W74" s="5"/>
      <c r="X74" s="5"/>
      <c r="Y74" s="5"/>
      <c r="Z74" s="5"/>
    </row>
    <row r="75" spans="1:26" ht="21" hidden="1" customHeight="1">
      <c r="A75" s="134"/>
      <c r="B75" s="135"/>
      <c r="C75" s="137"/>
      <c r="D75" s="458"/>
      <c r="E75" s="652"/>
      <c r="F75" s="14" t="s">
        <v>915</v>
      </c>
      <c r="G75" s="98" t="s">
        <v>114</v>
      </c>
      <c r="H75" s="787"/>
      <c r="I75" s="657"/>
      <c r="J75" s="652"/>
      <c r="K75" s="652"/>
      <c r="L75" s="652"/>
      <c r="M75" s="652"/>
      <c r="N75" s="652"/>
      <c r="O75" s="652"/>
      <c r="P75" s="51" t="s">
        <v>916</v>
      </c>
      <c r="Q75" s="5"/>
      <c r="R75" s="5"/>
      <c r="S75" s="5"/>
      <c r="T75" s="5"/>
      <c r="U75" s="5"/>
      <c r="V75" s="5"/>
      <c r="W75" s="5"/>
      <c r="X75" s="5"/>
      <c r="Y75" s="5"/>
      <c r="Z75" s="5"/>
    </row>
    <row r="76" spans="1:26" ht="21" customHeight="1">
      <c r="A76" s="453"/>
      <c r="B76" s="351"/>
      <c r="C76" s="391"/>
      <c r="D76" s="454"/>
      <c r="E76" s="244" t="s">
        <v>241</v>
      </c>
      <c r="F76" s="722" t="s">
        <v>246</v>
      </c>
      <c r="G76" s="654"/>
      <c r="H76" s="654"/>
      <c r="I76" s="657"/>
      <c r="J76" s="455"/>
      <c r="K76" s="28"/>
      <c r="L76" s="258"/>
      <c r="M76" s="457"/>
      <c r="N76" s="244">
        <f>SUM(N77:N94)</f>
        <v>0</v>
      </c>
      <c r="O76" s="244"/>
      <c r="P76" s="444" t="s">
        <v>924</v>
      </c>
      <c r="Q76" s="218"/>
      <c r="R76" s="218"/>
      <c r="S76" s="218"/>
      <c r="T76" s="218"/>
      <c r="U76" s="218"/>
      <c r="V76" s="218"/>
      <c r="W76" s="218"/>
      <c r="X76" s="218"/>
      <c r="Y76" s="218"/>
      <c r="Z76" s="218"/>
    </row>
    <row r="77" spans="1:26" ht="21" hidden="1" customHeight="1">
      <c r="A77" s="134"/>
      <c r="B77" s="135"/>
      <c r="C77" s="137"/>
      <c r="D77" s="458"/>
      <c r="E77" s="789" t="s">
        <v>237</v>
      </c>
      <c r="F77" s="14" t="s">
        <v>920</v>
      </c>
      <c r="G77" s="98" t="s">
        <v>114</v>
      </c>
      <c r="H77" s="787"/>
      <c r="I77" s="657"/>
      <c r="J77" s="700"/>
      <c r="K77" s="700" t="s">
        <v>921</v>
      </c>
      <c r="L77" s="700">
        <v>1</v>
      </c>
      <c r="M77" s="807"/>
      <c r="N77" s="700">
        <f>L77*M77</f>
        <v>0</v>
      </c>
      <c r="O77" s="700"/>
      <c r="P77" s="51" t="s">
        <v>909</v>
      </c>
      <c r="Q77" s="5"/>
      <c r="R77" s="5"/>
      <c r="S77" s="5"/>
      <c r="T77" s="5"/>
      <c r="U77" s="5"/>
      <c r="V77" s="5"/>
      <c r="W77" s="5"/>
      <c r="X77" s="5"/>
      <c r="Y77" s="5"/>
      <c r="Z77" s="5"/>
    </row>
    <row r="78" spans="1:26" ht="21" hidden="1" customHeight="1">
      <c r="A78" s="134"/>
      <c r="B78" s="135"/>
      <c r="C78" s="137"/>
      <c r="D78" s="458"/>
      <c r="E78" s="651"/>
      <c r="F78" s="14" t="s">
        <v>922</v>
      </c>
      <c r="G78" s="98" t="s">
        <v>114</v>
      </c>
      <c r="H78" s="787"/>
      <c r="I78" s="657"/>
      <c r="J78" s="651"/>
      <c r="K78" s="651"/>
      <c r="L78" s="651"/>
      <c r="M78" s="651"/>
      <c r="N78" s="651"/>
      <c r="O78" s="651"/>
      <c r="P78" s="51" t="s">
        <v>909</v>
      </c>
      <c r="Q78" s="5"/>
      <c r="R78" s="5"/>
      <c r="S78" s="5"/>
      <c r="T78" s="5"/>
      <c r="U78" s="5"/>
      <c r="V78" s="5"/>
      <c r="W78" s="5"/>
      <c r="X78" s="5"/>
      <c r="Y78" s="5"/>
      <c r="Z78" s="5"/>
    </row>
    <row r="79" spans="1:26" ht="21" hidden="1" customHeight="1">
      <c r="A79" s="134"/>
      <c r="B79" s="135"/>
      <c r="C79" s="137"/>
      <c r="D79" s="458"/>
      <c r="E79" s="651"/>
      <c r="F79" s="14" t="s">
        <v>913</v>
      </c>
      <c r="G79" s="98" t="s">
        <v>114</v>
      </c>
      <c r="H79" s="787"/>
      <c r="I79" s="657"/>
      <c r="J79" s="651"/>
      <c r="K79" s="651"/>
      <c r="L79" s="651"/>
      <c r="M79" s="651"/>
      <c r="N79" s="651"/>
      <c r="O79" s="651"/>
      <c r="P79" s="51" t="s">
        <v>909</v>
      </c>
      <c r="Q79" s="5"/>
      <c r="R79" s="5"/>
      <c r="S79" s="5"/>
      <c r="T79" s="5"/>
      <c r="U79" s="5"/>
      <c r="V79" s="5"/>
      <c r="W79" s="5"/>
      <c r="X79" s="5"/>
      <c r="Y79" s="5"/>
      <c r="Z79" s="5"/>
    </row>
    <row r="80" spans="1:26" ht="21" hidden="1" customHeight="1">
      <c r="A80" s="134"/>
      <c r="B80" s="135"/>
      <c r="C80" s="137"/>
      <c r="D80" s="458"/>
      <c r="E80" s="651"/>
      <c r="F80" s="14" t="s">
        <v>907</v>
      </c>
      <c r="G80" s="98" t="s">
        <v>114</v>
      </c>
      <c r="H80" s="787"/>
      <c r="I80" s="657"/>
      <c r="J80" s="651"/>
      <c r="K80" s="651"/>
      <c r="L80" s="651"/>
      <c r="M80" s="651"/>
      <c r="N80" s="651"/>
      <c r="O80" s="651"/>
      <c r="P80" s="51" t="s">
        <v>909</v>
      </c>
      <c r="Q80" s="5"/>
      <c r="R80" s="5"/>
      <c r="S80" s="5"/>
      <c r="T80" s="5"/>
      <c r="U80" s="5"/>
      <c r="V80" s="5"/>
      <c r="W80" s="5"/>
      <c r="X80" s="5"/>
      <c r="Y80" s="5"/>
      <c r="Z80" s="5"/>
    </row>
    <row r="81" spans="1:26" ht="21" hidden="1" customHeight="1">
      <c r="A81" s="134"/>
      <c r="B81" s="135"/>
      <c r="C81" s="137"/>
      <c r="D81" s="458"/>
      <c r="E81" s="651"/>
      <c r="F81" s="14" t="s">
        <v>923</v>
      </c>
      <c r="G81" s="98" t="s">
        <v>114</v>
      </c>
      <c r="H81" s="787"/>
      <c r="I81" s="657"/>
      <c r="J81" s="651"/>
      <c r="K81" s="651"/>
      <c r="L81" s="651"/>
      <c r="M81" s="651"/>
      <c r="N81" s="651"/>
      <c r="O81" s="651"/>
      <c r="P81" s="51" t="s">
        <v>909</v>
      </c>
      <c r="Q81" s="5"/>
      <c r="R81" s="5"/>
      <c r="S81" s="5"/>
      <c r="T81" s="5"/>
      <c r="U81" s="5"/>
      <c r="V81" s="5"/>
      <c r="W81" s="5"/>
      <c r="X81" s="5"/>
      <c r="Y81" s="5"/>
      <c r="Z81" s="5"/>
    </row>
    <row r="82" spans="1:26" ht="21" hidden="1" customHeight="1">
      <c r="A82" s="134"/>
      <c r="B82" s="135"/>
      <c r="C82" s="137"/>
      <c r="D82" s="458"/>
      <c r="E82" s="651"/>
      <c r="F82" s="14" t="s">
        <v>911</v>
      </c>
      <c r="G82" s="98" t="s">
        <v>114</v>
      </c>
      <c r="H82" s="787"/>
      <c r="I82" s="657"/>
      <c r="J82" s="651"/>
      <c r="K82" s="651"/>
      <c r="L82" s="651"/>
      <c r="M82" s="651"/>
      <c r="N82" s="651"/>
      <c r="O82" s="651"/>
      <c r="P82" s="51" t="s">
        <v>909</v>
      </c>
      <c r="Q82" s="5"/>
      <c r="R82" s="5"/>
      <c r="S82" s="5"/>
      <c r="T82" s="5"/>
      <c r="U82" s="5"/>
      <c r="V82" s="5"/>
      <c r="W82" s="5"/>
      <c r="X82" s="5"/>
      <c r="Y82" s="5"/>
      <c r="Z82" s="5"/>
    </row>
    <row r="83" spans="1:26" ht="21" hidden="1" customHeight="1">
      <c r="A83" s="134"/>
      <c r="B83" s="135"/>
      <c r="C83" s="137"/>
      <c r="D83" s="458"/>
      <c r="E83" s="651"/>
      <c r="F83" s="14" t="s">
        <v>912</v>
      </c>
      <c r="G83" s="98" t="s">
        <v>114</v>
      </c>
      <c r="H83" s="787"/>
      <c r="I83" s="657"/>
      <c r="J83" s="651"/>
      <c r="K83" s="651"/>
      <c r="L83" s="651"/>
      <c r="M83" s="651"/>
      <c r="N83" s="651"/>
      <c r="O83" s="651"/>
      <c r="P83" s="51" t="s">
        <v>909</v>
      </c>
      <c r="Q83" s="5"/>
      <c r="R83" s="5"/>
      <c r="S83" s="5"/>
      <c r="T83" s="5"/>
      <c r="U83" s="5"/>
      <c r="V83" s="5"/>
      <c r="W83" s="5"/>
      <c r="X83" s="5"/>
      <c r="Y83" s="5"/>
      <c r="Z83" s="5"/>
    </row>
    <row r="84" spans="1:26" ht="21" hidden="1" customHeight="1">
      <c r="A84" s="134"/>
      <c r="B84" s="135"/>
      <c r="C84" s="137"/>
      <c r="D84" s="458"/>
      <c r="E84" s="651"/>
      <c r="F84" s="14" t="s">
        <v>4</v>
      </c>
      <c r="G84" s="98" t="s">
        <v>114</v>
      </c>
      <c r="H84" s="787"/>
      <c r="I84" s="657"/>
      <c r="J84" s="651"/>
      <c r="K84" s="651"/>
      <c r="L84" s="651"/>
      <c r="M84" s="651"/>
      <c r="N84" s="651"/>
      <c r="O84" s="651"/>
      <c r="P84" s="51" t="s">
        <v>925</v>
      </c>
      <c r="Q84" s="5"/>
      <c r="R84" s="5"/>
      <c r="S84" s="5"/>
      <c r="T84" s="5"/>
      <c r="U84" s="5"/>
      <c r="V84" s="5"/>
      <c r="W84" s="5"/>
      <c r="X84" s="5"/>
      <c r="Y84" s="5"/>
      <c r="Z84" s="5"/>
    </row>
    <row r="85" spans="1:26" ht="21" hidden="1" customHeight="1">
      <c r="A85" s="134"/>
      <c r="B85" s="135"/>
      <c r="C85" s="137"/>
      <c r="D85" s="458"/>
      <c r="E85" s="652"/>
      <c r="F85" s="14" t="s">
        <v>915</v>
      </c>
      <c r="G85" s="98" t="s">
        <v>114</v>
      </c>
      <c r="H85" s="787"/>
      <c r="I85" s="657"/>
      <c r="J85" s="652"/>
      <c r="K85" s="652"/>
      <c r="L85" s="652"/>
      <c r="M85" s="652"/>
      <c r="N85" s="652"/>
      <c r="O85" s="652"/>
      <c r="P85" s="51" t="s">
        <v>926</v>
      </c>
      <c r="Q85" s="5"/>
      <c r="R85" s="5"/>
      <c r="S85" s="5"/>
      <c r="T85" s="5"/>
      <c r="U85" s="5"/>
      <c r="V85" s="5"/>
      <c r="W85" s="5"/>
      <c r="X85" s="5"/>
      <c r="Y85" s="5"/>
      <c r="Z85" s="5"/>
    </row>
    <row r="86" spans="1:26" ht="21" hidden="1" customHeight="1">
      <c r="A86" s="134"/>
      <c r="B86" s="135"/>
      <c r="C86" s="137"/>
      <c r="D86" s="458"/>
      <c r="E86" s="789" t="s">
        <v>243</v>
      </c>
      <c r="F86" s="14" t="s">
        <v>920</v>
      </c>
      <c r="G86" s="98" t="s">
        <v>114</v>
      </c>
      <c r="H86" s="787"/>
      <c r="I86" s="657"/>
      <c r="J86" s="700"/>
      <c r="K86" s="700" t="s">
        <v>921</v>
      </c>
      <c r="L86" s="700">
        <v>1</v>
      </c>
      <c r="M86" s="807"/>
      <c r="N86" s="700">
        <f>L86*M86</f>
        <v>0</v>
      </c>
      <c r="O86" s="700"/>
      <c r="P86" s="51" t="s">
        <v>909</v>
      </c>
      <c r="Q86" s="5"/>
      <c r="R86" s="5"/>
      <c r="S86" s="5"/>
      <c r="T86" s="5"/>
      <c r="U86" s="5"/>
      <c r="V86" s="5"/>
      <c r="W86" s="5"/>
      <c r="X86" s="5"/>
      <c r="Y86" s="5"/>
      <c r="Z86" s="5"/>
    </row>
    <row r="87" spans="1:26" ht="21" hidden="1" customHeight="1">
      <c r="A87" s="134"/>
      <c r="B87" s="135"/>
      <c r="C87" s="137"/>
      <c r="D87" s="458"/>
      <c r="E87" s="651"/>
      <c r="F87" s="14" t="s">
        <v>922</v>
      </c>
      <c r="G87" s="98" t="s">
        <v>114</v>
      </c>
      <c r="H87" s="787"/>
      <c r="I87" s="657"/>
      <c r="J87" s="651"/>
      <c r="K87" s="651"/>
      <c r="L87" s="651"/>
      <c r="M87" s="651"/>
      <c r="N87" s="651"/>
      <c r="O87" s="651"/>
      <c r="P87" s="51" t="s">
        <v>909</v>
      </c>
      <c r="Q87" s="5"/>
      <c r="R87" s="5"/>
      <c r="S87" s="5"/>
      <c r="T87" s="5"/>
      <c r="U87" s="5"/>
      <c r="V87" s="5"/>
      <c r="W87" s="5"/>
      <c r="X87" s="5"/>
      <c r="Y87" s="5"/>
      <c r="Z87" s="5"/>
    </row>
    <row r="88" spans="1:26" ht="21" hidden="1" customHeight="1">
      <c r="A88" s="134"/>
      <c r="B88" s="135"/>
      <c r="C88" s="137"/>
      <c r="D88" s="458"/>
      <c r="E88" s="651"/>
      <c r="F88" s="14" t="s">
        <v>913</v>
      </c>
      <c r="G88" s="98" t="s">
        <v>114</v>
      </c>
      <c r="H88" s="787"/>
      <c r="I88" s="657"/>
      <c r="J88" s="651"/>
      <c r="K88" s="651"/>
      <c r="L88" s="651"/>
      <c r="M88" s="651"/>
      <c r="N88" s="651"/>
      <c r="O88" s="651"/>
      <c r="P88" s="51" t="s">
        <v>909</v>
      </c>
      <c r="Q88" s="5"/>
      <c r="R88" s="5"/>
      <c r="S88" s="5"/>
      <c r="T88" s="5"/>
      <c r="U88" s="5"/>
      <c r="V88" s="5"/>
      <c r="W88" s="5"/>
      <c r="X88" s="5"/>
      <c r="Y88" s="5"/>
      <c r="Z88" s="5"/>
    </row>
    <row r="89" spans="1:26" ht="21" hidden="1" customHeight="1">
      <c r="A89" s="134"/>
      <c r="B89" s="135"/>
      <c r="C89" s="137"/>
      <c r="D89" s="458"/>
      <c r="E89" s="651"/>
      <c r="F89" s="14" t="s">
        <v>907</v>
      </c>
      <c r="G89" s="98" t="s">
        <v>114</v>
      </c>
      <c r="H89" s="787"/>
      <c r="I89" s="657"/>
      <c r="J89" s="651"/>
      <c r="K89" s="651"/>
      <c r="L89" s="651"/>
      <c r="M89" s="651"/>
      <c r="N89" s="651"/>
      <c r="O89" s="651"/>
      <c r="P89" s="51" t="s">
        <v>909</v>
      </c>
      <c r="Q89" s="5"/>
      <c r="R89" s="5"/>
      <c r="S89" s="5"/>
      <c r="T89" s="5"/>
      <c r="U89" s="5"/>
      <c r="V89" s="5"/>
      <c r="W89" s="5"/>
      <c r="X89" s="5"/>
      <c r="Y89" s="5"/>
      <c r="Z89" s="5"/>
    </row>
    <row r="90" spans="1:26" ht="21" hidden="1" customHeight="1">
      <c r="A90" s="134"/>
      <c r="B90" s="135"/>
      <c r="C90" s="137"/>
      <c r="D90" s="458"/>
      <c r="E90" s="651"/>
      <c r="F90" s="14" t="s">
        <v>923</v>
      </c>
      <c r="G90" s="98" t="s">
        <v>114</v>
      </c>
      <c r="H90" s="787"/>
      <c r="I90" s="657"/>
      <c r="J90" s="651"/>
      <c r="K90" s="651"/>
      <c r="L90" s="651"/>
      <c r="M90" s="651"/>
      <c r="N90" s="651"/>
      <c r="O90" s="651"/>
      <c r="P90" s="51" t="s">
        <v>909</v>
      </c>
      <c r="Q90" s="5"/>
      <c r="R90" s="5"/>
      <c r="S90" s="5"/>
      <c r="T90" s="5"/>
      <c r="U90" s="5"/>
      <c r="V90" s="5"/>
      <c r="W90" s="5"/>
      <c r="X90" s="5"/>
      <c r="Y90" s="5"/>
      <c r="Z90" s="5"/>
    </row>
    <row r="91" spans="1:26" ht="21" hidden="1" customHeight="1">
      <c r="A91" s="134"/>
      <c r="B91" s="135"/>
      <c r="C91" s="137"/>
      <c r="D91" s="458"/>
      <c r="E91" s="651"/>
      <c r="F91" s="14" t="s">
        <v>911</v>
      </c>
      <c r="G91" s="98" t="s">
        <v>114</v>
      </c>
      <c r="H91" s="787"/>
      <c r="I91" s="657"/>
      <c r="J91" s="651"/>
      <c r="K91" s="651"/>
      <c r="L91" s="651"/>
      <c r="M91" s="651"/>
      <c r="N91" s="651"/>
      <c r="O91" s="651"/>
      <c r="P91" s="51" t="s">
        <v>909</v>
      </c>
      <c r="Q91" s="5"/>
      <c r="R91" s="5"/>
      <c r="S91" s="5"/>
      <c r="T91" s="5"/>
      <c r="U91" s="5"/>
      <c r="V91" s="5"/>
      <c r="W91" s="5"/>
      <c r="X91" s="5"/>
      <c r="Y91" s="5"/>
      <c r="Z91" s="5"/>
    </row>
    <row r="92" spans="1:26" ht="21" hidden="1" customHeight="1">
      <c r="A92" s="134"/>
      <c r="B92" s="135"/>
      <c r="C92" s="137"/>
      <c r="D92" s="458"/>
      <c r="E92" s="651"/>
      <c r="F92" s="14" t="s">
        <v>912</v>
      </c>
      <c r="G92" s="98" t="s">
        <v>114</v>
      </c>
      <c r="H92" s="787"/>
      <c r="I92" s="657"/>
      <c r="J92" s="651"/>
      <c r="K92" s="651"/>
      <c r="L92" s="651"/>
      <c r="M92" s="651"/>
      <c r="N92" s="651"/>
      <c r="O92" s="651"/>
      <c r="P92" s="51" t="s">
        <v>909</v>
      </c>
      <c r="Q92" s="5"/>
      <c r="R92" s="5"/>
      <c r="S92" s="5"/>
      <c r="T92" s="5"/>
      <c r="U92" s="5"/>
      <c r="V92" s="5"/>
      <c r="W92" s="5"/>
      <c r="X92" s="5"/>
      <c r="Y92" s="5"/>
      <c r="Z92" s="5"/>
    </row>
    <row r="93" spans="1:26" ht="21" hidden="1" customHeight="1">
      <c r="A93" s="134"/>
      <c r="B93" s="135"/>
      <c r="C93" s="137"/>
      <c r="D93" s="458"/>
      <c r="E93" s="651"/>
      <c r="F93" s="14" t="s">
        <v>4</v>
      </c>
      <c r="G93" s="98" t="s">
        <v>114</v>
      </c>
      <c r="H93" s="787"/>
      <c r="I93" s="657"/>
      <c r="J93" s="651"/>
      <c r="K93" s="651"/>
      <c r="L93" s="651"/>
      <c r="M93" s="651"/>
      <c r="N93" s="651"/>
      <c r="O93" s="651"/>
      <c r="P93" s="51" t="s">
        <v>925</v>
      </c>
      <c r="Q93" s="5"/>
      <c r="R93" s="5"/>
      <c r="S93" s="5"/>
      <c r="T93" s="5"/>
      <c r="U93" s="5"/>
      <c r="V93" s="5"/>
      <c r="W93" s="5"/>
      <c r="X93" s="5"/>
      <c r="Y93" s="5"/>
      <c r="Z93" s="5"/>
    </row>
    <row r="94" spans="1:26" ht="21" hidden="1" customHeight="1">
      <c r="A94" s="134"/>
      <c r="B94" s="135"/>
      <c r="C94" s="137"/>
      <c r="D94" s="458"/>
      <c r="E94" s="652"/>
      <c r="F94" s="14" t="s">
        <v>915</v>
      </c>
      <c r="G94" s="98" t="s">
        <v>114</v>
      </c>
      <c r="H94" s="787"/>
      <c r="I94" s="657"/>
      <c r="J94" s="652"/>
      <c r="K94" s="652"/>
      <c r="L94" s="652"/>
      <c r="M94" s="652"/>
      <c r="N94" s="652"/>
      <c r="O94" s="652"/>
      <c r="P94" s="51" t="s">
        <v>916</v>
      </c>
      <c r="Q94" s="5"/>
      <c r="R94" s="5"/>
      <c r="S94" s="5"/>
      <c r="T94" s="5"/>
      <c r="U94" s="5"/>
      <c r="V94" s="5"/>
      <c r="W94" s="5"/>
      <c r="X94" s="5"/>
      <c r="Y94" s="5"/>
      <c r="Z94" s="5"/>
    </row>
    <row r="95" spans="1:26" ht="33.75" customHeight="1">
      <c r="A95" s="437"/>
      <c r="B95" s="351"/>
      <c r="C95" s="391"/>
      <c r="D95" s="451" t="s">
        <v>41</v>
      </c>
      <c r="E95" s="797" t="s">
        <v>927</v>
      </c>
      <c r="F95" s="654"/>
      <c r="G95" s="654"/>
      <c r="H95" s="654"/>
      <c r="I95" s="657"/>
      <c r="J95" s="452"/>
      <c r="K95" s="234"/>
      <c r="L95" s="255"/>
      <c r="M95" s="459"/>
      <c r="N95" s="238">
        <f>N96+N158+N177+N178+N403+N404</f>
        <v>126.5</v>
      </c>
      <c r="O95" s="238"/>
      <c r="P95" s="444" t="s">
        <v>928</v>
      </c>
      <c r="Q95" s="157"/>
      <c r="R95" s="157"/>
      <c r="S95" s="157"/>
      <c r="T95" s="157"/>
      <c r="U95" s="157"/>
      <c r="V95" s="157"/>
      <c r="W95" s="157"/>
      <c r="X95" s="157"/>
      <c r="Y95" s="157"/>
      <c r="Z95" s="157"/>
    </row>
    <row r="96" spans="1:26" ht="21.75" customHeight="1">
      <c r="A96" s="453"/>
      <c r="B96" s="351"/>
      <c r="C96" s="460"/>
      <c r="D96" s="461"/>
      <c r="E96" s="244" t="s">
        <v>239</v>
      </c>
      <c r="F96" s="722" t="s">
        <v>929</v>
      </c>
      <c r="G96" s="654"/>
      <c r="H96" s="654"/>
      <c r="I96" s="657"/>
      <c r="J96" s="455"/>
      <c r="K96" s="28"/>
      <c r="L96" s="258"/>
      <c r="M96" s="457"/>
      <c r="N96" s="244">
        <f>SUM(N97:N138)</f>
        <v>48</v>
      </c>
      <c r="O96" s="244"/>
      <c r="P96" s="444" t="s">
        <v>930</v>
      </c>
      <c r="Q96" s="218"/>
      <c r="R96" s="218"/>
      <c r="S96" s="218"/>
      <c r="T96" s="218"/>
      <c r="U96" s="218"/>
      <c r="V96" s="218"/>
      <c r="W96" s="218"/>
      <c r="X96" s="218"/>
      <c r="Y96" s="218"/>
      <c r="Z96" s="218"/>
    </row>
    <row r="97" spans="1:26" ht="39" customHeight="1">
      <c r="A97" s="453"/>
      <c r="B97" s="351"/>
      <c r="C97" s="460"/>
      <c r="D97" s="461"/>
      <c r="E97" s="789" t="s">
        <v>237</v>
      </c>
      <c r="F97" s="14" t="s">
        <v>931</v>
      </c>
      <c r="G97" s="98" t="s">
        <v>114</v>
      </c>
      <c r="H97" s="787" t="s">
        <v>932</v>
      </c>
      <c r="I97" s="657"/>
      <c r="J97" s="801" t="s">
        <v>933</v>
      </c>
      <c r="K97" s="700" t="s">
        <v>934</v>
      </c>
      <c r="L97" s="700">
        <v>1</v>
      </c>
      <c r="M97" s="807">
        <v>21.2</v>
      </c>
      <c r="N97" s="700">
        <f>L97*M97</f>
        <v>21.2</v>
      </c>
      <c r="O97" s="700"/>
      <c r="P97" s="51" t="s">
        <v>909</v>
      </c>
      <c r="Q97" s="218"/>
      <c r="R97" s="218"/>
      <c r="S97" s="218"/>
      <c r="T97" s="218"/>
      <c r="U97" s="218"/>
      <c r="V97" s="218"/>
      <c r="W97" s="218"/>
      <c r="X97" s="218"/>
      <c r="Y97" s="218"/>
      <c r="Z97" s="218"/>
    </row>
    <row r="98" spans="1:26" ht="21.75" customHeight="1">
      <c r="A98" s="453"/>
      <c r="B98" s="351"/>
      <c r="C98" s="460"/>
      <c r="D98" s="461"/>
      <c r="E98" s="651"/>
      <c r="F98" s="14" t="s">
        <v>922</v>
      </c>
      <c r="G98" s="98" t="s">
        <v>114</v>
      </c>
      <c r="H98" s="787" t="s">
        <v>935</v>
      </c>
      <c r="I98" s="657"/>
      <c r="J98" s="651"/>
      <c r="K98" s="651"/>
      <c r="L98" s="651"/>
      <c r="M98" s="651"/>
      <c r="N98" s="651"/>
      <c r="O98" s="651"/>
      <c r="P98" s="51" t="s">
        <v>909</v>
      </c>
      <c r="Q98" s="218"/>
      <c r="R98" s="218"/>
      <c r="S98" s="218"/>
      <c r="T98" s="218"/>
      <c r="U98" s="218"/>
      <c r="V98" s="218"/>
      <c r="W98" s="218"/>
      <c r="X98" s="218"/>
      <c r="Y98" s="218"/>
      <c r="Z98" s="218"/>
    </row>
    <row r="99" spans="1:26" ht="21.75" customHeight="1">
      <c r="A99" s="453"/>
      <c r="B99" s="351"/>
      <c r="C99" s="460"/>
      <c r="D99" s="461"/>
      <c r="E99" s="651"/>
      <c r="F99" s="14" t="s">
        <v>936</v>
      </c>
      <c r="G99" s="98" t="s">
        <v>114</v>
      </c>
      <c r="H99" s="787" t="s">
        <v>937</v>
      </c>
      <c r="I99" s="657"/>
      <c r="J99" s="651"/>
      <c r="K99" s="651"/>
      <c r="L99" s="651"/>
      <c r="M99" s="651"/>
      <c r="N99" s="651"/>
      <c r="O99" s="651"/>
      <c r="P99" s="51" t="s">
        <v>909</v>
      </c>
      <c r="Q99" s="218"/>
      <c r="R99" s="218"/>
      <c r="S99" s="218"/>
      <c r="T99" s="218"/>
      <c r="U99" s="218"/>
      <c r="V99" s="218"/>
      <c r="W99" s="218"/>
      <c r="X99" s="218"/>
      <c r="Y99" s="218"/>
      <c r="Z99" s="218"/>
    </row>
    <row r="100" spans="1:26" ht="21.75" customHeight="1">
      <c r="A100" s="453"/>
      <c r="B100" s="351"/>
      <c r="C100" s="460"/>
      <c r="D100" s="461"/>
      <c r="E100" s="651"/>
      <c r="F100" s="14" t="s">
        <v>938</v>
      </c>
      <c r="G100" s="98" t="s">
        <v>114</v>
      </c>
      <c r="H100" s="787">
        <v>15</v>
      </c>
      <c r="I100" s="657"/>
      <c r="J100" s="651"/>
      <c r="K100" s="651"/>
      <c r="L100" s="651"/>
      <c r="M100" s="651"/>
      <c r="N100" s="651"/>
      <c r="O100" s="651"/>
      <c r="P100" s="51" t="s">
        <v>909</v>
      </c>
      <c r="Q100" s="218"/>
      <c r="R100" s="218"/>
      <c r="S100" s="218"/>
      <c r="T100" s="218"/>
      <c r="U100" s="218"/>
      <c r="V100" s="218"/>
      <c r="W100" s="218"/>
      <c r="X100" s="218"/>
      <c r="Y100" s="218"/>
      <c r="Z100" s="218"/>
    </row>
    <row r="101" spans="1:26" ht="21.75" customHeight="1">
      <c r="A101" s="453"/>
      <c r="B101" s="351"/>
      <c r="C101" s="460"/>
      <c r="D101" s="461"/>
      <c r="E101" s="651"/>
      <c r="F101" s="14" t="s">
        <v>939</v>
      </c>
      <c r="G101" s="98" t="s">
        <v>114</v>
      </c>
      <c r="H101" s="787"/>
      <c r="I101" s="657"/>
      <c r="J101" s="651"/>
      <c r="K101" s="651"/>
      <c r="L101" s="651"/>
      <c r="M101" s="651"/>
      <c r="N101" s="651"/>
      <c r="O101" s="651"/>
      <c r="P101" s="51" t="s">
        <v>940</v>
      </c>
      <c r="Q101" s="218"/>
      <c r="R101" s="218"/>
      <c r="S101" s="218"/>
      <c r="T101" s="218"/>
      <c r="U101" s="218"/>
      <c r="V101" s="218"/>
      <c r="W101" s="218"/>
      <c r="X101" s="218"/>
      <c r="Y101" s="218"/>
      <c r="Z101" s="218"/>
    </row>
    <row r="102" spans="1:26" ht="21.75" customHeight="1">
      <c r="A102" s="453"/>
      <c r="B102" s="351"/>
      <c r="C102" s="460"/>
      <c r="D102" s="461"/>
      <c r="E102" s="651"/>
      <c r="F102" s="14" t="s">
        <v>941</v>
      </c>
      <c r="G102" s="98" t="s">
        <v>114</v>
      </c>
      <c r="H102" s="815" t="s">
        <v>942</v>
      </c>
      <c r="I102" s="657"/>
      <c r="J102" s="651"/>
      <c r="K102" s="651"/>
      <c r="L102" s="651"/>
      <c r="M102" s="651"/>
      <c r="N102" s="651"/>
      <c r="O102" s="651"/>
      <c r="P102" s="51" t="s">
        <v>909</v>
      </c>
      <c r="Q102" s="218"/>
      <c r="R102" s="218"/>
      <c r="S102" s="218"/>
      <c r="T102" s="218"/>
      <c r="U102" s="218"/>
      <c r="V102" s="218"/>
      <c r="W102" s="218"/>
      <c r="X102" s="218"/>
      <c r="Y102" s="218"/>
      <c r="Z102" s="218"/>
    </row>
    <row r="103" spans="1:26" ht="21.75" customHeight="1">
      <c r="A103" s="453"/>
      <c r="B103" s="351"/>
      <c r="C103" s="460"/>
      <c r="D103" s="461"/>
      <c r="E103" s="651"/>
      <c r="F103" s="14" t="s">
        <v>943</v>
      </c>
      <c r="G103" s="98" t="s">
        <v>114</v>
      </c>
      <c r="H103" s="822" t="s">
        <v>944</v>
      </c>
      <c r="I103" s="657"/>
      <c r="J103" s="651"/>
      <c r="K103" s="651"/>
      <c r="L103" s="651"/>
      <c r="M103" s="651"/>
      <c r="N103" s="651"/>
      <c r="O103" s="651"/>
      <c r="P103" s="51" t="s">
        <v>909</v>
      </c>
      <c r="Q103" s="218"/>
      <c r="R103" s="218"/>
      <c r="S103" s="218"/>
      <c r="T103" s="218"/>
      <c r="U103" s="218"/>
      <c r="V103" s="218"/>
      <c r="W103" s="218"/>
      <c r="X103" s="218"/>
      <c r="Y103" s="218"/>
      <c r="Z103" s="218"/>
    </row>
    <row r="104" spans="1:26" ht="21.75" customHeight="1">
      <c r="A104" s="453"/>
      <c r="B104" s="351"/>
      <c r="C104" s="460"/>
      <c r="D104" s="461"/>
      <c r="E104" s="651"/>
      <c r="F104" s="14" t="s">
        <v>945</v>
      </c>
      <c r="G104" s="98" t="s">
        <v>114</v>
      </c>
      <c r="H104" s="787" t="s">
        <v>946</v>
      </c>
      <c r="I104" s="657"/>
      <c r="J104" s="651"/>
      <c r="K104" s="651"/>
      <c r="L104" s="651"/>
      <c r="M104" s="651"/>
      <c r="N104" s="651"/>
      <c r="O104" s="651"/>
      <c r="P104" s="51" t="s">
        <v>909</v>
      </c>
      <c r="Q104" s="218"/>
      <c r="R104" s="218"/>
      <c r="S104" s="218"/>
      <c r="T104" s="218"/>
      <c r="U104" s="218"/>
      <c r="V104" s="218"/>
      <c r="W104" s="218"/>
      <c r="X104" s="218"/>
      <c r="Y104" s="218"/>
      <c r="Z104" s="218"/>
    </row>
    <row r="105" spans="1:26" ht="21.75" customHeight="1">
      <c r="A105" s="453"/>
      <c r="B105" s="351"/>
      <c r="C105" s="460"/>
      <c r="D105" s="461"/>
      <c r="E105" s="651"/>
      <c r="F105" s="14" t="s">
        <v>912</v>
      </c>
      <c r="G105" s="98" t="s">
        <v>114</v>
      </c>
      <c r="H105" s="787" t="s">
        <v>947</v>
      </c>
      <c r="I105" s="657"/>
      <c r="J105" s="651"/>
      <c r="K105" s="651"/>
      <c r="L105" s="651"/>
      <c r="M105" s="651"/>
      <c r="N105" s="651"/>
      <c r="O105" s="651"/>
      <c r="P105" s="51" t="s">
        <v>909</v>
      </c>
      <c r="Q105" s="218"/>
      <c r="R105" s="218"/>
      <c r="S105" s="218"/>
      <c r="T105" s="218"/>
      <c r="U105" s="218"/>
      <c r="V105" s="218"/>
      <c r="W105" s="218"/>
      <c r="X105" s="218"/>
      <c r="Y105" s="218"/>
      <c r="Z105" s="218"/>
    </row>
    <row r="106" spans="1:26" ht="21.75" customHeight="1">
      <c r="A106" s="453"/>
      <c r="B106" s="351"/>
      <c r="C106" s="460"/>
      <c r="D106" s="461"/>
      <c r="E106" s="651"/>
      <c r="F106" s="14" t="s">
        <v>948</v>
      </c>
      <c r="G106" s="98" t="s">
        <v>114</v>
      </c>
      <c r="H106" s="788" t="s">
        <v>949</v>
      </c>
      <c r="I106" s="657"/>
      <c r="J106" s="651"/>
      <c r="K106" s="651"/>
      <c r="L106" s="651"/>
      <c r="M106" s="651"/>
      <c r="N106" s="651"/>
      <c r="O106" s="651"/>
      <c r="P106" s="51" t="s">
        <v>950</v>
      </c>
      <c r="Q106" s="218"/>
      <c r="R106" s="218"/>
      <c r="S106" s="218"/>
      <c r="T106" s="218"/>
      <c r="U106" s="218"/>
      <c r="V106" s="218"/>
      <c r="W106" s="218"/>
      <c r="X106" s="218"/>
      <c r="Y106" s="218"/>
      <c r="Z106" s="218"/>
    </row>
    <row r="107" spans="1:26" ht="21.75" customHeight="1">
      <c r="A107" s="453"/>
      <c r="B107" s="351"/>
      <c r="C107" s="460"/>
      <c r="D107" s="461"/>
      <c r="E107" s="651"/>
      <c r="F107" s="14" t="s">
        <v>951</v>
      </c>
      <c r="G107" s="98" t="s">
        <v>114</v>
      </c>
      <c r="H107" s="788" t="s">
        <v>952</v>
      </c>
      <c r="I107" s="657"/>
      <c r="J107" s="651"/>
      <c r="K107" s="651"/>
      <c r="L107" s="651"/>
      <c r="M107" s="651"/>
      <c r="N107" s="651"/>
      <c r="O107" s="651"/>
      <c r="P107" s="51" t="s">
        <v>953</v>
      </c>
      <c r="Q107" s="218"/>
      <c r="R107" s="218"/>
      <c r="S107" s="218"/>
      <c r="T107" s="218"/>
      <c r="U107" s="218"/>
      <c r="V107" s="218"/>
      <c r="W107" s="218"/>
      <c r="X107" s="218"/>
      <c r="Y107" s="218"/>
      <c r="Z107" s="218"/>
    </row>
    <row r="108" spans="1:26" ht="21.75" customHeight="1">
      <c r="A108" s="453"/>
      <c r="B108" s="351"/>
      <c r="C108" s="460"/>
      <c r="D108" s="461"/>
      <c r="E108" s="651"/>
      <c r="F108" s="14" t="s">
        <v>4</v>
      </c>
      <c r="G108" s="98" t="s">
        <v>114</v>
      </c>
      <c r="H108" s="788" t="s">
        <v>954</v>
      </c>
      <c r="I108" s="657"/>
      <c r="J108" s="651"/>
      <c r="K108" s="651"/>
      <c r="L108" s="651"/>
      <c r="M108" s="651"/>
      <c r="N108" s="651"/>
      <c r="O108" s="651"/>
      <c r="P108" s="51" t="s">
        <v>955</v>
      </c>
      <c r="Q108" s="218"/>
      <c r="R108" s="218"/>
      <c r="S108" s="218"/>
      <c r="T108" s="218"/>
      <c r="U108" s="218"/>
      <c r="V108" s="218"/>
      <c r="W108" s="218"/>
      <c r="X108" s="218"/>
      <c r="Y108" s="218"/>
      <c r="Z108" s="218"/>
    </row>
    <row r="109" spans="1:26" ht="21.75" customHeight="1">
      <c r="A109" s="453"/>
      <c r="B109" s="351"/>
      <c r="C109" s="460"/>
      <c r="D109" s="461"/>
      <c r="E109" s="651"/>
      <c r="F109" s="14" t="s">
        <v>956</v>
      </c>
      <c r="G109" s="98" t="s">
        <v>114</v>
      </c>
      <c r="H109" s="820" t="s">
        <v>957</v>
      </c>
      <c r="I109" s="657"/>
      <c r="J109" s="651"/>
      <c r="K109" s="651"/>
      <c r="L109" s="651"/>
      <c r="M109" s="651"/>
      <c r="N109" s="651"/>
      <c r="O109" s="651"/>
      <c r="P109" s="51" t="s">
        <v>958</v>
      </c>
      <c r="Q109" s="218"/>
      <c r="R109" s="218"/>
      <c r="S109" s="218"/>
      <c r="T109" s="218"/>
      <c r="U109" s="218"/>
      <c r="V109" s="218"/>
      <c r="W109" s="218"/>
      <c r="X109" s="218"/>
      <c r="Y109" s="218"/>
      <c r="Z109" s="218"/>
    </row>
    <row r="110" spans="1:26" ht="38.25" customHeight="1">
      <c r="A110" s="453"/>
      <c r="B110" s="351"/>
      <c r="C110" s="460"/>
      <c r="D110" s="461"/>
      <c r="E110" s="651"/>
      <c r="F110" s="96" t="s">
        <v>959</v>
      </c>
      <c r="G110" s="462" t="s">
        <v>114</v>
      </c>
      <c r="H110" s="820"/>
      <c r="I110" s="657"/>
      <c r="J110" s="651"/>
      <c r="K110" s="651"/>
      <c r="L110" s="651"/>
      <c r="M110" s="651"/>
      <c r="N110" s="651"/>
      <c r="O110" s="651"/>
      <c r="P110" s="51" t="s">
        <v>960</v>
      </c>
      <c r="Q110" s="218"/>
      <c r="R110" s="218"/>
      <c r="S110" s="218"/>
      <c r="T110" s="218"/>
      <c r="U110" s="218"/>
      <c r="V110" s="218"/>
      <c r="W110" s="218"/>
      <c r="X110" s="218"/>
      <c r="Y110" s="218"/>
      <c r="Z110" s="218"/>
    </row>
    <row r="111" spans="1:26" ht="49.5" customHeight="1">
      <c r="A111" s="453"/>
      <c r="B111" s="351"/>
      <c r="C111" s="460"/>
      <c r="D111" s="461"/>
      <c r="E111" s="651"/>
      <c r="F111" s="14" t="s">
        <v>915</v>
      </c>
      <c r="G111" s="98" t="s">
        <v>114</v>
      </c>
      <c r="H111" s="788" t="s">
        <v>961</v>
      </c>
      <c r="I111" s="657"/>
      <c r="J111" s="651"/>
      <c r="K111" s="651"/>
      <c r="L111" s="651"/>
      <c r="M111" s="651"/>
      <c r="N111" s="651"/>
      <c r="O111" s="651"/>
      <c r="P111" s="51"/>
      <c r="Q111" s="218"/>
      <c r="R111" s="218"/>
      <c r="S111" s="218"/>
      <c r="T111" s="218"/>
      <c r="U111" s="218"/>
      <c r="V111" s="218"/>
      <c r="W111" s="218"/>
      <c r="X111" s="218"/>
      <c r="Y111" s="218"/>
      <c r="Z111" s="218"/>
    </row>
    <row r="112" spans="1:26" ht="33" customHeight="1">
      <c r="A112" s="453"/>
      <c r="B112" s="351"/>
      <c r="C112" s="460"/>
      <c r="D112" s="461"/>
      <c r="E112" s="651"/>
      <c r="F112" s="14" t="s">
        <v>962</v>
      </c>
      <c r="G112" s="98" t="s">
        <v>963</v>
      </c>
      <c r="H112" s="788" t="s">
        <v>964</v>
      </c>
      <c r="I112" s="657"/>
      <c r="J112" s="651"/>
      <c r="K112" s="651"/>
      <c r="L112" s="651"/>
      <c r="M112" s="651"/>
      <c r="N112" s="651"/>
      <c r="O112" s="651"/>
      <c r="P112" s="51" t="s">
        <v>916</v>
      </c>
      <c r="Q112" s="218"/>
      <c r="R112" s="218"/>
      <c r="S112" s="218"/>
      <c r="T112" s="218"/>
      <c r="U112" s="218"/>
      <c r="V112" s="218"/>
      <c r="W112" s="218"/>
      <c r="X112" s="218"/>
      <c r="Y112" s="218"/>
      <c r="Z112" s="218"/>
    </row>
    <row r="113" spans="1:26" ht="21.75" customHeight="1">
      <c r="A113" s="453"/>
      <c r="B113" s="351"/>
      <c r="C113" s="460"/>
      <c r="D113" s="461"/>
      <c r="E113" s="651"/>
      <c r="F113" s="14" t="s">
        <v>965</v>
      </c>
      <c r="G113" s="98" t="s">
        <v>114</v>
      </c>
      <c r="H113" s="788" t="s">
        <v>966</v>
      </c>
      <c r="I113" s="657"/>
      <c r="J113" s="651"/>
      <c r="K113" s="651"/>
      <c r="L113" s="651"/>
      <c r="M113" s="651"/>
      <c r="N113" s="651"/>
      <c r="O113" s="651"/>
      <c r="P113" s="51" t="s">
        <v>967</v>
      </c>
      <c r="Q113" s="218"/>
      <c r="R113" s="218"/>
      <c r="S113" s="218"/>
      <c r="T113" s="218"/>
      <c r="U113" s="218"/>
      <c r="V113" s="218"/>
      <c r="W113" s="218"/>
      <c r="X113" s="218"/>
      <c r="Y113" s="218"/>
      <c r="Z113" s="218"/>
    </row>
    <row r="114" spans="1:26" ht="38.25" customHeight="1">
      <c r="A114" s="453"/>
      <c r="B114" s="351"/>
      <c r="C114" s="460"/>
      <c r="D114" s="461"/>
      <c r="E114" s="651"/>
      <c r="F114" s="14" t="s">
        <v>968</v>
      </c>
      <c r="G114" s="98" t="s">
        <v>114</v>
      </c>
      <c r="H114" s="787"/>
      <c r="I114" s="657"/>
      <c r="J114" s="651"/>
      <c r="K114" s="651"/>
      <c r="L114" s="651"/>
      <c r="M114" s="651"/>
      <c r="N114" s="651"/>
      <c r="O114" s="651"/>
      <c r="P114" s="51" t="s">
        <v>969</v>
      </c>
      <c r="Q114" s="218"/>
      <c r="R114" s="218"/>
      <c r="S114" s="218"/>
      <c r="T114" s="218"/>
      <c r="U114" s="218"/>
      <c r="V114" s="218"/>
      <c r="W114" s="218"/>
      <c r="X114" s="218"/>
      <c r="Y114" s="218"/>
      <c r="Z114" s="218"/>
    </row>
    <row r="115" spans="1:26" ht="34.5" customHeight="1">
      <c r="A115" s="453"/>
      <c r="B115" s="351"/>
      <c r="C115" s="460"/>
      <c r="D115" s="461"/>
      <c r="E115" s="651"/>
      <c r="F115" s="14" t="s">
        <v>970</v>
      </c>
      <c r="G115" s="98" t="s">
        <v>114</v>
      </c>
      <c r="H115" s="787"/>
      <c r="I115" s="657"/>
      <c r="J115" s="651"/>
      <c r="K115" s="651"/>
      <c r="L115" s="651"/>
      <c r="M115" s="651"/>
      <c r="N115" s="651"/>
      <c r="O115" s="651"/>
      <c r="P115" s="51" t="s">
        <v>971</v>
      </c>
      <c r="Q115" s="218"/>
      <c r="R115" s="218"/>
      <c r="S115" s="218"/>
      <c r="T115" s="218"/>
      <c r="U115" s="218"/>
      <c r="V115" s="218"/>
      <c r="W115" s="218"/>
      <c r="X115" s="218"/>
      <c r="Y115" s="218"/>
      <c r="Z115" s="218"/>
    </row>
    <row r="116" spans="1:26" ht="35.25" customHeight="1">
      <c r="A116" s="453"/>
      <c r="B116" s="351"/>
      <c r="C116" s="460"/>
      <c r="D116" s="461"/>
      <c r="E116" s="652"/>
      <c r="F116" s="14" t="s">
        <v>972</v>
      </c>
      <c r="G116" s="98" t="s">
        <v>114</v>
      </c>
      <c r="H116" s="787"/>
      <c r="I116" s="657"/>
      <c r="J116" s="652"/>
      <c r="K116" s="652"/>
      <c r="L116" s="652"/>
      <c r="M116" s="652"/>
      <c r="N116" s="652"/>
      <c r="O116" s="652"/>
      <c r="P116" s="51" t="s">
        <v>973</v>
      </c>
      <c r="Q116" s="218"/>
      <c r="R116" s="218"/>
      <c r="S116" s="218"/>
      <c r="T116" s="218"/>
      <c r="U116" s="218"/>
      <c r="V116" s="218"/>
      <c r="W116" s="218"/>
      <c r="X116" s="218"/>
      <c r="Y116" s="218"/>
      <c r="Z116" s="218"/>
    </row>
    <row r="117" spans="1:26" ht="29.25" customHeight="1">
      <c r="A117" s="134"/>
      <c r="B117" s="135"/>
      <c r="C117" s="137"/>
      <c r="D117" s="458"/>
      <c r="E117" s="789" t="s">
        <v>243</v>
      </c>
      <c r="F117" s="14" t="s">
        <v>931</v>
      </c>
      <c r="G117" s="98" t="s">
        <v>114</v>
      </c>
      <c r="H117" s="787" t="s">
        <v>974</v>
      </c>
      <c r="I117" s="657"/>
      <c r="J117" s="801" t="s">
        <v>975</v>
      </c>
      <c r="K117" s="700" t="s">
        <v>934</v>
      </c>
      <c r="L117" s="700">
        <v>1</v>
      </c>
      <c r="M117" s="807">
        <v>3.2</v>
      </c>
      <c r="N117" s="700">
        <f>L117*M117</f>
        <v>3.2</v>
      </c>
      <c r="O117" s="700"/>
      <c r="P117" s="51" t="s">
        <v>976</v>
      </c>
      <c r="Q117" s="5"/>
      <c r="R117" s="5"/>
      <c r="S117" s="5"/>
      <c r="T117" s="5"/>
      <c r="U117" s="5"/>
      <c r="V117" s="5"/>
      <c r="W117" s="5"/>
      <c r="X117" s="5"/>
      <c r="Y117" s="5"/>
      <c r="Z117" s="5"/>
    </row>
    <row r="118" spans="1:26" ht="21" customHeight="1">
      <c r="A118" s="134"/>
      <c r="B118" s="135"/>
      <c r="C118" s="137"/>
      <c r="D118" s="458"/>
      <c r="E118" s="651"/>
      <c r="F118" s="14" t="s">
        <v>922</v>
      </c>
      <c r="G118" s="98" t="s">
        <v>114</v>
      </c>
      <c r="H118" s="787" t="s">
        <v>977</v>
      </c>
      <c r="I118" s="657"/>
      <c r="J118" s="651"/>
      <c r="K118" s="651"/>
      <c r="L118" s="651"/>
      <c r="M118" s="651"/>
      <c r="N118" s="651"/>
      <c r="O118" s="651"/>
      <c r="P118" s="51" t="s">
        <v>909</v>
      </c>
      <c r="Q118" s="5"/>
      <c r="R118" s="5"/>
      <c r="S118" s="5"/>
      <c r="T118" s="5"/>
      <c r="U118" s="5"/>
      <c r="V118" s="5"/>
      <c r="W118" s="5"/>
      <c r="X118" s="5"/>
      <c r="Y118" s="5"/>
      <c r="Z118" s="5"/>
    </row>
    <row r="119" spans="1:26" ht="21" customHeight="1">
      <c r="A119" s="134"/>
      <c r="B119" s="135"/>
      <c r="C119" s="137"/>
      <c r="D119" s="458"/>
      <c r="E119" s="651"/>
      <c r="F119" s="14" t="s">
        <v>936</v>
      </c>
      <c r="G119" s="98" t="s">
        <v>114</v>
      </c>
      <c r="H119" s="787" t="s">
        <v>978</v>
      </c>
      <c r="I119" s="657"/>
      <c r="J119" s="651"/>
      <c r="K119" s="651"/>
      <c r="L119" s="651"/>
      <c r="M119" s="651"/>
      <c r="N119" s="651"/>
      <c r="O119" s="651"/>
      <c r="P119" s="51" t="s">
        <v>909</v>
      </c>
      <c r="Q119" s="5"/>
      <c r="R119" s="5"/>
      <c r="S119" s="5"/>
      <c r="T119" s="5"/>
      <c r="U119" s="5"/>
      <c r="V119" s="5"/>
      <c r="W119" s="5"/>
      <c r="X119" s="5"/>
      <c r="Y119" s="5"/>
      <c r="Z119" s="5"/>
    </row>
    <row r="120" spans="1:26" ht="21" customHeight="1">
      <c r="A120" s="134"/>
      <c r="B120" s="135"/>
      <c r="C120" s="137"/>
      <c r="D120" s="458"/>
      <c r="E120" s="651"/>
      <c r="F120" s="14" t="s">
        <v>938</v>
      </c>
      <c r="G120" s="98" t="s">
        <v>114</v>
      </c>
      <c r="H120" s="787">
        <v>63</v>
      </c>
      <c r="I120" s="657"/>
      <c r="J120" s="651"/>
      <c r="K120" s="651"/>
      <c r="L120" s="651"/>
      <c r="M120" s="651"/>
      <c r="N120" s="651"/>
      <c r="O120" s="651"/>
      <c r="P120" s="51" t="s">
        <v>909</v>
      </c>
      <c r="Q120" s="5"/>
      <c r="R120" s="5"/>
      <c r="S120" s="5"/>
      <c r="T120" s="5"/>
      <c r="U120" s="5"/>
      <c r="V120" s="5"/>
      <c r="W120" s="5"/>
      <c r="X120" s="5"/>
      <c r="Y120" s="5"/>
      <c r="Z120" s="5"/>
    </row>
    <row r="121" spans="1:26" ht="21" customHeight="1">
      <c r="A121" s="134"/>
      <c r="B121" s="135"/>
      <c r="C121" s="137"/>
      <c r="D121" s="458"/>
      <c r="E121" s="651"/>
      <c r="F121" s="14" t="s">
        <v>939</v>
      </c>
      <c r="G121" s="98" t="s">
        <v>114</v>
      </c>
      <c r="H121" s="787" t="s">
        <v>963</v>
      </c>
      <c r="I121" s="657"/>
      <c r="J121" s="651"/>
      <c r="K121" s="651"/>
      <c r="L121" s="651"/>
      <c r="M121" s="651"/>
      <c r="N121" s="651"/>
      <c r="O121" s="651"/>
      <c r="P121" s="51" t="s">
        <v>940</v>
      </c>
      <c r="Q121" s="5"/>
      <c r="R121" s="5"/>
      <c r="S121" s="5"/>
      <c r="T121" s="5"/>
      <c r="U121" s="5"/>
      <c r="V121" s="5"/>
      <c r="W121" s="5"/>
      <c r="X121" s="5"/>
      <c r="Y121" s="5"/>
      <c r="Z121" s="5"/>
    </row>
    <row r="122" spans="1:26" ht="21" customHeight="1">
      <c r="A122" s="134"/>
      <c r="B122" s="135"/>
      <c r="C122" s="137"/>
      <c r="D122" s="458"/>
      <c r="E122" s="651"/>
      <c r="F122" s="14" t="s">
        <v>941</v>
      </c>
      <c r="G122" s="98" t="s">
        <v>114</v>
      </c>
      <c r="H122" s="822">
        <v>41214</v>
      </c>
      <c r="I122" s="657"/>
      <c r="J122" s="651"/>
      <c r="K122" s="651"/>
      <c r="L122" s="651"/>
      <c r="M122" s="651"/>
      <c r="N122" s="651"/>
      <c r="O122" s="651"/>
      <c r="P122" s="51" t="s">
        <v>909</v>
      </c>
      <c r="Q122" s="5"/>
      <c r="R122" s="5"/>
      <c r="S122" s="5"/>
      <c r="T122" s="5"/>
      <c r="U122" s="5"/>
      <c r="V122" s="5"/>
      <c r="W122" s="5"/>
      <c r="X122" s="5"/>
      <c r="Y122" s="5"/>
      <c r="Z122" s="5"/>
    </row>
    <row r="123" spans="1:26" ht="21" customHeight="1">
      <c r="A123" s="134"/>
      <c r="B123" s="135"/>
      <c r="C123" s="137"/>
      <c r="D123" s="458"/>
      <c r="E123" s="651"/>
      <c r="F123" s="14" t="s">
        <v>943</v>
      </c>
      <c r="G123" s="98" t="s">
        <v>114</v>
      </c>
      <c r="H123" s="793" t="s">
        <v>979</v>
      </c>
      <c r="I123" s="657"/>
      <c r="J123" s="651"/>
      <c r="K123" s="651"/>
      <c r="L123" s="651"/>
      <c r="M123" s="651"/>
      <c r="N123" s="651"/>
      <c r="O123" s="651"/>
      <c r="P123" s="51" t="s">
        <v>909</v>
      </c>
      <c r="Q123" s="5"/>
      <c r="R123" s="5"/>
      <c r="S123" s="5"/>
      <c r="T123" s="5"/>
      <c r="U123" s="5"/>
      <c r="V123" s="5"/>
      <c r="W123" s="5"/>
      <c r="X123" s="5"/>
      <c r="Y123" s="5"/>
      <c r="Z123" s="5"/>
    </row>
    <row r="124" spans="1:26" ht="21" customHeight="1">
      <c r="A124" s="134"/>
      <c r="B124" s="135"/>
      <c r="C124" s="137"/>
      <c r="D124" s="458"/>
      <c r="E124" s="651"/>
      <c r="F124" s="14" t="s">
        <v>945</v>
      </c>
      <c r="G124" s="98" t="s">
        <v>114</v>
      </c>
      <c r="H124" s="787" t="s">
        <v>980</v>
      </c>
      <c r="I124" s="657"/>
      <c r="J124" s="651"/>
      <c r="K124" s="651"/>
      <c r="L124" s="651"/>
      <c r="M124" s="651"/>
      <c r="N124" s="651"/>
      <c r="O124" s="651"/>
      <c r="P124" s="51" t="s">
        <v>909</v>
      </c>
      <c r="Q124" s="5"/>
      <c r="R124" s="5"/>
      <c r="S124" s="5"/>
      <c r="T124" s="5"/>
      <c r="U124" s="5"/>
      <c r="V124" s="5"/>
      <c r="W124" s="5"/>
      <c r="X124" s="5"/>
      <c r="Y124" s="5"/>
      <c r="Z124" s="5"/>
    </row>
    <row r="125" spans="1:26" ht="21" customHeight="1">
      <c r="A125" s="134"/>
      <c r="B125" s="135"/>
      <c r="C125" s="137"/>
      <c r="D125" s="458"/>
      <c r="E125" s="651"/>
      <c r="F125" s="14" t="s">
        <v>912</v>
      </c>
      <c r="G125" s="98" t="s">
        <v>114</v>
      </c>
      <c r="H125" s="787" t="s">
        <v>981</v>
      </c>
      <c r="I125" s="657"/>
      <c r="J125" s="651"/>
      <c r="K125" s="651"/>
      <c r="L125" s="651"/>
      <c r="M125" s="651"/>
      <c r="N125" s="651"/>
      <c r="O125" s="651"/>
      <c r="P125" s="51" t="s">
        <v>909</v>
      </c>
      <c r="Q125" s="5"/>
      <c r="R125" s="5"/>
      <c r="S125" s="5"/>
      <c r="T125" s="5"/>
      <c r="U125" s="5"/>
      <c r="V125" s="5"/>
      <c r="W125" s="5"/>
      <c r="X125" s="5"/>
      <c r="Y125" s="5"/>
      <c r="Z125" s="5"/>
    </row>
    <row r="126" spans="1:26" ht="21" customHeight="1">
      <c r="A126" s="134"/>
      <c r="B126" s="135"/>
      <c r="C126" s="137"/>
      <c r="D126" s="458"/>
      <c r="E126" s="651"/>
      <c r="F126" s="14" t="s">
        <v>948</v>
      </c>
      <c r="G126" s="98" t="s">
        <v>114</v>
      </c>
      <c r="H126" s="788" t="s">
        <v>982</v>
      </c>
      <c r="I126" s="657"/>
      <c r="J126" s="651"/>
      <c r="K126" s="651"/>
      <c r="L126" s="651"/>
      <c r="M126" s="651"/>
      <c r="N126" s="651"/>
      <c r="O126" s="651"/>
      <c r="P126" s="51" t="s">
        <v>983</v>
      </c>
      <c r="Q126" s="5"/>
      <c r="R126" s="5"/>
      <c r="S126" s="5"/>
      <c r="T126" s="5"/>
      <c r="U126" s="5"/>
      <c r="V126" s="5"/>
      <c r="W126" s="5"/>
      <c r="X126" s="5"/>
      <c r="Y126" s="5"/>
      <c r="Z126" s="5"/>
    </row>
    <row r="127" spans="1:26" ht="15.75" customHeight="1">
      <c r="A127" s="134"/>
      <c r="B127" s="135"/>
      <c r="C127" s="137"/>
      <c r="D127" s="458"/>
      <c r="E127" s="651"/>
      <c r="F127" s="14" t="s">
        <v>951</v>
      </c>
      <c r="G127" s="98" t="s">
        <v>114</v>
      </c>
      <c r="H127" s="788" t="s">
        <v>984</v>
      </c>
      <c r="I127" s="657"/>
      <c r="J127" s="651"/>
      <c r="K127" s="651"/>
      <c r="L127" s="651"/>
      <c r="M127" s="651"/>
      <c r="N127" s="651"/>
      <c r="O127" s="651"/>
      <c r="P127" s="51" t="s">
        <v>953</v>
      </c>
      <c r="Q127" s="5"/>
      <c r="R127" s="5"/>
      <c r="S127" s="5"/>
      <c r="T127" s="5"/>
      <c r="U127" s="5"/>
      <c r="V127" s="5"/>
      <c r="W127" s="5"/>
      <c r="X127" s="5"/>
      <c r="Y127" s="5"/>
      <c r="Z127" s="5"/>
    </row>
    <row r="128" spans="1:26" ht="25.5" customHeight="1">
      <c r="A128" s="134"/>
      <c r="B128" s="135"/>
      <c r="C128" s="137"/>
      <c r="D128" s="458"/>
      <c r="E128" s="651"/>
      <c r="F128" s="14" t="s">
        <v>4</v>
      </c>
      <c r="G128" s="98" t="s">
        <v>114</v>
      </c>
      <c r="H128" s="788" t="s">
        <v>985</v>
      </c>
      <c r="I128" s="657"/>
      <c r="J128" s="651"/>
      <c r="K128" s="651"/>
      <c r="L128" s="651"/>
      <c r="M128" s="651"/>
      <c r="N128" s="651"/>
      <c r="O128" s="651"/>
      <c r="P128" s="51" t="s">
        <v>955</v>
      </c>
      <c r="Q128" s="5"/>
      <c r="R128" s="5"/>
      <c r="S128" s="5"/>
      <c r="T128" s="5"/>
      <c r="U128" s="5"/>
      <c r="V128" s="5"/>
      <c r="W128" s="5"/>
      <c r="X128" s="5"/>
      <c r="Y128" s="5"/>
      <c r="Z128" s="5"/>
    </row>
    <row r="129" spans="1:26" ht="21" customHeight="1">
      <c r="A129" s="134"/>
      <c r="B129" s="135"/>
      <c r="C129" s="137"/>
      <c r="D129" s="458"/>
      <c r="E129" s="651"/>
      <c r="F129" s="14" t="s">
        <v>956</v>
      </c>
      <c r="G129" s="98" t="s">
        <v>114</v>
      </c>
      <c r="H129" s="820" t="s">
        <v>986</v>
      </c>
      <c r="I129" s="657"/>
      <c r="J129" s="651"/>
      <c r="K129" s="651"/>
      <c r="L129" s="651"/>
      <c r="M129" s="651"/>
      <c r="N129" s="651"/>
      <c r="O129" s="651"/>
      <c r="P129" s="51" t="s">
        <v>958</v>
      </c>
      <c r="Q129" s="5"/>
      <c r="R129" s="5"/>
      <c r="S129" s="5"/>
      <c r="T129" s="5"/>
      <c r="U129" s="5"/>
      <c r="V129" s="5"/>
      <c r="W129" s="5"/>
      <c r="X129" s="5"/>
      <c r="Y129" s="5"/>
      <c r="Z129" s="5"/>
    </row>
    <row r="130" spans="1:26" ht="15.75" customHeight="1">
      <c r="A130" s="134"/>
      <c r="B130" s="135"/>
      <c r="C130" s="137"/>
      <c r="D130" s="458"/>
      <c r="E130" s="651"/>
      <c r="F130" s="710" t="s">
        <v>959</v>
      </c>
      <c r="G130" s="805" t="s">
        <v>114</v>
      </c>
      <c r="H130" s="820">
        <v>9.7089999999999996</v>
      </c>
      <c r="I130" s="657"/>
      <c r="J130" s="651"/>
      <c r="K130" s="651"/>
      <c r="L130" s="651"/>
      <c r="M130" s="651"/>
      <c r="N130" s="651"/>
      <c r="O130" s="651"/>
      <c r="P130" s="51" t="s">
        <v>960</v>
      </c>
      <c r="Q130" s="5"/>
      <c r="R130" s="5"/>
      <c r="S130" s="5"/>
      <c r="T130" s="5"/>
      <c r="U130" s="5"/>
      <c r="V130" s="5"/>
      <c r="W130" s="5"/>
      <c r="X130" s="5"/>
      <c r="Y130" s="5"/>
      <c r="Z130" s="5"/>
    </row>
    <row r="131" spans="1:26" ht="15.75" customHeight="1">
      <c r="A131" s="134"/>
      <c r="B131" s="135"/>
      <c r="C131" s="137"/>
      <c r="D131" s="458"/>
      <c r="E131" s="651"/>
      <c r="F131" s="670"/>
      <c r="G131" s="691"/>
      <c r="H131" s="788" t="s">
        <v>987</v>
      </c>
      <c r="I131" s="657"/>
      <c r="J131" s="651"/>
      <c r="K131" s="651"/>
      <c r="L131" s="651"/>
      <c r="M131" s="651"/>
      <c r="N131" s="651"/>
      <c r="O131" s="651"/>
      <c r="P131" s="51"/>
      <c r="Q131" s="5"/>
      <c r="R131" s="5"/>
      <c r="S131" s="5"/>
      <c r="T131" s="5"/>
      <c r="U131" s="5"/>
      <c r="V131" s="5"/>
      <c r="W131" s="5"/>
      <c r="X131" s="5"/>
      <c r="Y131" s="5"/>
      <c r="Z131" s="5"/>
    </row>
    <row r="132" spans="1:26" ht="42.75" customHeight="1">
      <c r="A132" s="134"/>
      <c r="B132" s="135"/>
      <c r="C132" s="137"/>
      <c r="D132" s="458"/>
      <c r="E132" s="651"/>
      <c r="F132" s="14" t="s">
        <v>915</v>
      </c>
      <c r="G132" s="98" t="s">
        <v>114</v>
      </c>
      <c r="H132" s="788" t="s">
        <v>988</v>
      </c>
      <c r="I132" s="657"/>
      <c r="J132" s="651"/>
      <c r="K132" s="651"/>
      <c r="L132" s="651"/>
      <c r="M132" s="651"/>
      <c r="N132" s="651"/>
      <c r="O132" s="651"/>
      <c r="P132" s="51" t="s">
        <v>916</v>
      </c>
      <c r="Q132" s="5"/>
      <c r="R132" s="5"/>
      <c r="S132" s="5"/>
      <c r="T132" s="5"/>
      <c r="U132" s="5"/>
      <c r="V132" s="5"/>
      <c r="W132" s="5"/>
      <c r="X132" s="5"/>
      <c r="Y132" s="5"/>
      <c r="Z132" s="5"/>
    </row>
    <row r="133" spans="1:26" ht="36.75" customHeight="1">
      <c r="A133" s="134"/>
      <c r="B133" s="135"/>
      <c r="C133" s="137"/>
      <c r="D133" s="458"/>
      <c r="E133" s="651"/>
      <c r="F133" s="14" t="s">
        <v>962</v>
      </c>
      <c r="G133" s="98" t="s">
        <v>963</v>
      </c>
      <c r="H133" s="788" t="s">
        <v>989</v>
      </c>
      <c r="I133" s="657"/>
      <c r="J133" s="651"/>
      <c r="K133" s="651"/>
      <c r="L133" s="651"/>
      <c r="M133" s="651"/>
      <c r="N133" s="651"/>
      <c r="O133" s="651"/>
      <c r="P133" s="51" t="s">
        <v>967</v>
      </c>
      <c r="Q133" s="463"/>
      <c r="R133" s="5"/>
      <c r="S133" s="5"/>
      <c r="T133" s="5"/>
      <c r="U133" s="5"/>
      <c r="V133" s="5"/>
      <c r="W133" s="5"/>
      <c r="X133" s="5"/>
      <c r="Y133" s="5"/>
      <c r="Z133" s="5"/>
    </row>
    <row r="134" spans="1:26" ht="29.25" customHeight="1">
      <c r="A134" s="134"/>
      <c r="B134" s="135"/>
      <c r="C134" s="137"/>
      <c r="D134" s="458"/>
      <c r="E134" s="651"/>
      <c r="F134" s="14" t="s">
        <v>965</v>
      </c>
      <c r="G134" s="98" t="s">
        <v>114</v>
      </c>
      <c r="H134" s="788" t="s">
        <v>990</v>
      </c>
      <c r="I134" s="657"/>
      <c r="J134" s="651"/>
      <c r="K134" s="651"/>
      <c r="L134" s="651"/>
      <c r="M134" s="651"/>
      <c r="N134" s="651"/>
      <c r="O134" s="651"/>
      <c r="P134" s="51" t="s">
        <v>969</v>
      </c>
      <c r="Q134" s="5"/>
      <c r="R134" s="5"/>
      <c r="S134" s="5"/>
      <c r="T134" s="5"/>
      <c r="U134" s="5"/>
      <c r="V134" s="5"/>
      <c r="W134" s="5"/>
      <c r="X134" s="5"/>
      <c r="Y134" s="5"/>
      <c r="Z134" s="5"/>
    </row>
    <row r="135" spans="1:26" ht="31.5" customHeight="1">
      <c r="A135" s="134"/>
      <c r="B135" s="135"/>
      <c r="C135" s="137"/>
      <c r="D135" s="458"/>
      <c r="E135" s="651"/>
      <c r="F135" s="14" t="s">
        <v>968</v>
      </c>
      <c r="G135" s="98" t="s">
        <v>114</v>
      </c>
      <c r="H135" s="787"/>
      <c r="I135" s="657"/>
      <c r="J135" s="651"/>
      <c r="K135" s="651"/>
      <c r="L135" s="651"/>
      <c r="M135" s="651"/>
      <c r="N135" s="651"/>
      <c r="O135" s="651"/>
      <c r="P135" s="51" t="s">
        <v>971</v>
      </c>
      <c r="Q135" s="5"/>
      <c r="R135" s="5"/>
      <c r="S135" s="5"/>
      <c r="T135" s="5"/>
      <c r="U135" s="5"/>
      <c r="V135" s="5"/>
      <c r="W135" s="5"/>
      <c r="X135" s="5"/>
      <c r="Y135" s="5"/>
      <c r="Z135" s="5"/>
    </row>
    <row r="136" spans="1:26" ht="31.5" customHeight="1">
      <c r="A136" s="134"/>
      <c r="B136" s="135"/>
      <c r="C136" s="137"/>
      <c r="D136" s="458"/>
      <c r="E136" s="651"/>
      <c r="F136" s="14" t="s">
        <v>970</v>
      </c>
      <c r="G136" s="98" t="s">
        <v>114</v>
      </c>
      <c r="H136" s="787"/>
      <c r="I136" s="657"/>
      <c r="J136" s="651"/>
      <c r="K136" s="651"/>
      <c r="L136" s="651"/>
      <c r="M136" s="651"/>
      <c r="N136" s="651"/>
      <c r="O136" s="651"/>
      <c r="P136" s="51" t="s">
        <v>973</v>
      </c>
      <c r="Q136" s="5"/>
      <c r="R136" s="5"/>
      <c r="S136" s="5"/>
      <c r="T136" s="5"/>
      <c r="U136" s="5"/>
      <c r="V136" s="5"/>
      <c r="W136" s="5"/>
      <c r="X136" s="5"/>
      <c r="Y136" s="5"/>
      <c r="Z136" s="5"/>
    </row>
    <row r="137" spans="1:26" ht="29.25" customHeight="1">
      <c r="A137" s="134"/>
      <c r="B137" s="135"/>
      <c r="C137" s="137"/>
      <c r="D137" s="458"/>
      <c r="E137" s="652"/>
      <c r="F137" s="14" t="s">
        <v>972</v>
      </c>
      <c r="G137" s="98" t="s">
        <v>114</v>
      </c>
      <c r="H137" s="787"/>
      <c r="I137" s="657"/>
      <c r="J137" s="652"/>
      <c r="K137" s="652"/>
      <c r="L137" s="652"/>
      <c r="M137" s="652"/>
      <c r="N137" s="652"/>
      <c r="O137" s="652"/>
      <c r="P137" s="51" t="s">
        <v>976</v>
      </c>
      <c r="Q137" s="5"/>
      <c r="R137" s="5"/>
      <c r="S137" s="5"/>
      <c r="T137" s="5"/>
      <c r="U137" s="5"/>
      <c r="V137" s="5"/>
      <c r="W137" s="5"/>
      <c r="X137" s="5"/>
      <c r="Y137" s="5"/>
      <c r="Z137" s="5"/>
    </row>
    <row r="138" spans="1:26" ht="29.25" customHeight="1">
      <c r="A138" s="134"/>
      <c r="B138" s="135"/>
      <c r="C138" s="137"/>
      <c r="D138" s="458"/>
      <c r="E138" s="789" t="s">
        <v>247</v>
      </c>
      <c r="F138" s="14" t="s">
        <v>931</v>
      </c>
      <c r="G138" s="98" t="s">
        <v>114</v>
      </c>
      <c r="H138" s="787" t="s">
        <v>991</v>
      </c>
      <c r="I138" s="657"/>
      <c r="J138" s="801" t="s">
        <v>992</v>
      </c>
      <c r="K138" s="700" t="s">
        <v>934</v>
      </c>
      <c r="L138" s="700">
        <v>1</v>
      </c>
      <c r="M138" s="807">
        <v>23.6</v>
      </c>
      <c r="N138" s="700">
        <f>L138*M138</f>
        <v>23.6</v>
      </c>
      <c r="O138" s="700"/>
      <c r="P138" s="51" t="s">
        <v>909</v>
      </c>
      <c r="Q138" s="5"/>
      <c r="R138" s="5"/>
      <c r="S138" s="5"/>
      <c r="T138" s="5"/>
      <c r="U138" s="5"/>
      <c r="V138" s="5"/>
      <c r="W138" s="5"/>
      <c r="X138" s="5"/>
      <c r="Y138" s="5"/>
      <c r="Z138" s="5"/>
    </row>
    <row r="139" spans="1:26" ht="21" customHeight="1">
      <c r="A139" s="134"/>
      <c r="B139" s="135"/>
      <c r="C139" s="137"/>
      <c r="D139" s="458"/>
      <c r="E139" s="651"/>
      <c r="F139" s="14" t="s">
        <v>922</v>
      </c>
      <c r="G139" s="98" t="s">
        <v>114</v>
      </c>
      <c r="H139" s="752" t="s">
        <v>935</v>
      </c>
      <c r="I139" s="657"/>
      <c r="J139" s="651"/>
      <c r="K139" s="651"/>
      <c r="L139" s="651"/>
      <c r="M139" s="651"/>
      <c r="N139" s="651"/>
      <c r="O139" s="651"/>
      <c r="P139" s="51" t="s">
        <v>909</v>
      </c>
      <c r="Q139" s="5"/>
      <c r="R139" s="5"/>
      <c r="S139" s="5"/>
      <c r="T139" s="5"/>
      <c r="U139" s="5"/>
      <c r="V139" s="5"/>
      <c r="W139" s="5"/>
      <c r="X139" s="5"/>
      <c r="Y139" s="5"/>
      <c r="Z139" s="5"/>
    </row>
    <row r="140" spans="1:26" ht="21" customHeight="1">
      <c r="A140" s="134"/>
      <c r="B140" s="135"/>
      <c r="C140" s="137"/>
      <c r="D140" s="458"/>
      <c r="E140" s="651"/>
      <c r="F140" s="14" t="s">
        <v>936</v>
      </c>
      <c r="G140" s="98" t="s">
        <v>114</v>
      </c>
      <c r="H140" s="752" t="s">
        <v>993</v>
      </c>
      <c r="I140" s="657"/>
      <c r="J140" s="651"/>
      <c r="K140" s="651"/>
      <c r="L140" s="651"/>
      <c r="M140" s="651"/>
      <c r="N140" s="651"/>
      <c r="O140" s="651"/>
      <c r="P140" s="51" t="s">
        <v>909</v>
      </c>
      <c r="Q140" s="5"/>
      <c r="R140" s="5"/>
      <c r="S140" s="5"/>
      <c r="T140" s="5"/>
      <c r="U140" s="5"/>
      <c r="V140" s="5"/>
      <c r="W140" s="5"/>
      <c r="X140" s="5"/>
      <c r="Y140" s="5"/>
      <c r="Z140" s="5"/>
    </row>
    <row r="141" spans="1:26" ht="21" customHeight="1">
      <c r="A141" s="134"/>
      <c r="B141" s="135"/>
      <c r="C141" s="137"/>
      <c r="D141" s="458"/>
      <c r="E141" s="651"/>
      <c r="F141" s="14" t="s">
        <v>938</v>
      </c>
      <c r="G141" s="98" t="s">
        <v>114</v>
      </c>
      <c r="H141" s="787"/>
      <c r="I141" s="657"/>
      <c r="J141" s="651"/>
      <c r="K141" s="651"/>
      <c r="L141" s="651"/>
      <c r="M141" s="651"/>
      <c r="N141" s="651"/>
      <c r="O141" s="651"/>
      <c r="P141" s="51" t="s">
        <v>909</v>
      </c>
      <c r="Q141" s="5"/>
      <c r="R141" s="5"/>
      <c r="S141" s="5"/>
      <c r="T141" s="5"/>
      <c r="U141" s="5"/>
      <c r="V141" s="5"/>
      <c r="W141" s="5"/>
      <c r="X141" s="5"/>
      <c r="Y141" s="5"/>
      <c r="Z141" s="5"/>
    </row>
    <row r="142" spans="1:26" ht="21" customHeight="1">
      <c r="A142" s="134"/>
      <c r="B142" s="135"/>
      <c r="C142" s="137"/>
      <c r="D142" s="458"/>
      <c r="E142" s="651"/>
      <c r="F142" s="14" t="s">
        <v>939</v>
      </c>
      <c r="G142" s="98" t="s">
        <v>114</v>
      </c>
      <c r="H142" s="787">
        <v>12031</v>
      </c>
      <c r="I142" s="657"/>
      <c r="J142" s="651"/>
      <c r="K142" s="651"/>
      <c r="L142" s="651"/>
      <c r="M142" s="651"/>
      <c r="N142" s="651"/>
      <c r="O142" s="651"/>
      <c r="P142" s="51" t="s">
        <v>940</v>
      </c>
      <c r="Q142" s="5"/>
      <c r="R142" s="5"/>
      <c r="S142" s="5"/>
      <c r="T142" s="5"/>
      <c r="U142" s="5"/>
      <c r="V142" s="5"/>
      <c r="W142" s="5"/>
      <c r="X142" s="5"/>
      <c r="Y142" s="5"/>
      <c r="Z142" s="5"/>
    </row>
    <row r="143" spans="1:26" ht="21" customHeight="1">
      <c r="A143" s="134"/>
      <c r="B143" s="135"/>
      <c r="C143" s="137"/>
      <c r="D143" s="458"/>
      <c r="E143" s="651"/>
      <c r="F143" s="14" t="s">
        <v>941</v>
      </c>
      <c r="G143" s="98" t="s">
        <v>114</v>
      </c>
      <c r="H143" s="793" t="s">
        <v>992</v>
      </c>
      <c r="I143" s="657"/>
      <c r="J143" s="651"/>
      <c r="K143" s="651"/>
      <c r="L143" s="651"/>
      <c r="M143" s="651"/>
      <c r="N143" s="651"/>
      <c r="O143" s="651"/>
      <c r="P143" s="51" t="s">
        <v>909</v>
      </c>
      <c r="Q143" s="5"/>
      <c r="R143" s="5"/>
      <c r="S143" s="5"/>
      <c r="T143" s="5"/>
      <c r="U143" s="5"/>
      <c r="V143" s="5"/>
      <c r="W143" s="5"/>
      <c r="X143" s="5"/>
      <c r="Y143" s="5"/>
      <c r="Z143" s="5"/>
    </row>
    <row r="144" spans="1:26" ht="21" customHeight="1">
      <c r="A144" s="134"/>
      <c r="B144" s="135"/>
      <c r="C144" s="137"/>
      <c r="D144" s="458"/>
      <c r="E144" s="651"/>
      <c r="F144" s="14" t="s">
        <v>943</v>
      </c>
      <c r="G144" s="98" t="s">
        <v>114</v>
      </c>
      <c r="H144" s="793" t="s">
        <v>994</v>
      </c>
      <c r="I144" s="657"/>
      <c r="J144" s="651"/>
      <c r="K144" s="651"/>
      <c r="L144" s="651"/>
      <c r="M144" s="651"/>
      <c r="N144" s="651"/>
      <c r="O144" s="651"/>
      <c r="P144" s="51" t="s">
        <v>909</v>
      </c>
      <c r="Q144" s="5"/>
      <c r="R144" s="5"/>
      <c r="S144" s="5"/>
      <c r="T144" s="5"/>
      <c r="U144" s="5"/>
      <c r="V144" s="5"/>
      <c r="W144" s="5"/>
      <c r="X144" s="5"/>
      <c r="Y144" s="5"/>
      <c r="Z144" s="5"/>
    </row>
    <row r="145" spans="1:26" ht="21" customHeight="1">
      <c r="A145" s="134"/>
      <c r="B145" s="135"/>
      <c r="C145" s="137"/>
      <c r="D145" s="458"/>
      <c r="E145" s="651"/>
      <c r="F145" s="14" t="s">
        <v>945</v>
      </c>
      <c r="G145" s="98" t="s">
        <v>114</v>
      </c>
      <c r="H145" s="752" t="s">
        <v>995</v>
      </c>
      <c r="I145" s="657"/>
      <c r="J145" s="651"/>
      <c r="K145" s="651"/>
      <c r="L145" s="651"/>
      <c r="M145" s="651"/>
      <c r="N145" s="651"/>
      <c r="O145" s="651"/>
      <c r="P145" s="51" t="s">
        <v>909</v>
      </c>
      <c r="Q145" s="5"/>
      <c r="R145" s="5"/>
      <c r="S145" s="5"/>
      <c r="T145" s="5"/>
      <c r="U145" s="5"/>
      <c r="V145" s="5"/>
      <c r="W145" s="5"/>
      <c r="X145" s="5"/>
      <c r="Y145" s="5"/>
      <c r="Z145" s="5"/>
    </row>
    <row r="146" spans="1:26" ht="21" customHeight="1">
      <c r="A146" s="134"/>
      <c r="B146" s="135"/>
      <c r="C146" s="137"/>
      <c r="D146" s="458"/>
      <c r="E146" s="651"/>
      <c r="F146" s="14" t="s">
        <v>912</v>
      </c>
      <c r="G146" s="98" t="s">
        <v>114</v>
      </c>
      <c r="H146" s="787" t="s">
        <v>996</v>
      </c>
      <c r="I146" s="657"/>
      <c r="J146" s="651"/>
      <c r="K146" s="651"/>
      <c r="L146" s="651"/>
      <c r="M146" s="651"/>
      <c r="N146" s="651"/>
      <c r="O146" s="651"/>
      <c r="P146" s="51" t="s">
        <v>909</v>
      </c>
      <c r="Q146" s="5"/>
      <c r="R146" s="5"/>
      <c r="S146" s="5"/>
      <c r="T146" s="5"/>
      <c r="U146" s="5"/>
      <c r="V146" s="5"/>
      <c r="W146" s="5"/>
      <c r="X146" s="5"/>
      <c r="Y146" s="5"/>
      <c r="Z146" s="5"/>
    </row>
    <row r="147" spans="1:26" ht="21" customHeight="1">
      <c r="A147" s="134"/>
      <c r="B147" s="135"/>
      <c r="C147" s="137"/>
      <c r="D147" s="458"/>
      <c r="E147" s="651"/>
      <c r="F147" s="14" t="s">
        <v>948</v>
      </c>
      <c r="G147" s="98" t="s">
        <v>114</v>
      </c>
      <c r="H147" s="788" t="s">
        <v>997</v>
      </c>
      <c r="I147" s="657"/>
      <c r="J147" s="651"/>
      <c r="K147" s="651"/>
      <c r="L147" s="651"/>
      <c r="M147" s="651"/>
      <c r="N147" s="651"/>
      <c r="O147" s="651"/>
      <c r="P147" s="51" t="s">
        <v>998</v>
      </c>
      <c r="Q147" s="5"/>
      <c r="R147" s="5"/>
      <c r="S147" s="5"/>
      <c r="T147" s="5"/>
      <c r="U147" s="5"/>
      <c r="V147" s="5"/>
      <c r="W147" s="5"/>
      <c r="X147" s="5"/>
      <c r="Y147" s="5"/>
      <c r="Z147" s="5"/>
    </row>
    <row r="148" spans="1:26" ht="15" customHeight="1">
      <c r="A148" s="134"/>
      <c r="B148" s="135"/>
      <c r="C148" s="137"/>
      <c r="D148" s="458"/>
      <c r="E148" s="651"/>
      <c r="F148" s="14" t="s">
        <v>951</v>
      </c>
      <c r="G148" s="98" t="s">
        <v>114</v>
      </c>
      <c r="H148" s="819" t="s">
        <v>999</v>
      </c>
      <c r="I148" s="657"/>
      <c r="J148" s="651"/>
      <c r="K148" s="651"/>
      <c r="L148" s="651"/>
      <c r="M148" s="651"/>
      <c r="N148" s="651"/>
      <c r="O148" s="651"/>
      <c r="P148" s="51" t="s">
        <v>953</v>
      </c>
      <c r="Q148" s="5"/>
      <c r="R148" s="5"/>
      <c r="S148" s="5"/>
      <c r="T148" s="5"/>
      <c r="U148" s="5"/>
      <c r="V148" s="5"/>
      <c r="W148" s="5"/>
      <c r="X148" s="5"/>
      <c r="Y148" s="5"/>
      <c r="Z148" s="5"/>
    </row>
    <row r="149" spans="1:26" ht="25.5" customHeight="1">
      <c r="A149" s="134"/>
      <c r="B149" s="135"/>
      <c r="C149" s="137"/>
      <c r="D149" s="458"/>
      <c r="E149" s="651"/>
      <c r="F149" s="14" t="s">
        <v>4</v>
      </c>
      <c r="G149" s="98" t="s">
        <v>114</v>
      </c>
      <c r="H149" s="804" t="s">
        <v>1000</v>
      </c>
      <c r="I149" s="657"/>
      <c r="J149" s="651"/>
      <c r="K149" s="651"/>
      <c r="L149" s="651"/>
      <c r="M149" s="651"/>
      <c r="N149" s="651"/>
      <c r="O149" s="651"/>
      <c r="P149" s="51" t="s">
        <v>955</v>
      </c>
      <c r="Q149" s="5"/>
      <c r="R149" s="5"/>
      <c r="S149" s="5"/>
      <c r="T149" s="5"/>
      <c r="U149" s="5"/>
      <c r="V149" s="5"/>
      <c r="W149" s="5"/>
      <c r="X149" s="5"/>
      <c r="Y149" s="5"/>
      <c r="Z149" s="5"/>
    </row>
    <row r="150" spans="1:26" ht="21" customHeight="1">
      <c r="A150" s="134"/>
      <c r="B150" s="135"/>
      <c r="C150" s="137"/>
      <c r="D150" s="458"/>
      <c r="E150" s="651"/>
      <c r="F150" s="14" t="s">
        <v>956</v>
      </c>
      <c r="G150" s="98" t="s">
        <v>114</v>
      </c>
      <c r="H150" s="820" t="s">
        <v>1001</v>
      </c>
      <c r="I150" s="657"/>
      <c r="J150" s="651"/>
      <c r="K150" s="651"/>
      <c r="L150" s="651"/>
      <c r="M150" s="651"/>
      <c r="N150" s="651"/>
      <c r="O150" s="651"/>
      <c r="P150" s="51" t="s">
        <v>958</v>
      </c>
      <c r="Q150" s="5"/>
      <c r="R150" s="5"/>
      <c r="S150" s="5"/>
      <c r="T150" s="5"/>
      <c r="U150" s="5"/>
      <c r="V150" s="5"/>
      <c r="W150" s="5"/>
      <c r="X150" s="5"/>
      <c r="Y150" s="5"/>
      <c r="Z150" s="5"/>
    </row>
    <row r="151" spans="1:26" ht="36" customHeight="1">
      <c r="A151" s="134"/>
      <c r="B151" s="135"/>
      <c r="C151" s="137"/>
      <c r="D151" s="458"/>
      <c r="E151" s="651"/>
      <c r="F151" s="96" t="s">
        <v>959</v>
      </c>
      <c r="G151" s="462" t="s">
        <v>114</v>
      </c>
      <c r="H151" s="820"/>
      <c r="I151" s="657"/>
      <c r="J151" s="651"/>
      <c r="K151" s="651"/>
      <c r="L151" s="651"/>
      <c r="M151" s="651"/>
      <c r="N151" s="651"/>
      <c r="O151" s="651"/>
      <c r="P151" s="51" t="s">
        <v>960</v>
      </c>
      <c r="Q151" s="5"/>
      <c r="R151" s="5"/>
      <c r="S151" s="5"/>
      <c r="T151" s="5"/>
      <c r="U151" s="5"/>
      <c r="V151" s="5"/>
      <c r="W151" s="5"/>
      <c r="X151" s="5"/>
      <c r="Y151" s="5"/>
      <c r="Z151" s="5"/>
    </row>
    <row r="152" spans="1:26" ht="42.75" customHeight="1">
      <c r="A152" s="134"/>
      <c r="B152" s="135"/>
      <c r="C152" s="137"/>
      <c r="D152" s="458"/>
      <c r="E152" s="651"/>
      <c r="F152" s="14" t="s">
        <v>915</v>
      </c>
      <c r="G152" s="98" t="s">
        <v>114</v>
      </c>
      <c r="H152" s="788" t="s">
        <v>1002</v>
      </c>
      <c r="I152" s="657"/>
      <c r="J152" s="651"/>
      <c r="K152" s="651"/>
      <c r="L152" s="651"/>
      <c r="M152" s="651"/>
      <c r="N152" s="651"/>
      <c r="O152" s="651"/>
      <c r="P152" s="51" t="s">
        <v>916</v>
      </c>
      <c r="Q152" s="5"/>
      <c r="R152" s="5"/>
      <c r="S152" s="5"/>
      <c r="T152" s="5"/>
      <c r="U152" s="5"/>
      <c r="V152" s="5"/>
      <c r="W152" s="5"/>
      <c r="X152" s="5"/>
      <c r="Y152" s="5"/>
      <c r="Z152" s="5"/>
    </row>
    <row r="153" spans="1:26" ht="36.75" customHeight="1">
      <c r="A153" s="134"/>
      <c r="B153" s="135"/>
      <c r="C153" s="137"/>
      <c r="D153" s="458"/>
      <c r="E153" s="651"/>
      <c r="F153" s="14" t="s">
        <v>962</v>
      </c>
      <c r="G153" s="98" t="s">
        <v>963</v>
      </c>
      <c r="H153" s="804" t="s">
        <v>1003</v>
      </c>
      <c r="I153" s="657"/>
      <c r="J153" s="651"/>
      <c r="K153" s="651"/>
      <c r="L153" s="651"/>
      <c r="M153" s="651"/>
      <c r="N153" s="651"/>
      <c r="O153" s="651"/>
      <c r="P153" s="51" t="s">
        <v>967</v>
      </c>
      <c r="Q153" s="463"/>
      <c r="R153" s="5"/>
      <c r="S153" s="5"/>
      <c r="T153" s="5"/>
      <c r="U153" s="5"/>
      <c r="V153" s="5"/>
      <c r="W153" s="5"/>
      <c r="X153" s="5"/>
      <c r="Y153" s="5"/>
      <c r="Z153" s="5"/>
    </row>
    <row r="154" spans="1:26" ht="29.25" customHeight="1">
      <c r="A154" s="134"/>
      <c r="B154" s="135"/>
      <c r="C154" s="137"/>
      <c r="D154" s="458"/>
      <c r="E154" s="651"/>
      <c r="F154" s="14" t="s">
        <v>965</v>
      </c>
      <c r="G154" s="98" t="s">
        <v>114</v>
      </c>
      <c r="H154" s="804" t="s">
        <v>1004</v>
      </c>
      <c r="I154" s="657"/>
      <c r="J154" s="651"/>
      <c r="K154" s="651"/>
      <c r="L154" s="651"/>
      <c r="M154" s="651"/>
      <c r="N154" s="651"/>
      <c r="O154" s="651"/>
      <c r="P154" s="51" t="s">
        <v>969</v>
      </c>
      <c r="Q154" s="5"/>
      <c r="R154" s="5"/>
      <c r="S154" s="5"/>
      <c r="T154" s="5"/>
      <c r="U154" s="5"/>
      <c r="V154" s="5"/>
      <c r="W154" s="5"/>
      <c r="X154" s="5"/>
      <c r="Y154" s="5"/>
      <c r="Z154" s="5"/>
    </row>
    <row r="155" spans="1:26" ht="31.5" customHeight="1">
      <c r="A155" s="134"/>
      <c r="B155" s="135"/>
      <c r="C155" s="137"/>
      <c r="D155" s="458"/>
      <c r="E155" s="651"/>
      <c r="F155" s="14" t="s">
        <v>968</v>
      </c>
      <c r="G155" s="98" t="s">
        <v>114</v>
      </c>
      <c r="H155" s="787"/>
      <c r="I155" s="657"/>
      <c r="J155" s="651"/>
      <c r="K155" s="651"/>
      <c r="L155" s="651"/>
      <c r="M155" s="651"/>
      <c r="N155" s="651"/>
      <c r="O155" s="651"/>
      <c r="P155" s="51" t="s">
        <v>971</v>
      </c>
      <c r="Q155" s="5"/>
      <c r="R155" s="5"/>
      <c r="S155" s="5"/>
      <c r="T155" s="5"/>
      <c r="U155" s="5"/>
      <c r="V155" s="5"/>
      <c r="W155" s="5"/>
      <c r="X155" s="5"/>
      <c r="Y155" s="5"/>
      <c r="Z155" s="5"/>
    </row>
    <row r="156" spans="1:26" ht="31.5" customHeight="1">
      <c r="A156" s="134"/>
      <c r="B156" s="135"/>
      <c r="C156" s="137"/>
      <c r="D156" s="458"/>
      <c r="E156" s="651"/>
      <c r="F156" s="14" t="s">
        <v>970</v>
      </c>
      <c r="G156" s="98" t="s">
        <v>114</v>
      </c>
      <c r="H156" s="787"/>
      <c r="I156" s="657"/>
      <c r="J156" s="651"/>
      <c r="K156" s="651"/>
      <c r="L156" s="651"/>
      <c r="M156" s="651"/>
      <c r="N156" s="651"/>
      <c r="O156" s="651"/>
      <c r="P156" s="51" t="s">
        <v>973</v>
      </c>
      <c r="Q156" s="5"/>
      <c r="R156" s="5"/>
      <c r="S156" s="5"/>
      <c r="T156" s="5"/>
      <c r="U156" s="5"/>
      <c r="V156" s="5"/>
      <c r="W156" s="5"/>
      <c r="X156" s="5"/>
      <c r="Y156" s="5"/>
      <c r="Z156" s="5"/>
    </row>
    <row r="157" spans="1:26" ht="29.25" customHeight="1">
      <c r="A157" s="134"/>
      <c r="B157" s="135"/>
      <c r="C157" s="137"/>
      <c r="D157" s="458"/>
      <c r="E157" s="652"/>
      <c r="F157" s="14" t="s">
        <v>972</v>
      </c>
      <c r="G157" s="98" t="s">
        <v>114</v>
      </c>
      <c r="H157" s="787"/>
      <c r="I157" s="657"/>
      <c r="J157" s="652"/>
      <c r="K157" s="652"/>
      <c r="L157" s="652"/>
      <c r="M157" s="652"/>
      <c r="N157" s="652"/>
      <c r="O157" s="652"/>
      <c r="P157" s="51" t="s">
        <v>976</v>
      </c>
      <c r="Q157" s="5"/>
      <c r="R157" s="5"/>
      <c r="S157" s="5"/>
      <c r="T157" s="5"/>
      <c r="U157" s="5"/>
      <c r="V157" s="5"/>
      <c r="W157" s="5"/>
      <c r="X157" s="5"/>
      <c r="Y157" s="5"/>
      <c r="Z157" s="5"/>
    </row>
    <row r="158" spans="1:26" ht="39" customHeight="1">
      <c r="A158" s="453"/>
      <c r="B158" s="351"/>
      <c r="C158" s="460"/>
      <c r="D158" s="461"/>
      <c r="E158" s="244" t="s">
        <v>241</v>
      </c>
      <c r="F158" s="722" t="s">
        <v>1005</v>
      </c>
      <c r="G158" s="654"/>
      <c r="H158" s="654"/>
      <c r="I158" s="657"/>
      <c r="J158" s="455"/>
      <c r="K158" s="464"/>
      <c r="L158" s="464"/>
      <c r="M158" s="464"/>
      <c r="N158" s="465">
        <f>N159</f>
        <v>10.6</v>
      </c>
      <c r="O158" s="466"/>
      <c r="P158" s="467" t="s">
        <v>1006</v>
      </c>
      <c r="Q158" s="218"/>
      <c r="R158" s="218"/>
      <c r="S158" s="218"/>
      <c r="T158" s="218"/>
      <c r="U158" s="218"/>
      <c r="V158" s="218"/>
      <c r="W158" s="218"/>
      <c r="X158" s="218"/>
      <c r="Y158" s="218"/>
      <c r="Z158" s="218"/>
    </row>
    <row r="159" spans="1:26" ht="32.25" customHeight="1">
      <c r="A159" s="134"/>
      <c r="B159" s="135"/>
      <c r="C159" s="137"/>
      <c r="D159" s="458"/>
      <c r="E159" s="789" t="s">
        <v>237</v>
      </c>
      <c r="F159" s="14" t="s">
        <v>931</v>
      </c>
      <c r="G159" s="98" t="s">
        <v>114</v>
      </c>
      <c r="H159" s="787" t="s">
        <v>1007</v>
      </c>
      <c r="I159" s="657"/>
      <c r="J159" s="801" t="s">
        <v>1008</v>
      </c>
      <c r="K159" s="823" t="s">
        <v>934</v>
      </c>
      <c r="L159" s="823">
        <v>1</v>
      </c>
      <c r="M159" s="826">
        <v>10.6</v>
      </c>
      <c r="N159" s="823">
        <f>L159*M159</f>
        <v>10.6</v>
      </c>
      <c r="O159" s="700"/>
      <c r="P159" s="51" t="s">
        <v>909</v>
      </c>
      <c r="Q159" s="5"/>
      <c r="R159" s="5"/>
      <c r="S159" s="5"/>
      <c r="T159" s="5"/>
      <c r="U159" s="5"/>
      <c r="V159" s="5"/>
      <c r="W159" s="5"/>
      <c r="X159" s="5"/>
      <c r="Y159" s="5"/>
      <c r="Z159" s="5"/>
    </row>
    <row r="160" spans="1:26" ht="21" customHeight="1">
      <c r="A160" s="134"/>
      <c r="B160" s="135"/>
      <c r="C160" s="137"/>
      <c r="D160" s="458"/>
      <c r="E160" s="651"/>
      <c r="F160" s="14" t="s">
        <v>922</v>
      </c>
      <c r="G160" s="98" t="s">
        <v>114</v>
      </c>
      <c r="H160" s="787" t="s">
        <v>935</v>
      </c>
      <c r="I160" s="657"/>
      <c r="J160" s="651"/>
      <c r="K160" s="651"/>
      <c r="L160" s="651"/>
      <c r="M160" s="651"/>
      <c r="N160" s="651"/>
      <c r="O160" s="651"/>
      <c r="P160" s="51" t="s">
        <v>909</v>
      </c>
      <c r="Q160" s="5"/>
      <c r="R160" s="5"/>
      <c r="S160" s="5"/>
      <c r="T160" s="5"/>
      <c r="U160" s="5"/>
      <c r="V160" s="5"/>
      <c r="W160" s="5"/>
      <c r="X160" s="5"/>
      <c r="Y160" s="5"/>
      <c r="Z160" s="5"/>
    </row>
    <row r="161" spans="1:26" ht="21" customHeight="1">
      <c r="A161" s="134"/>
      <c r="B161" s="135"/>
      <c r="C161" s="137"/>
      <c r="D161" s="458"/>
      <c r="E161" s="651"/>
      <c r="F161" s="14" t="s">
        <v>936</v>
      </c>
      <c r="G161" s="98" t="s">
        <v>114</v>
      </c>
      <c r="H161" s="787" t="s">
        <v>1009</v>
      </c>
      <c r="I161" s="657"/>
      <c r="J161" s="651"/>
      <c r="K161" s="651"/>
      <c r="L161" s="651"/>
      <c r="M161" s="651"/>
      <c r="N161" s="651"/>
      <c r="O161" s="651"/>
      <c r="P161" s="51" t="s">
        <v>909</v>
      </c>
      <c r="Q161" s="5"/>
      <c r="R161" s="5"/>
      <c r="S161" s="5"/>
      <c r="T161" s="5"/>
      <c r="U161" s="5"/>
      <c r="V161" s="5"/>
      <c r="W161" s="5"/>
      <c r="X161" s="5"/>
      <c r="Y161" s="5"/>
      <c r="Z161" s="5"/>
    </row>
    <row r="162" spans="1:26" ht="21" customHeight="1">
      <c r="A162" s="134"/>
      <c r="B162" s="135"/>
      <c r="C162" s="137"/>
      <c r="D162" s="458"/>
      <c r="E162" s="651"/>
      <c r="F162" s="14" t="s">
        <v>938</v>
      </c>
      <c r="G162" s="98" t="s">
        <v>114</v>
      </c>
      <c r="H162" s="787">
        <v>2</v>
      </c>
      <c r="I162" s="657"/>
      <c r="J162" s="651"/>
      <c r="K162" s="651"/>
      <c r="L162" s="651"/>
      <c r="M162" s="651"/>
      <c r="N162" s="651"/>
      <c r="O162" s="651"/>
      <c r="P162" s="51" t="s">
        <v>909</v>
      </c>
      <c r="Q162" s="5"/>
      <c r="R162" s="5"/>
      <c r="S162" s="5"/>
      <c r="T162" s="5"/>
      <c r="U162" s="5"/>
      <c r="V162" s="5"/>
      <c r="W162" s="5"/>
      <c r="X162" s="5"/>
      <c r="Y162" s="5"/>
      <c r="Z162" s="5"/>
    </row>
    <row r="163" spans="1:26" ht="21" customHeight="1">
      <c r="A163" s="134"/>
      <c r="B163" s="135"/>
      <c r="C163" s="137"/>
      <c r="D163" s="458"/>
      <c r="E163" s="651"/>
      <c r="F163" s="14" t="s">
        <v>939</v>
      </c>
      <c r="G163" s="98" t="s">
        <v>114</v>
      </c>
      <c r="H163" s="787">
        <v>2</v>
      </c>
      <c r="I163" s="657"/>
      <c r="J163" s="651"/>
      <c r="K163" s="651"/>
      <c r="L163" s="651"/>
      <c r="M163" s="651"/>
      <c r="N163" s="651"/>
      <c r="O163" s="651"/>
      <c r="P163" s="51" t="s">
        <v>940</v>
      </c>
      <c r="Q163" s="5"/>
      <c r="R163" s="5"/>
      <c r="S163" s="5"/>
      <c r="T163" s="5"/>
      <c r="U163" s="5"/>
      <c r="V163" s="5"/>
      <c r="W163" s="5"/>
      <c r="X163" s="5"/>
      <c r="Y163" s="5"/>
      <c r="Z163" s="5"/>
    </row>
    <row r="164" spans="1:26" ht="21" customHeight="1">
      <c r="A164" s="134"/>
      <c r="B164" s="135"/>
      <c r="C164" s="137"/>
      <c r="D164" s="458"/>
      <c r="E164" s="651"/>
      <c r="F164" s="14" t="s">
        <v>941</v>
      </c>
      <c r="G164" s="98" t="s">
        <v>114</v>
      </c>
      <c r="H164" s="787">
        <v>2012</v>
      </c>
      <c r="I164" s="657"/>
      <c r="J164" s="651"/>
      <c r="K164" s="651"/>
      <c r="L164" s="651"/>
      <c r="M164" s="651"/>
      <c r="N164" s="651"/>
      <c r="O164" s="651"/>
      <c r="P164" s="51" t="s">
        <v>909</v>
      </c>
      <c r="Q164" s="5"/>
      <c r="R164" s="5"/>
      <c r="S164" s="5"/>
      <c r="T164" s="5"/>
      <c r="U164" s="5"/>
      <c r="V164" s="5"/>
      <c r="W164" s="5"/>
      <c r="X164" s="5"/>
      <c r="Y164" s="5"/>
      <c r="Z164" s="5"/>
    </row>
    <row r="165" spans="1:26" ht="21" customHeight="1">
      <c r="A165" s="134"/>
      <c r="B165" s="135"/>
      <c r="C165" s="137"/>
      <c r="D165" s="458"/>
      <c r="E165" s="651"/>
      <c r="F165" s="14" t="s">
        <v>943</v>
      </c>
      <c r="G165" s="98" t="s">
        <v>114</v>
      </c>
      <c r="H165" s="787" t="s">
        <v>1010</v>
      </c>
      <c r="I165" s="657"/>
      <c r="J165" s="651"/>
      <c r="K165" s="651"/>
      <c r="L165" s="651"/>
      <c r="M165" s="651"/>
      <c r="N165" s="651"/>
      <c r="O165" s="651"/>
      <c r="P165" s="51" t="s">
        <v>909</v>
      </c>
      <c r="Q165" s="5"/>
      <c r="R165" s="5"/>
      <c r="S165" s="5"/>
      <c r="T165" s="5"/>
      <c r="U165" s="5"/>
      <c r="V165" s="5"/>
      <c r="W165" s="5"/>
      <c r="X165" s="5"/>
      <c r="Y165" s="5"/>
      <c r="Z165" s="5"/>
    </row>
    <row r="166" spans="1:26" ht="21" customHeight="1">
      <c r="A166" s="134"/>
      <c r="B166" s="135"/>
      <c r="C166" s="137"/>
      <c r="D166" s="458"/>
      <c r="E166" s="651"/>
      <c r="F166" s="14" t="s">
        <v>945</v>
      </c>
      <c r="G166" s="98" t="s">
        <v>114</v>
      </c>
      <c r="H166" s="787" t="s">
        <v>1011</v>
      </c>
      <c r="I166" s="657"/>
      <c r="J166" s="651"/>
      <c r="K166" s="651"/>
      <c r="L166" s="651"/>
      <c r="M166" s="651"/>
      <c r="N166" s="651"/>
      <c r="O166" s="651"/>
      <c r="P166" s="51" t="s">
        <v>909</v>
      </c>
      <c r="Q166" s="5"/>
      <c r="R166" s="5"/>
      <c r="S166" s="5"/>
      <c r="T166" s="5"/>
      <c r="U166" s="5"/>
      <c r="V166" s="5"/>
      <c r="W166" s="5"/>
      <c r="X166" s="5"/>
      <c r="Y166" s="5"/>
      <c r="Z166" s="5"/>
    </row>
    <row r="167" spans="1:26" ht="21" customHeight="1">
      <c r="A167" s="134"/>
      <c r="B167" s="135"/>
      <c r="C167" s="137"/>
      <c r="D167" s="458"/>
      <c r="E167" s="651"/>
      <c r="F167" s="14" t="s">
        <v>912</v>
      </c>
      <c r="G167" s="98" t="s">
        <v>114</v>
      </c>
      <c r="H167" s="787" t="s">
        <v>1012</v>
      </c>
      <c r="I167" s="657"/>
      <c r="J167" s="651"/>
      <c r="K167" s="651"/>
      <c r="L167" s="651"/>
      <c r="M167" s="651"/>
      <c r="N167" s="651"/>
      <c r="O167" s="651"/>
      <c r="P167" s="51" t="s">
        <v>909</v>
      </c>
      <c r="Q167" s="5"/>
      <c r="R167" s="5"/>
      <c r="S167" s="5"/>
      <c r="T167" s="5"/>
      <c r="U167" s="5"/>
      <c r="V167" s="5"/>
      <c r="W167" s="5"/>
      <c r="X167" s="5"/>
      <c r="Y167" s="5"/>
      <c r="Z167" s="5"/>
    </row>
    <row r="168" spans="1:26" ht="15.75" customHeight="1">
      <c r="A168" s="134"/>
      <c r="B168" s="135"/>
      <c r="C168" s="137"/>
      <c r="D168" s="458"/>
      <c r="E168" s="651"/>
      <c r="F168" s="14" t="s">
        <v>948</v>
      </c>
      <c r="G168" s="98" t="s">
        <v>114</v>
      </c>
      <c r="H168" s="788" t="s">
        <v>1013</v>
      </c>
      <c r="I168" s="657"/>
      <c r="J168" s="651"/>
      <c r="K168" s="651"/>
      <c r="L168" s="651"/>
      <c r="M168" s="651"/>
      <c r="N168" s="651"/>
      <c r="O168" s="651"/>
      <c r="P168" s="51" t="s">
        <v>1014</v>
      </c>
      <c r="Q168" s="5"/>
      <c r="R168" s="5"/>
      <c r="S168" s="5"/>
      <c r="T168" s="5"/>
      <c r="U168" s="5"/>
      <c r="V168" s="5"/>
      <c r="W168" s="5"/>
      <c r="X168" s="5"/>
      <c r="Y168" s="5"/>
      <c r="Z168" s="5"/>
    </row>
    <row r="169" spans="1:26" ht="21" customHeight="1">
      <c r="A169" s="134"/>
      <c r="B169" s="135"/>
      <c r="C169" s="137"/>
      <c r="D169" s="458"/>
      <c r="E169" s="651"/>
      <c r="F169" s="14" t="s">
        <v>951</v>
      </c>
      <c r="G169" s="98" t="s">
        <v>114</v>
      </c>
      <c r="H169" s="788" t="s">
        <v>1015</v>
      </c>
      <c r="I169" s="657"/>
      <c r="J169" s="651"/>
      <c r="K169" s="651"/>
      <c r="L169" s="651"/>
      <c r="M169" s="651"/>
      <c r="N169" s="651"/>
      <c r="O169" s="651"/>
      <c r="P169" s="51" t="s">
        <v>953</v>
      </c>
      <c r="Q169" s="5"/>
      <c r="R169" s="5"/>
      <c r="S169" s="5"/>
      <c r="T169" s="5"/>
      <c r="U169" s="5"/>
      <c r="V169" s="5"/>
      <c r="W169" s="5"/>
      <c r="X169" s="5"/>
      <c r="Y169" s="5"/>
      <c r="Z169" s="5"/>
    </row>
    <row r="170" spans="1:26" ht="21" customHeight="1">
      <c r="A170" s="134"/>
      <c r="B170" s="135"/>
      <c r="C170" s="137"/>
      <c r="D170" s="458"/>
      <c r="E170" s="651"/>
      <c r="F170" s="14" t="s">
        <v>4</v>
      </c>
      <c r="G170" s="98" t="s">
        <v>114</v>
      </c>
      <c r="H170" s="788" t="s">
        <v>1016</v>
      </c>
      <c r="I170" s="657"/>
      <c r="J170" s="651"/>
      <c r="K170" s="651"/>
      <c r="L170" s="651"/>
      <c r="M170" s="651"/>
      <c r="N170" s="651"/>
      <c r="O170" s="651"/>
      <c r="P170" s="51" t="s">
        <v>955</v>
      </c>
      <c r="Q170" s="5"/>
      <c r="R170" s="5"/>
      <c r="S170" s="5"/>
      <c r="T170" s="5"/>
      <c r="U170" s="5"/>
      <c r="V170" s="5"/>
      <c r="W170" s="5"/>
      <c r="X170" s="5"/>
      <c r="Y170" s="5"/>
      <c r="Z170" s="5"/>
    </row>
    <row r="171" spans="1:26" ht="34.5" customHeight="1">
      <c r="A171" s="134"/>
      <c r="B171" s="135"/>
      <c r="C171" s="137"/>
      <c r="D171" s="458"/>
      <c r="E171" s="651"/>
      <c r="F171" s="14" t="s">
        <v>915</v>
      </c>
      <c r="G171" s="98" t="s">
        <v>114</v>
      </c>
      <c r="H171" s="788" t="s">
        <v>1017</v>
      </c>
      <c r="I171" s="657"/>
      <c r="J171" s="651"/>
      <c r="K171" s="651"/>
      <c r="L171" s="651"/>
      <c r="M171" s="651"/>
      <c r="N171" s="651"/>
      <c r="O171" s="651"/>
      <c r="P171" s="51" t="s">
        <v>916</v>
      </c>
      <c r="Q171" s="5"/>
      <c r="R171" s="5"/>
      <c r="S171" s="5"/>
      <c r="T171" s="5"/>
      <c r="U171" s="5"/>
      <c r="V171" s="5"/>
      <c r="W171" s="5"/>
      <c r="X171" s="5"/>
      <c r="Y171" s="5"/>
      <c r="Z171" s="5"/>
    </row>
    <row r="172" spans="1:26" ht="36.75" customHeight="1">
      <c r="A172" s="134"/>
      <c r="B172" s="135"/>
      <c r="C172" s="137"/>
      <c r="D172" s="458"/>
      <c r="E172" s="651"/>
      <c r="F172" s="14" t="s">
        <v>962</v>
      </c>
      <c r="G172" s="98"/>
      <c r="H172" s="788" t="s">
        <v>1018</v>
      </c>
      <c r="I172" s="657"/>
      <c r="J172" s="651"/>
      <c r="K172" s="651"/>
      <c r="L172" s="651"/>
      <c r="M172" s="651"/>
      <c r="N172" s="651"/>
      <c r="O172" s="651"/>
      <c r="P172" s="51" t="s">
        <v>967</v>
      </c>
      <c r="Q172" s="5"/>
      <c r="R172" s="5"/>
      <c r="S172" s="5"/>
      <c r="T172" s="5"/>
      <c r="U172" s="5"/>
      <c r="V172" s="5"/>
      <c r="W172" s="5"/>
      <c r="X172" s="5"/>
      <c r="Y172" s="5"/>
      <c r="Z172" s="5"/>
    </row>
    <row r="173" spans="1:26" ht="21" customHeight="1">
      <c r="A173" s="134"/>
      <c r="B173" s="135"/>
      <c r="C173" s="137"/>
      <c r="D173" s="458"/>
      <c r="E173" s="651"/>
      <c r="F173" s="14" t="s">
        <v>965</v>
      </c>
      <c r="G173" s="98" t="s">
        <v>114</v>
      </c>
      <c r="H173" s="788" t="s">
        <v>1019</v>
      </c>
      <c r="I173" s="657"/>
      <c r="J173" s="651"/>
      <c r="K173" s="651"/>
      <c r="L173" s="651"/>
      <c r="M173" s="651"/>
      <c r="N173" s="651"/>
      <c r="O173" s="651"/>
      <c r="P173" s="51" t="s">
        <v>969</v>
      </c>
      <c r="Q173" s="5"/>
      <c r="R173" s="5"/>
      <c r="S173" s="5"/>
      <c r="T173" s="5"/>
      <c r="U173" s="5"/>
      <c r="V173" s="5"/>
      <c r="W173" s="5"/>
      <c r="X173" s="5"/>
      <c r="Y173" s="5"/>
      <c r="Z173" s="5"/>
    </row>
    <row r="174" spans="1:26" ht="34.5" customHeight="1">
      <c r="A174" s="134"/>
      <c r="B174" s="135"/>
      <c r="C174" s="137"/>
      <c r="D174" s="458"/>
      <c r="E174" s="651"/>
      <c r="F174" s="14" t="s">
        <v>968</v>
      </c>
      <c r="G174" s="98" t="s">
        <v>114</v>
      </c>
      <c r="H174" s="787"/>
      <c r="I174" s="657"/>
      <c r="J174" s="651"/>
      <c r="K174" s="651"/>
      <c r="L174" s="651"/>
      <c r="M174" s="651"/>
      <c r="N174" s="651"/>
      <c r="O174" s="651"/>
      <c r="P174" s="51" t="s">
        <v>971</v>
      </c>
      <c r="Q174" s="5"/>
      <c r="R174" s="5"/>
      <c r="S174" s="5"/>
      <c r="T174" s="5"/>
      <c r="U174" s="5"/>
      <c r="V174" s="5"/>
      <c r="W174" s="5"/>
      <c r="X174" s="5"/>
      <c r="Y174" s="5"/>
      <c r="Z174" s="5"/>
    </row>
    <row r="175" spans="1:26" ht="30.75" customHeight="1">
      <c r="A175" s="134" t="s">
        <v>1020</v>
      </c>
      <c r="B175" s="135"/>
      <c r="C175" s="137"/>
      <c r="D175" s="458"/>
      <c r="E175" s="651"/>
      <c r="F175" s="14" t="s">
        <v>970</v>
      </c>
      <c r="G175" s="98" t="s">
        <v>114</v>
      </c>
      <c r="H175" s="787"/>
      <c r="I175" s="657"/>
      <c r="J175" s="651"/>
      <c r="K175" s="651"/>
      <c r="L175" s="651"/>
      <c r="M175" s="651"/>
      <c r="N175" s="651"/>
      <c r="O175" s="651"/>
      <c r="P175" s="51" t="s">
        <v>973</v>
      </c>
      <c r="Q175" s="5"/>
      <c r="R175" s="5"/>
      <c r="S175" s="5"/>
      <c r="T175" s="5"/>
      <c r="U175" s="5"/>
      <c r="V175" s="5"/>
      <c r="W175" s="5"/>
      <c r="X175" s="5"/>
      <c r="Y175" s="5"/>
      <c r="Z175" s="5"/>
    </row>
    <row r="176" spans="1:26" ht="30.75" customHeight="1">
      <c r="A176" s="134"/>
      <c r="B176" s="135"/>
      <c r="C176" s="137"/>
      <c r="D176" s="458"/>
      <c r="E176" s="652"/>
      <c r="F176" s="14" t="s">
        <v>972</v>
      </c>
      <c r="G176" s="98" t="s">
        <v>114</v>
      </c>
      <c r="H176" s="787"/>
      <c r="I176" s="657"/>
      <c r="J176" s="652"/>
      <c r="K176" s="652"/>
      <c r="L176" s="652"/>
      <c r="M176" s="652"/>
      <c r="N176" s="652"/>
      <c r="O176" s="652"/>
      <c r="P176" s="51" t="s">
        <v>976</v>
      </c>
      <c r="Q176" s="5"/>
      <c r="R176" s="5"/>
      <c r="S176" s="5"/>
      <c r="T176" s="5"/>
      <c r="U176" s="5"/>
      <c r="V176" s="5"/>
      <c r="W176" s="5"/>
      <c r="X176" s="5"/>
      <c r="Y176" s="5"/>
      <c r="Z176" s="5"/>
    </row>
    <row r="177" spans="1:26" ht="21" customHeight="1">
      <c r="A177" s="453"/>
      <c r="B177" s="351"/>
      <c r="C177" s="460"/>
      <c r="D177" s="461"/>
      <c r="E177" s="244" t="s">
        <v>251</v>
      </c>
      <c r="F177" s="722" t="s">
        <v>1021</v>
      </c>
      <c r="G177" s="654"/>
      <c r="H177" s="654"/>
      <c r="I177" s="657"/>
      <c r="J177" s="455"/>
      <c r="K177" s="28"/>
      <c r="L177" s="258"/>
      <c r="M177" s="457"/>
      <c r="N177" s="244">
        <v>0</v>
      </c>
      <c r="O177" s="244"/>
      <c r="P177" s="444" t="s">
        <v>1022</v>
      </c>
      <c r="Q177" s="218"/>
      <c r="R177" s="218"/>
      <c r="S177" s="218"/>
      <c r="T177" s="218"/>
      <c r="U177" s="218"/>
      <c r="V177" s="218"/>
      <c r="W177" s="218"/>
      <c r="X177" s="218"/>
      <c r="Y177" s="218"/>
      <c r="Z177" s="218"/>
    </row>
    <row r="178" spans="1:26" ht="21" customHeight="1">
      <c r="A178" s="453"/>
      <c r="B178" s="351"/>
      <c r="C178" s="460"/>
      <c r="D178" s="461"/>
      <c r="E178" s="244" t="s">
        <v>253</v>
      </c>
      <c r="F178" s="722" t="s">
        <v>1023</v>
      </c>
      <c r="G178" s="654"/>
      <c r="H178" s="654"/>
      <c r="I178" s="657"/>
      <c r="J178" s="455"/>
      <c r="K178" s="28"/>
      <c r="L178" s="258"/>
      <c r="M178" s="457"/>
      <c r="N178" s="244">
        <f>SUM(N179:N387)</f>
        <v>65.180000000000007</v>
      </c>
      <c r="O178" s="244"/>
      <c r="P178" s="444" t="s">
        <v>917</v>
      </c>
      <c r="Q178" s="218"/>
      <c r="R178" s="218"/>
      <c r="S178" s="218"/>
      <c r="T178" s="218"/>
      <c r="U178" s="218"/>
      <c r="V178" s="218"/>
      <c r="W178" s="218"/>
      <c r="X178" s="218"/>
      <c r="Y178" s="218"/>
      <c r="Z178" s="218"/>
    </row>
    <row r="179" spans="1:26" ht="32.25" customHeight="1">
      <c r="A179" s="134"/>
      <c r="B179" s="135"/>
      <c r="C179" s="137"/>
      <c r="D179" s="458"/>
      <c r="E179" s="789" t="s">
        <v>237</v>
      </c>
      <c r="F179" s="14" t="s">
        <v>931</v>
      </c>
      <c r="G179" s="98" t="s">
        <v>114</v>
      </c>
      <c r="H179" s="787" t="s">
        <v>1024</v>
      </c>
      <c r="I179" s="657"/>
      <c r="J179" s="801" t="s">
        <v>1025</v>
      </c>
      <c r="K179" s="700" t="s">
        <v>934</v>
      </c>
      <c r="L179" s="700">
        <v>1</v>
      </c>
      <c r="M179" s="807">
        <v>5.3</v>
      </c>
      <c r="N179" s="700">
        <f>L179*M179</f>
        <v>5.3</v>
      </c>
      <c r="O179" s="700"/>
      <c r="P179" s="51" t="s">
        <v>909</v>
      </c>
      <c r="Q179" s="5"/>
      <c r="R179" s="5"/>
      <c r="S179" s="5"/>
      <c r="T179" s="5"/>
      <c r="U179" s="5"/>
      <c r="V179" s="5"/>
      <c r="W179" s="5"/>
      <c r="X179" s="5"/>
      <c r="Y179" s="5"/>
      <c r="Z179" s="5"/>
    </row>
    <row r="180" spans="1:26" ht="21" customHeight="1">
      <c r="A180" s="134"/>
      <c r="B180" s="135"/>
      <c r="C180" s="137"/>
      <c r="D180" s="458"/>
      <c r="E180" s="651"/>
      <c r="F180" s="14" t="s">
        <v>922</v>
      </c>
      <c r="G180" s="98" t="s">
        <v>114</v>
      </c>
      <c r="H180" s="787" t="s">
        <v>935</v>
      </c>
      <c r="I180" s="657"/>
      <c r="J180" s="651"/>
      <c r="K180" s="651"/>
      <c r="L180" s="651"/>
      <c r="M180" s="651"/>
      <c r="N180" s="651"/>
      <c r="O180" s="651"/>
      <c r="P180" s="51" t="s">
        <v>909</v>
      </c>
      <c r="Q180" s="5"/>
      <c r="R180" s="5"/>
      <c r="S180" s="5"/>
      <c r="T180" s="5"/>
      <c r="U180" s="5"/>
      <c r="V180" s="5"/>
      <c r="W180" s="5"/>
      <c r="X180" s="5"/>
      <c r="Y180" s="5"/>
      <c r="Z180" s="5"/>
    </row>
    <row r="181" spans="1:26" ht="21" customHeight="1">
      <c r="A181" s="134"/>
      <c r="B181" s="135"/>
      <c r="C181" s="137"/>
      <c r="D181" s="458"/>
      <c r="E181" s="651"/>
      <c r="F181" s="14" t="s">
        <v>936</v>
      </c>
      <c r="G181" s="98" t="s">
        <v>114</v>
      </c>
      <c r="H181" s="787" t="s">
        <v>1026</v>
      </c>
      <c r="I181" s="657"/>
      <c r="J181" s="651"/>
      <c r="K181" s="651"/>
      <c r="L181" s="651"/>
      <c r="M181" s="651"/>
      <c r="N181" s="651"/>
      <c r="O181" s="651"/>
      <c r="P181" s="51" t="s">
        <v>909</v>
      </c>
      <c r="Q181" s="5"/>
      <c r="R181" s="5"/>
      <c r="S181" s="5"/>
      <c r="T181" s="5"/>
      <c r="U181" s="5"/>
      <c r="V181" s="5"/>
      <c r="W181" s="5"/>
      <c r="X181" s="5"/>
      <c r="Y181" s="5"/>
      <c r="Z181" s="5"/>
    </row>
    <row r="182" spans="1:26" ht="21" customHeight="1">
      <c r="A182" s="134"/>
      <c r="B182" s="135"/>
      <c r="C182" s="137"/>
      <c r="D182" s="458"/>
      <c r="E182" s="651"/>
      <c r="F182" s="14" t="s">
        <v>938</v>
      </c>
      <c r="G182" s="98" t="s">
        <v>114</v>
      </c>
      <c r="H182" s="787">
        <v>2</v>
      </c>
      <c r="I182" s="657"/>
      <c r="J182" s="651"/>
      <c r="K182" s="651"/>
      <c r="L182" s="651"/>
      <c r="M182" s="651"/>
      <c r="N182" s="651"/>
      <c r="O182" s="651"/>
      <c r="P182" s="51" t="s">
        <v>909</v>
      </c>
      <c r="Q182" s="5"/>
      <c r="R182" s="5"/>
      <c r="S182" s="5"/>
      <c r="T182" s="5"/>
      <c r="U182" s="5"/>
      <c r="V182" s="5"/>
      <c r="W182" s="5"/>
      <c r="X182" s="5"/>
      <c r="Y182" s="5"/>
      <c r="Z182" s="5"/>
    </row>
    <row r="183" spans="1:26" ht="21" customHeight="1">
      <c r="A183" s="134"/>
      <c r="B183" s="135"/>
      <c r="C183" s="137"/>
      <c r="D183" s="458"/>
      <c r="E183" s="651"/>
      <c r="F183" s="14" t="s">
        <v>939</v>
      </c>
      <c r="G183" s="98" t="s">
        <v>114</v>
      </c>
      <c r="H183" s="787">
        <v>2</v>
      </c>
      <c r="I183" s="657"/>
      <c r="J183" s="651"/>
      <c r="K183" s="651"/>
      <c r="L183" s="651"/>
      <c r="M183" s="651"/>
      <c r="N183" s="651"/>
      <c r="O183" s="651"/>
      <c r="P183" s="51" t="s">
        <v>940</v>
      </c>
      <c r="Q183" s="5"/>
      <c r="R183" s="5"/>
      <c r="S183" s="5"/>
      <c r="T183" s="5"/>
      <c r="U183" s="5"/>
      <c r="V183" s="5"/>
      <c r="W183" s="5"/>
      <c r="X183" s="5"/>
      <c r="Y183" s="5"/>
      <c r="Z183" s="5"/>
    </row>
    <row r="184" spans="1:26" ht="21" customHeight="1">
      <c r="A184" s="134"/>
      <c r="B184" s="135"/>
      <c r="C184" s="137"/>
      <c r="D184" s="458"/>
      <c r="E184" s="651"/>
      <c r="F184" s="14" t="s">
        <v>941</v>
      </c>
      <c r="G184" s="98" t="s">
        <v>114</v>
      </c>
      <c r="H184" s="796" t="s">
        <v>1027</v>
      </c>
      <c r="I184" s="657"/>
      <c r="J184" s="651"/>
      <c r="K184" s="651"/>
      <c r="L184" s="651"/>
      <c r="M184" s="651"/>
      <c r="N184" s="651"/>
      <c r="O184" s="651"/>
      <c r="P184" s="51" t="s">
        <v>909</v>
      </c>
      <c r="Q184" s="5"/>
      <c r="R184" s="5"/>
      <c r="S184" s="5"/>
      <c r="T184" s="5"/>
      <c r="U184" s="5"/>
      <c r="V184" s="5"/>
      <c r="W184" s="5"/>
      <c r="X184" s="5"/>
      <c r="Y184" s="5"/>
      <c r="Z184" s="5"/>
    </row>
    <row r="185" spans="1:26" ht="21" customHeight="1">
      <c r="A185" s="134"/>
      <c r="B185" s="135"/>
      <c r="C185" s="137"/>
      <c r="D185" s="458"/>
      <c r="E185" s="651"/>
      <c r="F185" s="14" t="s">
        <v>943</v>
      </c>
      <c r="G185" s="98" t="s">
        <v>114</v>
      </c>
      <c r="H185" s="787" t="s">
        <v>1028</v>
      </c>
      <c r="I185" s="657"/>
      <c r="J185" s="651"/>
      <c r="K185" s="651"/>
      <c r="L185" s="651"/>
      <c r="M185" s="651"/>
      <c r="N185" s="651"/>
      <c r="O185" s="651"/>
      <c r="P185" s="51" t="s">
        <v>909</v>
      </c>
      <c r="Q185" s="5"/>
      <c r="R185" s="5"/>
      <c r="S185" s="5"/>
      <c r="T185" s="5"/>
      <c r="U185" s="5"/>
      <c r="V185" s="5"/>
      <c r="W185" s="5"/>
      <c r="X185" s="5"/>
      <c r="Y185" s="5"/>
      <c r="Z185" s="5"/>
    </row>
    <row r="186" spans="1:26" ht="21" customHeight="1">
      <c r="A186" s="134"/>
      <c r="B186" s="135"/>
      <c r="C186" s="137"/>
      <c r="D186" s="458"/>
      <c r="E186" s="651"/>
      <c r="F186" s="14" t="s">
        <v>945</v>
      </c>
      <c r="G186" s="98" t="s">
        <v>114</v>
      </c>
      <c r="H186" s="787" t="s">
        <v>1029</v>
      </c>
      <c r="I186" s="657"/>
      <c r="J186" s="651"/>
      <c r="K186" s="651"/>
      <c r="L186" s="651"/>
      <c r="M186" s="651"/>
      <c r="N186" s="651"/>
      <c r="O186" s="651"/>
      <c r="P186" s="51" t="s">
        <v>909</v>
      </c>
      <c r="Q186" s="5"/>
      <c r="R186" s="5"/>
      <c r="S186" s="5"/>
      <c r="T186" s="5"/>
      <c r="U186" s="5"/>
      <c r="V186" s="5"/>
      <c r="W186" s="5"/>
      <c r="X186" s="5"/>
      <c r="Y186" s="5"/>
      <c r="Z186" s="5"/>
    </row>
    <row r="187" spans="1:26" ht="21" customHeight="1">
      <c r="A187" s="134"/>
      <c r="B187" s="135"/>
      <c r="C187" s="137"/>
      <c r="D187" s="458"/>
      <c r="E187" s="651"/>
      <c r="F187" s="14" t="s">
        <v>912</v>
      </c>
      <c r="G187" s="98" t="s">
        <v>114</v>
      </c>
      <c r="H187" s="787" t="s">
        <v>1030</v>
      </c>
      <c r="I187" s="657"/>
      <c r="J187" s="651"/>
      <c r="K187" s="651"/>
      <c r="L187" s="651"/>
      <c r="M187" s="651"/>
      <c r="N187" s="651"/>
      <c r="O187" s="651"/>
      <c r="P187" s="51" t="s">
        <v>909</v>
      </c>
      <c r="Q187" s="5"/>
      <c r="R187" s="5"/>
      <c r="S187" s="5"/>
      <c r="T187" s="5"/>
      <c r="U187" s="5"/>
      <c r="V187" s="5"/>
      <c r="W187" s="5"/>
      <c r="X187" s="5"/>
      <c r="Y187" s="5"/>
      <c r="Z187" s="5"/>
    </row>
    <row r="188" spans="1:26" ht="21" customHeight="1">
      <c r="A188" s="134"/>
      <c r="B188" s="135"/>
      <c r="C188" s="137"/>
      <c r="D188" s="458"/>
      <c r="E188" s="651"/>
      <c r="F188" s="14" t="s">
        <v>948</v>
      </c>
      <c r="G188" s="98" t="s">
        <v>114</v>
      </c>
      <c r="H188" s="788" t="s">
        <v>1031</v>
      </c>
      <c r="I188" s="657"/>
      <c r="J188" s="651"/>
      <c r="K188" s="651"/>
      <c r="L188" s="651"/>
      <c r="M188" s="651"/>
      <c r="N188" s="651"/>
      <c r="O188" s="651"/>
      <c r="P188" s="51" t="s">
        <v>1032</v>
      </c>
      <c r="Q188" s="5"/>
      <c r="R188" s="5"/>
      <c r="S188" s="5"/>
      <c r="T188" s="5"/>
      <c r="U188" s="5"/>
      <c r="V188" s="5"/>
      <c r="W188" s="5"/>
      <c r="X188" s="5"/>
      <c r="Y188" s="5"/>
      <c r="Z188" s="5"/>
    </row>
    <row r="189" spans="1:26" ht="21" customHeight="1">
      <c r="A189" s="134"/>
      <c r="B189" s="135"/>
      <c r="C189" s="137"/>
      <c r="D189" s="458"/>
      <c r="E189" s="651"/>
      <c r="F189" s="14" t="s">
        <v>951</v>
      </c>
      <c r="G189" s="98" t="s">
        <v>114</v>
      </c>
      <c r="H189" s="788" t="s">
        <v>1033</v>
      </c>
      <c r="I189" s="657"/>
      <c r="J189" s="651"/>
      <c r="K189" s="651"/>
      <c r="L189" s="651"/>
      <c r="M189" s="651"/>
      <c r="N189" s="651"/>
      <c r="O189" s="651"/>
      <c r="P189" s="51" t="s">
        <v>953</v>
      </c>
      <c r="Q189" s="5"/>
      <c r="R189" s="5"/>
      <c r="S189" s="5"/>
      <c r="T189" s="5"/>
      <c r="U189" s="5"/>
      <c r="V189" s="5"/>
      <c r="W189" s="5"/>
      <c r="X189" s="5"/>
      <c r="Y189" s="5"/>
      <c r="Z189" s="5"/>
    </row>
    <row r="190" spans="1:26" ht="21" customHeight="1">
      <c r="A190" s="134"/>
      <c r="B190" s="135"/>
      <c r="C190" s="137"/>
      <c r="D190" s="458"/>
      <c r="E190" s="651"/>
      <c r="F190" s="14" t="s">
        <v>4</v>
      </c>
      <c r="G190" s="98" t="s">
        <v>114</v>
      </c>
      <c r="H190" s="788" t="s">
        <v>1034</v>
      </c>
      <c r="I190" s="657"/>
      <c r="J190" s="651"/>
      <c r="K190" s="651"/>
      <c r="L190" s="651"/>
      <c r="M190" s="651"/>
      <c r="N190" s="651"/>
      <c r="O190" s="651"/>
      <c r="P190" s="51" t="s">
        <v>955</v>
      </c>
      <c r="Q190" s="5"/>
      <c r="R190" s="5"/>
      <c r="S190" s="5"/>
      <c r="T190" s="5"/>
      <c r="U190" s="5"/>
      <c r="V190" s="5"/>
      <c r="W190" s="5"/>
      <c r="X190" s="5"/>
      <c r="Y190" s="5"/>
      <c r="Z190" s="5"/>
    </row>
    <row r="191" spans="1:26" ht="45" customHeight="1">
      <c r="A191" s="134"/>
      <c r="B191" s="135"/>
      <c r="C191" s="137"/>
      <c r="D191" s="458"/>
      <c r="E191" s="651"/>
      <c r="F191" s="14" t="s">
        <v>915</v>
      </c>
      <c r="G191" s="98" t="s">
        <v>114</v>
      </c>
      <c r="H191" s="788" t="s">
        <v>1035</v>
      </c>
      <c r="I191" s="657"/>
      <c r="J191" s="651"/>
      <c r="K191" s="651"/>
      <c r="L191" s="651"/>
      <c r="M191" s="651"/>
      <c r="N191" s="651"/>
      <c r="O191" s="651"/>
      <c r="P191" s="51" t="s">
        <v>916</v>
      </c>
      <c r="Q191" s="5"/>
      <c r="R191" s="5"/>
      <c r="S191" s="5"/>
      <c r="T191" s="5"/>
      <c r="U191" s="5"/>
      <c r="V191" s="5"/>
      <c r="W191" s="5"/>
      <c r="X191" s="5"/>
      <c r="Y191" s="5"/>
      <c r="Z191" s="5"/>
    </row>
    <row r="192" spans="1:26" ht="21" customHeight="1">
      <c r="A192" s="134"/>
      <c r="B192" s="135"/>
      <c r="C192" s="137"/>
      <c r="D192" s="458"/>
      <c r="E192" s="651"/>
      <c r="F192" s="14" t="s">
        <v>965</v>
      </c>
      <c r="G192" s="98" t="s">
        <v>114</v>
      </c>
      <c r="H192" s="788" t="s">
        <v>1036</v>
      </c>
      <c r="I192" s="657"/>
      <c r="J192" s="651"/>
      <c r="K192" s="651"/>
      <c r="L192" s="651"/>
      <c r="M192" s="651"/>
      <c r="N192" s="651"/>
      <c r="O192" s="651"/>
      <c r="P192" s="51" t="s">
        <v>1037</v>
      </c>
      <c r="Q192" s="5"/>
      <c r="R192" s="5"/>
      <c r="S192" s="5"/>
      <c r="T192" s="5"/>
      <c r="U192" s="5"/>
      <c r="V192" s="5"/>
      <c r="W192" s="5"/>
      <c r="X192" s="5"/>
      <c r="Y192" s="5"/>
      <c r="Z192" s="5"/>
    </row>
    <row r="193" spans="1:26" ht="34.5" customHeight="1">
      <c r="A193" s="134"/>
      <c r="B193" s="135"/>
      <c r="C193" s="137"/>
      <c r="D193" s="458"/>
      <c r="E193" s="651"/>
      <c r="F193" s="14" t="s">
        <v>970</v>
      </c>
      <c r="G193" s="98" t="s">
        <v>114</v>
      </c>
      <c r="H193" s="787" t="s">
        <v>1038</v>
      </c>
      <c r="I193" s="657"/>
      <c r="J193" s="651"/>
      <c r="K193" s="651"/>
      <c r="L193" s="651"/>
      <c r="M193" s="651"/>
      <c r="N193" s="651"/>
      <c r="O193" s="651"/>
      <c r="P193" s="51" t="s">
        <v>973</v>
      </c>
      <c r="Q193" s="5"/>
      <c r="R193" s="5"/>
      <c r="S193" s="5"/>
      <c r="T193" s="5"/>
      <c r="U193" s="5"/>
      <c r="V193" s="5"/>
      <c r="W193" s="5"/>
      <c r="X193" s="5"/>
      <c r="Y193" s="5"/>
      <c r="Z193" s="5"/>
    </row>
    <row r="194" spans="1:26" ht="15.75" customHeight="1">
      <c r="A194" s="134"/>
      <c r="B194" s="135"/>
      <c r="C194" s="137"/>
      <c r="D194" s="458"/>
      <c r="E194" s="652"/>
      <c r="F194" s="14" t="s">
        <v>972</v>
      </c>
      <c r="G194" s="98" t="s">
        <v>114</v>
      </c>
      <c r="H194" s="787" t="s">
        <v>1039</v>
      </c>
      <c r="I194" s="657"/>
      <c r="J194" s="652"/>
      <c r="K194" s="652"/>
      <c r="L194" s="652"/>
      <c r="M194" s="652"/>
      <c r="N194" s="652"/>
      <c r="O194" s="652"/>
      <c r="P194" s="51" t="s">
        <v>976</v>
      </c>
      <c r="Q194" s="5"/>
      <c r="R194" s="5"/>
      <c r="S194" s="5"/>
      <c r="T194" s="5"/>
      <c r="U194" s="5"/>
      <c r="V194" s="5"/>
      <c r="W194" s="5"/>
      <c r="X194" s="5"/>
      <c r="Y194" s="5"/>
      <c r="Z194" s="5"/>
    </row>
    <row r="195" spans="1:26" ht="46.5" customHeight="1">
      <c r="A195" s="134"/>
      <c r="B195" s="135"/>
      <c r="C195" s="137"/>
      <c r="D195" s="458"/>
      <c r="E195" s="789" t="s">
        <v>243</v>
      </c>
      <c r="F195" s="14" t="s">
        <v>931</v>
      </c>
      <c r="G195" s="98" t="s">
        <v>114</v>
      </c>
      <c r="H195" s="825" t="s">
        <v>1040</v>
      </c>
      <c r="I195" s="657"/>
      <c r="J195" s="803" t="s">
        <v>1041</v>
      </c>
      <c r="K195" s="700" t="s">
        <v>934</v>
      </c>
      <c r="L195" s="700">
        <v>1</v>
      </c>
      <c r="M195" s="807">
        <v>5.3</v>
      </c>
      <c r="N195" s="700">
        <f>L195*M195</f>
        <v>5.3</v>
      </c>
      <c r="O195" s="700"/>
      <c r="P195" s="51" t="s">
        <v>909</v>
      </c>
      <c r="Q195" s="5"/>
      <c r="R195" s="5"/>
      <c r="S195" s="5"/>
      <c r="T195" s="5"/>
      <c r="U195" s="5"/>
      <c r="V195" s="5"/>
      <c r="W195" s="5"/>
      <c r="X195" s="5"/>
      <c r="Y195" s="5"/>
      <c r="Z195" s="5"/>
    </row>
    <row r="196" spans="1:26" ht="21" customHeight="1">
      <c r="A196" s="134"/>
      <c r="B196" s="135"/>
      <c r="C196" s="137"/>
      <c r="D196" s="458"/>
      <c r="E196" s="651"/>
      <c r="F196" s="14" t="s">
        <v>922</v>
      </c>
      <c r="G196" s="98" t="s">
        <v>114</v>
      </c>
      <c r="H196" s="787" t="s">
        <v>1042</v>
      </c>
      <c r="I196" s="657"/>
      <c r="J196" s="651"/>
      <c r="K196" s="651"/>
      <c r="L196" s="651"/>
      <c r="M196" s="651"/>
      <c r="N196" s="651"/>
      <c r="O196" s="651"/>
      <c r="P196" s="51" t="s">
        <v>909</v>
      </c>
      <c r="Q196" s="5"/>
      <c r="R196" s="5"/>
      <c r="S196" s="5"/>
      <c r="T196" s="5"/>
      <c r="U196" s="5"/>
      <c r="V196" s="5"/>
      <c r="W196" s="5"/>
      <c r="X196" s="5"/>
      <c r="Y196" s="5"/>
      <c r="Z196" s="5"/>
    </row>
    <row r="197" spans="1:26" ht="21" customHeight="1">
      <c r="A197" s="134"/>
      <c r="B197" s="135"/>
      <c r="C197" s="137"/>
      <c r="D197" s="458"/>
      <c r="E197" s="651"/>
      <c r="F197" s="14" t="s">
        <v>936</v>
      </c>
      <c r="G197" s="98" t="s">
        <v>114</v>
      </c>
      <c r="H197" s="787" t="s">
        <v>1043</v>
      </c>
      <c r="I197" s="657"/>
      <c r="J197" s="651"/>
      <c r="K197" s="651"/>
      <c r="L197" s="651"/>
      <c r="M197" s="651"/>
      <c r="N197" s="651"/>
      <c r="O197" s="651"/>
      <c r="P197" s="51" t="s">
        <v>909</v>
      </c>
      <c r="Q197" s="5"/>
      <c r="R197" s="5"/>
      <c r="S197" s="5"/>
      <c r="T197" s="5"/>
      <c r="U197" s="5"/>
      <c r="V197" s="5"/>
      <c r="W197" s="5"/>
      <c r="X197" s="5"/>
      <c r="Y197" s="5"/>
      <c r="Z197" s="5"/>
    </row>
    <row r="198" spans="1:26" ht="21" customHeight="1">
      <c r="A198" s="134"/>
      <c r="B198" s="135"/>
      <c r="C198" s="137"/>
      <c r="D198" s="458"/>
      <c r="E198" s="651"/>
      <c r="F198" s="14" t="s">
        <v>938</v>
      </c>
      <c r="G198" s="98" t="s">
        <v>114</v>
      </c>
      <c r="H198" s="787">
        <v>8</v>
      </c>
      <c r="I198" s="657"/>
      <c r="J198" s="651"/>
      <c r="K198" s="651"/>
      <c r="L198" s="651"/>
      <c r="M198" s="651"/>
      <c r="N198" s="651"/>
      <c r="O198" s="651"/>
      <c r="P198" s="51" t="s">
        <v>909</v>
      </c>
      <c r="Q198" s="5"/>
      <c r="R198" s="5"/>
      <c r="S198" s="5"/>
      <c r="T198" s="5"/>
      <c r="U198" s="5"/>
      <c r="V198" s="5"/>
      <c r="W198" s="5"/>
      <c r="X198" s="5"/>
      <c r="Y198" s="5"/>
      <c r="Z198" s="5"/>
    </row>
    <row r="199" spans="1:26" ht="21" customHeight="1">
      <c r="A199" s="134"/>
      <c r="B199" s="135"/>
      <c r="C199" s="137"/>
      <c r="D199" s="458"/>
      <c r="E199" s="651"/>
      <c r="F199" s="14" t="s">
        <v>939</v>
      </c>
      <c r="G199" s="98" t="s">
        <v>114</v>
      </c>
      <c r="H199" s="787">
        <v>2</v>
      </c>
      <c r="I199" s="657"/>
      <c r="J199" s="651"/>
      <c r="K199" s="651"/>
      <c r="L199" s="651"/>
      <c r="M199" s="651"/>
      <c r="N199" s="651"/>
      <c r="O199" s="651"/>
      <c r="P199" s="51" t="s">
        <v>940</v>
      </c>
      <c r="Q199" s="5"/>
      <c r="R199" s="5"/>
      <c r="S199" s="5"/>
      <c r="T199" s="5"/>
      <c r="U199" s="5"/>
      <c r="V199" s="5"/>
      <c r="W199" s="5"/>
      <c r="X199" s="5"/>
      <c r="Y199" s="5"/>
      <c r="Z199" s="5"/>
    </row>
    <row r="200" spans="1:26" ht="21" customHeight="1">
      <c r="A200" s="134"/>
      <c r="B200" s="135"/>
      <c r="C200" s="137"/>
      <c r="D200" s="458"/>
      <c r="E200" s="651"/>
      <c r="F200" s="14" t="s">
        <v>941</v>
      </c>
      <c r="G200" s="98" t="s">
        <v>114</v>
      </c>
      <c r="H200" s="796" t="s">
        <v>1041</v>
      </c>
      <c r="I200" s="657"/>
      <c r="J200" s="651"/>
      <c r="K200" s="651"/>
      <c r="L200" s="651"/>
      <c r="M200" s="651"/>
      <c r="N200" s="651"/>
      <c r="O200" s="651"/>
      <c r="P200" s="51" t="s">
        <v>909</v>
      </c>
      <c r="Q200" s="5"/>
      <c r="R200" s="5"/>
      <c r="S200" s="5"/>
      <c r="T200" s="5"/>
      <c r="U200" s="5"/>
      <c r="V200" s="5"/>
      <c r="W200" s="5"/>
      <c r="X200" s="5"/>
      <c r="Y200" s="5"/>
      <c r="Z200" s="5"/>
    </row>
    <row r="201" spans="1:26" ht="21" customHeight="1">
      <c r="A201" s="134"/>
      <c r="B201" s="135"/>
      <c r="C201" s="137"/>
      <c r="D201" s="458"/>
      <c r="E201" s="651"/>
      <c r="F201" s="14" t="s">
        <v>943</v>
      </c>
      <c r="G201" s="98" t="s">
        <v>114</v>
      </c>
      <c r="H201" s="787" t="s">
        <v>1044</v>
      </c>
      <c r="I201" s="657"/>
      <c r="J201" s="651"/>
      <c r="K201" s="651"/>
      <c r="L201" s="651"/>
      <c r="M201" s="651"/>
      <c r="N201" s="651"/>
      <c r="O201" s="651"/>
      <c r="P201" s="51" t="s">
        <v>909</v>
      </c>
      <c r="Q201" s="5"/>
      <c r="R201" s="5"/>
      <c r="S201" s="5"/>
      <c r="T201" s="5"/>
      <c r="U201" s="5"/>
      <c r="V201" s="5"/>
      <c r="W201" s="5"/>
      <c r="X201" s="5"/>
      <c r="Y201" s="5"/>
      <c r="Z201" s="5"/>
    </row>
    <row r="202" spans="1:26" ht="21" customHeight="1">
      <c r="A202" s="134"/>
      <c r="B202" s="135"/>
      <c r="C202" s="137"/>
      <c r="D202" s="458"/>
      <c r="E202" s="651"/>
      <c r="F202" s="14" t="s">
        <v>945</v>
      </c>
      <c r="G202" s="98" t="s">
        <v>114</v>
      </c>
      <c r="H202" s="787" t="s">
        <v>1045</v>
      </c>
      <c r="I202" s="657"/>
      <c r="J202" s="651"/>
      <c r="K202" s="651"/>
      <c r="L202" s="651"/>
      <c r="M202" s="651"/>
      <c r="N202" s="651"/>
      <c r="O202" s="651"/>
      <c r="P202" s="51" t="s">
        <v>909</v>
      </c>
      <c r="Q202" s="5"/>
      <c r="R202" s="5"/>
      <c r="S202" s="5"/>
      <c r="T202" s="5"/>
      <c r="U202" s="5"/>
      <c r="V202" s="5"/>
      <c r="W202" s="5"/>
      <c r="X202" s="5"/>
      <c r="Y202" s="5"/>
      <c r="Z202" s="5"/>
    </row>
    <row r="203" spans="1:26" ht="21" customHeight="1">
      <c r="A203" s="134"/>
      <c r="B203" s="135"/>
      <c r="C203" s="137"/>
      <c r="D203" s="458"/>
      <c r="E203" s="651"/>
      <c r="F203" s="14" t="s">
        <v>912</v>
      </c>
      <c r="G203" s="98" t="s">
        <v>114</v>
      </c>
      <c r="H203" s="787" t="s">
        <v>1046</v>
      </c>
      <c r="I203" s="657"/>
      <c r="J203" s="651"/>
      <c r="K203" s="651"/>
      <c r="L203" s="651"/>
      <c r="M203" s="651"/>
      <c r="N203" s="651"/>
      <c r="O203" s="651"/>
      <c r="P203" s="51" t="s">
        <v>909</v>
      </c>
      <c r="Q203" s="5"/>
      <c r="R203" s="5"/>
      <c r="S203" s="5"/>
      <c r="T203" s="5"/>
      <c r="U203" s="5"/>
      <c r="V203" s="5"/>
      <c r="W203" s="5"/>
      <c r="X203" s="5"/>
      <c r="Y203" s="5"/>
      <c r="Z203" s="5"/>
    </row>
    <row r="204" spans="1:26" ht="21" customHeight="1">
      <c r="A204" s="134"/>
      <c r="B204" s="135"/>
      <c r="C204" s="137"/>
      <c r="D204" s="458"/>
      <c r="E204" s="651"/>
      <c r="F204" s="14" t="s">
        <v>948</v>
      </c>
      <c r="G204" s="98" t="s">
        <v>114</v>
      </c>
      <c r="H204" s="788" t="s">
        <v>1047</v>
      </c>
      <c r="I204" s="657"/>
      <c r="J204" s="651"/>
      <c r="K204" s="651"/>
      <c r="L204" s="651"/>
      <c r="M204" s="651"/>
      <c r="N204" s="651"/>
      <c r="O204" s="651"/>
      <c r="P204" s="51" t="s">
        <v>1048</v>
      </c>
      <c r="Q204" s="5"/>
      <c r="R204" s="5"/>
      <c r="S204" s="5"/>
      <c r="T204" s="5"/>
      <c r="U204" s="5"/>
      <c r="V204" s="5"/>
      <c r="W204" s="5"/>
      <c r="X204" s="5"/>
      <c r="Y204" s="5"/>
      <c r="Z204" s="5"/>
    </row>
    <row r="205" spans="1:26" ht="21" customHeight="1">
      <c r="A205" s="134"/>
      <c r="B205" s="135"/>
      <c r="C205" s="137"/>
      <c r="D205" s="458"/>
      <c r="E205" s="651"/>
      <c r="F205" s="14" t="s">
        <v>951</v>
      </c>
      <c r="G205" s="98" t="s">
        <v>114</v>
      </c>
      <c r="H205" s="788" t="s">
        <v>1049</v>
      </c>
      <c r="I205" s="657"/>
      <c r="J205" s="651"/>
      <c r="K205" s="651"/>
      <c r="L205" s="651"/>
      <c r="M205" s="651"/>
      <c r="N205" s="651"/>
      <c r="O205" s="651"/>
      <c r="P205" s="51" t="s">
        <v>953</v>
      </c>
      <c r="Q205" s="5"/>
      <c r="R205" s="5"/>
      <c r="S205" s="5"/>
      <c r="T205" s="5"/>
      <c r="U205" s="5"/>
      <c r="V205" s="5"/>
      <c r="W205" s="5"/>
      <c r="X205" s="5"/>
      <c r="Y205" s="5"/>
      <c r="Z205" s="5"/>
    </row>
    <row r="206" spans="1:26" ht="21" customHeight="1">
      <c r="A206" s="134"/>
      <c r="B206" s="135"/>
      <c r="C206" s="137"/>
      <c r="D206" s="458"/>
      <c r="E206" s="651"/>
      <c r="F206" s="14" t="s">
        <v>4</v>
      </c>
      <c r="G206" s="98" t="s">
        <v>114</v>
      </c>
      <c r="H206" s="788" t="s">
        <v>1050</v>
      </c>
      <c r="I206" s="657"/>
      <c r="J206" s="651"/>
      <c r="K206" s="651"/>
      <c r="L206" s="651"/>
      <c r="M206" s="651"/>
      <c r="N206" s="651"/>
      <c r="O206" s="651"/>
      <c r="P206" s="51" t="s">
        <v>955</v>
      </c>
      <c r="Q206" s="5"/>
      <c r="R206" s="5"/>
      <c r="S206" s="5"/>
      <c r="T206" s="5"/>
      <c r="U206" s="5"/>
      <c r="V206" s="5"/>
      <c r="W206" s="5"/>
      <c r="X206" s="5"/>
      <c r="Y206" s="5"/>
      <c r="Z206" s="5"/>
    </row>
    <row r="207" spans="1:26" ht="40.5" customHeight="1">
      <c r="A207" s="134"/>
      <c r="B207" s="135"/>
      <c r="C207" s="137"/>
      <c r="D207" s="458"/>
      <c r="E207" s="651"/>
      <c r="F207" s="14" t="s">
        <v>915</v>
      </c>
      <c r="G207" s="98" t="s">
        <v>114</v>
      </c>
      <c r="H207" s="788" t="s">
        <v>1051</v>
      </c>
      <c r="I207" s="657"/>
      <c r="J207" s="651"/>
      <c r="K207" s="651"/>
      <c r="L207" s="651"/>
      <c r="M207" s="651"/>
      <c r="N207" s="651"/>
      <c r="O207" s="651"/>
      <c r="P207" s="51" t="s">
        <v>916</v>
      </c>
      <c r="Q207" s="5"/>
      <c r="R207" s="5"/>
      <c r="S207" s="5"/>
      <c r="T207" s="5"/>
      <c r="U207" s="5"/>
      <c r="V207" s="5"/>
      <c r="W207" s="5"/>
      <c r="X207" s="5"/>
      <c r="Y207" s="5"/>
      <c r="Z207" s="5"/>
    </row>
    <row r="208" spans="1:26" ht="44.25" customHeight="1">
      <c r="A208" s="134"/>
      <c r="B208" s="135"/>
      <c r="C208" s="137"/>
      <c r="D208" s="458"/>
      <c r="E208" s="651"/>
      <c r="F208" s="14" t="s">
        <v>965</v>
      </c>
      <c r="G208" s="98" t="s">
        <v>114</v>
      </c>
      <c r="H208" s="788" t="s">
        <v>1052</v>
      </c>
      <c r="I208" s="657"/>
      <c r="J208" s="651"/>
      <c r="K208" s="651"/>
      <c r="L208" s="651"/>
      <c r="M208" s="651"/>
      <c r="N208" s="651"/>
      <c r="O208" s="651"/>
      <c r="P208" s="51" t="s">
        <v>1037</v>
      </c>
      <c r="Q208" s="5"/>
      <c r="R208" s="5"/>
      <c r="S208" s="5"/>
      <c r="T208" s="5"/>
      <c r="U208" s="5"/>
      <c r="V208" s="5"/>
      <c r="W208" s="5"/>
      <c r="X208" s="5"/>
      <c r="Y208" s="5"/>
      <c r="Z208" s="5"/>
    </row>
    <row r="209" spans="1:26" ht="33" customHeight="1">
      <c r="A209" s="134"/>
      <c r="B209" s="135"/>
      <c r="C209" s="137"/>
      <c r="D209" s="458"/>
      <c r="E209" s="651"/>
      <c r="F209" s="14" t="s">
        <v>970</v>
      </c>
      <c r="G209" s="98" t="s">
        <v>114</v>
      </c>
      <c r="H209" s="787" t="s">
        <v>1038</v>
      </c>
      <c r="I209" s="657"/>
      <c r="J209" s="651"/>
      <c r="K209" s="651"/>
      <c r="L209" s="651"/>
      <c r="M209" s="651"/>
      <c r="N209" s="651"/>
      <c r="O209" s="651"/>
      <c r="P209" s="51" t="s">
        <v>973</v>
      </c>
      <c r="Q209" s="5"/>
      <c r="R209" s="5"/>
      <c r="S209" s="5"/>
      <c r="T209" s="5"/>
      <c r="U209" s="5"/>
      <c r="V209" s="5"/>
      <c r="W209" s="5"/>
      <c r="X209" s="5"/>
      <c r="Y209" s="5"/>
      <c r="Z209" s="5"/>
    </row>
    <row r="210" spans="1:26" ht="15.75" customHeight="1">
      <c r="A210" s="134"/>
      <c r="B210" s="135"/>
      <c r="C210" s="137"/>
      <c r="D210" s="458"/>
      <c r="E210" s="652"/>
      <c r="F210" s="14" t="s">
        <v>972</v>
      </c>
      <c r="G210" s="98" t="s">
        <v>114</v>
      </c>
      <c r="H210" s="787" t="s">
        <v>1053</v>
      </c>
      <c r="I210" s="657"/>
      <c r="J210" s="652"/>
      <c r="K210" s="652"/>
      <c r="L210" s="652"/>
      <c r="M210" s="652"/>
      <c r="N210" s="652"/>
      <c r="O210" s="652"/>
      <c r="P210" s="51" t="s">
        <v>976</v>
      </c>
      <c r="Q210" s="5"/>
      <c r="R210" s="5"/>
      <c r="S210" s="5"/>
      <c r="T210" s="5"/>
      <c r="U210" s="5"/>
      <c r="V210" s="5"/>
      <c r="W210" s="5"/>
      <c r="X210" s="5"/>
      <c r="Y210" s="5"/>
      <c r="Z210" s="5"/>
    </row>
    <row r="211" spans="1:26" ht="42" customHeight="1">
      <c r="A211" s="134"/>
      <c r="B211" s="135"/>
      <c r="C211" s="137"/>
      <c r="D211" s="458"/>
      <c r="E211" s="789" t="s">
        <v>247</v>
      </c>
      <c r="F211" s="14" t="s">
        <v>931</v>
      </c>
      <c r="G211" s="98" t="s">
        <v>114</v>
      </c>
      <c r="H211" s="787" t="s">
        <v>1054</v>
      </c>
      <c r="I211" s="657"/>
      <c r="J211" s="803" t="s">
        <v>1055</v>
      </c>
      <c r="K211" s="700" t="s">
        <v>934</v>
      </c>
      <c r="L211" s="700">
        <v>1</v>
      </c>
      <c r="M211" s="807">
        <v>3.94</v>
      </c>
      <c r="N211" s="700">
        <f>L211*M211</f>
        <v>3.94</v>
      </c>
      <c r="O211" s="700"/>
      <c r="P211" s="51" t="s">
        <v>909</v>
      </c>
      <c r="Q211" s="5"/>
      <c r="R211" s="5"/>
      <c r="S211" s="5"/>
      <c r="T211" s="5"/>
      <c r="U211" s="5"/>
      <c r="V211" s="5"/>
      <c r="W211" s="5"/>
      <c r="X211" s="5"/>
      <c r="Y211" s="5"/>
      <c r="Z211" s="5"/>
    </row>
    <row r="212" spans="1:26" ht="21" customHeight="1">
      <c r="A212" s="134"/>
      <c r="B212" s="135"/>
      <c r="C212" s="137"/>
      <c r="D212" s="458"/>
      <c r="E212" s="651"/>
      <c r="F212" s="14" t="s">
        <v>922</v>
      </c>
      <c r="G212" s="98" t="s">
        <v>114</v>
      </c>
      <c r="H212" s="787" t="s">
        <v>1056</v>
      </c>
      <c r="I212" s="657"/>
      <c r="J212" s="651"/>
      <c r="K212" s="651"/>
      <c r="L212" s="651"/>
      <c r="M212" s="651"/>
      <c r="N212" s="651"/>
      <c r="O212" s="651"/>
      <c r="P212" s="51" t="s">
        <v>909</v>
      </c>
      <c r="Q212" s="5"/>
      <c r="R212" s="5"/>
      <c r="S212" s="5"/>
      <c r="T212" s="5"/>
      <c r="U212" s="5"/>
      <c r="V212" s="5"/>
      <c r="W212" s="5"/>
      <c r="X212" s="5"/>
      <c r="Y212" s="5"/>
      <c r="Z212" s="5"/>
    </row>
    <row r="213" spans="1:26" ht="21" customHeight="1">
      <c r="A213" s="134"/>
      <c r="B213" s="135"/>
      <c r="C213" s="137"/>
      <c r="D213" s="458"/>
      <c r="E213" s="651"/>
      <c r="F213" s="14" t="s">
        <v>936</v>
      </c>
      <c r="G213" s="98" t="s">
        <v>114</v>
      </c>
      <c r="H213" s="787" t="s">
        <v>1043</v>
      </c>
      <c r="I213" s="657"/>
      <c r="J213" s="651"/>
      <c r="K213" s="651"/>
      <c r="L213" s="651"/>
      <c r="M213" s="651"/>
      <c r="N213" s="651"/>
      <c r="O213" s="651"/>
      <c r="P213" s="51" t="s">
        <v>909</v>
      </c>
      <c r="Q213" s="5"/>
      <c r="R213" s="5"/>
      <c r="S213" s="5"/>
      <c r="T213" s="5"/>
      <c r="U213" s="5"/>
      <c r="V213" s="5"/>
      <c r="W213" s="5"/>
      <c r="X213" s="5"/>
      <c r="Y213" s="5"/>
      <c r="Z213" s="5"/>
    </row>
    <row r="214" spans="1:26" ht="21" customHeight="1">
      <c r="A214" s="134"/>
      <c r="B214" s="135"/>
      <c r="C214" s="137"/>
      <c r="D214" s="458"/>
      <c r="E214" s="651"/>
      <c r="F214" s="14" t="s">
        <v>938</v>
      </c>
      <c r="G214" s="98" t="s">
        <v>114</v>
      </c>
      <c r="H214" s="787">
        <v>13</v>
      </c>
      <c r="I214" s="657"/>
      <c r="J214" s="651"/>
      <c r="K214" s="651"/>
      <c r="L214" s="651"/>
      <c r="M214" s="651"/>
      <c r="N214" s="651"/>
      <c r="O214" s="651"/>
      <c r="P214" s="51" t="s">
        <v>909</v>
      </c>
      <c r="Q214" s="5"/>
      <c r="R214" s="5"/>
      <c r="S214" s="5"/>
      <c r="T214" s="5"/>
      <c r="U214" s="5"/>
      <c r="V214" s="5"/>
      <c r="W214" s="5"/>
      <c r="X214" s="5"/>
      <c r="Y214" s="5"/>
      <c r="Z214" s="5"/>
    </row>
    <row r="215" spans="1:26" ht="21" customHeight="1">
      <c r="A215" s="134"/>
      <c r="B215" s="135"/>
      <c r="C215" s="137"/>
      <c r="D215" s="458"/>
      <c r="E215" s="651"/>
      <c r="F215" s="14" t="s">
        <v>939</v>
      </c>
      <c r="G215" s="98" t="s">
        <v>114</v>
      </c>
      <c r="H215" s="787">
        <v>1</v>
      </c>
      <c r="I215" s="657"/>
      <c r="J215" s="651"/>
      <c r="K215" s="651"/>
      <c r="L215" s="651"/>
      <c r="M215" s="651"/>
      <c r="N215" s="651"/>
      <c r="O215" s="651"/>
      <c r="P215" s="51" t="s">
        <v>940</v>
      </c>
      <c r="Q215" s="5"/>
      <c r="R215" s="5"/>
      <c r="S215" s="5"/>
      <c r="T215" s="5"/>
      <c r="U215" s="5"/>
      <c r="V215" s="5"/>
      <c r="W215" s="5"/>
      <c r="X215" s="5"/>
      <c r="Y215" s="5"/>
      <c r="Z215" s="5"/>
    </row>
    <row r="216" spans="1:26" ht="21" customHeight="1">
      <c r="A216" s="134"/>
      <c r="B216" s="135"/>
      <c r="C216" s="137"/>
      <c r="D216" s="458"/>
      <c r="E216" s="651"/>
      <c r="F216" s="14" t="s">
        <v>941</v>
      </c>
      <c r="G216" s="98" t="s">
        <v>114</v>
      </c>
      <c r="H216" s="796" t="s">
        <v>1055</v>
      </c>
      <c r="I216" s="657"/>
      <c r="J216" s="651"/>
      <c r="K216" s="651"/>
      <c r="L216" s="651"/>
      <c r="M216" s="651"/>
      <c r="N216" s="651"/>
      <c r="O216" s="651"/>
      <c r="P216" s="51" t="s">
        <v>909</v>
      </c>
      <c r="Q216" s="5"/>
      <c r="R216" s="5"/>
      <c r="S216" s="5"/>
      <c r="T216" s="5"/>
      <c r="U216" s="5"/>
      <c r="V216" s="5"/>
      <c r="W216" s="5"/>
      <c r="X216" s="5"/>
      <c r="Y216" s="5"/>
      <c r="Z216" s="5"/>
    </row>
    <row r="217" spans="1:26" ht="21" customHeight="1">
      <c r="A217" s="134"/>
      <c r="B217" s="135"/>
      <c r="C217" s="137"/>
      <c r="D217" s="458"/>
      <c r="E217" s="651"/>
      <c r="F217" s="14" t="s">
        <v>943</v>
      </c>
      <c r="G217" s="98" t="s">
        <v>114</v>
      </c>
      <c r="H217" s="787" t="s">
        <v>1057</v>
      </c>
      <c r="I217" s="657"/>
      <c r="J217" s="651"/>
      <c r="K217" s="651"/>
      <c r="L217" s="651"/>
      <c r="M217" s="651"/>
      <c r="N217" s="651"/>
      <c r="O217" s="651"/>
      <c r="P217" s="51" t="s">
        <v>909</v>
      </c>
      <c r="Q217" s="5"/>
      <c r="R217" s="5"/>
      <c r="S217" s="5"/>
      <c r="T217" s="5"/>
      <c r="U217" s="5"/>
      <c r="V217" s="5"/>
      <c r="W217" s="5"/>
      <c r="X217" s="5"/>
      <c r="Y217" s="5"/>
      <c r="Z217" s="5"/>
    </row>
    <row r="218" spans="1:26" ht="21" customHeight="1">
      <c r="A218" s="134"/>
      <c r="B218" s="135"/>
      <c r="C218" s="137"/>
      <c r="D218" s="458"/>
      <c r="E218" s="651"/>
      <c r="F218" s="14" t="s">
        <v>945</v>
      </c>
      <c r="G218" s="98" t="s">
        <v>114</v>
      </c>
      <c r="H218" s="787" t="s">
        <v>1045</v>
      </c>
      <c r="I218" s="657"/>
      <c r="J218" s="651"/>
      <c r="K218" s="651"/>
      <c r="L218" s="651"/>
      <c r="M218" s="651"/>
      <c r="N218" s="651"/>
      <c r="O218" s="651"/>
      <c r="P218" s="51" t="s">
        <v>909</v>
      </c>
      <c r="Q218" s="5"/>
      <c r="R218" s="5"/>
      <c r="S218" s="5"/>
      <c r="T218" s="5"/>
      <c r="U218" s="5"/>
      <c r="V218" s="5"/>
      <c r="W218" s="5"/>
      <c r="X218" s="5"/>
      <c r="Y218" s="5"/>
      <c r="Z218" s="5"/>
    </row>
    <row r="219" spans="1:26" ht="21" customHeight="1">
      <c r="A219" s="134"/>
      <c r="B219" s="135"/>
      <c r="C219" s="137"/>
      <c r="D219" s="458"/>
      <c r="E219" s="651"/>
      <c r="F219" s="14" t="s">
        <v>912</v>
      </c>
      <c r="G219" s="98" t="s">
        <v>114</v>
      </c>
      <c r="H219" s="787" t="s">
        <v>1046</v>
      </c>
      <c r="I219" s="657"/>
      <c r="J219" s="651"/>
      <c r="K219" s="651"/>
      <c r="L219" s="651"/>
      <c r="M219" s="651"/>
      <c r="N219" s="651"/>
      <c r="O219" s="651"/>
      <c r="P219" s="51" t="s">
        <v>909</v>
      </c>
      <c r="Q219" s="5"/>
      <c r="R219" s="5"/>
      <c r="S219" s="5"/>
      <c r="T219" s="5"/>
      <c r="U219" s="5"/>
      <c r="V219" s="5"/>
      <c r="W219" s="5"/>
      <c r="X219" s="5"/>
      <c r="Y219" s="5"/>
      <c r="Z219" s="5"/>
    </row>
    <row r="220" spans="1:26" ht="21" customHeight="1">
      <c r="A220" s="134"/>
      <c r="B220" s="135"/>
      <c r="C220" s="137"/>
      <c r="D220" s="458"/>
      <c r="E220" s="651"/>
      <c r="F220" s="14" t="s">
        <v>948</v>
      </c>
      <c r="G220" s="98" t="s">
        <v>114</v>
      </c>
      <c r="H220" s="788" t="s">
        <v>1058</v>
      </c>
      <c r="I220" s="657"/>
      <c r="J220" s="651"/>
      <c r="K220" s="651"/>
      <c r="L220" s="651"/>
      <c r="M220" s="651"/>
      <c r="N220" s="651"/>
      <c r="O220" s="651"/>
      <c r="P220" s="51" t="s">
        <v>1059</v>
      </c>
      <c r="Q220" s="5"/>
      <c r="R220" s="5"/>
      <c r="S220" s="5"/>
      <c r="T220" s="5"/>
      <c r="U220" s="5"/>
      <c r="V220" s="5"/>
      <c r="W220" s="5"/>
      <c r="X220" s="5"/>
      <c r="Y220" s="5"/>
      <c r="Z220" s="5"/>
    </row>
    <row r="221" spans="1:26" ht="21" customHeight="1">
      <c r="A221" s="134"/>
      <c r="B221" s="135"/>
      <c r="C221" s="137"/>
      <c r="D221" s="458"/>
      <c r="E221" s="651"/>
      <c r="F221" s="14" t="s">
        <v>951</v>
      </c>
      <c r="G221" s="98" t="s">
        <v>114</v>
      </c>
      <c r="H221" s="788" t="s">
        <v>1060</v>
      </c>
      <c r="I221" s="657"/>
      <c r="J221" s="651"/>
      <c r="K221" s="651"/>
      <c r="L221" s="651"/>
      <c r="M221" s="651"/>
      <c r="N221" s="651"/>
      <c r="O221" s="651"/>
      <c r="P221" s="51" t="s">
        <v>953</v>
      </c>
      <c r="Q221" s="5"/>
      <c r="R221" s="5"/>
      <c r="S221" s="5"/>
      <c r="T221" s="5"/>
      <c r="U221" s="5"/>
      <c r="V221" s="5"/>
      <c r="W221" s="5"/>
      <c r="X221" s="5"/>
      <c r="Y221" s="5"/>
      <c r="Z221" s="5"/>
    </row>
    <row r="222" spans="1:26" ht="21" customHeight="1">
      <c r="A222" s="134"/>
      <c r="B222" s="135"/>
      <c r="C222" s="137"/>
      <c r="D222" s="458"/>
      <c r="E222" s="651"/>
      <c r="F222" s="14" t="s">
        <v>4</v>
      </c>
      <c r="G222" s="98" t="s">
        <v>114</v>
      </c>
      <c r="H222" s="788" t="s">
        <v>1061</v>
      </c>
      <c r="I222" s="657"/>
      <c r="J222" s="651"/>
      <c r="K222" s="651"/>
      <c r="L222" s="651"/>
      <c r="M222" s="651"/>
      <c r="N222" s="651"/>
      <c r="O222" s="651"/>
      <c r="P222" s="51" t="s">
        <v>955</v>
      </c>
      <c r="Q222" s="5"/>
      <c r="R222" s="5"/>
      <c r="S222" s="5"/>
      <c r="T222" s="5"/>
      <c r="U222" s="5"/>
      <c r="V222" s="5"/>
      <c r="W222" s="5"/>
      <c r="X222" s="5"/>
      <c r="Y222" s="5"/>
      <c r="Z222" s="5"/>
    </row>
    <row r="223" spans="1:26" ht="48.75" customHeight="1">
      <c r="A223" s="134"/>
      <c r="B223" s="135"/>
      <c r="C223" s="137"/>
      <c r="D223" s="458"/>
      <c r="E223" s="651"/>
      <c r="F223" s="14" t="s">
        <v>915</v>
      </c>
      <c r="G223" s="98" t="s">
        <v>114</v>
      </c>
      <c r="H223" s="788" t="s">
        <v>1062</v>
      </c>
      <c r="I223" s="657"/>
      <c r="J223" s="651"/>
      <c r="K223" s="651"/>
      <c r="L223" s="651"/>
      <c r="M223" s="651"/>
      <c r="N223" s="651"/>
      <c r="O223" s="651"/>
      <c r="P223" s="51" t="s">
        <v>916</v>
      </c>
      <c r="Q223" s="5"/>
      <c r="R223" s="5"/>
      <c r="S223" s="5"/>
      <c r="T223" s="5"/>
      <c r="U223" s="5"/>
      <c r="V223" s="5"/>
      <c r="W223" s="5"/>
      <c r="X223" s="5"/>
      <c r="Y223" s="5"/>
      <c r="Z223" s="5"/>
    </row>
    <row r="224" spans="1:26" ht="48.75" customHeight="1">
      <c r="A224" s="134"/>
      <c r="B224" s="135"/>
      <c r="C224" s="137"/>
      <c r="D224" s="458"/>
      <c r="E224" s="651"/>
      <c r="F224" s="14" t="s">
        <v>965</v>
      </c>
      <c r="G224" s="98" t="s">
        <v>114</v>
      </c>
      <c r="H224" s="788" t="s">
        <v>1063</v>
      </c>
      <c r="I224" s="657"/>
      <c r="J224" s="651"/>
      <c r="K224" s="651"/>
      <c r="L224" s="651"/>
      <c r="M224" s="651"/>
      <c r="N224" s="651"/>
      <c r="O224" s="651"/>
      <c r="P224" s="51" t="s">
        <v>1037</v>
      </c>
      <c r="Q224" s="5"/>
      <c r="R224" s="5"/>
      <c r="S224" s="5"/>
      <c r="T224" s="5"/>
      <c r="U224" s="5"/>
      <c r="V224" s="5"/>
      <c r="W224" s="5"/>
      <c r="X224" s="5"/>
      <c r="Y224" s="5"/>
      <c r="Z224" s="5"/>
    </row>
    <row r="225" spans="1:26" ht="31.5" customHeight="1">
      <c r="A225" s="134"/>
      <c r="B225" s="135"/>
      <c r="C225" s="137"/>
      <c r="D225" s="458"/>
      <c r="E225" s="651"/>
      <c r="F225" s="14" t="s">
        <v>970</v>
      </c>
      <c r="G225" s="98" t="s">
        <v>114</v>
      </c>
      <c r="H225" s="787" t="s">
        <v>1038</v>
      </c>
      <c r="I225" s="657"/>
      <c r="J225" s="651"/>
      <c r="K225" s="651"/>
      <c r="L225" s="651"/>
      <c r="M225" s="651"/>
      <c r="N225" s="651"/>
      <c r="O225" s="651"/>
      <c r="P225" s="51" t="s">
        <v>973</v>
      </c>
      <c r="Q225" s="5"/>
      <c r="R225" s="5"/>
      <c r="S225" s="5"/>
      <c r="T225" s="5"/>
      <c r="U225" s="5"/>
      <c r="V225" s="5"/>
      <c r="W225" s="5"/>
      <c r="X225" s="5"/>
      <c r="Y225" s="5"/>
      <c r="Z225" s="5"/>
    </row>
    <row r="226" spans="1:26" ht="15.75" customHeight="1">
      <c r="A226" s="134"/>
      <c r="B226" s="135"/>
      <c r="C226" s="137"/>
      <c r="D226" s="458"/>
      <c r="E226" s="652"/>
      <c r="F226" s="14" t="s">
        <v>972</v>
      </c>
      <c r="G226" s="98" t="s">
        <v>114</v>
      </c>
      <c r="H226" s="787" t="s">
        <v>1053</v>
      </c>
      <c r="I226" s="657"/>
      <c r="J226" s="652"/>
      <c r="K226" s="652"/>
      <c r="L226" s="652"/>
      <c r="M226" s="652"/>
      <c r="N226" s="652"/>
      <c r="O226" s="652"/>
      <c r="P226" s="51" t="s">
        <v>976</v>
      </c>
      <c r="Q226" s="5"/>
      <c r="R226" s="5"/>
      <c r="S226" s="5"/>
      <c r="T226" s="5"/>
      <c r="U226" s="5"/>
      <c r="V226" s="5"/>
      <c r="W226" s="5"/>
      <c r="X226" s="5"/>
      <c r="Y226" s="5"/>
      <c r="Z226" s="5"/>
    </row>
    <row r="227" spans="1:26" ht="27.75" customHeight="1">
      <c r="A227" s="134"/>
      <c r="B227" s="135"/>
      <c r="C227" s="137"/>
      <c r="D227" s="458"/>
      <c r="E227" s="789" t="s">
        <v>266</v>
      </c>
      <c r="F227" s="14" t="s">
        <v>931</v>
      </c>
      <c r="G227" s="98" t="s">
        <v>114</v>
      </c>
      <c r="H227" s="787" t="s">
        <v>1064</v>
      </c>
      <c r="I227" s="657"/>
      <c r="J227" s="700" t="s">
        <v>1065</v>
      </c>
      <c r="K227" s="700" t="s">
        <v>934</v>
      </c>
      <c r="L227" s="700">
        <v>1</v>
      </c>
      <c r="M227" s="807">
        <v>0.95</v>
      </c>
      <c r="N227" s="700">
        <f>L227*M227</f>
        <v>0.95</v>
      </c>
      <c r="O227" s="700"/>
      <c r="P227" s="51" t="s">
        <v>909</v>
      </c>
      <c r="Q227" s="5"/>
      <c r="R227" s="5"/>
      <c r="S227" s="5"/>
      <c r="T227" s="5"/>
      <c r="U227" s="5"/>
      <c r="V227" s="5"/>
      <c r="W227" s="5"/>
      <c r="X227" s="5"/>
      <c r="Y227" s="5"/>
      <c r="Z227" s="5"/>
    </row>
    <row r="228" spans="1:26" ht="21" customHeight="1">
      <c r="A228" s="134"/>
      <c r="B228" s="135"/>
      <c r="C228" s="137"/>
      <c r="D228" s="458"/>
      <c r="E228" s="651"/>
      <c r="F228" s="14" t="s">
        <v>922</v>
      </c>
      <c r="G228" s="98" t="s">
        <v>114</v>
      </c>
      <c r="H228" s="787" t="s">
        <v>977</v>
      </c>
      <c r="I228" s="657"/>
      <c r="J228" s="651"/>
      <c r="K228" s="651"/>
      <c r="L228" s="651"/>
      <c r="M228" s="651"/>
      <c r="N228" s="651"/>
      <c r="O228" s="651"/>
      <c r="P228" s="51" t="s">
        <v>909</v>
      </c>
      <c r="Q228" s="5"/>
      <c r="R228" s="5"/>
      <c r="S228" s="5"/>
      <c r="T228" s="5"/>
      <c r="U228" s="5"/>
      <c r="V228" s="5"/>
      <c r="W228" s="5"/>
      <c r="X228" s="5"/>
      <c r="Y228" s="5"/>
      <c r="Z228" s="5"/>
    </row>
    <row r="229" spans="1:26" ht="21" customHeight="1">
      <c r="A229" s="134"/>
      <c r="B229" s="135"/>
      <c r="C229" s="137"/>
      <c r="D229" s="458"/>
      <c r="E229" s="651"/>
      <c r="F229" s="14" t="s">
        <v>936</v>
      </c>
      <c r="G229" s="98" t="s">
        <v>114</v>
      </c>
      <c r="H229" s="787" t="s">
        <v>1066</v>
      </c>
      <c r="I229" s="657"/>
      <c r="J229" s="651"/>
      <c r="K229" s="651"/>
      <c r="L229" s="651"/>
      <c r="M229" s="651"/>
      <c r="N229" s="651"/>
      <c r="O229" s="651"/>
      <c r="P229" s="51" t="s">
        <v>909</v>
      </c>
      <c r="Q229" s="5"/>
      <c r="R229" s="5"/>
      <c r="S229" s="5"/>
      <c r="T229" s="5"/>
      <c r="U229" s="5"/>
      <c r="V229" s="5"/>
      <c r="W229" s="5"/>
      <c r="X229" s="5"/>
      <c r="Y229" s="5"/>
      <c r="Z229" s="5"/>
    </row>
    <row r="230" spans="1:26" ht="21" customHeight="1">
      <c r="A230" s="134"/>
      <c r="B230" s="135"/>
      <c r="C230" s="137"/>
      <c r="D230" s="458"/>
      <c r="E230" s="651"/>
      <c r="F230" s="14" t="s">
        <v>938</v>
      </c>
      <c r="G230" s="98" t="s">
        <v>114</v>
      </c>
      <c r="H230" s="787">
        <v>5</v>
      </c>
      <c r="I230" s="657"/>
      <c r="J230" s="651"/>
      <c r="K230" s="651"/>
      <c r="L230" s="651"/>
      <c r="M230" s="651"/>
      <c r="N230" s="651"/>
      <c r="O230" s="651"/>
      <c r="P230" s="51" t="s">
        <v>909</v>
      </c>
      <c r="Q230" s="5"/>
      <c r="R230" s="5"/>
      <c r="S230" s="5"/>
      <c r="T230" s="5"/>
      <c r="U230" s="5"/>
      <c r="V230" s="5"/>
      <c r="W230" s="5"/>
      <c r="X230" s="5"/>
      <c r="Y230" s="5"/>
      <c r="Z230" s="5"/>
    </row>
    <row r="231" spans="1:26" ht="21" customHeight="1">
      <c r="A231" s="134"/>
      <c r="B231" s="135"/>
      <c r="C231" s="137"/>
      <c r="D231" s="458"/>
      <c r="E231" s="651"/>
      <c r="F231" s="14" t="s">
        <v>939</v>
      </c>
      <c r="G231" s="98" t="s">
        <v>114</v>
      </c>
      <c r="H231" s="787">
        <v>1</v>
      </c>
      <c r="I231" s="657"/>
      <c r="J231" s="651"/>
      <c r="K231" s="651"/>
      <c r="L231" s="651"/>
      <c r="M231" s="651"/>
      <c r="N231" s="651"/>
      <c r="O231" s="651"/>
      <c r="P231" s="51" t="s">
        <v>940</v>
      </c>
      <c r="Q231" s="5"/>
      <c r="R231" s="5"/>
      <c r="S231" s="5"/>
      <c r="T231" s="5"/>
      <c r="U231" s="5"/>
      <c r="V231" s="5"/>
      <c r="W231" s="5"/>
      <c r="X231" s="5"/>
      <c r="Y231" s="5"/>
      <c r="Z231" s="5"/>
    </row>
    <row r="232" spans="1:26" ht="21" customHeight="1">
      <c r="A232" s="134"/>
      <c r="B232" s="135"/>
      <c r="C232" s="137"/>
      <c r="D232" s="458"/>
      <c r="E232" s="651"/>
      <c r="F232" s="14" t="s">
        <v>941</v>
      </c>
      <c r="G232" s="98" t="s">
        <v>114</v>
      </c>
      <c r="H232" s="796" t="s">
        <v>1067</v>
      </c>
      <c r="I232" s="657"/>
      <c r="J232" s="651"/>
      <c r="K232" s="651"/>
      <c r="L232" s="651"/>
      <c r="M232" s="651"/>
      <c r="N232" s="651"/>
      <c r="O232" s="651"/>
      <c r="P232" s="51" t="s">
        <v>909</v>
      </c>
      <c r="Q232" s="5"/>
      <c r="R232" s="5"/>
      <c r="S232" s="5"/>
      <c r="T232" s="5"/>
      <c r="U232" s="5"/>
      <c r="V232" s="5"/>
      <c r="W232" s="5"/>
      <c r="X232" s="5"/>
      <c r="Y232" s="5"/>
      <c r="Z232" s="5"/>
    </row>
    <row r="233" spans="1:26" ht="21" customHeight="1">
      <c r="A233" s="134"/>
      <c r="B233" s="135"/>
      <c r="C233" s="137"/>
      <c r="D233" s="458"/>
      <c r="E233" s="651"/>
      <c r="F233" s="14" t="s">
        <v>943</v>
      </c>
      <c r="G233" s="98" t="s">
        <v>114</v>
      </c>
      <c r="H233" s="793" t="s">
        <v>1068</v>
      </c>
      <c r="I233" s="657"/>
      <c r="J233" s="651"/>
      <c r="K233" s="651"/>
      <c r="L233" s="651"/>
      <c r="M233" s="651"/>
      <c r="N233" s="651"/>
      <c r="O233" s="651"/>
      <c r="P233" s="51" t="s">
        <v>909</v>
      </c>
      <c r="Q233" s="5"/>
      <c r="R233" s="5"/>
      <c r="S233" s="5"/>
      <c r="T233" s="5"/>
      <c r="U233" s="5"/>
      <c r="V233" s="5"/>
      <c r="W233" s="5"/>
      <c r="X233" s="5"/>
      <c r="Y233" s="5"/>
      <c r="Z233" s="5"/>
    </row>
    <row r="234" spans="1:26" ht="21" customHeight="1">
      <c r="A234" s="134"/>
      <c r="B234" s="135"/>
      <c r="C234" s="137"/>
      <c r="D234" s="458"/>
      <c r="E234" s="651"/>
      <c r="F234" s="14" t="s">
        <v>945</v>
      </c>
      <c r="G234" s="98" t="s">
        <v>114</v>
      </c>
      <c r="H234" s="787" t="s">
        <v>1069</v>
      </c>
      <c r="I234" s="657"/>
      <c r="J234" s="651"/>
      <c r="K234" s="651"/>
      <c r="L234" s="651"/>
      <c r="M234" s="651"/>
      <c r="N234" s="651"/>
      <c r="O234" s="651"/>
      <c r="P234" s="51" t="s">
        <v>909</v>
      </c>
      <c r="Q234" s="5"/>
      <c r="R234" s="5"/>
      <c r="S234" s="5"/>
      <c r="T234" s="5"/>
      <c r="U234" s="5"/>
      <c r="V234" s="5"/>
      <c r="W234" s="5"/>
      <c r="X234" s="5"/>
      <c r="Y234" s="5"/>
      <c r="Z234" s="5"/>
    </row>
    <row r="235" spans="1:26" ht="21" customHeight="1">
      <c r="A235" s="134"/>
      <c r="B235" s="135"/>
      <c r="C235" s="137"/>
      <c r="D235" s="458"/>
      <c r="E235" s="651"/>
      <c r="F235" s="14" t="s">
        <v>912</v>
      </c>
      <c r="G235" s="98" t="s">
        <v>114</v>
      </c>
      <c r="H235" s="787" t="s">
        <v>1046</v>
      </c>
      <c r="I235" s="657"/>
      <c r="J235" s="651"/>
      <c r="K235" s="651"/>
      <c r="L235" s="651"/>
      <c r="M235" s="651"/>
      <c r="N235" s="651"/>
      <c r="O235" s="651"/>
      <c r="P235" s="51" t="s">
        <v>909</v>
      </c>
      <c r="Q235" s="5"/>
      <c r="R235" s="5"/>
      <c r="S235" s="5"/>
      <c r="T235" s="5"/>
      <c r="U235" s="5"/>
      <c r="V235" s="5"/>
      <c r="W235" s="5"/>
      <c r="X235" s="5"/>
      <c r="Y235" s="5"/>
      <c r="Z235" s="5"/>
    </row>
    <row r="236" spans="1:26" ht="21" customHeight="1">
      <c r="A236" s="134"/>
      <c r="B236" s="135"/>
      <c r="C236" s="137"/>
      <c r="D236" s="458"/>
      <c r="E236" s="651"/>
      <c r="F236" s="14" t="s">
        <v>948</v>
      </c>
      <c r="G236" s="98" t="s">
        <v>114</v>
      </c>
      <c r="H236" s="788" t="s">
        <v>1070</v>
      </c>
      <c r="I236" s="657"/>
      <c r="J236" s="651"/>
      <c r="K236" s="651"/>
      <c r="L236" s="651"/>
      <c r="M236" s="651"/>
      <c r="N236" s="651"/>
      <c r="O236" s="651"/>
      <c r="P236" s="51" t="s">
        <v>1071</v>
      </c>
      <c r="Q236" s="5"/>
      <c r="R236" s="5"/>
      <c r="S236" s="5"/>
      <c r="T236" s="5"/>
      <c r="U236" s="5"/>
      <c r="V236" s="5"/>
      <c r="W236" s="5"/>
      <c r="X236" s="5"/>
      <c r="Y236" s="5"/>
      <c r="Z236" s="5"/>
    </row>
    <row r="237" spans="1:26" ht="28.5" customHeight="1">
      <c r="A237" s="134"/>
      <c r="B237" s="135"/>
      <c r="C237" s="137"/>
      <c r="D237" s="458"/>
      <c r="E237" s="651"/>
      <c r="F237" s="14" t="s">
        <v>951</v>
      </c>
      <c r="G237" s="98" t="s">
        <v>114</v>
      </c>
      <c r="H237" s="788" t="s">
        <v>1072</v>
      </c>
      <c r="I237" s="657"/>
      <c r="J237" s="651"/>
      <c r="K237" s="651"/>
      <c r="L237" s="651"/>
      <c r="M237" s="651"/>
      <c r="N237" s="651"/>
      <c r="O237" s="651"/>
      <c r="P237" s="51" t="s">
        <v>953</v>
      </c>
      <c r="Q237" s="5"/>
      <c r="R237" s="5"/>
      <c r="S237" s="5"/>
      <c r="T237" s="5"/>
      <c r="U237" s="5"/>
      <c r="V237" s="5"/>
      <c r="W237" s="5"/>
      <c r="X237" s="5"/>
      <c r="Y237" s="5"/>
      <c r="Z237" s="5"/>
    </row>
    <row r="238" spans="1:26" ht="21" customHeight="1">
      <c r="A238" s="134"/>
      <c r="B238" s="135"/>
      <c r="C238" s="137"/>
      <c r="D238" s="458"/>
      <c r="E238" s="651"/>
      <c r="F238" s="14" t="s">
        <v>4</v>
      </c>
      <c r="G238" s="98" t="s">
        <v>114</v>
      </c>
      <c r="H238" s="788" t="s">
        <v>1073</v>
      </c>
      <c r="I238" s="657"/>
      <c r="J238" s="651"/>
      <c r="K238" s="651"/>
      <c r="L238" s="651"/>
      <c r="M238" s="651"/>
      <c r="N238" s="651"/>
      <c r="O238" s="651"/>
      <c r="P238" s="51" t="s">
        <v>955</v>
      </c>
      <c r="Q238" s="5"/>
      <c r="R238" s="5"/>
      <c r="S238" s="5"/>
      <c r="T238" s="5"/>
      <c r="U238" s="5"/>
      <c r="V238" s="5"/>
      <c r="W238" s="5"/>
      <c r="X238" s="5"/>
      <c r="Y238" s="5"/>
      <c r="Z238" s="5"/>
    </row>
    <row r="239" spans="1:26" ht="42.75" customHeight="1">
      <c r="A239" s="134"/>
      <c r="B239" s="135"/>
      <c r="C239" s="137"/>
      <c r="D239" s="458"/>
      <c r="E239" s="651"/>
      <c r="F239" s="14" t="s">
        <v>915</v>
      </c>
      <c r="G239" s="98" t="s">
        <v>114</v>
      </c>
      <c r="H239" s="788" t="s">
        <v>1074</v>
      </c>
      <c r="I239" s="657"/>
      <c r="J239" s="651"/>
      <c r="K239" s="651"/>
      <c r="L239" s="651"/>
      <c r="M239" s="651"/>
      <c r="N239" s="651"/>
      <c r="O239" s="651"/>
      <c r="P239" s="51" t="s">
        <v>916</v>
      </c>
      <c r="Q239" s="5"/>
      <c r="R239" s="5"/>
      <c r="S239" s="5"/>
      <c r="T239" s="5"/>
      <c r="U239" s="5"/>
      <c r="V239" s="5"/>
      <c r="W239" s="5"/>
      <c r="X239" s="5"/>
      <c r="Y239" s="5"/>
      <c r="Z239" s="5"/>
    </row>
    <row r="240" spans="1:26" ht="39.75" customHeight="1">
      <c r="A240" s="134"/>
      <c r="B240" s="135"/>
      <c r="C240" s="137"/>
      <c r="D240" s="458"/>
      <c r="E240" s="651"/>
      <c r="F240" s="14" t="s">
        <v>965</v>
      </c>
      <c r="G240" s="98" t="s">
        <v>114</v>
      </c>
      <c r="H240" s="788" t="s">
        <v>1075</v>
      </c>
      <c r="I240" s="657"/>
      <c r="J240" s="651"/>
      <c r="K240" s="651"/>
      <c r="L240" s="651"/>
      <c r="M240" s="651"/>
      <c r="N240" s="651"/>
      <c r="O240" s="651"/>
      <c r="P240" s="51" t="s">
        <v>1037</v>
      </c>
      <c r="Q240" s="5"/>
      <c r="R240" s="5"/>
      <c r="S240" s="5"/>
      <c r="T240" s="5"/>
      <c r="U240" s="5"/>
      <c r="V240" s="5"/>
      <c r="W240" s="5"/>
      <c r="X240" s="5"/>
      <c r="Y240" s="5"/>
      <c r="Z240" s="5"/>
    </row>
    <row r="241" spans="1:26" ht="30.75" customHeight="1">
      <c r="A241" s="134"/>
      <c r="B241" s="135"/>
      <c r="C241" s="137"/>
      <c r="D241" s="458"/>
      <c r="E241" s="651"/>
      <c r="F241" s="14" t="s">
        <v>970</v>
      </c>
      <c r="G241" s="98" t="s">
        <v>114</v>
      </c>
      <c r="H241" s="787" t="s">
        <v>1038</v>
      </c>
      <c r="I241" s="657"/>
      <c r="J241" s="651"/>
      <c r="K241" s="651"/>
      <c r="L241" s="651"/>
      <c r="M241" s="651"/>
      <c r="N241" s="651"/>
      <c r="O241" s="651"/>
      <c r="P241" s="51" t="s">
        <v>973</v>
      </c>
      <c r="Q241" s="5"/>
      <c r="R241" s="5"/>
      <c r="S241" s="5"/>
      <c r="T241" s="5"/>
      <c r="U241" s="5"/>
      <c r="V241" s="5"/>
      <c r="W241" s="5"/>
      <c r="X241" s="5"/>
      <c r="Y241" s="5"/>
      <c r="Z241" s="5"/>
    </row>
    <row r="242" spans="1:26" ht="15.75" customHeight="1">
      <c r="A242" s="134"/>
      <c r="B242" s="135"/>
      <c r="C242" s="137"/>
      <c r="D242" s="458"/>
      <c r="E242" s="652"/>
      <c r="F242" s="14" t="s">
        <v>972</v>
      </c>
      <c r="G242" s="98" t="s">
        <v>114</v>
      </c>
      <c r="H242" s="787" t="s">
        <v>1076</v>
      </c>
      <c r="I242" s="657"/>
      <c r="J242" s="652"/>
      <c r="K242" s="652"/>
      <c r="L242" s="652"/>
      <c r="M242" s="652"/>
      <c r="N242" s="652"/>
      <c r="O242" s="652"/>
      <c r="P242" s="51" t="s">
        <v>976</v>
      </c>
      <c r="Q242" s="5"/>
      <c r="R242" s="5"/>
      <c r="S242" s="5"/>
      <c r="T242" s="5"/>
      <c r="U242" s="5"/>
      <c r="V242" s="5"/>
      <c r="W242" s="5"/>
      <c r="X242" s="5"/>
      <c r="Y242" s="5"/>
      <c r="Z242" s="5"/>
    </row>
    <row r="243" spans="1:26" ht="43.5" customHeight="1">
      <c r="A243" s="134"/>
      <c r="B243" s="135"/>
      <c r="C243" s="137"/>
      <c r="D243" s="458"/>
      <c r="E243" s="789" t="s">
        <v>268</v>
      </c>
      <c r="F243" s="14" t="s">
        <v>931</v>
      </c>
      <c r="G243" s="98" t="s">
        <v>114</v>
      </c>
      <c r="H243" s="787" t="s">
        <v>1077</v>
      </c>
      <c r="I243" s="657"/>
      <c r="J243" s="803" t="s">
        <v>1078</v>
      </c>
      <c r="K243" s="700" t="s">
        <v>934</v>
      </c>
      <c r="L243" s="700">
        <v>1</v>
      </c>
      <c r="M243" s="807">
        <v>2.86</v>
      </c>
      <c r="N243" s="700">
        <f>L243*M243</f>
        <v>2.86</v>
      </c>
      <c r="O243" s="700"/>
      <c r="P243" s="51" t="s">
        <v>909</v>
      </c>
      <c r="Q243" s="5"/>
      <c r="R243" s="5"/>
      <c r="S243" s="5"/>
      <c r="T243" s="5"/>
      <c r="U243" s="5"/>
      <c r="V243" s="5"/>
      <c r="W243" s="5"/>
      <c r="X243" s="5"/>
      <c r="Y243" s="5"/>
      <c r="Z243" s="5"/>
    </row>
    <row r="244" spans="1:26" ht="21" customHeight="1">
      <c r="A244" s="134"/>
      <c r="B244" s="135"/>
      <c r="C244" s="137"/>
      <c r="D244" s="458"/>
      <c r="E244" s="651"/>
      <c r="F244" s="14" t="s">
        <v>922</v>
      </c>
      <c r="G244" s="98" t="s">
        <v>114</v>
      </c>
      <c r="H244" s="787" t="s">
        <v>977</v>
      </c>
      <c r="I244" s="657"/>
      <c r="J244" s="651"/>
      <c r="K244" s="651"/>
      <c r="L244" s="651"/>
      <c r="M244" s="651"/>
      <c r="N244" s="651"/>
      <c r="O244" s="651"/>
      <c r="P244" s="51" t="s">
        <v>909</v>
      </c>
      <c r="Q244" s="5"/>
      <c r="R244" s="5"/>
      <c r="S244" s="5"/>
      <c r="T244" s="5"/>
      <c r="U244" s="5"/>
      <c r="V244" s="5"/>
      <c r="W244" s="5"/>
      <c r="X244" s="5"/>
      <c r="Y244" s="5"/>
      <c r="Z244" s="5"/>
    </row>
    <row r="245" spans="1:26" ht="21" customHeight="1">
      <c r="A245" s="134"/>
      <c r="B245" s="135"/>
      <c r="C245" s="137"/>
      <c r="D245" s="458"/>
      <c r="E245" s="651"/>
      <c r="F245" s="14" t="s">
        <v>936</v>
      </c>
      <c r="G245" s="98" t="s">
        <v>114</v>
      </c>
      <c r="H245" s="787" t="s">
        <v>1066</v>
      </c>
      <c r="I245" s="657"/>
      <c r="J245" s="651"/>
      <c r="K245" s="651"/>
      <c r="L245" s="651"/>
      <c r="M245" s="651"/>
      <c r="N245" s="651"/>
      <c r="O245" s="651"/>
      <c r="P245" s="51" t="s">
        <v>909</v>
      </c>
      <c r="Q245" s="5"/>
      <c r="R245" s="5"/>
      <c r="S245" s="5"/>
      <c r="T245" s="5"/>
      <c r="U245" s="5"/>
      <c r="V245" s="5"/>
      <c r="W245" s="5"/>
      <c r="X245" s="5"/>
      <c r="Y245" s="5"/>
      <c r="Z245" s="5"/>
    </row>
    <row r="246" spans="1:26" ht="21" customHeight="1">
      <c r="A246" s="134"/>
      <c r="B246" s="135"/>
      <c r="C246" s="137"/>
      <c r="D246" s="458"/>
      <c r="E246" s="651"/>
      <c r="F246" s="14" t="s">
        <v>938</v>
      </c>
      <c r="G246" s="98" t="s">
        <v>114</v>
      </c>
      <c r="H246" s="787">
        <v>6</v>
      </c>
      <c r="I246" s="657"/>
      <c r="J246" s="651"/>
      <c r="K246" s="651"/>
      <c r="L246" s="651"/>
      <c r="M246" s="651"/>
      <c r="N246" s="651"/>
      <c r="O246" s="651"/>
      <c r="P246" s="51" t="s">
        <v>909</v>
      </c>
      <c r="Q246" s="5"/>
      <c r="R246" s="5"/>
      <c r="S246" s="5"/>
      <c r="T246" s="5"/>
      <c r="U246" s="5"/>
      <c r="V246" s="5"/>
      <c r="W246" s="5"/>
      <c r="X246" s="5"/>
      <c r="Y246" s="5"/>
      <c r="Z246" s="5"/>
    </row>
    <row r="247" spans="1:26" ht="21" customHeight="1">
      <c r="A247" s="134"/>
      <c r="B247" s="135"/>
      <c r="C247" s="137"/>
      <c r="D247" s="458"/>
      <c r="E247" s="651"/>
      <c r="F247" s="14" t="s">
        <v>939</v>
      </c>
      <c r="G247" s="98" t="s">
        <v>114</v>
      </c>
      <c r="H247" s="787">
        <v>1</v>
      </c>
      <c r="I247" s="657"/>
      <c r="J247" s="651"/>
      <c r="K247" s="651"/>
      <c r="L247" s="651"/>
      <c r="M247" s="651"/>
      <c r="N247" s="651"/>
      <c r="O247" s="651"/>
      <c r="P247" s="51" t="s">
        <v>940</v>
      </c>
      <c r="Q247" s="5"/>
      <c r="R247" s="5"/>
      <c r="S247" s="5"/>
      <c r="T247" s="5"/>
      <c r="U247" s="5"/>
      <c r="V247" s="5"/>
      <c r="W247" s="5"/>
      <c r="X247" s="5"/>
      <c r="Y247" s="5"/>
      <c r="Z247" s="5"/>
    </row>
    <row r="248" spans="1:26" ht="21" customHeight="1">
      <c r="A248" s="134"/>
      <c r="B248" s="135"/>
      <c r="C248" s="137"/>
      <c r="D248" s="458"/>
      <c r="E248" s="651"/>
      <c r="F248" s="14" t="s">
        <v>941</v>
      </c>
      <c r="G248" s="98" t="s">
        <v>114</v>
      </c>
      <c r="H248" s="796" t="s">
        <v>1078</v>
      </c>
      <c r="I248" s="657"/>
      <c r="J248" s="651"/>
      <c r="K248" s="651"/>
      <c r="L248" s="651"/>
      <c r="M248" s="651"/>
      <c r="N248" s="651"/>
      <c r="O248" s="651"/>
      <c r="P248" s="51" t="s">
        <v>909</v>
      </c>
      <c r="Q248" s="5"/>
      <c r="R248" s="5"/>
      <c r="S248" s="5"/>
      <c r="T248" s="5"/>
      <c r="U248" s="5"/>
      <c r="V248" s="5"/>
      <c r="W248" s="5"/>
      <c r="X248" s="5"/>
      <c r="Y248" s="5"/>
      <c r="Z248" s="5"/>
    </row>
    <row r="249" spans="1:26" ht="21" customHeight="1">
      <c r="A249" s="134"/>
      <c r="B249" s="135"/>
      <c r="C249" s="137"/>
      <c r="D249" s="458"/>
      <c r="E249" s="651"/>
      <c r="F249" s="14" t="s">
        <v>943</v>
      </c>
      <c r="G249" s="98" t="s">
        <v>114</v>
      </c>
      <c r="H249" s="787" t="s">
        <v>1079</v>
      </c>
      <c r="I249" s="657"/>
      <c r="J249" s="651"/>
      <c r="K249" s="651"/>
      <c r="L249" s="651"/>
      <c r="M249" s="651"/>
      <c r="N249" s="651"/>
      <c r="O249" s="651"/>
      <c r="P249" s="51" t="s">
        <v>909</v>
      </c>
      <c r="Q249" s="5"/>
      <c r="R249" s="5"/>
      <c r="S249" s="5"/>
      <c r="T249" s="5"/>
      <c r="U249" s="5"/>
      <c r="V249" s="5"/>
      <c r="W249" s="5"/>
      <c r="X249" s="5"/>
      <c r="Y249" s="5"/>
      <c r="Z249" s="5"/>
    </row>
    <row r="250" spans="1:26" ht="21" customHeight="1">
      <c r="A250" s="134"/>
      <c r="B250" s="135"/>
      <c r="C250" s="137"/>
      <c r="D250" s="458"/>
      <c r="E250" s="651"/>
      <c r="F250" s="14" t="s">
        <v>945</v>
      </c>
      <c r="G250" s="98" t="s">
        <v>114</v>
      </c>
      <c r="H250" s="787" t="s">
        <v>1069</v>
      </c>
      <c r="I250" s="657"/>
      <c r="J250" s="651"/>
      <c r="K250" s="651"/>
      <c r="L250" s="651"/>
      <c r="M250" s="651"/>
      <c r="N250" s="651"/>
      <c r="O250" s="651"/>
      <c r="P250" s="51" t="s">
        <v>909</v>
      </c>
      <c r="Q250" s="5"/>
      <c r="R250" s="5"/>
      <c r="S250" s="5"/>
      <c r="T250" s="5"/>
      <c r="U250" s="5"/>
      <c r="V250" s="5"/>
      <c r="W250" s="5"/>
      <c r="X250" s="5"/>
      <c r="Y250" s="5"/>
      <c r="Z250" s="5"/>
    </row>
    <row r="251" spans="1:26" ht="21" customHeight="1">
      <c r="A251" s="134"/>
      <c r="B251" s="135"/>
      <c r="C251" s="137"/>
      <c r="D251" s="458"/>
      <c r="E251" s="651"/>
      <c r="F251" s="14" t="s">
        <v>912</v>
      </c>
      <c r="G251" s="98" t="s">
        <v>114</v>
      </c>
      <c r="H251" s="787" t="s">
        <v>1046</v>
      </c>
      <c r="I251" s="657"/>
      <c r="J251" s="651"/>
      <c r="K251" s="651"/>
      <c r="L251" s="651"/>
      <c r="M251" s="651"/>
      <c r="N251" s="651"/>
      <c r="O251" s="651"/>
      <c r="P251" s="51" t="s">
        <v>909</v>
      </c>
      <c r="Q251" s="5"/>
      <c r="R251" s="5"/>
      <c r="S251" s="5"/>
      <c r="T251" s="5"/>
      <c r="U251" s="5"/>
      <c r="V251" s="5"/>
      <c r="W251" s="5"/>
      <c r="X251" s="5"/>
      <c r="Y251" s="5"/>
      <c r="Z251" s="5"/>
    </row>
    <row r="252" spans="1:26" ht="21" customHeight="1">
      <c r="A252" s="134"/>
      <c r="B252" s="135"/>
      <c r="C252" s="137"/>
      <c r="D252" s="458"/>
      <c r="E252" s="651"/>
      <c r="F252" s="14" t="s">
        <v>948</v>
      </c>
      <c r="G252" s="98" t="s">
        <v>114</v>
      </c>
      <c r="H252" s="788" t="s">
        <v>1080</v>
      </c>
      <c r="I252" s="657"/>
      <c r="J252" s="651"/>
      <c r="K252" s="651"/>
      <c r="L252" s="651"/>
      <c r="M252" s="651"/>
      <c r="N252" s="651"/>
      <c r="O252" s="651"/>
      <c r="P252" s="51" t="s">
        <v>1081</v>
      </c>
      <c r="Q252" s="5"/>
      <c r="R252" s="5"/>
      <c r="S252" s="5"/>
      <c r="T252" s="5"/>
      <c r="U252" s="5"/>
      <c r="V252" s="5"/>
      <c r="W252" s="5"/>
      <c r="X252" s="5"/>
      <c r="Y252" s="5"/>
      <c r="Z252" s="5"/>
    </row>
    <row r="253" spans="1:26" ht="21" customHeight="1">
      <c r="A253" s="134"/>
      <c r="B253" s="135"/>
      <c r="C253" s="137"/>
      <c r="D253" s="458"/>
      <c r="E253" s="651"/>
      <c r="F253" s="14" t="s">
        <v>951</v>
      </c>
      <c r="G253" s="98" t="s">
        <v>114</v>
      </c>
      <c r="H253" s="788" t="s">
        <v>1082</v>
      </c>
      <c r="I253" s="657"/>
      <c r="J253" s="651"/>
      <c r="K253" s="651"/>
      <c r="L253" s="651"/>
      <c r="M253" s="651"/>
      <c r="N253" s="651"/>
      <c r="O253" s="651"/>
      <c r="P253" s="51" t="s">
        <v>953</v>
      </c>
      <c r="Q253" s="5"/>
      <c r="R253" s="5"/>
      <c r="S253" s="5"/>
      <c r="T253" s="5"/>
      <c r="U253" s="5"/>
      <c r="V253" s="5"/>
      <c r="W253" s="5"/>
      <c r="X253" s="5"/>
      <c r="Y253" s="5"/>
      <c r="Z253" s="5"/>
    </row>
    <row r="254" spans="1:26" ht="21" customHeight="1">
      <c r="A254" s="134"/>
      <c r="B254" s="135"/>
      <c r="C254" s="137"/>
      <c r="D254" s="458"/>
      <c r="E254" s="651"/>
      <c r="F254" s="14" t="s">
        <v>4</v>
      </c>
      <c r="G254" s="98" t="s">
        <v>114</v>
      </c>
      <c r="H254" s="788" t="s">
        <v>1083</v>
      </c>
      <c r="I254" s="657"/>
      <c r="J254" s="651"/>
      <c r="K254" s="651"/>
      <c r="L254" s="651"/>
      <c r="M254" s="651"/>
      <c r="N254" s="651"/>
      <c r="O254" s="651"/>
      <c r="P254" s="51" t="s">
        <v>955</v>
      </c>
      <c r="Q254" s="5"/>
      <c r="R254" s="5"/>
      <c r="S254" s="5"/>
      <c r="T254" s="5"/>
      <c r="U254" s="5"/>
      <c r="V254" s="5"/>
      <c r="W254" s="5"/>
      <c r="X254" s="5"/>
      <c r="Y254" s="5"/>
      <c r="Z254" s="5"/>
    </row>
    <row r="255" spans="1:26" ht="44.25" customHeight="1">
      <c r="A255" s="134"/>
      <c r="B255" s="135"/>
      <c r="C255" s="137"/>
      <c r="D255" s="458"/>
      <c r="E255" s="651"/>
      <c r="F255" s="14" t="s">
        <v>915</v>
      </c>
      <c r="G255" s="98" t="s">
        <v>114</v>
      </c>
      <c r="H255" s="788" t="s">
        <v>1084</v>
      </c>
      <c r="I255" s="657"/>
      <c r="J255" s="651"/>
      <c r="K255" s="651"/>
      <c r="L255" s="651"/>
      <c r="M255" s="651"/>
      <c r="N255" s="651"/>
      <c r="O255" s="651"/>
      <c r="P255" s="51" t="s">
        <v>916</v>
      </c>
      <c r="Q255" s="5"/>
      <c r="R255" s="5"/>
      <c r="S255" s="5"/>
      <c r="T255" s="5"/>
      <c r="U255" s="5"/>
      <c r="V255" s="5"/>
      <c r="W255" s="5"/>
      <c r="X255" s="5"/>
      <c r="Y255" s="5"/>
      <c r="Z255" s="5"/>
    </row>
    <row r="256" spans="1:26" ht="40.5" customHeight="1">
      <c r="A256" s="134"/>
      <c r="B256" s="135"/>
      <c r="C256" s="137"/>
      <c r="D256" s="458"/>
      <c r="E256" s="651"/>
      <c r="F256" s="14" t="s">
        <v>965</v>
      </c>
      <c r="G256" s="98" t="s">
        <v>114</v>
      </c>
      <c r="H256" s="788" t="s">
        <v>1085</v>
      </c>
      <c r="I256" s="657"/>
      <c r="J256" s="651"/>
      <c r="K256" s="651"/>
      <c r="L256" s="651"/>
      <c r="M256" s="651"/>
      <c r="N256" s="651"/>
      <c r="O256" s="651"/>
      <c r="P256" s="51" t="s">
        <v>1037</v>
      </c>
      <c r="Q256" s="5"/>
      <c r="R256" s="5"/>
      <c r="S256" s="5"/>
      <c r="T256" s="5"/>
      <c r="U256" s="5"/>
      <c r="V256" s="5"/>
      <c r="W256" s="5"/>
      <c r="X256" s="5"/>
      <c r="Y256" s="5"/>
      <c r="Z256" s="5"/>
    </row>
    <row r="257" spans="1:26" ht="33" customHeight="1">
      <c r="A257" s="134"/>
      <c r="B257" s="135"/>
      <c r="C257" s="137"/>
      <c r="D257" s="458"/>
      <c r="E257" s="651"/>
      <c r="F257" s="14" t="s">
        <v>970</v>
      </c>
      <c r="G257" s="98" t="s">
        <v>114</v>
      </c>
      <c r="H257" s="787" t="s">
        <v>1038</v>
      </c>
      <c r="I257" s="657"/>
      <c r="J257" s="651"/>
      <c r="K257" s="651"/>
      <c r="L257" s="651"/>
      <c r="M257" s="651"/>
      <c r="N257" s="651"/>
      <c r="O257" s="651"/>
      <c r="P257" s="51" t="s">
        <v>973</v>
      </c>
      <c r="Q257" s="5"/>
      <c r="R257" s="5"/>
      <c r="S257" s="5"/>
      <c r="T257" s="5"/>
      <c r="U257" s="5"/>
      <c r="V257" s="5"/>
      <c r="W257" s="5"/>
      <c r="X257" s="5"/>
      <c r="Y257" s="5"/>
      <c r="Z257" s="5"/>
    </row>
    <row r="258" spans="1:26" ht="15.75" customHeight="1">
      <c r="A258" s="134"/>
      <c r="B258" s="135"/>
      <c r="C258" s="137"/>
      <c r="D258" s="458"/>
      <c r="E258" s="652"/>
      <c r="F258" s="14" t="s">
        <v>972</v>
      </c>
      <c r="G258" s="98" t="s">
        <v>114</v>
      </c>
      <c r="H258" s="787" t="s">
        <v>1076</v>
      </c>
      <c r="I258" s="657"/>
      <c r="J258" s="652"/>
      <c r="K258" s="652"/>
      <c r="L258" s="652"/>
      <c r="M258" s="652"/>
      <c r="N258" s="652"/>
      <c r="O258" s="652"/>
      <c r="P258" s="51" t="s">
        <v>976</v>
      </c>
      <c r="Q258" s="5"/>
      <c r="R258" s="5"/>
      <c r="S258" s="5"/>
      <c r="T258" s="5"/>
      <c r="U258" s="5"/>
      <c r="V258" s="5"/>
      <c r="W258" s="5"/>
      <c r="X258" s="5"/>
      <c r="Y258" s="5"/>
      <c r="Z258" s="5"/>
    </row>
    <row r="259" spans="1:26" ht="15.75" customHeight="1">
      <c r="A259" s="134"/>
      <c r="B259" s="135"/>
      <c r="C259" s="137"/>
      <c r="D259" s="458"/>
      <c r="E259" s="789" t="s">
        <v>1086</v>
      </c>
      <c r="F259" s="14" t="s">
        <v>931</v>
      </c>
      <c r="G259" s="98" t="s">
        <v>114</v>
      </c>
      <c r="H259" s="787" t="s">
        <v>1087</v>
      </c>
      <c r="I259" s="657"/>
      <c r="J259" s="803" t="s">
        <v>1088</v>
      </c>
      <c r="K259" s="700" t="s">
        <v>934</v>
      </c>
      <c r="L259" s="700">
        <v>1</v>
      </c>
      <c r="M259" s="807">
        <v>9.9499999999999993</v>
      </c>
      <c r="N259" s="700">
        <f>L259*M259</f>
        <v>9.9499999999999993</v>
      </c>
      <c r="O259" s="700"/>
      <c r="P259" s="51" t="s">
        <v>909</v>
      </c>
      <c r="Q259" s="5"/>
      <c r="R259" s="5"/>
      <c r="S259" s="5"/>
      <c r="T259" s="5"/>
      <c r="U259" s="5"/>
      <c r="V259" s="5"/>
      <c r="W259" s="5"/>
      <c r="X259" s="5"/>
      <c r="Y259" s="5"/>
      <c r="Z259" s="5"/>
    </row>
    <row r="260" spans="1:26" ht="21" customHeight="1">
      <c r="A260" s="134"/>
      <c r="B260" s="135"/>
      <c r="C260" s="137"/>
      <c r="D260" s="458"/>
      <c r="E260" s="651"/>
      <c r="F260" s="14" t="s">
        <v>922</v>
      </c>
      <c r="G260" s="98" t="s">
        <v>114</v>
      </c>
      <c r="H260" s="787" t="s">
        <v>935</v>
      </c>
      <c r="I260" s="657"/>
      <c r="J260" s="651"/>
      <c r="K260" s="651"/>
      <c r="L260" s="651"/>
      <c r="M260" s="651"/>
      <c r="N260" s="651"/>
      <c r="O260" s="651"/>
      <c r="P260" s="51" t="s">
        <v>909</v>
      </c>
      <c r="Q260" s="5"/>
      <c r="R260" s="5"/>
      <c r="S260" s="5"/>
      <c r="T260" s="5"/>
      <c r="U260" s="5"/>
      <c r="V260" s="5"/>
      <c r="W260" s="5"/>
      <c r="X260" s="5"/>
      <c r="Y260" s="5"/>
      <c r="Z260" s="5"/>
    </row>
    <row r="261" spans="1:26" ht="21" customHeight="1">
      <c r="A261" s="134"/>
      <c r="B261" s="135"/>
      <c r="C261" s="137"/>
      <c r="D261" s="458"/>
      <c r="E261" s="651"/>
      <c r="F261" s="14" t="s">
        <v>936</v>
      </c>
      <c r="G261" s="98" t="s">
        <v>114</v>
      </c>
      <c r="H261" s="787" t="s">
        <v>1089</v>
      </c>
      <c r="I261" s="657"/>
      <c r="J261" s="651"/>
      <c r="K261" s="651"/>
      <c r="L261" s="651"/>
      <c r="M261" s="651"/>
      <c r="N261" s="651"/>
      <c r="O261" s="651"/>
      <c r="P261" s="51" t="s">
        <v>909</v>
      </c>
      <c r="Q261" s="5"/>
      <c r="R261" s="5"/>
      <c r="S261" s="5"/>
      <c r="T261" s="5"/>
      <c r="U261" s="5"/>
      <c r="V261" s="5"/>
      <c r="W261" s="5"/>
      <c r="X261" s="5"/>
      <c r="Y261" s="5"/>
      <c r="Z261" s="5"/>
    </row>
    <row r="262" spans="1:26" ht="21" customHeight="1">
      <c r="A262" s="134"/>
      <c r="B262" s="135"/>
      <c r="C262" s="137"/>
      <c r="D262" s="458"/>
      <c r="E262" s="651"/>
      <c r="F262" s="14" t="s">
        <v>938</v>
      </c>
      <c r="G262" s="98" t="s">
        <v>114</v>
      </c>
      <c r="H262" s="787">
        <v>14</v>
      </c>
      <c r="I262" s="657"/>
      <c r="J262" s="651"/>
      <c r="K262" s="651"/>
      <c r="L262" s="651"/>
      <c r="M262" s="651"/>
      <c r="N262" s="651"/>
      <c r="O262" s="651"/>
      <c r="P262" s="51" t="s">
        <v>909</v>
      </c>
      <c r="Q262" s="5"/>
      <c r="R262" s="5"/>
      <c r="S262" s="5"/>
      <c r="T262" s="5"/>
      <c r="U262" s="5"/>
      <c r="V262" s="5"/>
      <c r="W262" s="5"/>
      <c r="X262" s="5"/>
      <c r="Y262" s="5"/>
      <c r="Z262" s="5"/>
    </row>
    <row r="263" spans="1:26" ht="21" customHeight="1">
      <c r="A263" s="134"/>
      <c r="B263" s="135"/>
      <c r="C263" s="137"/>
      <c r="D263" s="458"/>
      <c r="E263" s="651"/>
      <c r="F263" s="14" t="s">
        <v>939</v>
      </c>
      <c r="G263" s="98" t="s">
        <v>114</v>
      </c>
      <c r="H263" s="787">
        <v>2</v>
      </c>
      <c r="I263" s="657"/>
      <c r="J263" s="651"/>
      <c r="K263" s="651"/>
      <c r="L263" s="651"/>
      <c r="M263" s="651"/>
      <c r="N263" s="651"/>
      <c r="O263" s="651"/>
      <c r="P263" s="51" t="s">
        <v>940</v>
      </c>
      <c r="Q263" s="5"/>
      <c r="R263" s="5"/>
      <c r="S263" s="5"/>
      <c r="T263" s="5"/>
      <c r="U263" s="5"/>
      <c r="V263" s="5"/>
      <c r="W263" s="5"/>
      <c r="X263" s="5"/>
      <c r="Y263" s="5"/>
      <c r="Z263" s="5"/>
    </row>
    <row r="264" spans="1:26" ht="21" customHeight="1">
      <c r="A264" s="134"/>
      <c r="B264" s="135"/>
      <c r="C264" s="137"/>
      <c r="D264" s="458"/>
      <c r="E264" s="651"/>
      <c r="F264" s="14" t="s">
        <v>941</v>
      </c>
      <c r="G264" s="98" t="s">
        <v>114</v>
      </c>
      <c r="H264" s="796" t="s">
        <v>1088</v>
      </c>
      <c r="I264" s="657"/>
      <c r="J264" s="651"/>
      <c r="K264" s="651"/>
      <c r="L264" s="651"/>
      <c r="M264" s="651"/>
      <c r="N264" s="651"/>
      <c r="O264" s="651"/>
      <c r="P264" s="51" t="s">
        <v>909</v>
      </c>
      <c r="Q264" s="5"/>
      <c r="R264" s="5"/>
      <c r="S264" s="5"/>
      <c r="T264" s="5"/>
      <c r="U264" s="5"/>
      <c r="V264" s="5"/>
      <c r="W264" s="5"/>
      <c r="X264" s="5"/>
      <c r="Y264" s="5"/>
      <c r="Z264" s="5"/>
    </row>
    <row r="265" spans="1:26" ht="21" customHeight="1">
      <c r="A265" s="134"/>
      <c r="B265" s="135"/>
      <c r="C265" s="137"/>
      <c r="D265" s="458"/>
      <c r="E265" s="651"/>
      <c r="F265" s="14" t="s">
        <v>943</v>
      </c>
      <c r="G265" s="98" t="s">
        <v>114</v>
      </c>
      <c r="H265" s="787" t="s">
        <v>1090</v>
      </c>
      <c r="I265" s="657"/>
      <c r="J265" s="651"/>
      <c r="K265" s="651"/>
      <c r="L265" s="651"/>
      <c r="M265" s="651"/>
      <c r="N265" s="651"/>
      <c r="O265" s="651"/>
      <c r="P265" s="51" t="s">
        <v>909</v>
      </c>
      <c r="Q265" s="5"/>
      <c r="R265" s="5"/>
      <c r="S265" s="5"/>
      <c r="T265" s="5"/>
      <c r="U265" s="5"/>
      <c r="V265" s="5"/>
      <c r="W265" s="5"/>
      <c r="X265" s="5"/>
      <c r="Y265" s="5"/>
      <c r="Z265" s="5"/>
    </row>
    <row r="266" spans="1:26" ht="21" customHeight="1">
      <c r="A266" s="134"/>
      <c r="B266" s="135"/>
      <c r="C266" s="137"/>
      <c r="D266" s="458"/>
      <c r="E266" s="651"/>
      <c r="F266" s="14" t="s">
        <v>945</v>
      </c>
      <c r="G266" s="98" t="s">
        <v>114</v>
      </c>
      <c r="H266" s="787" t="s">
        <v>1091</v>
      </c>
      <c r="I266" s="657"/>
      <c r="J266" s="651"/>
      <c r="K266" s="651"/>
      <c r="L266" s="651"/>
      <c r="M266" s="651"/>
      <c r="N266" s="651"/>
      <c r="O266" s="651"/>
      <c r="P266" s="51" t="s">
        <v>909</v>
      </c>
      <c r="Q266" s="5"/>
      <c r="R266" s="5"/>
      <c r="S266" s="5"/>
      <c r="T266" s="5"/>
      <c r="U266" s="5"/>
      <c r="V266" s="5"/>
      <c r="W266" s="5"/>
      <c r="X266" s="5"/>
      <c r="Y266" s="5"/>
      <c r="Z266" s="5"/>
    </row>
    <row r="267" spans="1:26" ht="21" customHeight="1">
      <c r="A267" s="134"/>
      <c r="B267" s="135"/>
      <c r="C267" s="137"/>
      <c r="D267" s="458"/>
      <c r="E267" s="651"/>
      <c r="F267" s="14" t="s">
        <v>912</v>
      </c>
      <c r="G267" s="98" t="s">
        <v>114</v>
      </c>
      <c r="H267" s="787" t="s">
        <v>1092</v>
      </c>
      <c r="I267" s="657"/>
      <c r="J267" s="651"/>
      <c r="K267" s="651"/>
      <c r="L267" s="651"/>
      <c r="M267" s="651"/>
      <c r="N267" s="651"/>
      <c r="O267" s="651"/>
      <c r="P267" s="51" t="s">
        <v>909</v>
      </c>
      <c r="Q267" s="5"/>
      <c r="R267" s="5"/>
      <c r="S267" s="5"/>
      <c r="T267" s="5"/>
      <c r="U267" s="5"/>
      <c r="V267" s="5"/>
      <c r="W267" s="5"/>
      <c r="X267" s="5"/>
      <c r="Y267" s="5"/>
      <c r="Z267" s="5"/>
    </row>
    <row r="268" spans="1:26" ht="21" customHeight="1">
      <c r="A268" s="134"/>
      <c r="B268" s="135"/>
      <c r="C268" s="137"/>
      <c r="D268" s="458"/>
      <c r="E268" s="651"/>
      <c r="F268" s="14" t="s">
        <v>948</v>
      </c>
      <c r="G268" s="98" t="s">
        <v>114</v>
      </c>
      <c r="H268" s="788" t="s">
        <v>1093</v>
      </c>
      <c r="I268" s="657"/>
      <c r="J268" s="651"/>
      <c r="K268" s="651"/>
      <c r="L268" s="651"/>
      <c r="M268" s="651"/>
      <c r="N268" s="651"/>
      <c r="O268" s="651"/>
      <c r="P268" s="51" t="s">
        <v>1094</v>
      </c>
      <c r="Q268" s="5"/>
      <c r="R268" s="5"/>
      <c r="S268" s="5"/>
      <c r="T268" s="5"/>
      <c r="U268" s="5"/>
      <c r="V268" s="5"/>
      <c r="W268" s="5"/>
      <c r="X268" s="5"/>
      <c r="Y268" s="5"/>
      <c r="Z268" s="5"/>
    </row>
    <row r="269" spans="1:26" ht="21" customHeight="1">
      <c r="A269" s="134"/>
      <c r="B269" s="135"/>
      <c r="C269" s="137"/>
      <c r="D269" s="458"/>
      <c r="E269" s="651"/>
      <c r="F269" s="14" t="s">
        <v>951</v>
      </c>
      <c r="G269" s="98" t="s">
        <v>114</v>
      </c>
      <c r="H269" s="788" t="s">
        <v>1095</v>
      </c>
      <c r="I269" s="657"/>
      <c r="J269" s="651"/>
      <c r="K269" s="651"/>
      <c r="L269" s="651"/>
      <c r="M269" s="651"/>
      <c r="N269" s="651"/>
      <c r="O269" s="651"/>
      <c r="P269" s="51" t="s">
        <v>953</v>
      </c>
      <c r="Q269" s="5"/>
      <c r="R269" s="5"/>
      <c r="S269" s="5"/>
      <c r="T269" s="5"/>
      <c r="U269" s="5"/>
      <c r="V269" s="5"/>
      <c r="W269" s="5"/>
      <c r="X269" s="5"/>
      <c r="Y269" s="5"/>
      <c r="Z269" s="5"/>
    </row>
    <row r="270" spans="1:26" ht="21" customHeight="1">
      <c r="A270" s="134"/>
      <c r="B270" s="135"/>
      <c r="C270" s="137"/>
      <c r="D270" s="458"/>
      <c r="E270" s="651"/>
      <c r="F270" s="14" t="s">
        <v>4</v>
      </c>
      <c r="G270" s="98" t="s">
        <v>114</v>
      </c>
      <c r="H270" s="788" t="s">
        <v>1096</v>
      </c>
      <c r="I270" s="657"/>
      <c r="J270" s="651"/>
      <c r="K270" s="651"/>
      <c r="L270" s="651"/>
      <c r="M270" s="651"/>
      <c r="N270" s="651"/>
      <c r="O270" s="651"/>
      <c r="P270" s="51" t="s">
        <v>955</v>
      </c>
      <c r="Q270" s="5"/>
      <c r="R270" s="5"/>
      <c r="S270" s="5"/>
      <c r="T270" s="5"/>
      <c r="U270" s="5"/>
      <c r="V270" s="5"/>
      <c r="W270" s="5"/>
      <c r="X270" s="5"/>
      <c r="Y270" s="5"/>
      <c r="Z270" s="5"/>
    </row>
    <row r="271" spans="1:26" ht="39" customHeight="1">
      <c r="A271" s="134"/>
      <c r="B271" s="135"/>
      <c r="C271" s="137"/>
      <c r="D271" s="458"/>
      <c r="E271" s="651"/>
      <c r="F271" s="14" t="s">
        <v>915</v>
      </c>
      <c r="G271" s="98" t="s">
        <v>114</v>
      </c>
      <c r="H271" s="788" t="s">
        <v>1097</v>
      </c>
      <c r="I271" s="657"/>
      <c r="J271" s="651"/>
      <c r="K271" s="651"/>
      <c r="L271" s="651"/>
      <c r="M271" s="651"/>
      <c r="N271" s="651"/>
      <c r="O271" s="651"/>
      <c r="P271" s="51" t="s">
        <v>916</v>
      </c>
      <c r="Q271" s="5"/>
      <c r="R271" s="5"/>
      <c r="S271" s="5"/>
      <c r="T271" s="5"/>
      <c r="U271" s="5"/>
      <c r="V271" s="5"/>
      <c r="W271" s="5"/>
      <c r="X271" s="5"/>
      <c r="Y271" s="5"/>
      <c r="Z271" s="5"/>
    </row>
    <row r="272" spans="1:26" ht="37.5" customHeight="1">
      <c r="A272" s="134"/>
      <c r="B272" s="135"/>
      <c r="C272" s="137"/>
      <c r="D272" s="458"/>
      <c r="E272" s="651"/>
      <c r="F272" s="14" t="s">
        <v>965</v>
      </c>
      <c r="G272" s="98" t="s">
        <v>114</v>
      </c>
      <c r="H272" s="788" t="s">
        <v>1098</v>
      </c>
      <c r="I272" s="657"/>
      <c r="J272" s="651"/>
      <c r="K272" s="651"/>
      <c r="L272" s="651"/>
      <c r="M272" s="651"/>
      <c r="N272" s="651"/>
      <c r="O272" s="651"/>
      <c r="P272" s="51" t="s">
        <v>1037</v>
      </c>
      <c r="Q272" s="5"/>
      <c r="R272" s="5"/>
      <c r="S272" s="5"/>
      <c r="T272" s="5"/>
      <c r="U272" s="5"/>
      <c r="V272" s="5"/>
      <c r="W272" s="5"/>
      <c r="X272" s="5"/>
      <c r="Y272" s="5"/>
      <c r="Z272" s="5"/>
    </row>
    <row r="273" spans="1:26" ht="36.75" customHeight="1">
      <c r="A273" s="134"/>
      <c r="B273" s="135"/>
      <c r="C273" s="137"/>
      <c r="D273" s="458"/>
      <c r="E273" s="651"/>
      <c r="F273" s="14" t="s">
        <v>970</v>
      </c>
      <c r="G273" s="98" t="s">
        <v>114</v>
      </c>
      <c r="H273" s="787" t="s">
        <v>1038</v>
      </c>
      <c r="I273" s="657"/>
      <c r="J273" s="651"/>
      <c r="K273" s="651"/>
      <c r="L273" s="651"/>
      <c r="M273" s="651"/>
      <c r="N273" s="651"/>
      <c r="O273" s="651"/>
      <c r="P273" s="51" t="s">
        <v>973</v>
      </c>
      <c r="Q273" s="5"/>
      <c r="R273" s="5"/>
      <c r="S273" s="5"/>
      <c r="T273" s="5"/>
      <c r="U273" s="5"/>
      <c r="V273" s="5"/>
      <c r="W273" s="5"/>
      <c r="X273" s="5"/>
      <c r="Y273" s="5"/>
      <c r="Z273" s="5"/>
    </row>
    <row r="274" spans="1:26" ht="15.75" customHeight="1">
      <c r="A274" s="134"/>
      <c r="B274" s="135"/>
      <c r="C274" s="137"/>
      <c r="D274" s="458"/>
      <c r="E274" s="652"/>
      <c r="F274" s="14" t="s">
        <v>972</v>
      </c>
      <c r="G274" s="98" t="s">
        <v>114</v>
      </c>
      <c r="H274" s="787" t="s">
        <v>1076</v>
      </c>
      <c r="I274" s="657"/>
      <c r="J274" s="652"/>
      <c r="K274" s="652"/>
      <c r="L274" s="652"/>
      <c r="M274" s="652"/>
      <c r="N274" s="652"/>
      <c r="O274" s="652"/>
      <c r="P274" s="51" t="s">
        <v>976</v>
      </c>
      <c r="Q274" s="5"/>
      <c r="R274" s="5"/>
      <c r="S274" s="5"/>
      <c r="T274" s="5"/>
      <c r="U274" s="5"/>
      <c r="V274" s="5"/>
      <c r="W274" s="5"/>
      <c r="X274" s="5"/>
      <c r="Y274" s="5"/>
      <c r="Z274" s="5"/>
    </row>
    <row r="275" spans="1:26" ht="40.5" customHeight="1">
      <c r="A275" s="134"/>
      <c r="B275" s="135"/>
      <c r="C275" s="137"/>
      <c r="D275" s="458"/>
      <c r="E275" s="789" t="s">
        <v>1099</v>
      </c>
      <c r="F275" s="14" t="s">
        <v>931</v>
      </c>
      <c r="G275" s="98" t="s">
        <v>114</v>
      </c>
      <c r="H275" s="787" t="s">
        <v>1100</v>
      </c>
      <c r="I275" s="657"/>
      <c r="J275" s="700" t="s">
        <v>1101</v>
      </c>
      <c r="K275" s="700" t="s">
        <v>934</v>
      </c>
      <c r="L275" s="700">
        <v>1</v>
      </c>
      <c r="M275" s="807">
        <v>7.5</v>
      </c>
      <c r="N275" s="700">
        <f>L275*M275</f>
        <v>7.5</v>
      </c>
      <c r="O275" s="700"/>
      <c r="P275" s="51" t="s">
        <v>909</v>
      </c>
      <c r="Q275" s="5"/>
      <c r="R275" s="5"/>
      <c r="S275" s="5"/>
      <c r="T275" s="5"/>
      <c r="U275" s="5"/>
      <c r="V275" s="5"/>
      <c r="W275" s="5"/>
      <c r="X275" s="5"/>
      <c r="Y275" s="5"/>
      <c r="Z275" s="5"/>
    </row>
    <row r="276" spans="1:26" ht="21" customHeight="1">
      <c r="A276" s="134"/>
      <c r="B276" s="135"/>
      <c r="C276" s="137"/>
      <c r="D276" s="458"/>
      <c r="E276" s="651"/>
      <c r="F276" s="14" t="s">
        <v>922</v>
      </c>
      <c r="G276" s="98" t="s">
        <v>114</v>
      </c>
      <c r="H276" s="787" t="s">
        <v>977</v>
      </c>
      <c r="I276" s="657"/>
      <c r="J276" s="651"/>
      <c r="K276" s="651"/>
      <c r="L276" s="651"/>
      <c r="M276" s="651"/>
      <c r="N276" s="651"/>
      <c r="O276" s="651"/>
      <c r="P276" s="51" t="s">
        <v>909</v>
      </c>
      <c r="Q276" s="5"/>
      <c r="R276" s="5"/>
      <c r="S276" s="5"/>
      <c r="T276" s="5"/>
      <c r="U276" s="5"/>
      <c r="V276" s="5"/>
      <c r="W276" s="5"/>
      <c r="X276" s="5"/>
      <c r="Y276" s="5"/>
      <c r="Z276" s="5"/>
    </row>
    <row r="277" spans="1:26" ht="21" customHeight="1">
      <c r="A277" s="134"/>
      <c r="B277" s="135"/>
      <c r="C277" s="137"/>
      <c r="D277" s="458"/>
      <c r="E277" s="651"/>
      <c r="F277" s="14" t="s">
        <v>936</v>
      </c>
      <c r="G277" s="98" t="s">
        <v>114</v>
      </c>
      <c r="H277" s="787" t="s">
        <v>1066</v>
      </c>
      <c r="I277" s="657"/>
      <c r="J277" s="651"/>
      <c r="K277" s="651"/>
      <c r="L277" s="651"/>
      <c r="M277" s="651"/>
      <c r="N277" s="651"/>
      <c r="O277" s="651"/>
      <c r="P277" s="51" t="s">
        <v>909</v>
      </c>
      <c r="Q277" s="5"/>
      <c r="R277" s="5"/>
      <c r="S277" s="5"/>
      <c r="T277" s="5"/>
      <c r="U277" s="5"/>
      <c r="V277" s="5"/>
      <c r="W277" s="5"/>
      <c r="X277" s="5"/>
      <c r="Y277" s="5"/>
      <c r="Z277" s="5"/>
    </row>
    <row r="278" spans="1:26" ht="21" customHeight="1">
      <c r="A278" s="134"/>
      <c r="B278" s="135"/>
      <c r="C278" s="137"/>
      <c r="D278" s="458"/>
      <c r="E278" s="651"/>
      <c r="F278" s="14" t="s">
        <v>938</v>
      </c>
      <c r="G278" s="98" t="s">
        <v>114</v>
      </c>
      <c r="H278" s="787">
        <v>8</v>
      </c>
      <c r="I278" s="657"/>
      <c r="J278" s="651"/>
      <c r="K278" s="651"/>
      <c r="L278" s="651"/>
      <c r="M278" s="651"/>
      <c r="N278" s="651"/>
      <c r="O278" s="651"/>
      <c r="P278" s="51" t="s">
        <v>909</v>
      </c>
      <c r="Q278" s="5"/>
      <c r="R278" s="5"/>
      <c r="S278" s="5"/>
      <c r="T278" s="5"/>
      <c r="U278" s="5"/>
      <c r="V278" s="5"/>
      <c r="W278" s="5"/>
      <c r="X278" s="5"/>
      <c r="Y278" s="5"/>
      <c r="Z278" s="5"/>
    </row>
    <row r="279" spans="1:26" ht="21" customHeight="1">
      <c r="A279" s="134"/>
      <c r="B279" s="135"/>
      <c r="C279" s="137"/>
      <c r="D279" s="458"/>
      <c r="E279" s="651"/>
      <c r="F279" s="14" t="s">
        <v>939</v>
      </c>
      <c r="G279" s="98" t="s">
        <v>114</v>
      </c>
      <c r="H279" s="787">
        <v>4</v>
      </c>
      <c r="I279" s="657"/>
      <c r="J279" s="651"/>
      <c r="K279" s="651"/>
      <c r="L279" s="651"/>
      <c r="M279" s="651"/>
      <c r="N279" s="651"/>
      <c r="O279" s="651"/>
      <c r="P279" s="51" t="s">
        <v>940</v>
      </c>
      <c r="Q279" s="5"/>
      <c r="R279" s="5"/>
      <c r="S279" s="5"/>
      <c r="T279" s="5"/>
      <c r="U279" s="5"/>
      <c r="V279" s="5"/>
      <c r="W279" s="5"/>
      <c r="X279" s="5"/>
      <c r="Y279" s="5"/>
      <c r="Z279" s="5"/>
    </row>
    <row r="280" spans="1:26" ht="21" customHeight="1">
      <c r="A280" s="134"/>
      <c r="B280" s="135"/>
      <c r="C280" s="137"/>
      <c r="D280" s="458"/>
      <c r="E280" s="651"/>
      <c r="F280" s="14" t="s">
        <v>941</v>
      </c>
      <c r="G280" s="98" t="s">
        <v>114</v>
      </c>
      <c r="H280" s="796" t="s">
        <v>1102</v>
      </c>
      <c r="I280" s="657"/>
      <c r="J280" s="651"/>
      <c r="K280" s="651"/>
      <c r="L280" s="651"/>
      <c r="M280" s="651"/>
      <c r="N280" s="651"/>
      <c r="O280" s="651"/>
      <c r="P280" s="51" t="s">
        <v>909</v>
      </c>
      <c r="Q280" s="5"/>
      <c r="R280" s="5"/>
      <c r="S280" s="5"/>
      <c r="T280" s="5"/>
      <c r="U280" s="5"/>
      <c r="V280" s="5"/>
      <c r="W280" s="5"/>
      <c r="X280" s="5"/>
      <c r="Y280" s="5"/>
      <c r="Z280" s="5"/>
    </row>
    <row r="281" spans="1:26" ht="21" customHeight="1">
      <c r="A281" s="134"/>
      <c r="B281" s="135"/>
      <c r="C281" s="137"/>
      <c r="D281" s="458"/>
      <c r="E281" s="651"/>
      <c r="F281" s="14" t="s">
        <v>943</v>
      </c>
      <c r="G281" s="98" t="s">
        <v>114</v>
      </c>
      <c r="H281" s="787" t="s">
        <v>1103</v>
      </c>
      <c r="I281" s="657"/>
      <c r="J281" s="651"/>
      <c r="K281" s="651"/>
      <c r="L281" s="651"/>
      <c r="M281" s="651"/>
      <c r="N281" s="651"/>
      <c r="O281" s="651"/>
      <c r="P281" s="51" t="s">
        <v>909</v>
      </c>
      <c r="Q281" s="5"/>
      <c r="R281" s="5"/>
      <c r="S281" s="5"/>
      <c r="T281" s="5"/>
      <c r="U281" s="5"/>
      <c r="V281" s="5"/>
      <c r="W281" s="5"/>
      <c r="X281" s="5"/>
      <c r="Y281" s="5"/>
      <c r="Z281" s="5"/>
    </row>
    <row r="282" spans="1:26" ht="21" customHeight="1">
      <c r="A282" s="134"/>
      <c r="B282" s="135"/>
      <c r="C282" s="137"/>
      <c r="D282" s="458"/>
      <c r="E282" s="651"/>
      <c r="F282" s="14" t="s">
        <v>945</v>
      </c>
      <c r="G282" s="98" t="s">
        <v>114</v>
      </c>
      <c r="H282" s="787" t="s">
        <v>1069</v>
      </c>
      <c r="I282" s="657"/>
      <c r="J282" s="651"/>
      <c r="K282" s="651"/>
      <c r="L282" s="651"/>
      <c r="M282" s="651"/>
      <c r="N282" s="651"/>
      <c r="O282" s="651"/>
      <c r="P282" s="51" t="s">
        <v>909</v>
      </c>
      <c r="Q282" s="5"/>
      <c r="R282" s="5"/>
      <c r="S282" s="5"/>
      <c r="T282" s="5"/>
      <c r="U282" s="5"/>
      <c r="V282" s="5"/>
      <c r="W282" s="5"/>
      <c r="X282" s="5"/>
      <c r="Y282" s="5"/>
      <c r="Z282" s="5"/>
    </row>
    <row r="283" spans="1:26" ht="21" customHeight="1">
      <c r="A283" s="134"/>
      <c r="B283" s="135"/>
      <c r="C283" s="137"/>
      <c r="D283" s="458"/>
      <c r="E283" s="651"/>
      <c r="F283" s="14" t="s">
        <v>912</v>
      </c>
      <c r="G283" s="98" t="s">
        <v>114</v>
      </c>
      <c r="H283" s="787" t="s">
        <v>1046</v>
      </c>
      <c r="I283" s="657"/>
      <c r="J283" s="651"/>
      <c r="K283" s="651"/>
      <c r="L283" s="651"/>
      <c r="M283" s="651"/>
      <c r="N283" s="651"/>
      <c r="O283" s="651"/>
      <c r="P283" s="51" t="s">
        <v>909</v>
      </c>
      <c r="Q283" s="5"/>
      <c r="R283" s="5"/>
      <c r="S283" s="5"/>
      <c r="T283" s="5"/>
      <c r="U283" s="5"/>
      <c r="V283" s="5"/>
      <c r="W283" s="5"/>
      <c r="X283" s="5"/>
      <c r="Y283" s="5"/>
      <c r="Z283" s="5"/>
    </row>
    <row r="284" spans="1:26" ht="21" customHeight="1">
      <c r="A284" s="134"/>
      <c r="B284" s="135"/>
      <c r="C284" s="137"/>
      <c r="D284" s="458"/>
      <c r="E284" s="651"/>
      <c r="F284" s="14" t="s">
        <v>948</v>
      </c>
      <c r="G284" s="98" t="s">
        <v>114</v>
      </c>
      <c r="H284" s="788" t="s">
        <v>1104</v>
      </c>
      <c r="I284" s="657"/>
      <c r="J284" s="651"/>
      <c r="K284" s="651"/>
      <c r="L284" s="651"/>
      <c r="M284" s="651"/>
      <c r="N284" s="651"/>
      <c r="O284" s="651"/>
      <c r="P284" s="51" t="s">
        <v>1105</v>
      </c>
      <c r="Q284" s="5"/>
      <c r="R284" s="5"/>
      <c r="S284" s="5"/>
      <c r="T284" s="5"/>
      <c r="U284" s="5"/>
      <c r="V284" s="5"/>
      <c r="W284" s="5"/>
      <c r="X284" s="5"/>
      <c r="Y284" s="5"/>
      <c r="Z284" s="5"/>
    </row>
    <row r="285" spans="1:26" ht="21" customHeight="1">
      <c r="A285" s="134"/>
      <c r="B285" s="135"/>
      <c r="C285" s="137"/>
      <c r="D285" s="458"/>
      <c r="E285" s="651"/>
      <c r="F285" s="14" t="s">
        <v>951</v>
      </c>
      <c r="G285" s="98" t="s">
        <v>114</v>
      </c>
      <c r="H285" s="788" t="s">
        <v>1106</v>
      </c>
      <c r="I285" s="657"/>
      <c r="J285" s="651"/>
      <c r="K285" s="651"/>
      <c r="L285" s="651"/>
      <c r="M285" s="651"/>
      <c r="N285" s="651"/>
      <c r="O285" s="651"/>
      <c r="P285" s="51" t="s">
        <v>953</v>
      </c>
      <c r="Q285" s="5"/>
      <c r="R285" s="5"/>
      <c r="S285" s="5"/>
      <c r="T285" s="5"/>
      <c r="U285" s="5"/>
      <c r="V285" s="5"/>
      <c r="W285" s="5"/>
      <c r="X285" s="5"/>
      <c r="Y285" s="5"/>
      <c r="Z285" s="5"/>
    </row>
    <row r="286" spans="1:26" ht="21" customHeight="1">
      <c r="A286" s="134"/>
      <c r="B286" s="135"/>
      <c r="C286" s="137"/>
      <c r="D286" s="458"/>
      <c r="E286" s="651"/>
      <c r="F286" s="14" t="s">
        <v>4</v>
      </c>
      <c r="G286" s="98" t="s">
        <v>114</v>
      </c>
      <c r="H286" s="788" t="s">
        <v>1107</v>
      </c>
      <c r="I286" s="657"/>
      <c r="J286" s="651"/>
      <c r="K286" s="651"/>
      <c r="L286" s="651"/>
      <c r="M286" s="651"/>
      <c r="N286" s="651"/>
      <c r="O286" s="651"/>
      <c r="P286" s="51" t="s">
        <v>955</v>
      </c>
      <c r="Q286" s="5"/>
      <c r="R286" s="5"/>
      <c r="S286" s="5"/>
      <c r="T286" s="5"/>
      <c r="U286" s="5"/>
      <c r="V286" s="5"/>
      <c r="W286" s="5"/>
      <c r="X286" s="5"/>
      <c r="Y286" s="5"/>
      <c r="Z286" s="5"/>
    </row>
    <row r="287" spans="1:26" ht="42" customHeight="1">
      <c r="A287" s="134"/>
      <c r="B287" s="135"/>
      <c r="C287" s="137"/>
      <c r="D287" s="458"/>
      <c r="E287" s="651"/>
      <c r="F287" s="14" t="s">
        <v>915</v>
      </c>
      <c r="G287" s="98" t="s">
        <v>114</v>
      </c>
      <c r="H287" s="788" t="s">
        <v>1108</v>
      </c>
      <c r="I287" s="657"/>
      <c r="J287" s="651"/>
      <c r="K287" s="651"/>
      <c r="L287" s="651"/>
      <c r="M287" s="651"/>
      <c r="N287" s="651"/>
      <c r="O287" s="651"/>
      <c r="P287" s="51" t="s">
        <v>916</v>
      </c>
      <c r="Q287" s="5"/>
      <c r="R287" s="5"/>
      <c r="S287" s="5"/>
      <c r="T287" s="5"/>
      <c r="U287" s="5"/>
      <c r="V287" s="5"/>
      <c r="W287" s="5"/>
      <c r="X287" s="5"/>
      <c r="Y287" s="5"/>
      <c r="Z287" s="5"/>
    </row>
    <row r="288" spans="1:26" ht="45" customHeight="1">
      <c r="A288" s="134"/>
      <c r="B288" s="135"/>
      <c r="C288" s="137"/>
      <c r="D288" s="458"/>
      <c r="E288" s="651"/>
      <c r="F288" s="14" t="s">
        <v>965</v>
      </c>
      <c r="G288" s="98" t="s">
        <v>114</v>
      </c>
      <c r="H288" s="788" t="s">
        <v>1109</v>
      </c>
      <c r="I288" s="657"/>
      <c r="J288" s="651"/>
      <c r="K288" s="651"/>
      <c r="L288" s="651"/>
      <c r="M288" s="651"/>
      <c r="N288" s="651"/>
      <c r="O288" s="651"/>
      <c r="P288" s="51" t="s">
        <v>1037</v>
      </c>
      <c r="Q288" s="5"/>
      <c r="R288" s="5"/>
      <c r="S288" s="5"/>
      <c r="T288" s="5"/>
      <c r="U288" s="5"/>
      <c r="V288" s="5"/>
      <c r="W288" s="5"/>
      <c r="X288" s="5"/>
      <c r="Y288" s="5"/>
      <c r="Z288" s="5"/>
    </row>
    <row r="289" spans="1:26" ht="30" customHeight="1">
      <c r="A289" s="134"/>
      <c r="B289" s="135"/>
      <c r="C289" s="137"/>
      <c r="D289" s="458"/>
      <c r="E289" s="651"/>
      <c r="F289" s="14" t="s">
        <v>970</v>
      </c>
      <c r="G289" s="98" t="s">
        <v>114</v>
      </c>
      <c r="H289" s="787" t="s">
        <v>1038</v>
      </c>
      <c r="I289" s="657"/>
      <c r="J289" s="651"/>
      <c r="K289" s="651"/>
      <c r="L289" s="651"/>
      <c r="M289" s="651"/>
      <c r="N289" s="651"/>
      <c r="O289" s="651"/>
      <c r="P289" s="51" t="s">
        <v>973</v>
      </c>
      <c r="Q289" s="5"/>
      <c r="R289" s="5"/>
      <c r="S289" s="5"/>
      <c r="T289" s="5"/>
      <c r="U289" s="5"/>
      <c r="V289" s="5"/>
      <c r="W289" s="5"/>
      <c r="X289" s="5"/>
      <c r="Y289" s="5"/>
      <c r="Z289" s="5"/>
    </row>
    <row r="290" spans="1:26" ht="15.75" customHeight="1">
      <c r="A290" s="134"/>
      <c r="B290" s="135"/>
      <c r="C290" s="137"/>
      <c r="D290" s="458"/>
      <c r="E290" s="652"/>
      <c r="F290" s="14" t="s">
        <v>972</v>
      </c>
      <c r="G290" s="98" t="s">
        <v>114</v>
      </c>
      <c r="H290" s="787" t="s">
        <v>1076</v>
      </c>
      <c r="I290" s="657"/>
      <c r="J290" s="652"/>
      <c r="K290" s="652"/>
      <c r="L290" s="652"/>
      <c r="M290" s="652"/>
      <c r="N290" s="652"/>
      <c r="O290" s="652"/>
      <c r="P290" s="51" t="s">
        <v>976</v>
      </c>
      <c r="Q290" s="5"/>
      <c r="R290" s="5"/>
      <c r="S290" s="5"/>
      <c r="T290" s="5"/>
      <c r="U290" s="5"/>
      <c r="V290" s="5"/>
      <c r="W290" s="5"/>
      <c r="X290" s="5"/>
      <c r="Y290" s="5"/>
      <c r="Z290" s="5"/>
    </row>
    <row r="291" spans="1:26" ht="42" customHeight="1">
      <c r="A291" s="134"/>
      <c r="B291" s="135"/>
      <c r="C291" s="137"/>
      <c r="D291" s="458"/>
      <c r="E291" s="789" t="s">
        <v>1110</v>
      </c>
      <c r="F291" s="14" t="s">
        <v>931</v>
      </c>
      <c r="G291" s="98" t="s">
        <v>114</v>
      </c>
      <c r="H291" s="787" t="s">
        <v>1111</v>
      </c>
      <c r="I291" s="657"/>
      <c r="J291" s="700" t="s">
        <v>1112</v>
      </c>
      <c r="K291" s="700" t="s">
        <v>934</v>
      </c>
      <c r="L291" s="700">
        <v>1</v>
      </c>
      <c r="M291" s="807">
        <v>2.52</v>
      </c>
      <c r="N291" s="700">
        <f>L291*M291</f>
        <v>2.52</v>
      </c>
      <c r="O291" s="700"/>
      <c r="P291" s="51" t="s">
        <v>909</v>
      </c>
      <c r="Q291" s="5"/>
      <c r="R291" s="5"/>
      <c r="S291" s="5"/>
      <c r="T291" s="5"/>
      <c r="U291" s="5"/>
      <c r="V291" s="5"/>
      <c r="W291" s="5"/>
      <c r="X291" s="5"/>
      <c r="Y291" s="5"/>
      <c r="Z291" s="5"/>
    </row>
    <row r="292" spans="1:26" ht="21" customHeight="1">
      <c r="A292" s="134"/>
      <c r="B292" s="135"/>
      <c r="C292" s="137"/>
      <c r="D292" s="458"/>
      <c r="E292" s="651"/>
      <c r="F292" s="14" t="s">
        <v>922</v>
      </c>
      <c r="G292" s="98" t="s">
        <v>114</v>
      </c>
      <c r="H292" s="787" t="s">
        <v>977</v>
      </c>
      <c r="I292" s="657"/>
      <c r="J292" s="651"/>
      <c r="K292" s="651"/>
      <c r="L292" s="651"/>
      <c r="M292" s="651"/>
      <c r="N292" s="651"/>
      <c r="O292" s="651"/>
      <c r="P292" s="51" t="s">
        <v>909</v>
      </c>
      <c r="Q292" s="5"/>
      <c r="R292" s="5"/>
      <c r="S292" s="5"/>
      <c r="T292" s="5"/>
      <c r="U292" s="5"/>
      <c r="V292" s="5"/>
      <c r="W292" s="5"/>
      <c r="X292" s="5"/>
      <c r="Y292" s="5"/>
      <c r="Z292" s="5"/>
    </row>
    <row r="293" spans="1:26" ht="21" customHeight="1">
      <c r="A293" s="134"/>
      <c r="B293" s="135"/>
      <c r="C293" s="137"/>
      <c r="D293" s="458"/>
      <c r="E293" s="651"/>
      <c r="F293" s="14" t="s">
        <v>936</v>
      </c>
      <c r="G293" s="98" t="s">
        <v>114</v>
      </c>
      <c r="H293" s="787" t="s">
        <v>1066</v>
      </c>
      <c r="I293" s="657"/>
      <c r="J293" s="651"/>
      <c r="K293" s="651"/>
      <c r="L293" s="651"/>
      <c r="M293" s="651"/>
      <c r="N293" s="651"/>
      <c r="O293" s="651"/>
      <c r="P293" s="51" t="s">
        <v>909</v>
      </c>
      <c r="Q293" s="5"/>
      <c r="R293" s="5"/>
      <c r="S293" s="5"/>
      <c r="T293" s="5"/>
      <c r="U293" s="5"/>
      <c r="V293" s="5"/>
      <c r="W293" s="5"/>
      <c r="X293" s="5"/>
      <c r="Y293" s="5"/>
      <c r="Z293" s="5"/>
    </row>
    <row r="294" spans="1:26" ht="21" customHeight="1">
      <c r="A294" s="134"/>
      <c r="B294" s="135"/>
      <c r="C294" s="137"/>
      <c r="D294" s="458"/>
      <c r="E294" s="651"/>
      <c r="F294" s="14" t="s">
        <v>938</v>
      </c>
      <c r="G294" s="98" t="s">
        <v>114</v>
      </c>
      <c r="H294" s="787">
        <v>7</v>
      </c>
      <c r="I294" s="657"/>
      <c r="J294" s="651"/>
      <c r="K294" s="651"/>
      <c r="L294" s="651"/>
      <c r="M294" s="651"/>
      <c r="N294" s="651"/>
      <c r="O294" s="651"/>
      <c r="P294" s="51" t="s">
        <v>909</v>
      </c>
      <c r="Q294" s="5"/>
      <c r="R294" s="5"/>
      <c r="S294" s="5"/>
      <c r="T294" s="5"/>
      <c r="U294" s="5"/>
      <c r="V294" s="5"/>
      <c r="W294" s="5"/>
      <c r="X294" s="5"/>
      <c r="Y294" s="5"/>
      <c r="Z294" s="5"/>
    </row>
    <row r="295" spans="1:26" ht="21" customHeight="1">
      <c r="A295" s="134"/>
      <c r="B295" s="135"/>
      <c r="C295" s="137"/>
      <c r="D295" s="458"/>
      <c r="E295" s="651"/>
      <c r="F295" s="14" t="s">
        <v>939</v>
      </c>
      <c r="G295" s="98" t="s">
        <v>114</v>
      </c>
      <c r="H295" s="787">
        <v>1</v>
      </c>
      <c r="I295" s="657"/>
      <c r="J295" s="651"/>
      <c r="K295" s="651"/>
      <c r="L295" s="651"/>
      <c r="M295" s="651"/>
      <c r="N295" s="651"/>
      <c r="O295" s="651"/>
      <c r="P295" s="51" t="s">
        <v>940</v>
      </c>
      <c r="Q295" s="5"/>
      <c r="R295" s="5"/>
      <c r="S295" s="5"/>
      <c r="T295" s="5"/>
      <c r="U295" s="5"/>
      <c r="V295" s="5"/>
      <c r="W295" s="5"/>
      <c r="X295" s="5"/>
      <c r="Y295" s="5"/>
      <c r="Z295" s="5"/>
    </row>
    <row r="296" spans="1:26" ht="21" customHeight="1">
      <c r="A296" s="134"/>
      <c r="B296" s="135"/>
      <c r="C296" s="137"/>
      <c r="D296" s="458"/>
      <c r="E296" s="651"/>
      <c r="F296" s="14" t="s">
        <v>941</v>
      </c>
      <c r="G296" s="98" t="s">
        <v>114</v>
      </c>
      <c r="H296" s="796" t="s">
        <v>1113</v>
      </c>
      <c r="I296" s="657"/>
      <c r="J296" s="651"/>
      <c r="K296" s="651"/>
      <c r="L296" s="651"/>
      <c r="M296" s="651"/>
      <c r="N296" s="651"/>
      <c r="O296" s="651"/>
      <c r="P296" s="51" t="s">
        <v>909</v>
      </c>
      <c r="Q296" s="5"/>
      <c r="R296" s="5"/>
      <c r="S296" s="5"/>
      <c r="T296" s="5"/>
      <c r="U296" s="5"/>
      <c r="V296" s="5"/>
      <c r="W296" s="5"/>
      <c r="X296" s="5"/>
      <c r="Y296" s="5"/>
      <c r="Z296" s="5"/>
    </row>
    <row r="297" spans="1:26" ht="21" customHeight="1">
      <c r="A297" s="134"/>
      <c r="B297" s="135"/>
      <c r="C297" s="137"/>
      <c r="D297" s="458"/>
      <c r="E297" s="651"/>
      <c r="F297" s="14" t="s">
        <v>943</v>
      </c>
      <c r="G297" s="98" t="s">
        <v>114</v>
      </c>
      <c r="H297" s="787" t="s">
        <v>1114</v>
      </c>
      <c r="I297" s="657"/>
      <c r="J297" s="651"/>
      <c r="K297" s="651"/>
      <c r="L297" s="651"/>
      <c r="M297" s="651"/>
      <c r="N297" s="651"/>
      <c r="O297" s="651"/>
      <c r="P297" s="51" t="s">
        <v>909</v>
      </c>
      <c r="Q297" s="5"/>
      <c r="R297" s="5"/>
      <c r="S297" s="5"/>
      <c r="T297" s="5"/>
      <c r="U297" s="5"/>
      <c r="V297" s="5"/>
      <c r="W297" s="5"/>
      <c r="X297" s="5"/>
      <c r="Y297" s="5"/>
      <c r="Z297" s="5"/>
    </row>
    <row r="298" spans="1:26" ht="21" customHeight="1">
      <c r="A298" s="134"/>
      <c r="B298" s="135"/>
      <c r="C298" s="137"/>
      <c r="D298" s="458"/>
      <c r="E298" s="651"/>
      <c r="F298" s="14" t="s">
        <v>945</v>
      </c>
      <c r="G298" s="98" t="s">
        <v>114</v>
      </c>
      <c r="H298" s="787" t="s">
        <v>1069</v>
      </c>
      <c r="I298" s="657"/>
      <c r="J298" s="651"/>
      <c r="K298" s="651"/>
      <c r="L298" s="651"/>
      <c r="M298" s="651"/>
      <c r="N298" s="651"/>
      <c r="O298" s="651"/>
      <c r="P298" s="51" t="s">
        <v>909</v>
      </c>
      <c r="Q298" s="5"/>
      <c r="R298" s="5"/>
      <c r="S298" s="5"/>
      <c r="T298" s="5"/>
      <c r="U298" s="5"/>
      <c r="V298" s="5"/>
      <c r="W298" s="5"/>
      <c r="X298" s="5"/>
      <c r="Y298" s="5"/>
      <c r="Z298" s="5"/>
    </row>
    <row r="299" spans="1:26" ht="21" customHeight="1">
      <c r="A299" s="134"/>
      <c r="B299" s="135"/>
      <c r="C299" s="137"/>
      <c r="D299" s="458"/>
      <c r="E299" s="651"/>
      <c r="F299" s="14" t="s">
        <v>912</v>
      </c>
      <c r="G299" s="98" t="s">
        <v>114</v>
      </c>
      <c r="H299" s="787" t="s">
        <v>1046</v>
      </c>
      <c r="I299" s="657"/>
      <c r="J299" s="651"/>
      <c r="K299" s="651"/>
      <c r="L299" s="651"/>
      <c r="M299" s="651"/>
      <c r="N299" s="651"/>
      <c r="O299" s="651"/>
      <c r="P299" s="51" t="s">
        <v>909</v>
      </c>
      <c r="Q299" s="5"/>
      <c r="R299" s="5"/>
      <c r="S299" s="5"/>
      <c r="T299" s="5"/>
      <c r="U299" s="5"/>
      <c r="V299" s="5"/>
      <c r="W299" s="5"/>
      <c r="X299" s="5"/>
      <c r="Y299" s="5"/>
      <c r="Z299" s="5"/>
    </row>
    <row r="300" spans="1:26" ht="21" customHeight="1">
      <c r="A300" s="134"/>
      <c r="B300" s="135"/>
      <c r="C300" s="137"/>
      <c r="D300" s="458"/>
      <c r="E300" s="651"/>
      <c r="F300" s="14" t="s">
        <v>948</v>
      </c>
      <c r="G300" s="98" t="s">
        <v>114</v>
      </c>
      <c r="H300" s="788" t="s">
        <v>1115</v>
      </c>
      <c r="I300" s="657"/>
      <c r="J300" s="651"/>
      <c r="K300" s="651"/>
      <c r="L300" s="651"/>
      <c r="M300" s="651"/>
      <c r="N300" s="651"/>
      <c r="O300" s="651"/>
      <c r="P300" s="51" t="s">
        <v>1116</v>
      </c>
      <c r="Q300" s="5"/>
      <c r="R300" s="5"/>
      <c r="S300" s="5"/>
      <c r="T300" s="5"/>
      <c r="U300" s="5"/>
      <c r="V300" s="5"/>
      <c r="W300" s="5"/>
      <c r="X300" s="5"/>
      <c r="Y300" s="5"/>
      <c r="Z300" s="5"/>
    </row>
    <row r="301" spans="1:26" ht="21" customHeight="1">
      <c r="A301" s="134"/>
      <c r="B301" s="135"/>
      <c r="C301" s="137"/>
      <c r="D301" s="458"/>
      <c r="E301" s="651"/>
      <c r="F301" s="14" t="s">
        <v>951</v>
      </c>
      <c r="G301" s="98" t="s">
        <v>114</v>
      </c>
      <c r="H301" s="788" t="s">
        <v>1117</v>
      </c>
      <c r="I301" s="657"/>
      <c r="J301" s="651"/>
      <c r="K301" s="651"/>
      <c r="L301" s="651"/>
      <c r="M301" s="651"/>
      <c r="N301" s="651"/>
      <c r="O301" s="651"/>
      <c r="P301" s="51" t="s">
        <v>953</v>
      </c>
      <c r="Q301" s="5"/>
      <c r="R301" s="5"/>
      <c r="S301" s="5"/>
      <c r="T301" s="5"/>
      <c r="U301" s="5"/>
      <c r="V301" s="5"/>
      <c r="W301" s="5"/>
      <c r="X301" s="5"/>
      <c r="Y301" s="5"/>
      <c r="Z301" s="5"/>
    </row>
    <row r="302" spans="1:26" ht="21" customHeight="1">
      <c r="A302" s="134"/>
      <c r="B302" s="135"/>
      <c r="C302" s="137"/>
      <c r="D302" s="458"/>
      <c r="E302" s="651"/>
      <c r="F302" s="14" t="s">
        <v>4</v>
      </c>
      <c r="G302" s="98" t="s">
        <v>114</v>
      </c>
      <c r="H302" s="788" t="s">
        <v>1118</v>
      </c>
      <c r="I302" s="657"/>
      <c r="J302" s="651"/>
      <c r="K302" s="651"/>
      <c r="L302" s="651"/>
      <c r="M302" s="651"/>
      <c r="N302" s="651"/>
      <c r="O302" s="651"/>
      <c r="P302" s="51" t="s">
        <v>955</v>
      </c>
      <c r="Q302" s="5"/>
      <c r="R302" s="5"/>
      <c r="S302" s="5"/>
      <c r="T302" s="5"/>
      <c r="U302" s="5"/>
      <c r="V302" s="5"/>
      <c r="W302" s="5"/>
      <c r="X302" s="5"/>
      <c r="Y302" s="5"/>
      <c r="Z302" s="5"/>
    </row>
    <row r="303" spans="1:26" ht="36" customHeight="1">
      <c r="A303" s="134"/>
      <c r="B303" s="135"/>
      <c r="C303" s="137"/>
      <c r="D303" s="458"/>
      <c r="E303" s="651"/>
      <c r="F303" s="14" t="s">
        <v>915</v>
      </c>
      <c r="G303" s="98" t="s">
        <v>114</v>
      </c>
      <c r="H303" s="788"/>
      <c r="I303" s="657"/>
      <c r="J303" s="651"/>
      <c r="K303" s="651"/>
      <c r="L303" s="651"/>
      <c r="M303" s="651"/>
      <c r="N303" s="651"/>
      <c r="O303" s="651"/>
      <c r="P303" s="51" t="s">
        <v>916</v>
      </c>
      <c r="Q303" s="5"/>
      <c r="R303" s="5"/>
      <c r="S303" s="5"/>
      <c r="T303" s="5"/>
      <c r="U303" s="5"/>
      <c r="V303" s="5"/>
      <c r="W303" s="5"/>
      <c r="X303" s="5"/>
      <c r="Y303" s="5"/>
      <c r="Z303" s="5"/>
    </row>
    <row r="304" spans="1:26" ht="33.75" customHeight="1">
      <c r="A304" s="134"/>
      <c r="B304" s="135"/>
      <c r="C304" s="137"/>
      <c r="D304" s="458"/>
      <c r="E304" s="651"/>
      <c r="F304" s="14" t="s">
        <v>965</v>
      </c>
      <c r="G304" s="98" t="s">
        <v>114</v>
      </c>
      <c r="H304" s="788" t="s">
        <v>1119</v>
      </c>
      <c r="I304" s="657"/>
      <c r="J304" s="651"/>
      <c r="K304" s="651"/>
      <c r="L304" s="651"/>
      <c r="M304" s="651"/>
      <c r="N304" s="651"/>
      <c r="O304" s="651"/>
      <c r="P304" s="51" t="s">
        <v>1037</v>
      </c>
      <c r="Q304" s="5"/>
      <c r="R304" s="5"/>
      <c r="S304" s="5"/>
      <c r="T304" s="5"/>
      <c r="U304" s="5"/>
      <c r="V304" s="5"/>
      <c r="W304" s="5"/>
      <c r="X304" s="5"/>
      <c r="Y304" s="5"/>
      <c r="Z304" s="5"/>
    </row>
    <row r="305" spans="1:26" ht="33" customHeight="1">
      <c r="A305" s="134"/>
      <c r="B305" s="135"/>
      <c r="C305" s="137"/>
      <c r="D305" s="458"/>
      <c r="E305" s="651"/>
      <c r="F305" s="14" t="s">
        <v>970</v>
      </c>
      <c r="G305" s="98" t="s">
        <v>114</v>
      </c>
      <c r="H305" s="787" t="s">
        <v>1038</v>
      </c>
      <c r="I305" s="657"/>
      <c r="J305" s="651"/>
      <c r="K305" s="651"/>
      <c r="L305" s="651"/>
      <c r="M305" s="651"/>
      <c r="N305" s="651"/>
      <c r="O305" s="651"/>
      <c r="P305" s="51" t="s">
        <v>973</v>
      </c>
      <c r="Q305" s="5"/>
      <c r="R305" s="5"/>
      <c r="S305" s="5"/>
      <c r="T305" s="5"/>
      <c r="U305" s="5"/>
      <c r="V305" s="5"/>
      <c r="W305" s="5"/>
      <c r="X305" s="5"/>
      <c r="Y305" s="5"/>
      <c r="Z305" s="5"/>
    </row>
    <row r="306" spans="1:26" ht="15.75" customHeight="1">
      <c r="A306" s="134"/>
      <c r="B306" s="135"/>
      <c r="C306" s="137"/>
      <c r="D306" s="458"/>
      <c r="E306" s="652"/>
      <c r="F306" s="14" t="s">
        <v>972</v>
      </c>
      <c r="G306" s="98" t="s">
        <v>114</v>
      </c>
      <c r="H306" s="787" t="s">
        <v>1076</v>
      </c>
      <c r="I306" s="657"/>
      <c r="J306" s="652"/>
      <c r="K306" s="652"/>
      <c r="L306" s="652"/>
      <c r="M306" s="652"/>
      <c r="N306" s="652"/>
      <c r="O306" s="652"/>
      <c r="P306" s="51" t="s">
        <v>976</v>
      </c>
      <c r="Q306" s="5"/>
      <c r="R306" s="5"/>
      <c r="S306" s="5"/>
      <c r="T306" s="5"/>
      <c r="U306" s="5"/>
      <c r="V306" s="5"/>
      <c r="W306" s="5"/>
      <c r="X306" s="5"/>
      <c r="Y306" s="5"/>
      <c r="Z306" s="5"/>
    </row>
    <row r="307" spans="1:26" ht="42" customHeight="1">
      <c r="A307" s="134"/>
      <c r="B307" s="135"/>
      <c r="C307" s="137"/>
      <c r="D307" s="458"/>
      <c r="E307" s="789" t="s">
        <v>1120</v>
      </c>
      <c r="F307" s="14" t="s">
        <v>931</v>
      </c>
      <c r="G307" s="98" t="s">
        <v>114</v>
      </c>
      <c r="H307" s="787" t="s">
        <v>1121</v>
      </c>
      <c r="I307" s="657"/>
      <c r="J307" s="803" t="s">
        <v>1122</v>
      </c>
      <c r="K307" s="700" t="s">
        <v>934</v>
      </c>
      <c r="L307" s="700">
        <v>1</v>
      </c>
      <c r="M307" s="807">
        <v>2.5</v>
      </c>
      <c r="N307" s="700">
        <f>L307*M307</f>
        <v>2.5</v>
      </c>
      <c r="O307" s="700"/>
      <c r="P307" s="51" t="s">
        <v>909</v>
      </c>
      <c r="Q307" s="5"/>
      <c r="R307" s="5"/>
      <c r="S307" s="5"/>
      <c r="T307" s="5"/>
      <c r="U307" s="5"/>
      <c r="V307" s="5"/>
      <c r="W307" s="5"/>
      <c r="X307" s="5"/>
      <c r="Y307" s="5"/>
      <c r="Z307" s="5"/>
    </row>
    <row r="308" spans="1:26" ht="21" customHeight="1">
      <c r="A308" s="134"/>
      <c r="B308" s="135"/>
      <c r="C308" s="137"/>
      <c r="D308" s="458"/>
      <c r="E308" s="651"/>
      <c r="F308" s="14" t="s">
        <v>922</v>
      </c>
      <c r="G308" s="98" t="s">
        <v>114</v>
      </c>
      <c r="H308" s="787" t="s">
        <v>977</v>
      </c>
      <c r="I308" s="657"/>
      <c r="J308" s="651"/>
      <c r="K308" s="651"/>
      <c r="L308" s="651"/>
      <c r="M308" s="651"/>
      <c r="N308" s="651"/>
      <c r="O308" s="651"/>
      <c r="P308" s="51" t="s">
        <v>909</v>
      </c>
      <c r="Q308" s="5"/>
      <c r="R308" s="5"/>
      <c r="S308" s="5"/>
      <c r="T308" s="5"/>
      <c r="U308" s="5"/>
      <c r="V308" s="5"/>
      <c r="W308" s="5"/>
      <c r="X308" s="5"/>
      <c r="Y308" s="5"/>
      <c r="Z308" s="5"/>
    </row>
    <row r="309" spans="1:26" ht="21" customHeight="1">
      <c r="A309" s="134"/>
      <c r="B309" s="135"/>
      <c r="C309" s="137"/>
      <c r="D309" s="458"/>
      <c r="E309" s="651"/>
      <c r="F309" s="14" t="s">
        <v>936</v>
      </c>
      <c r="G309" s="98" t="s">
        <v>114</v>
      </c>
      <c r="H309" s="787" t="s">
        <v>1066</v>
      </c>
      <c r="I309" s="657"/>
      <c r="J309" s="651"/>
      <c r="K309" s="651"/>
      <c r="L309" s="651"/>
      <c r="M309" s="651"/>
      <c r="N309" s="651"/>
      <c r="O309" s="651"/>
      <c r="P309" s="51" t="s">
        <v>909</v>
      </c>
      <c r="Q309" s="5"/>
      <c r="R309" s="5"/>
      <c r="S309" s="5"/>
      <c r="T309" s="5"/>
      <c r="U309" s="5"/>
      <c r="V309" s="5"/>
      <c r="W309" s="5"/>
      <c r="X309" s="5"/>
      <c r="Y309" s="5"/>
      <c r="Z309" s="5"/>
    </row>
    <row r="310" spans="1:26" ht="21" customHeight="1">
      <c r="A310" s="134"/>
      <c r="B310" s="135"/>
      <c r="C310" s="137"/>
      <c r="D310" s="458"/>
      <c r="E310" s="651"/>
      <c r="F310" s="14" t="s">
        <v>938</v>
      </c>
      <c r="G310" s="98" t="s">
        <v>114</v>
      </c>
      <c r="H310" s="787">
        <v>11</v>
      </c>
      <c r="I310" s="657"/>
      <c r="J310" s="651"/>
      <c r="K310" s="651"/>
      <c r="L310" s="651"/>
      <c r="M310" s="651"/>
      <c r="N310" s="651"/>
      <c r="O310" s="651"/>
      <c r="P310" s="51" t="s">
        <v>909</v>
      </c>
      <c r="Q310" s="5"/>
      <c r="R310" s="5"/>
      <c r="S310" s="5"/>
      <c r="T310" s="5"/>
      <c r="U310" s="5"/>
      <c r="V310" s="5"/>
      <c r="W310" s="5"/>
      <c r="X310" s="5"/>
      <c r="Y310" s="5"/>
      <c r="Z310" s="5"/>
    </row>
    <row r="311" spans="1:26" ht="21" customHeight="1">
      <c r="A311" s="134"/>
      <c r="B311" s="135"/>
      <c r="C311" s="137"/>
      <c r="D311" s="458"/>
      <c r="E311" s="651"/>
      <c r="F311" s="14" t="s">
        <v>939</v>
      </c>
      <c r="G311" s="98" t="s">
        <v>114</v>
      </c>
      <c r="H311" s="787">
        <v>1</v>
      </c>
      <c r="I311" s="657"/>
      <c r="J311" s="651"/>
      <c r="K311" s="651"/>
      <c r="L311" s="651"/>
      <c r="M311" s="651"/>
      <c r="N311" s="651"/>
      <c r="O311" s="651"/>
      <c r="P311" s="51" t="s">
        <v>940</v>
      </c>
      <c r="Q311" s="5"/>
      <c r="R311" s="5"/>
      <c r="S311" s="5"/>
      <c r="T311" s="5"/>
      <c r="U311" s="5"/>
      <c r="V311" s="5"/>
      <c r="W311" s="5"/>
      <c r="X311" s="5"/>
      <c r="Y311" s="5"/>
      <c r="Z311" s="5"/>
    </row>
    <row r="312" spans="1:26" ht="21" customHeight="1">
      <c r="A312" s="134"/>
      <c r="B312" s="135"/>
      <c r="C312" s="137"/>
      <c r="D312" s="458"/>
      <c r="E312" s="651"/>
      <c r="F312" s="14" t="s">
        <v>941</v>
      </c>
      <c r="G312" s="98" t="s">
        <v>114</v>
      </c>
      <c r="H312" s="796" t="s">
        <v>1123</v>
      </c>
      <c r="I312" s="657"/>
      <c r="J312" s="651"/>
      <c r="K312" s="651"/>
      <c r="L312" s="651"/>
      <c r="M312" s="651"/>
      <c r="N312" s="651"/>
      <c r="O312" s="651"/>
      <c r="P312" s="51" t="s">
        <v>909</v>
      </c>
      <c r="Q312" s="5"/>
      <c r="R312" s="5"/>
      <c r="S312" s="5"/>
      <c r="T312" s="5"/>
      <c r="U312" s="5"/>
      <c r="V312" s="5"/>
      <c r="W312" s="5"/>
      <c r="X312" s="5"/>
      <c r="Y312" s="5"/>
      <c r="Z312" s="5"/>
    </row>
    <row r="313" spans="1:26" ht="21" customHeight="1">
      <c r="A313" s="134"/>
      <c r="B313" s="135"/>
      <c r="C313" s="137"/>
      <c r="D313" s="458"/>
      <c r="E313" s="651"/>
      <c r="F313" s="14" t="s">
        <v>943</v>
      </c>
      <c r="G313" s="98" t="s">
        <v>114</v>
      </c>
      <c r="H313" s="787" t="s">
        <v>1124</v>
      </c>
      <c r="I313" s="657"/>
      <c r="J313" s="651"/>
      <c r="K313" s="651"/>
      <c r="L313" s="651"/>
      <c r="M313" s="651"/>
      <c r="N313" s="651"/>
      <c r="O313" s="651"/>
      <c r="P313" s="51" t="s">
        <v>909</v>
      </c>
      <c r="Q313" s="5"/>
      <c r="R313" s="5"/>
      <c r="S313" s="5"/>
      <c r="T313" s="5"/>
      <c r="U313" s="5"/>
      <c r="V313" s="5"/>
      <c r="W313" s="5"/>
      <c r="X313" s="5"/>
      <c r="Y313" s="5"/>
      <c r="Z313" s="5"/>
    </row>
    <row r="314" spans="1:26" ht="21" customHeight="1">
      <c r="A314" s="134"/>
      <c r="B314" s="135"/>
      <c r="C314" s="137"/>
      <c r="D314" s="458"/>
      <c r="E314" s="651"/>
      <c r="F314" s="14" t="s">
        <v>945</v>
      </c>
      <c r="G314" s="98" t="s">
        <v>114</v>
      </c>
      <c r="H314" s="787" t="s">
        <v>1069</v>
      </c>
      <c r="I314" s="657"/>
      <c r="J314" s="651"/>
      <c r="K314" s="651"/>
      <c r="L314" s="651"/>
      <c r="M314" s="651"/>
      <c r="N314" s="651"/>
      <c r="O314" s="651"/>
      <c r="P314" s="51" t="s">
        <v>909</v>
      </c>
      <c r="Q314" s="5"/>
      <c r="R314" s="5"/>
      <c r="S314" s="5"/>
      <c r="T314" s="5"/>
      <c r="U314" s="5"/>
      <c r="V314" s="5"/>
      <c r="W314" s="5"/>
      <c r="X314" s="5"/>
      <c r="Y314" s="5"/>
      <c r="Z314" s="5"/>
    </row>
    <row r="315" spans="1:26" ht="21" customHeight="1">
      <c r="A315" s="134"/>
      <c r="B315" s="135"/>
      <c r="C315" s="137"/>
      <c r="D315" s="458"/>
      <c r="E315" s="651"/>
      <c r="F315" s="14" t="s">
        <v>912</v>
      </c>
      <c r="G315" s="98" t="s">
        <v>114</v>
      </c>
      <c r="H315" s="787" t="s">
        <v>1046</v>
      </c>
      <c r="I315" s="657"/>
      <c r="J315" s="651"/>
      <c r="K315" s="651"/>
      <c r="L315" s="651"/>
      <c r="M315" s="651"/>
      <c r="N315" s="651"/>
      <c r="O315" s="651"/>
      <c r="P315" s="51" t="s">
        <v>909</v>
      </c>
      <c r="Q315" s="5"/>
      <c r="R315" s="5"/>
      <c r="S315" s="5"/>
      <c r="T315" s="5"/>
      <c r="U315" s="5"/>
      <c r="V315" s="5"/>
      <c r="W315" s="5"/>
      <c r="X315" s="5"/>
      <c r="Y315" s="5"/>
      <c r="Z315" s="5"/>
    </row>
    <row r="316" spans="1:26" ht="21" customHeight="1">
      <c r="A316" s="134"/>
      <c r="B316" s="135"/>
      <c r="C316" s="137"/>
      <c r="D316" s="458"/>
      <c r="E316" s="651"/>
      <c r="F316" s="14" t="s">
        <v>948</v>
      </c>
      <c r="G316" s="98" t="s">
        <v>114</v>
      </c>
      <c r="H316" s="788" t="s">
        <v>1125</v>
      </c>
      <c r="I316" s="657"/>
      <c r="J316" s="651"/>
      <c r="K316" s="651"/>
      <c r="L316" s="651"/>
      <c r="M316" s="651"/>
      <c r="N316" s="651"/>
      <c r="O316" s="651"/>
      <c r="P316" s="51" t="s">
        <v>1126</v>
      </c>
      <c r="Q316" s="5"/>
      <c r="R316" s="5"/>
      <c r="S316" s="5"/>
      <c r="T316" s="5"/>
      <c r="U316" s="5"/>
      <c r="V316" s="5"/>
      <c r="W316" s="5"/>
      <c r="X316" s="5"/>
      <c r="Y316" s="5"/>
      <c r="Z316" s="5"/>
    </row>
    <row r="317" spans="1:26" ht="21" customHeight="1">
      <c r="A317" s="134"/>
      <c r="B317" s="135"/>
      <c r="C317" s="137"/>
      <c r="D317" s="458"/>
      <c r="E317" s="651"/>
      <c r="F317" s="14" t="s">
        <v>951</v>
      </c>
      <c r="G317" s="98" t="s">
        <v>114</v>
      </c>
      <c r="H317" s="788" t="s">
        <v>1127</v>
      </c>
      <c r="I317" s="657"/>
      <c r="J317" s="651"/>
      <c r="K317" s="651"/>
      <c r="L317" s="651"/>
      <c r="M317" s="651"/>
      <c r="N317" s="651"/>
      <c r="O317" s="651"/>
      <c r="P317" s="51" t="s">
        <v>953</v>
      </c>
      <c r="Q317" s="5"/>
      <c r="R317" s="5"/>
      <c r="S317" s="5"/>
      <c r="T317" s="5"/>
      <c r="U317" s="5"/>
      <c r="V317" s="5"/>
      <c r="W317" s="5"/>
      <c r="X317" s="5"/>
      <c r="Y317" s="5"/>
      <c r="Z317" s="5"/>
    </row>
    <row r="318" spans="1:26" ht="31.5" customHeight="1">
      <c r="A318" s="134"/>
      <c r="B318" s="135"/>
      <c r="C318" s="137"/>
      <c r="D318" s="458"/>
      <c r="E318" s="651"/>
      <c r="F318" s="14" t="s">
        <v>4</v>
      </c>
      <c r="G318" s="98" t="s">
        <v>114</v>
      </c>
      <c r="H318" s="788" t="s">
        <v>1128</v>
      </c>
      <c r="I318" s="657"/>
      <c r="J318" s="651"/>
      <c r="K318" s="651"/>
      <c r="L318" s="651"/>
      <c r="M318" s="651"/>
      <c r="N318" s="651"/>
      <c r="O318" s="651"/>
      <c r="P318" s="51" t="s">
        <v>955</v>
      </c>
      <c r="Q318" s="5"/>
      <c r="R318" s="5"/>
      <c r="S318" s="5"/>
      <c r="T318" s="5"/>
      <c r="U318" s="5"/>
      <c r="V318" s="5"/>
      <c r="W318" s="5"/>
      <c r="X318" s="5"/>
      <c r="Y318" s="5"/>
      <c r="Z318" s="5"/>
    </row>
    <row r="319" spans="1:26" ht="37.5" customHeight="1">
      <c r="A319" s="134"/>
      <c r="B319" s="135"/>
      <c r="C319" s="137"/>
      <c r="D319" s="458"/>
      <c r="E319" s="651"/>
      <c r="F319" s="14" t="s">
        <v>915</v>
      </c>
      <c r="G319" s="98" t="s">
        <v>114</v>
      </c>
      <c r="H319" s="788" t="s">
        <v>1129</v>
      </c>
      <c r="I319" s="657"/>
      <c r="J319" s="651"/>
      <c r="K319" s="651"/>
      <c r="L319" s="651"/>
      <c r="M319" s="651"/>
      <c r="N319" s="651"/>
      <c r="O319" s="651"/>
      <c r="P319" s="51" t="s">
        <v>916</v>
      </c>
      <c r="Q319" s="5"/>
      <c r="R319" s="5"/>
      <c r="S319" s="5"/>
      <c r="T319" s="5"/>
      <c r="U319" s="5"/>
      <c r="V319" s="5"/>
      <c r="W319" s="5"/>
      <c r="X319" s="5"/>
      <c r="Y319" s="5"/>
      <c r="Z319" s="5"/>
    </row>
    <row r="320" spans="1:26" ht="35.25" customHeight="1">
      <c r="A320" s="134"/>
      <c r="B320" s="135"/>
      <c r="C320" s="137"/>
      <c r="D320" s="458"/>
      <c r="E320" s="651"/>
      <c r="F320" s="14" t="s">
        <v>965</v>
      </c>
      <c r="G320" s="98" t="s">
        <v>114</v>
      </c>
      <c r="H320" s="788" t="s">
        <v>1130</v>
      </c>
      <c r="I320" s="657"/>
      <c r="J320" s="651"/>
      <c r="K320" s="651"/>
      <c r="L320" s="651"/>
      <c r="M320" s="651"/>
      <c r="N320" s="651"/>
      <c r="O320" s="651"/>
      <c r="P320" s="51" t="s">
        <v>1037</v>
      </c>
      <c r="Q320" s="5"/>
      <c r="R320" s="5"/>
      <c r="S320" s="5"/>
      <c r="T320" s="5"/>
      <c r="U320" s="5"/>
      <c r="V320" s="5"/>
      <c r="W320" s="5"/>
      <c r="X320" s="5"/>
      <c r="Y320" s="5"/>
      <c r="Z320" s="5"/>
    </row>
    <row r="321" spans="1:26" ht="33" customHeight="1">
      <c r="A321" s="134"/>
      <c r="B321" s="135"/>
      <c r="C321" s="137"/>
      <c r="D321" s="458"/>
      <c r="E321" s="651"/>
      <c r="F321" s="14" t="s">
        <v>970</v>
      </c>
      <c r="G321" s="98" t="s">
        <v>114</v>
      </c>
      <c r="H321" s="787" t="s">
        <v>1038</v>
      </c>
      <c r="I321" s="657"/>
      <c r="J321" s="651"/>
      <c r="K321" s="651"/>
      <c r="L321" s="651"/>
      <c r="M321" s="651"/>
      <c r="N321" s="651"/>
      <c r="O321" s="651"/>
      <c r="P321" s="51" t="s">
        <v>973</v>
      </c>
      <c r="Q321" s="5"/>
      <c r="R321" s="5"/>
      <c r="S321" s="5"/>
      <c r="T321" s="5"/>
      <c r="U321" s="5"/>
      <c r="V321" s="5"/>
      <c r="W321" s="5"/>
      <c r="X321" s="5"/>
      <c r="Y321" s="5"/>
      <c r="Z321" s="5"/>
    </row>
    <row r="322" spans="1:26" ht="15.75" customHeight="1">
      <c r="A322" s="134"/>
      <c r="B322" s="135"/>
      <c r="C322" s="137"/>
      <c r="D322" s="458"/>
      <c r="E322" s="652"/>
      <c r="F322" s="14" t="s">
        <v>972</v>
      </c>
      <c r="G322" s="98" t="s">
        <v>114</v>
      </c>
      <c r="H322" s="787" t="s">
        <v>1076</v>
      </c>
      <c r="I322" s="657"/>
      <c r="J322" s="652"/>
      <c r="K322" s="652"/>
      <c r="L322" s="652"/>
      <c r="M322" s="652"/>
      <c r="N322" s="652"/>
      <c r="O322" s="652"/>
      <c r="P322" s="51" t="s">
        <v>976</v>
      </c>
      <c r="Q322" s="5"/>
      <c r="R322" s="5"/>
      <c r="S322" s="5"/>
      <c r="T322" s="5"/>
      <c r="U322" s="5"/>
      <c r="V322" s="5"/>
      <c r="W322" s="5"/>
      <c r="X322" s="5"/>
      <c r="Y322" s="5"/>
      <c r="Z322" s="5"/>
    </row>
    <row r="323" spans="1:26" ht="42" customHeight="1">
      <c r="A323" s="134"/>
      <c r="B323" s="135"/>
      <c r="C323" s="137"/>
      <c r="D323" s="458"/>
      <c r="E323" s="789" t="s">
        <v>1131</v>
      </c>
      <c r="F323" s="14" t="s">
        <v>931</v>
      </c>
      <c r="G323" s="98" t="s">
        <v>114</v>
      </c>
      <c r="H323" s="787" t="s">
        <v>1132</v>
      </c>
      <c r="I323" s="657"/>
      <c r="J323" s="700" t="s">
        <v>1133</v>
      </c>
      <c r="K323" s="700" t="s">
        <v>934</v>
      </c>
      <c r="L323" s="700">
        <v>1</v>
      </c>
      <c r="M323" s="807">
        <v>2.56</v>
      </c>
      <c r="N323" s="700">
        <f>L323*M323</f>
        <v>2.56</v>
      </c>
      <c r="O323" s="700"/>
      <c r="P323" s="51" t="s">
        <v>909</v>
      </c>
      <c r="Q323" s="5"/>
      <c r="R323" s="5"/>
      <c r="S323" s="5"/>
      <c r="T323" s="5"/>
      <c r="U323" s="5"/>
      <c r="V323" s="5"/>
      <c r="W323" s="5"/>
      <c r="X323" s="5"/>
      <c r="Y323" s="5"/>
      <c r="Z323" s="5"/>
    </row>
    <row r="324" spans="1:26" ht="21" customHeight="1">
      <c r="A324" s="134"/>
      <c r="B324" s="135"/>
      <c r="C324" s="137"/>
      <c r="D324" s="458"/>
      <c r="E324" s="651"/>
      <c r="F324" s="14" t="s">
        <v>922</v>
      </c>
      <c r="G324" s="98" t="s">
        <v>114</v>
      </c>
      <c r="H324" s="787" t="s">
        <v>977</v>
      </c>
      <c r="I324" s="657"/>
      <c r="J324" s="651"/>
      <c r="K324" s="651"/>
      <c r="L324" s="651"/>
      <c r="M324" s="651"/>
      <c r="N324" s="651"/>
      <c r="O324" s="651"/>
      <c r="P324" s="51" t="s">
        <v>909</v>
      </c>
      <c r="Q324" s="5"/>
      <c r="R324" s="5"/>
      <c r="S324" s="5"/>
      <c r="T324" s="5"/>
      <c r="U324" s="5"/>
      <c r="V324" s="5"/>
      <c r="W324" s="5"/>
      <c r="X324" s="5"/>
      <c r="Y324" s="5"/>
      <c r="Z324" s="5"/>
    </row>
    <row r="325" spans="1:26" ht="21" customHeight="1">
      <c r="A325" s="134"/>
      <c r="B325" s="135"/>
      <c r="C325" s="137"/>
      <c r="D325" s="458"/>
      <c r="E325" s="651"/>
      <c r="F325" s="14" t="s">
        <v>936</v>
      </c>
      <c r="G325" s="98" t="s">
        <v>114</v>
      </c>
      <c r="H325" s="787" t="s">
        <v>1066</v>
      </c>
      <c r="I325" s="657"/>
      <c r="J325" s="651"/>
      <c r="K325" s="651"/>
      <c r="L325" s="651"/>
      <c r="M325" s="651"/>
      <c r="N325" s="651"/>
      <c r="O325" s="651"/>
      <c r="P325" s="51" t="s">
        <v>909</v>
      </c>
      <c r="Q325" s="5"/>
      <c r="R325" s="5"/>
      <c r="S325" s="5"/>
      <c r="T325" s="5"/>
      <c r="U325" s="5"/>
      <c r="V325" s="5"/>
      <c r="W325" s="5"/>
      <c r="X325" s="5"/>
      <c r="Y325" s="5"/>
      <c r="Z325" s="5"/>
    </row>
    <row r="326" spans="1:26" ht="21" customHeight="1">
      <c r="A326" s="134"/>
      <c r="B326" s="135"/>
      <c r="C326" s="137"/>
      <c r="D326" s="458"/>
      <c r="E326" s="651"/>
      <c r="F326" s="14" t="s">
        <v>938</v>
      </c>
      <c r="G326" s="98" t="s">
        <v>114</v>
      </c>
      <c r="H326" s="787">
        <v>10</v>
      </c>
      <c r="I326" s="657"/>
      <c r="J326" s="651"/>
      <c r="K326" s="651"/>
      <c r="L326" s="651"/>
      <c r="M326" s="651"/>
      <c r="N326" s="651"/>
      <c r="O326" s="651"/>
      <c r="P326" s="51" t="s">
        <v>909</v>
      </c>
      <c r="Q326" s="5"/>
      <c r="R326" s="5"/>
      <c r="S326" s="5"/>
      <c r="T326" s="5"/>
      <c r="U326" s="5"/>
      <c r="V326" s="5"/>
      <c r="W326" s="5"/>
      <c r="X326" s="5"/>
      <c r="Y326" s="5"/>
      <c r="Z326" s="5"/>
    </row>
    <row r="327" spans="1:26" ht="21" customHeight="1">
      <c r="A327" s="134"/>
      <c r="B327" s="135"/>
      <c r="C327" s="137"/>
      <c r="D327" s="458"/>
      <c r="E327" s="651"/>
      <c r="F327" s="14" t="s">
        <v>939</v>
      </c>
      <c r="G327" s="98" t="s">
        <v>114</v>
      </c>
      <c r="H327" s="787">
        <v>4</v>
      </c>
      <c r="I327" s="657"/>
      <c r="J327" s="651"/>
      <c r="K327" s="651"/>
      <c r="L327" s="651"/>
      <c r="M327" s="651"/>
      <c r="N327" s="651"/>
      <c r="O327" s="651"/>
      <c r="P327" s="51" t="s">
        <v>940</v>
      </c>
      <c r="Q327" s="5"/>
      <c r="R327" s="5"/>
      <c r="S327" s="5"/>
      <c r="T327" s="5"/>
      <c r="U327" s="5"/>
      <c r="V327" s="5"/>
      <c r="W327" s="5"/>
      <c r="X327" s="5"/>
      <c r="Y327" s="5"/>
      <c r="Z327" s="5"/>
    </row>
    <row r="328" spans="1:26" ht="21" customHeight="1">
      <c r="A328" s="134"/>
      <c r="B328" s="135"/>
      <c r="C328" s="137"/>
      <c r="D328" s="458"/>
      <c r="E328" s="651"/>
      <c r="F328" s="14" t="s">
        <v>941</v>
      </c>
      <c r="G328" s="98" t="s">
        <v>114</v>
      </c>
      <c r="H328" s="796" t="s">
        <v>1134</v>
      </c>
      <c r="I328" s="657"/>
      <c r="J328" s="651"/>
      <c r="K328" s="651"/>
      <c r="L328" s="651"/>
      <c r="M328" s="651"/>
      <c r="N328" s="651"/>
      <c r="O328" s="651"/>
      <c r="P328" s="51" t="s">
        <v>909</v>
      </c>
      <c r="Q328" s="5"/>
      <c r="R328" s="5"/>
      <c r="S328" s="5"/>
      <c r="T328" s="5"/>
      <c r="U328" s="5"/>
      <c r="V328" s="5"/>
      <c r="W328" s="5"/>
      <c r="X328" s="5"/>
      <c r="Y328" s="5"/>
      <c r="Z328" s="5"/>
    </row>
    <row r="329" spans="1:26" ht="21" customHeight="1">
      <c r="A329" s="134"/>
      <c r="B329" s="135"/>
      <c r="C329" s="137"/>
      <c r="D329" s="458"/>
      <c r="E329" s="651"/>
      <c r="F329" s="14" t="s">
        <v>943</v>
      </c>
      <c r="G329" s="98" t="s">
        <v>114</v>
      </c>
      <c r="H329" s="787" t="s">
        <v>1135</v>
      </c>
      <c r="I329" s="657"/>
      <c r="J329" s="651"/>
      <c r="K329" s="651"/>
      <c r="L329" s="651"/>
      <c r="M329" s="651"/>
      <c r="N329" s="651"/>
      <c r="O329" s="651"/>
      <c r="P329" s="51" t="s">
        <v>909</v>
      </c>
      <c r="Q329" s="5"/>
      <c r="R329" s="5"/>
      <c r="S329" s="5"/>
      <c r="T329" s="5"/>
      <c r="U329" s="5"/>
      <c r="V329" s="5"/>
      <c r="W329" s="5"/>
      <c r="X329" s="5"/>
      <c r="Y329" s="5"/>
      <c r="Z329" s="5"/>
    </row>
    <row r="330" spans="1:26" ht="21" customHeight="1">
      <c r="A330" s="134"/>
      <c r="B330" s="135"/>
      <c r="C330" s="137"/>
      <c r="D330" s="458"/>
      <c r="E330" s="651"/>
      <c r="F330" s="14" t="s">
        <v>945</v>
      </c>
      <c r="G330" s="98" t="s">
        <v>114</v>
      </c>
      <c r="H330" s="787" t="s">
        <v>1069</v>
      </c>
      <c r="I330" s="657"/>
      <c r="J330" s="651"/>
      <c r="K330" s="651"/>
      <c r="L330" s="651"/>
      <c r="M330" s="651"/>
      <c r="N330" s="651"/>
      <c r="O330" s="651"/>
      <c r="P330" s="51" t="s">
        <v>909</v>
      </c>
      <c r="Q330" s="5"/>
      <c r="R330" s="5"/>
      <c r="S330" s="5"/>
      <c r="T330" s="5"/>
      <c r="U330" s="5"/>
      <c r="V330" s="5"/>
      <c r="W330" s="5"/>
      <c r="X330" s="5"/>
      <c r="Y330" s="5"/>
      <c r="Z330" s="5"/>
    </row>
    <row r="331" spans="1:26" ht="21" customHeight="1">
      <c r="A331" s="134"/>
      <c r="B331" s="135"/>
      <c r="C331" s="137"/>
      <c r="D331" s="458"/>
      <c r="E331" s="651"/>
      <c r="F331" s="14" t="s">
        <v>912</v>
      </c>
      <c r="G331" s="98" t="s">
        <v>114</v>
      </c>
      <c r="H331" s="787" t="s">
        <v>1046</v>
      </c>
      <c r="I331" s="657"/>
      <c r="J331" s="651"/>
      <c r="K331" s="651"/>
      <c r="L331" s="651"/>
      <c r="M331" s="651"/>
      <c r="N331" s="651"/>
      <c r="O331" s="651"/>
      <c r="P331" s="51" t="s">
        <v>909</v>
      </c>
      <c r="Q331" s="5"/>
      <c r="R331" s="5"/>
      <c r="S331" s="5"/>
      <c r="T331" s="5"/>
      <c r="U331" s="5"/>
      <c r="V331" s="5"/>
      <c r="W331" s="5"/>
      <c r="X331" s="5"/>
      <c r="Y331" s="5"/>
      <c r="Z331" s="5"/>
    </row>
    <row r="332" spans="1:26" ht="21" customHeight="1">
      <c r="A332" s="134"/>
      <c r="B332" s="135"/>
      <c r="C332" s="137"/>
      <c r="D332" s="458"/>
      <c r="E332" s="651"/>
      <c r="F332" s="14" t="s">
        <v>948</v>
      </c>
      <c r="G332" s="98" t="s">
        <v>114</v>
      </c>
      <c r="H332" s="788" t="s">
        <v>1136</v>
      </c>
      <c r="I332" s="657"/>
      <c r="J332" s="651"/>
      <c r="K332" s="651"/>
      <c r="L332" s="651"/>
      <c r="M332" s="651"/>
      <c r="N332" s="651"/>
      <c r="O332" s="651"/>
      <c r="P332" s="51" t="s">
        <v>1137</v>
      </c>
      <c r="Q332" s="5"/>
      <c r="R332" s="5"/>
      <c r="S332" s="5"/>
      <c r="T332" s="5"/>
      <c r="U332" s="5"/>
      <c r="V332" s="5"/>
      <c r="W332" s="5"/>
      <c r="X332" s="5"/>
      <c r="Y332" s="5"/>
      <c r="Z332" s="5"/>
    </row>
    <row r="333" spans="1:26" ht="21" customHeight="1">
      <c r="A333" s="134"/>
      <c r="B333" s="135"/>
      <c r="C333" s="137"/>
      <c r="D333" s="458"/>
      <c r="E333" s="651"/>
      <c r="F333" s="14" t="s">
        <v>951</v>
      </c>
      <c r="G333" s="98" t="s">
        <v>114</v>
      </c>
      <c r="H333" s="788" t="s">
        <v>1138</v>
      </c>
      <c r="I333" s="657"/>
      <c r="J333" s="651"/>
      <c r="K333" s="651"/>
      <c r="L333" s="651"/>
      <c r="M333" s="651"/>
      <c r="N333" s="651"/>
      <c r="O333" s="651"/>
      <c r="P333" s="51" t="s">
        <v>953</v>
      </c>
      <c r="Q333" s="5"/>
      <c r="R333" s="5"/>
      <c r="S333" s="5"/>
      <c r="T333" s="5"/>
      <c r="U333" s="5"/>
      <c r="V333" s="5"/>
      <c r="W333" s="5"/>
      <c r="X333" s="5"/>
      <c r="Y333" s="5"/>
      <c r="Z333" s="5"/>
    </row>
    <row r="334" spans="1:26" ht="21" customHeight="1">
      <c r="A334" s="134"/>
      <c r="B334" s="135"/>
      <c r="C334" s="137"/>
      <c r="D334" s="458"/>
      <c r="E334" s="651"/>
      <c r="F334" s="14" t="s">
        <v>4</v>
      </c>
      <c r="G334" s="98" t="s">
        <v>114</v>
      </c>
      <c r="H334" s="788" t="s">
        <v>1139</v>
      </c>
      <c r="I334" s="657"/>
      <c r="J334" s="651"/>
      <c r="K334" s="651"/>
      <c r="L334" s="651"/>
      <c r="M334" s="651"/>
      <c r="N334" s="651"/>
      <c r="O334" s="651"/>
      <c r="P334" s="51" t="s">
        <v>955</v>
      </c>
      <c r="Q334" s="5"/>
      <c r="R334" s="5"/>
      <c r="S334" s="5"/>
      <c r="T334" s="5"/>
      <c r="U334" s="5"/>
      <c r="V334" s="5"/>
      <c r="W334" s="5"/>
      <c r="X334" s="5"/>
      <c r="Y334" s="5"/>
      <c r="Z334" s="5"/>
    </row>
    <row r="335" spans="1:26" ht="36.75" customHeight="1">
      <c r="A335" s="134"/>
      <c r="B335" s="135"/>
      <c r="C335" s="137"/>
      <c r="D335" s="458"/>
      <c r="E335" s="651"/>
      <c r="F335" s="14" t="s">
        <v>915</v>
      </c>
      <c r="G335" s="98" t="s">
        <v>114</v>
      </c>
      <c r="H335" s="788" t="s">
        <v>1140</v>
      </c>
      <c r="I335" s="657"/>
      <c r="J335" s="651"/>
      <c r="K335" s="651"/>
      <c r="L335" s="651"/>
      <c r="M335" s="651"/>
      <c r="N335" s="651"/>
      <c r="O335" s="651"/>
      <c r="P335" s="51" t="s">
        <v>916</v>
      </c>
      <c r="Q335" s="5"/>
      <c r="R335" s="5"/>
      <c r="S335" s="5"/>
      <c r="T335" s="5"/>
      <c r="U335" s="5"/>
      <c r="V335" s="5"/>
      <c r="W335" s="5"/>
      <c r="X335" s="5"/>
      <c r="Y335" s="5"/>
      <c r="Z335" s="5"/>
    </row>
    <row r="336" spans="1:26" ht="49.5" customHeight="1">
      <c r="A336" s="134"/>
      <c r="B336" s="135"/>
      <c r="C336" s="137"/>
      <c r="D336" s="458"/>
      <c r="E336" s="651"/>
      <c r="F336" s="14" t="s">
        <v>965</v>
      </c>
      <c r="G336" s="98" t="s">
        <v>114</v>
      </c>
      <c r="H336" s="788" t="s">
        <v>1141</v>
      </c>
      <c r="I336" s="657"/>
      <c r="J336" s="651"/>
      <c r="K336" s="651"/>
      <c r="L336" s="651"/>
      <c r="M336" s="651"/>
      <c r="N336" s="651"/>
      <c r="O336" s="651"/>
      <c r="P336" s="51" t="s">
        <v>1037</v>
      </c>
      <c r="Q336" s="5"/>
      <c r="R336" s="5"/>
      <c r="S336" s="5"/>
      <c r="T336" s="5"/>
      <c r="U336" s="5"/>
      <c r="V336" s="5"/>
      <c r="W336" s="5"/>
      <c r="X336" s="5"/>
      <c r="Y336" s="5"/>
      <c r="Z336" s="5"/>
    </row>
    <row r="337" spans="1:26" ht="31.5" customHeight="1">
      <c r="A337" s="134"/>
      <c r="B337" s="135"/>
      <c r="C337" s="137"/>
      <c r="D337" s="458"/>
      <c r="E337" s="651"/>
      <c r="F337" s="14" t="s">
        <v>970</v>
      </c>
      <c r="G337" s="98" t="s">
        <v>114</v>
      </c>
      <c r="H337" s="787" t="s">
        <v>1038</v>
      </c>
      <c r="I337" s="657"/>
      <c r="J337" s="651"/>
      <c r="K337" s="651"/>
      <c r="L337" s="651"/>
      <c r="M337" s="651"/>
      <c r="N337" s="651"/>
      <c r="O337" s="651"/>
      <c r="P337" s="51" t="s">
        <v>973</v>
      </c>
      <c r="Q337" s="5"/>
      <c r="R337" s="5"/>
      <c r="S337" s="5"/>
      <c r="T337" s="5"/>
      <c r="U337" s="5"/>
      <c r="V337" s="5"/>
      <c r="W337" s="5"/>
      <c r="X337" s="5"/>
      <c r="Y337" s="5"/>
      <c r="Z337" s="5"/>
    </row>
    <row r="338" spans="1:26" ht="15.75" customHeight="1">
      <c r="A338" s="134"/>
      <c r="B338" s="135"/>
      <c r="C338" s="137"/>
      <c r="D338" s="458"/>
      <c r="E338" s="652"/>
      <c r="F338" s="14" t="s">
        <v>972</v>
      </c>
      <c r="G338" s="98" t="s">
        <v>114</v>
      </c>
      <c r="H338" s="787" t="s">
        <v>1076</v>
      </c>
      <c r="I338" s="657"/>
      <c r="J338" s="652"/>
      <c r="K338" s="652"/>
      <c r="L338" s="652"/>
      <c r="M338" s="652"/>
      <c r="N338" s="652"/>
      <c r="O338" s="652"/>
      <c r="P338" s="51" t="s">
        <v>976</v>
      </c>
      <c r="Q338" s="5"/>
      <c r="R338" s="5"/>
      <c r="S338" s="5"/>
      <c r="T338" s="5"/>
      <c r="U338" s="5"/>
      <c r="V338" s="5"/>
      <c r="W338" s="5"/>
      <c r="X338" s="5"/>
      <c r="Y338" s="5"/>
      <c r="Z338" s="5"/>
    </row>
    <row r="339" spans="1:26" ht="54.75" customHeight="1">
      <c r="A339" s="134"/>
      <c r="B339" s="135"/>
      <c r="C339" s="137"/>
      <c r="D339" s="458"/>
      <c r="E339" s="789" t="s">
        <v>1142</v>
      </c>
      <c r="F339" s="14" t="s">
        <v>931</v>
      </c>
      <c r="G339" s="98" t="s">
        <v>114</v>
      </c>
      <c r="H339" s="787" t="s">
        <v>1143</v>
      </c>
      <c r="I339" s="657"/>
      <c r="J339" s="700" t="s">
        <v>1144</v>
      </c>
      <c r="K339" s="700" t="s">
        <v>934</v>
      </c>
      <c r="L339" s="700">
        <v>1</v>
      </c>
      <c r="M339" s="807">
        <v>7.7</v>
      </c>
      <c r="N339" s="700">
        <f>L339*M339</f>
        <v>7.7</v>
      </c>
      <c r="O339" s="700"/>
      <c r="P339" s="51" t="s">
        <v>909</v>
      </c>
      <c r="Q339" s="5"/>
      <c r="R339" s="5"/>
      <c r="S339" s="5"/>
      <c r="T339" s="5"/>
      <c r="U339" s="5"/>
      <c r="V339" s="5"/>
      <c r="W339" s="5"/>
      <c r="X339" s="5"/>
      <c r="Y339" s="5"/>
      <c r="Z339" s="5"/>
    </row>
    <row r="340" spans="1:26" ht="21" customHeight="1">
      <c r="A340" s="134"/>
      <c r="B340" s="135"/>
      <c r="C340" s="137"/>
      <c r="D340" s="458"/>
      <c r="E340" s="651"/>
      <c r="F340" s="14" t="s">
        <v>922</v>
      </c>
      <c r="G340" s="98" t="s">
        <v>114</v>
      </c>
      <c r="H340" s="787" t="s">
        <v>977</v>
      </c>
      <c r="I340" s="657"/>
      <c r="J340" s="651"/>
      <c r="K340" s="651"/>
      <c r="L340" s="651"/>
      <c r="M340" s="651"/>
      <c r="N340" s="651"/>
      <c r="O340" s="651"/>
      <c r="P340" s="51" t="s">
        <v>909</v>
      </c>
      <c r="Q340" s="5"/>
      <c r="R340" s="5"/>
      <c r="S340" s="5"/>
      <c r="T340" s="5"/>
      <c r="U340" s="5"/>
      <c r="V340" s="5"/>
      <c r="W340" s="5"/>
      <c r="X340" s="5"/>
      <c r="Y340" s="5"/>
      <c r="Z340" s="5"/>
    </row>
    <row r="341" spans="1:26" ht="21" customHeight="1">
      <c r="A341" s="134"/>
      <c r="B341" s="135"/>
      <c r="C341" s="137"/>
      <c r="D341" s="458"/>
      <c r="E341" s="651"/>
      <c r="F341" s="14" t="s">
        <v>936</v>
      </c>
      <c r="G341" s="98" t="s">
        <v>114</v>
      </c>
      <c r="H341" s="787" t="s">
        <v>1066</v>
      </c>
      <c r="I341" s="657"/>
      <c r="J341" s="651"/>
      <c r="K341" s="651"/>
      <c r="L341" s="651"/>
      <c r="M341" s="651"/>
      <c r="N341" s="651"/>
      <c r="O341" s="651"/>
      <c r="P341" s="51" t="s">
        <v>909</v>
      </c>
      <c r="Q341" s="5"/>
      <c r="R341" s="5"/>
      <c r="S341" s="5"/>
      <c r="T341" s="5"/>
      <c r="U341" s="5"/>
      <c r="V341" s="5"/>
      <c r="W341" s="5"/>
      <c r="X341" s="5"/>
      <c r="Y341" s="5"/>
      <c r="Z341" s="5"/>
    </row>
    <row r="342" spans="1:26" ht="21" customHeight="1">
      <c r="A342" s="134"/>
      <c r="B342" s="135"/>
      <c r="C342" s="137"/>
      <c r="D342" s="458"/>
      <c r="E342" s="651"/>
      <c r="F342" s="14" t="s">
        <v>938</v>
      </c>
      <c r="G342" s="98" t="s">
        <v>114</v>
      </c>
      <c r="H342" s="787">
        <v>9</v>
      </c>
      <c r="I342" s="657"/>
      <c r="J342" s="651"/>
      <c r="K342" s="651"/>
      <c r="L342" s="651"/>
      <c r="M342" s="651"/>
      <c r="N342" s="651"/>
      <c r="O342" s="651"/>
      <c r="P342" s="51" t="s">
        <v>909</v>
      </c>
      <c r="Q342" s="5"/>
      <c r="R342" s="5"/>
      <c r="S342" s="5"/>
      <c r="T342" s="5"/>
      <c r="U342" s="5"/>
      <c r="V342" s="5"/>
      <c r="W342" s="5"/>
      <c r="X342" s="5"/>
      <c r="Y342" s="5"/>
      <c r="Z342" s="5"/>
    </row>
    <row r="343" spans="1:26" ht="21" customHeight="1">
      <c r="A343" s="134"/>
      <c r="B343" s="135"/>
      <c r="C343" s="137"/>
      <c r="D343" s="458"/>
      <c r="E343" s="651"/>
      <c r="F343" s="14" t="s">
        <v>939</v>
      </c>
      <c r="G343" s="98" t="s">
        <v>114</v>
      </c>
      <c r="H343" s="787">
        <v>3</v>
      </c>
      <c r="I343" s="657"/>
      <c r="J343" s="651"/>
      <c r="K343" s="651"/>
      <c r="L343" s="651"/>
      <c r="M343" s="651"/>
      <c r="N343" s="651"/>
      <c r="O343" s="651"/>
      <c r="P343" s="51" t="s">
        <v>940</v>
      </c>
      <c r="Q343" s="5"/>
      <c r="R343" s="5"/>
      <c r="S343" s="5"/>
      <c r="T343" s="5"/>
      <c r="U343" s="5"/>
      <c r="V343" s="5"/>
      <c r="W343" s="5"/>
      <c r="X343" s="5"/>
      <c r="Y343" s="5"/>
      <c r="Z343" s="5"/>
    </row>
    <row r="344" spans="1:26" ht="21" customHeight="1">
      <c r="A344" s="134"/>
      <c r="B344" s="135"/>
      <c r="C344" s="137"/>
      <c r="D344" s="458"/>
      <c r="E344" s="651"/>
      <c r="F344" s="14" t="s">
        <v>941</v>
      </c>
      <c r="G344" s="98" t="s">
        <v>114</v>
      </c>
      <c r="H344" s="796" t="s">
        <v>1145</v>
      </c>
      <c r="I344" s="657"/>
      <c r="J344" s="651"/>
      <c r="K344" s="651"/>
      <c r="L344" s="651"/>
      <c r="M344" s="651"/>
      <c r="N344" s="651"/>
      <c r="O344" s="651"/>
      <c r="P344" s="51" t="s">
        <v>909</v>
      </c>
      <c r="Q344" s="5"/>
      <c r="R344" s="5"/>
      <c r="S344" s="5"/>
      <c r="T344" s="5"/>
      <c r="U344" s="5"/>
      <c r="V344" s="5"/>
      <c r="W344" s="5"/>
      <c r="X344" s="5"/>
      <c r="Y344" s="5"/>
      <c r="Z344" s="5"/>
    </row>
    <row r="345" spans="1:26" ht="21" customHeight="1">
      <c r="A345" s="134"/>
      <c r="B345" s="135"/>
      <c r="C345" s="137"/>
      <c r="D345" s="458"/>
      <c r="E345" s="651"/>
      <c r="F345" s="14" t="s">
        <v>943</v>
      </c>
      <c r="G345" s="98" t="s">
        <v>114</v>
      </c>
      <c r="H345" s="787" t="s">
        <v>1146</v>
      </c>
      <c r="I345" s="657"/>
      <c r="J345" s="651"/>
      <c r="K345" s="651"/>
      <c r="L345" s="651"/>
      <c r="M345" s="651"/>
      <c r="N345" s="651"/>
      <c r="O345" s="651"/>
      <c r="P345" s="51" t="s">
        <v>909</v>
      </c>
      <c r="Q345" s="5"/>
      <c r="R345" s="5"/>
      <c r="S345" s="5"/>
      <c r="T345" s="5"/>
      <c r="U345" s="5"/>
      <c r="V345" s="5"/>
      <c r="W345" s="5"/>
      <c r="X345" s="5"/>
      <c r="Y345" s="5"/>
      <c r="Z345" s="5"/>
    </row>
    <row r="346" spans="1:26" ht="21" customHeight="1">
      <c r="A346" s="134"/>
      <c r="B346" s="135"/>
      <c r="C346" s="137"/>
      <c r="D346" s="458"/>
      <c r="E346" s="651"/>
      <c r="F346" s="14" t="s">
        <v>945</v>
      </c>
      <c r="G346" s="98" t="s">
        <v>114</v>
      </c>
      <c r="H346" s="787" t="s">
        <v>1069</v>
      </c>
      <c r="I346" s="657"/>
      <c r="J346" s="651"/>
      <c r="K346" s="651"/>
      <c r="L346" s="651"/>
      <c r="M346" s="651"/>
      <c r="N346" s="651"/>
      <c r="O346" s="651"/>
      <c r="P346" s="51" t="s">
        <v>909</v>
      </c>
      <c r="Q346" s="5"/>
      <c r="R346" s="5"/>
      <c r="S346" s="5"/>
      <c r="T346" s="5"/>
      <c r="U346" s="5"/>
      <c r="V346" s="5"/>
      <c r="W346" s="5"/>
      <c r="X346" s="5"/>
      <c r="Y346" s="5"/>
      <c r="Z346" s="5"/>
    </row>
    <row r="347" spans="1:26" ht="21" customHeight="1">
      <c r="A347" s="134"/>
      <c r="B347" s="135"/>
      <c r="C347" s="137"/>
      <c r="D347" s="458"/>
      <c r="E347" s="651"/>
      <c r="F347" s="14" t="s">
        <v>912</v>
      </c>
      <c r="G347" s="98" t="s">
        <v>114</v>
      </c>
      <c r="H347" s="787" t="s">
        <v>1046</v>
      </c>
      <c r="I347" s="657"/>
      <c r="J347" s="651"/>
      <c r="K347" s="651"/>
      <c r="L347" s="651"/>
      <c r="M347" s="651"/>
      <c r="N347" s="651"/>
      <c r="O347" s="651"/>
      <c r="P347" s="51" t="s">
        <v>909</v>
      </c>
      <c r="Q347" s="5"/>
      <c r="R347" s="5"/>
      <c r="S347" s="5"/>
      <c r="T347" s="5"/>
      <c r="U347" s="5"/>
      <c r="V347" s="5"/>
      <c r="W347" s="5"/>
      <c r="X347" s="5"/>
      <c r="Y347" s="5"/>
      <c r="Z347" s="5"/>
    </row>
    <row r="348" spans="1:26" ht="21" customHeight="1">
      <c r="A348" s="134"/>
      <c r="B348" s="135"/>
      <c r="C348" s="137"/>
      <c r="D348" s="458"/>
      <c r="E348" s="651"/>
      <c r="F348" s="14" t="s">
        <v>948</v>
      </c>
      <c r="G348" s="98" t="s">
        <v>114</v>
      </c>
      <c r="H348" s="788" t="s">
        <v>1147</v>
      </c>
      <c r="I348" s="657"/>
      <c r="J348" s="651"/>
      <c r="K348" s="651"/>
      <c r="L348" s="651"/>
      <c r="M348" s="651"/>
      <c r="N348" s="651"/>
      <c r="O348" s="651"/>
      <c r="P348" s="51" t="s">
        <v>1148</v>
      </c>
      <c r="Q348" s="5"/>
      <c r="R348" s="5"/>
      <c r="S348" s="5"/>
      <c r="T348" s="5"/>
      <c r="U348" s="5"/>
      <c r="V348" s="5"/>
      <c r="W348" s="5"/>
      <c r="X348" s="5"/>
      <c r="Y348" s="5"/>
      <c r="Z348" s="5"/>
    </row>
    <row r="349" spans="1:26" ht="21" customHeight="1">
      <c r="A349" s="134"/>
      <c r="B349" s="135"/>
      <c r="C349" s="137"/>
      <c r="D349" s="458"/>
      <c r="E349" s="651"/>
      <c r="F349" s="14" t="s">
        <v>951</v>
      </c>
      <c r="G349" s="98" t="s">
        <v>114</v>
      </c>
      <c r="H349" s="788" t="s">
        <v>1149</v>
      </c>
      <c r="I349" s="657"/>
      <c r="J349" s="651"/>
      <c r="K349" s="651"/>
      <c r="L349" s="651"/>
      <c r="M349" s="651"/>
      <c r="N349" s="651"/>
      <c r="O349" s="651"/>
      <c r="P349" s="51" t="s">
        <v>953</v>
      </c>
      <c r="Q349" s="5"/>
      <c r="R349" s="5"/>
      <c r="S349" s="5"/>
      <c r="T349" s="5"/>
      <c r="U349" s="5"/>
      <c r="V349" s="5"/>
      <c r="W349" s="5"/>
      <c r="X349" s="5"/>
      <c r="Y349" s="5"/>
      <c r="Z349" s="5"/>
    </row>
    <row r="350" spans="1:26" ht="21" customHeight="1">
      <c r="A350" s="134"/>
      <c r="B350" s="135"/>
      <c r="C350" s="137"/>
      <c r="D350" s="458"/>
      <c r="E350" s="651"/>
      <c r="F350" s="14" t="s">
        <v>4</v>
      </c>
      <c r="G350" s="98" t="s">
        <v>114</v>
      </c>
      <c r="H350" s="788" t="s">
        <v>1150</v>
      </c>
      <c r="I350" s="657"/>
      <c r="J350" s="651"/>
      <c r="K350" s="651"/>
      <c r="L350" s="651"/>
      <c r="M350" s="651"/>
      <c r="N350" s="651"/>
      <c r="O350" s="651"/>
      <c r="P350" s="51" t="s">
        <v>955</v>
      </c>
      <c r="Q350" s="5"/>
      <c r="R350" s="5"/>
      <c r="S350" s="5"/>
      <c r="T350" s="5"/>
      <c r="U350" s="5"/>
      <c r="V350" s="5"/>
      <c r="W350" s="5"/>
      <c r="X350" s="5"/>
      <c r="Y350" s="5"/>
      <c r="Z350" s="5"/>
    </row>
    <row r="351" spans="1:26" ht="37.5" customHeight="1">
      <c r="A351" s="134"/>
      <c r="B351" s="135"/>
      <c r="C351" s="137"/>
      <c r="D351" s="458"/>
      <c r="E351" s="651"/>
      <c r="F351" s="14" t="s">
        <v>915</v>
      </c>
      <c r="G351" s="98" t="s">
        <v>114</v>
      </c>
      <c r="H351" s="788" t="s">
        <v>1151</v>
      </c>
      <c r="I351" s="657"/>
      <c r="J351" s="651"/>
      <c r="K351" s="651"/>
      <c r="L351" s="651"/>
      <c r="M351" s="651"/>
      <c r="N351" s="651"/>
      <c r="O351" s="651"/>
      <c r="P351" s="51" t="s">
        <v>916</v>
      </c>
      <c r="Q351" s="5"/>
      <c r="R351" s="5"/>
      <c r="S351" s="5"/>
      <c r="T351" s="5"/>
      <c r="U351" s="5"/>
      <c r="V351" s="5"/>
      <c r="W351" s="5"/>
      <c r="X351" s="5"/>
      <c r="Y351" s="5"/>
      <c r="Z351" s="5"/>
    </row>
    <row r="352" spans="1:26" ht="37.5" customHeight="1">
      <c r="A352" s="134"/>
      <c r="B352" s="135"/>
      <c r="C352" s="137"/>
      <c r="D352" s="458"/>
      <c r="E352" s="651"/>
      <c r="F352" s="14" t="s">
        <v>965</v>
      </c>
      <c r="G352" s="98" t="s">
        <v>114</v>
      </c>
      <c r="H352" s="788" t="s">
        <v>1152</v>
      </c>
      <c r="I352" s="657"/>
      <c r="J352" s="651"/>
      <c r="K352" s="651"/>
      <c r="L352" s="651"/>
      <c r="M352" s="651"/>
      <c r="N352" s="651"/>
      <c r="O352" s="651"/>
      <c r="P352" s="51" t="s">
        <v>1037</v>
      </c>
      <c r="Q352" s="5"/>
      <c r="R352" s="5"/>
      <c r="S352" s="5"/>
      <c r="T352" s="5"/>
      <c r="U352" s="5"/>
      <c r="V352" s="5"/>
      <c r="W352" s="5"/>
      <c r="X352" s="5"/>
      <c r="Y352" s="5"/>
      <c r="Z352" s="5"/>
    </row>
    <row r="353" spans="1:26" ht="36" customHeight="1">
      <c r="A353" s="134"/>
      <c r="B353" s="135"/>
      <c r="C353" s="137"/>
      <c r="D353" s="458"/>
      <c r="E353" s="651"/>
      <c r="F353" s="14" t="s">
        <v>970</v>
      </c>
      <c r="G353" s="98" t="s">
        <v>114</v>
      </c>
      <c r="H353" s="787" t="s">
        <v>1038</v>
      </c>
      <c r="I353" s="657"/>
      <c r="J353" s="651"/>
      <c r="K353" s="651"/>
      <c r="L353" s="651"/>
      <c r="M353" s="651"/>
      <c r="N353" s="651"/>
      <c r="O353" s="651"/>
      <c r="P353" s="51" t="s">
        <v>973</v>
      </c>
      <c r="Q353" s="5"/>
      <c r="R353" s="5"/>
      <c r="S353" s="5"/>
      <c r="T353" s="5"/>
      <c r="U353" s="5"/>
      <c r="V353" s="5"/>
      <c r="W353" s="5"/>
      <c r="X353" s="5"/>
      <c r="Y353" s="5"/>
      <c r="Z353" s="5"/>
    </row>
    <row r="354" spans="1:26" ht="15.75" customHeight="1">
      <c r="A354" s="134"/>
      <c r="B354" s="135"/>
      <c r="C354" s="137"/>
      <c r="D354" s="458"/>
      <c r="E354" s="652"/>
      <c r="F354" s="14" t="s">
        <v>972</v>
      </c>
      <c r="G354" s="98" t="s">
        <v>114</v>
      </c>
      <c r="H354" s="787" t="s">
        <v>1076</v>
      </c>
      <c r="I354" s="657"/>
      <c r="J354" s="652"/>
      <c r="K354" s="652"/>
      <c r="L354" s="652"/>
      <c r="M354" s="652"/>
      <c r="N354" s="652"/>
      <c r="O354" s="652"/>
      <c r="P354" s="51" t="s">
        <v>976</v>
      </c>
      <c r="Q354" s="5"/>
      <c r="R354" s="5"/>
      <c r="S354" s="5"/>
      <c r="T354" s="5"/>
      <c r="U354" s="5"/>
      <c r="V354" s="5"/>
      <c r="W354" s="5"/>
      <c r="X354" s="5"/>
      <c r="Y354" s="5"/>
      <c r="Z354" s="5"/>
    </row>
    <row r="355" spans="1:26" ht="36" customHeight="1">
      <c r="A355" s="134"/>
      <c r="B355" s="135"/>
      <c r="C355" s="137"/>
      <c r="D355" s="458"/>
      <c r="E355" s="789" t="s">
        <v>1153</v>
      </c>
      <c r="F355" s="14" t="s">
        <v>931</v>
      </c>
      <c r="G355" s="98" t="s">
        <v>114</v>
      </c>
      <c r="H355" s="787" t="s">
        <v>1154</v>
      </c>
      <c r="I355" s="657"/>
      <c r="J355" s="803" t="s">
        <v>1155</v>
      </c>
      <c r="K355" s="700" t="s">
        <v>934</v>
      </c>
      <c r="L355" s="700">
        <v>1</v>
      </c>
      <c r="M355" s="807">
        <v>2.9</v>
      </c>
      <c r="N355" s="700">
        <f>L355*M355</f>
        <v>2.9</v>
      </c>
      <c r="O355" s="700"/>
      <c r="P355" s="51" t="s">
        <v>909</v>
      </c>
      <c r="Q355" s="5"/>
      <c r="R355" s="5"/>
      <c r="S355" s="5"/>
      <c r="T355" s="5"/>
      <c r="U355" s="5"/>
      <c r="V355" s="5"/>
      <c r="W355" s="5"/>
      <c r="X355" s="5"/>
      <c r="Y355" s="5"/>
      <c r="Z355" s="5"/>
    </row>
    <row r="356" spans="1:26" ht="21" customHeight="1">
      <c r="A356" s="134"/>
      <c r="B356" s="135"/>
      <c r="C356" s="137"/>
      <c r="D356" s="458"/>
      <c r="E356" s="651"/>
      <c r="F356" s="14" t="s">
        <v>922</v>
      </c>
      <c r="G356" s="98" t="s">
        <v>114</v>
      </c>
      <c r="H356" s="787" t="s">
        <v>977</v>
      </c>
      <c r="I356" s="657"/>
      <c r="J356" s="651"/>
      <c r="K356" s="651"/>
      <c r="L356" s="651"/>
      <c r="M356" s="651"/>
      <c r="N356" s="651"/>
      <c r="O356" s="651"/>
      <c r="P356" s="51" t="s">
        <v>909</v>
      </c>
      <c r="Q356" s="5"/>
      <c r="R356" s="5"/>
      <c r="S356" s="5"/>
      <c r="T356" s="5"/>
      <c r="U356" s="5"/>
      <c r="V356" s="5"/>
      <c r="W356" s="5"/>
      <c r="X356" s="5"/>
      <c r="Y356" s="5"/>
      <c r="Z356" s="5"/>
    </row>
    <row r="357" spans="1:26" ht="21" customHeight="1">
      <c r="A357" s="134"/>
      <c r="B357" s="135"/>
      <c r="C357" s="137"/>
      <c r="D357" s="458"/>
      <c r="E357" s="651"/>
      <c r="F357" s="14" t="s">
        <v>936</v>
      </c>
      <c r="G357" s="98" t="s">
        <v>114</v>
      </c>
      <c r="H357" s="787" t="s">
        <v>1066</v>
      </c>
      <c r="I357" s="657"/>
      <c r="J357" s="651"/>
      <c r="K357" s="651"/>
      <c r="L357" s="651"/>
      <c r="M357" s="651"/>
      <c r="N357" s="651"/>
      <c r="O357" s="651"/>
      <c r="P357" s="51" t="s">
        <v>909</v>
      </c>
      <c r="Q357" s="5"/>
      <c r="R357" s="5"/>
      <c r="S357" s="5"/>
      <c r="T357" s="5"/>
      <c r="U357" s="5"/>
      <c r="V357" s="5"/>
      <c r="W357" s="5"/>
      <c r="X357" s="5"/>
      <c r="Y357" s="5"/>
      <c r="Z357" s="5"/>
    </row>
    <row r="358" spans="1:26" ht="21" customHeight="1">
      <c r="A358" s="134"/>
      <c r="B358" s="135"/>
      <c r="C358" s="137"/>
      <c r="D358" s="458"/>
      <c r="E358" s="651"/>
      <c r="F358" s="14" t="s">
        <v>938</v>
      </c>
      <c r="G358" s="98" t="s">
        <v>114</v>
      </c>
      <c r="H358" s="787">
        <v>7</v>
      </c>
      <c r="I358" s="657"/>
      <c r="J358" s="651"/>
      <c r="K358" s="651"/>
      <c r="L358" s="651"/>
      <c r="M358" s="651"/>
      <c r="N358" s="651"/>
      <c r="O358" s="651"/>
      <c r="P358" s="51" t="s">
        <v>909</v>
      </c>
      <c r="Q358" s="5"/>
      <c r="R358" s="5"/>
      <c r="S358" s="5"/>
      <c r="T358" s="5"/>
      <c r="U358" s="5"/>
      <c r="V358" s="5"/>
      <c r="W358" s="5"/>
      <c r="X358" s="5"/>
      <c r="Y358" s="5"/>
      <c r="Z358" s="5"/>
    </row>
    <row r="359" spans="1:26" ht="21" customHeight="1">
      <c r="A359" s="134"/>
      <c r="B359" s="135"/>
      <c r="C359" s="137"/>
      <c r="D359" s="458"/>
      <c r="E359" s="651"/>
      <c r="F359" s="14" t="s">
        <v>939</v>
      </c>
      <c r="G359" s="98" t="s">
        <v>114</v>
      </c>
      <c r="H359" s="787">
        <v>3</v>
      </c>
      <c r="I359" s="657"/>
      <c r="J359" s="651"/>
      <c r="K359" s="651"/>
      <c r="L359" s="651"/>
      <c r="M359" s="651"/>
      <c r="N359" s="651"/>
      <c r="O359" s="651"/>
      <c r="P359" s="51" t="s">
        <v>940</v>
      </c>
      <c r="Q359" s="5"/>
      <c r="R359" s="5"/>
      <c r="S359" s="5"/>
      <c r="T359" s="5"/>
      <c r="U359" s="5"/>
      <c r="V359" s="5"/>
      <c r="W359" s="5"/>
      <c r="X359" s="5"/>
      <c r="Y359" s="5"/>
      <c r="Z359" s="5"/>
    </row>
    <row r="360" spans="1:26" ht="21" customHeight="1">
      <c r="A360" s="134"/>
      <c r="B360" s="135"/>
      <c r="C360" s="137"/>
      <c r="D360" s="458"/>
      <c r="E360" s="651"/>
      <c r="F360" s="14" t="s">
        <v>941</v>
      </c>
      <c r="G360" s="98" t="s">
        <v>114</v>
      </c>
      <c r="H360" s="796" t="s">
        <v>1113</v>
      </c>
      <c r="I360" s="657"/>
      <c r="J360" s="651"/>
      <c r="K360" s="651"/>
      <c r="L360" s="651"/>
      <c r="M360" s="651"/>
      <c r="N360" s="651"/>
      <c r="O360" s="651"/>
      <c r="P360" s="51" t="s">
        <v>909</v>
      </c>
      <c r="Q360" s="5"/>
      <c r="R360" s="5"/>
      <c r="S360" s="5"/>
      <c r="T360" s="5"/>
      <c r="U360" s="5"/>
      <c r="V360" s="5"/>
      <c r="W360" s="5"/>
      <c r="X360" s="5"/>
      <c r="Y360" s="5"/>
      <c r="Z360" s="5"/>
    </row>
    <row r="361" spans="1:26" ht="21" customHeight="1">
      <c r="A361" s="134"/>
      <c r="B361" s="135"/>
      <c r="C361" s="137"/>
      <c r="D361" s="458"/>
      <c r="E361" s="651"/>
      <c r="F361" s="14" t="s">
        <v>943</v>
      </c>
      <c r="G361" s="98" t="s">
        <v>114</v>
      </c>
      <c r="H361" s="787" t="s">
        <v>1156</v>
      </c>
      <c r="I361" s="657"/>
      <c r="J361" s="651"/>
      <c r="K361" s="651"/>
      <c r="L361" s="651"/>
      <c r="M361" s="651"/>
      <c r="N361" s="651"/>
      <c r="O361" s="651"/>
      <c r="P361" s="51" t="s">
        <v>909</v>
      </c>
      <c r="Q361" s="5"/>
      <c r="R361" s="5"/>
      <c r="S361" s="5"/>
      <c r="T361" s="5"/>
      <c r="U361" s="5"/>
      <c r="V361" s="5"/>
      <c r="W361" s="5"/>
      <c r="X361" s="5"/>
      <c r="Y361" s="5"/>
      <c r="Z361" s="5"/>
    </row>
    <row r="362" spans="1:26" ht="21" customHeight="1">
      <c r="A362" s="134"/>
      <c r="B362" s="135"/>
      <c r="C362" s="137"/>
      <c r="D362" s="458"/>
      <c r="E362" s="651"/>
      <c r="F362" s="14" t="s">
        <v>945</v>
      </c>
      <c r="G362" s="98" t="s">
        <v>114</v>
      </c>
      <c r="H362" s="787" t="s">
        <v>1069</v>
      </c>
      <c r="I362" s="657"/>
      <c r="J362" s="651"/>
      <c r="K362" s="651"/>
      <c r="L362" s="651"/>
      <c r="M362" s="651"/>
      <c r="N362" s="651"/>
      <c r="O362" s="651"/>
      <c r="P362" s="51" t="s">
        <v>909</v>
      </c>
      <c r="Q362" s="5"/>
      <c r="R362" s="5"/>
      <c r="S362" s="5"/>
      <c r="T362" s="5"/>
      <c r="U362" s="5"/>
      <c r="V362" s="5"/>
      <c r="W362" s="5"/>
      <c r="X362" s="5"/>
      <c r="Y362" s="5"/>
      <c r="Z362" s="5"/>
    </row>
    <row r="363" spans="1:26" ht="21" customHeight="1">
      <c r="A363" s="134"/>
      <c r="B363" s="135"/>
      <c r="C363" s="137"/>
      <c r="D363" s="458"/>
      <c r="E363" s="651"/>
      <c r="F363" s="14" t="s">
        <v>912</v>
      </c>
      <c r="G363" s="98" t="s">
        <v>114</v>
      </c>
      <c r="H363" s="787" t="s">
        <v>1046</v>
      </c>
      <c r="I363" s="657"/>
      <c r="J363" s="651"/>
      <c r="K363" s="651"/>
      <c r="L363" s="651"/>
      <c r="M363" s="651"/>
      <c r="N363" s="651"/>
      <c r="O363" s="651"/>
      <c r="P363" s="51" t="s">
        <v>909</v>
      </c>
      <c r="Q363" s="5"/>
      <c r="R363" s="5"/>
      <c r="S363" s="5"/>
      <c r="T363" s="5"/>
      <c r="U363" s="5"/>
      <c r="V363" s="5"/>
      <c r="W363" s="5"/>
      <c r="X363" s="5"/>
      <c r="Y363" s="5"/>
      <c r="Z363" s="5"/>
    </row>
    <row r="364" spans="1:26" ht="21" customHeight="1">
      <c r="A364" s="134"/>
      <c r="B364" s="135"/>
      <c r="C364" s="137"/>
      <c r="D364" s="458"/>
      <c r="E364" s="651"/>
      <c r="F364" s="14" t="s">
        <v>948</v>
      </c>
      <c r="G364" s="98" t="s">
        <v>114</v>
      </c>
      <c r="H364" s="788" t="s">
        <v>1157</v>
      </c>
      <c r="I364" s="657"/>
      <c r="J364" s="651"/>
      <c r="K364" s="651"/>
      <c r="L364" s="651"/>
      <c r="M364" s="651"/>
      <c r="N364" s="651"/>
      <c r="O364" s="651"/>
      <c r="P364" s="51" t="s">
        <v>1158</v>
      </c>
      <c r="Q364" s="5"/>
      <c r="R364" s="5"/>
      <c r="S364" s="5"/>
      <c r="T364" s="5"/>
      <c r="U364" s="5"/>
      <c r="V364" s="5"/>
      <c r="W364" s="5"/>
      <c r="X364" s="5"/>
      <c r="Y364" s="5"/>
      <c r="Z364" s="5"/>
    </row>
    <row r="365" spans="1:26" ht="21" customHeight="1">
      <c r="A365" s="134"/>
      <c r="B365" s="135"/>
      <c r="C365" s="137"/>
      <c r="D365" s="458"/>
      <c r="E365" s="651"/>
      <c r="F365" s="14" t="s">
        <v>951</v>
      </c>
      <c r="G365" s="98" t="s">
        <v>114</v>
      </c>
      <c r="H365" s="788" t="s">
        <v>1159</v>
      </c>
      <c r="I365" s="657"/>
      <c r="J365" s="651"/>
      <c r="K365" s="651"/>
      <c r="L365" s="651"/>
      <c r="M365" s="651"/>
      <c r="N365" s="651"/>
      <c r="O365" s="651"/>
      <c r="P365" s="51" t="s">
        <v>953</v>
      </c>
      <c r="Q365" s="5"/>
      <c r="R365" s="5"/>
      <c r="S365" s="5"/>
      <c r="T365" s="5"/>
      <c r="U365" s="5"/>
      <c r="V365" s="5"/>
      <c r="W365" s="5"/>
      <c r="X365" s="5"/>
      <c r="Y365" s="5"/>
      <c r="Z365" s="5"/>
    </row>
    <row r="366" spans="1:26" ht="21" customHeight="1">
      <c r="A366" s="134"/>
      <c r="B366" s="135"/>
      <c r="C366" s="137"/>
      <c r="D366" s="458"/>
      <c r="E366" s="651"/>
      <c r="F366" s="14" t="s">
        <v>4</v>
      </c>
      <c r="G366" s="98" t="s">
        <v>114</v>
      </c>
      <c r="H366" s="788" t="s">
        <v>1160</v>
      </c>
      <c r="I366" s="657"/>
      <c r="J366" s="651"/>
      <c r="K366" s="651"/>
      <c r="L366" s="651"/>
      <c r="M366" s="651"/>
      <c r="N366" s="651"/>
      <c r="O366" s="651"/>
      <c r="P366" s="51" t="s">
        <v>955</v>
      </c>
      <c r="Q366" s="5"/>
      <c r="R366" s="5"/>
      <c r="S366" s="5"/>
      <c r="T366" s="5"/>
      <c r="U366" s="5"/>
      <c r="V366" s="5"/>
      <c r="W366" s="5"/>
      <c r="X366" s="5"/>
      <c r="Y366" s="5"/>
      <c r="Z366" s="5"/>
    </row>
    <row r="367" spans="1:26" ht="38.25" customHeight="1">
      <c r="A367" s="134"/>
      <c r="B367" s="135"/>
      <c r="C367" s="137"/>
      <c r="D367" s="458"/>
      <c r="E367" s="651"/>
      <c r="F367" s="14" t="s">
        <v>915</v>
      </c>
      <c r="G367" s="98" t="s">
        <v>114</v>
      </c>
      <c r="H367" s="788" t="s">
        <v>1161</v>
      </c>
      <c r="I367" s="657"/>
      <c r="J367" s="651"/>
      <c r="K367" s="651"/>
      <c r="L367" s="651"/>
      <c r="M367" s="651"/>
      <c r="N367" s="651"/>
      <c r="O367" s="651"/>
      <c r="P367" s="51" t="s">
        <v>916</v>
      </c>
      <c r="Q367" s="5"/>
      <c r="R367" s="5"/>
      <c r="S367" s="5"/>
      <c r="T367" s="5"/>
      <c r="U367" s="5"/>
      <c r="V367" s="5"/>
      <c r="W367" s="5"/>
      <c r="X367" s="5"/>
      <c r="Y367" s="5"/>
      <c r="Z367" s="5"/>
    </row>
    <row r="368" spans="1:26" ht="39" customHeight="1">
      <c r="A368" s="134"/>
      <c r="B368" s="135"/>
      <c r="C368" s="137"/>
      <c r="D368" s="458"/>
      <c r="E368" s="651"/>
      <c r="F368" s="14" t="s">
        <v>965</v>
      </c>
      <c r="G368" s="98" t="s">
        <v>114</v>
      </c>
      <c r="H368" s="788" t="s">
        <v>1162</v>
      </c>
      <c r="I368" s="657"/>
      <c r="J368" s="651"/>
      <c r="K368" s="651"/>
      <c r="L368" s="651"/>
      <c r="M368" s="651"/>
      <c r="N368" s="651"/>
      <c r="O368" s="651"/>
      <c r="P368" s="51" t="s">
        <v>1037</v>
      </c>
      <c r="Q368" s="5"/>
      <c r="R368" s="5"/>
      <c r="S368" s="5"/>
      <c r="T368" s="5"/>
      <c r="U368" s="5"/>
      <c r="V368" s="5"/>
      <c r="W368" s="5"/>
      <c r="X368" s="5"/>
      <c r="Y368" s="5"/>
      <c r="Z368" s="5"/>
    </row>
    <row r="369" spans="1:26" ht="37.5" customHeight="1">
      <c r="A369" s="134"/>
      <c r="B369" s="135"/>
      <c r="C369" s="137"/>
      <c r="D369" s="458"/>
      <c r="E369" s="651"/>
      <c r="F369" s="14" t="s">
        <v>970</v>
      </c>
      <c r="G369" s="98" t="s">
        <v>114</v>
      </c>
      <c r="H369" s="787" t="s">
        <v>1038</v>
      </c>
      <c r="I369" s="657"/>
      <c r="J369" s="651"/>
      <c r="K369" s="651"/>
      <c r="L369" s="651"/>
      <c r="M369" s="651"/>
      <c r="N369" s="651"/>
      <c r="O369" s="651"/>
      <c r="P369" s="51" t="s">
        <v>973</v>
      </c>
      <c r="Q369" s="5"/>
      <c r="R369" s="5"/>
      <c r="S369" s="5"/>
      <c r="T369" s="5"/>
      <c r="U369" s="5"/>
      <c r="V369" s="5"/>
      <c r="W369" s="5"/>
      <c r="X369" s="5"/>
      <c r="Y369" s="5"/>
      <c r="Z369" s="5"/>
    </row>
    <row r="370" spans="1:26" ht="15.75" customHeight="1">
      <c r="A370" s="134"/>
      <c r="B370" s="135"/>
      <c r="C370" s="137"/>
      <c r="D370" s="458"/>
      <c r="E370" s="652"/>
      <c r="F370" s="14" t="s">
        <v>972</v>
      </c>
      <c r="G370" s="98" t="s">
        <v>114</v>
      </c>
      <c r="H370" s="787" t="s">
        <v>1076</v>
      </c>
      <c r="I370" s="657"/>
      <c r="J370" s="652"/>
      <c r="K370" s="652"/>
      <c r="L370" s="652"/>
      <c r="M370" s="652"/>
      <c r="N370" s="652"/>
      <c r="O370" s="652"/>
      <c r="P370" s="51" t="s">
        <v>976</v>
      </c>
      <c r="Q370" s="5"/>
      <c r="R370" s="5"/>
      <c r="S370" s="5"/>
      <c r="T370" s="5"/>
      <c r="U370" s="5"/>
      <c r="V370" s="5"/>
      <c r="W370" s="5"/>
      <c r="X370" s="5"/>
      <c r="Y370" s="5"/>
      <c r="Z370" s="5"/>
    </row>
    <row r="371" spans="1:26" ht="28.5" customHeight="1">
      <c r="A371" s="134"/>
      <c r="B371" s="135"/>
      <c r="C371" s="137"/>
      <c r="D371" s="458"/>
      <c r="E371" s="468" t="s">
        <v>1163</v>
      </c>
      <c r="F371" s="14" t="s">
        <v>931</v>
      </c>
      <c r="G371" s="98" t="s">
        <v>114</v>
      </c>
      <c r="H371" s="787" t="s">
        <v>1164</v>
      </c>
      <c r="I371" s="657"/>
      <c r="J371" s="700" t="s">
        <v>1165</v>
      </c>
      <c r="K371" s="700" t="s">
        <v>934</v>
      </c>
      <c r="L371" s="700">
        <v>1</v>
      </c>
      <c r="M371" s="807">
        <v>9.75</v>
      </c>
      <c r="N371" s="700">
        <f>L371*M371</f>
        <v>9.75</v>
      </c>
      <c r="O371" s="700"/>
      <c r="P371" s="51" t="s">
        <v>909</v>
      </c>
      <c r="Q371" s="5"/>
      <c r="R371" s="5"/>
      <c r="S371" s="5"/>
      <c r="T371" s="5"/>
      <c r="U371" s="5"/>
      <c r="V371" s="5"/>
      <c r="W371" s="5"/>
      <c r="X371" s="5"/>
      <c r="Y371" s="5"/>
      <c r="Z371" s="5"/>
    </row>
    <row r="372" spans="1:26" ht="15.75" customHeight="1">
      <c r="A372" s="134"/>
      <c r="B372" s="135"/>
      <c r="C372" s="137"/>
      <c r="D372" s="458"/>
      <c r="E372" s="468"/>
      <c r="F372" s="14" t="s">
        <v>922</v>
      </c>
      <c r="G372" s="98" t="s">
        <v>114</v>
      </c>
      <c r="H372" s="787" t="s">
        <v>935</v>
      </c>
      <c r="I372" s="657"/>
      <c r="J372" s="651"/>
      <c r="K372" s="651"/>
      <c r="L372" s="651"/>
      <c r="M372" s="651"/>
      <c r="N372" s="651"/>
      <c r="O372" s="651"/>
      <c r="P372" s="51" t="s">
        <v>909</v>
      </c>
      <c r="Q372" s="5"/>
      <c r="R372" s="5"/>
      <c r="S372" s="5"/>
      <c r="T372" s="5"/>
      <c r="U372" s="5"/>
      <c r="V372" s="5"/>
      <c r="W372" s="5"/>
      <c r="X372" s="5"/>
      <c r="Y372" s="5"/>
      <c r="Z372" s="5"/>
    </row>
    <row r="373" spans="1:26" ht="15.75" customHeight="1">
      <c r="A373" s="134"/>
      <c r="B373" s="135"/>
      <c r="C373" s="137"/>
      <c r="D373" s="458"/>
      <c r="E373" s="468"/>
      <c r="F373" s="14" t="s">
        <v>936</v>
      </c>
      <c r="G373" s="98" t="s">
        <v>114</v>
      </c>
      <c r="H373" s="787" t="s">
        <v>1166</v>
      </c>
      <c r="I373" s="657"/>
      <c r="J373" s="651"/>
      <c r="K373" s="651"/>
      <c r="L373" s="651"/>
      <c r="M373" s="651"/>
      <c r="N373" s="651"/>
      <c r="O373" s="651"/>
      <c r="P373" s="51" t="s">
        <v>909</v>
      </c>
      <c r="Q373" s="5"/>
      <c r="R373" s="5"/>
      <c r="S373" s="5"/>
      <c r="T373" s="5"/>
      <c r="U373" s="5"/>
      <c r="V373" s="5"/>
      <c r="W373" s="5"/>
      <c r="X373" s="5"/>
      <c r="Y373" s="5"/>
      <c r="Z373" s="5"/>
    </row>
    <row r="374" spans="1:26" ht="15.75" customHeight="1">
      <c r="A374" s="134"/>
      <c r="B374" s="135"/>
      <c r="C374" s="137"/>
      <c r="D374" s="458"/>
      <c r="E374" s="468"/>
      <c r="F374" s="14" t="s">
        <v>938</v>
      </c>
      <c r="G374" s="98" t="s">
        <v>114</v>
      </c>
      <c r="H374" s="787">
        <v>16</v>
      </c>
      <c r="I374" s="657"/>
      <c r="J374" s="651"/>
      <c r="K374" s="651"/>
      <c r="L374" s="651"/>
      <c r="M374" s="651"/>
      <c r="N374" s="651"/>
      <c r="O374" s="651"/>
      <c r="P374" s="51" t="s">
        <v>909</v>
      </c>
      <c r="Q374" s="5"/>
      <c r="R374" s="5"/>
      <c r="S374" s="5"/>
      <c r="T374" s="5"/>
      <c r="U374" s="5"/>
      <c r="V374" s="5"/>
      <c r="W374" s="5"/>
      <c r="X374" s="5"/>
      <c r="Y374" s="5"/>
      <c r="Z374" s="5"/>
    </row>
    <row r="375" spans="1:26" ht="15.75" customHeight="1">
      <c r="A375" s="134"/>
      <c r="B375" s="135"/>
      <c r="C375" s="137"/>
      <c r="D375" s="458"/>
      <c r="E375" s="468"/>
      <c r="F375" s="14" t="s">
        <v>939</v>
      </c>
      <c r="G375" s="98" t="s">
        <v>114</v>
      </c>
      <c r="H375" s="787">
        <v>1</v>
      </c>
      <c r="I375" s="657"/>
      <c r="J375" s="651"/>
      <c r="K375" s="651"/>
      <c r="L375" s="651"/>
      <c r="M375" s="651"/>
      <c r="N375" s="651"/>
      <c r="O375" s="651"/>
      <c r="P375" s="51" t="s">
        <v>940</v>
      </c>
      <c r="Q375" s="5"/>
      <c r="R375" s="5"/>
      <c r="S375" s="5"/>
      <c r="T375" s="5"/>
      <c r="U375" s="5"/>
      <c r="V375" s="5"/>
      <c r="W375" s="5"/>
      <c r="X375" s="5"/>
      <c r="Y375" s="5"/>
      <c r="Z375" s="5"/>
    </row>
    <row r="376" spans="1:26" ht="15.75" customHeight="1">
      <c r="A376" s="134"/>
      <c r="B376" s="135"/>
      <c r="C376" s="137"/>
      <c r="D376" s="458"/>
      <c r="E376" s="468"/>
      <c r="F376" s="14" t="s">
        <v>941</v>
      </c>
      <c r="G376" s="98" t="s">
        <v>114</v>
      </c>
      <c r="H376" s="796" t="s">
        <v>1167</v>
      </c>
      <c r="I376" s="657"/>
      <c r="J376" s="651"/>
      <c r="K376" s="651"/>
      <c r="L376" s="651"/>
      <c r="M376" s="651"/>
      <c r="N376" s="651"/>
      <c r="O376" s="651"/>
      <c r="P376" s="51" t="s">
        <v>909</v>
      </c>
      <c r="Q376" s="5"/>
      <c r="R376" s="5"/>
      <c r="S376" s="5"/>
      <c r="T376" s="5"/>
      <c r="U376" s="5"/>
      <c r="V376" s="5"/>
      <c r="W376" s="5"/>
      <c r="X376" s="5"/>
      <c r="Y376" s="5"/>
      <c r="Z376" s="5"/>
    </row>
    <row r="377" spans="1:26" ht="15.75" customHeight="1">
      <c r="A377" s="134"/>
      <c r="B377" s="135"/>
      <c r="C377" s="137"/>
      <c r="D377" s="458"/>
      <c r="E377" s="468"/>
      <c r="F377" s="14" t="s">
        <v>943</v>
      </c>
      <c r="G377" s="98" t="s">
        <v>114</v>
      </c>
      <c r="H377" s="787" t="s">
        <v>1168</v>
      </c>
      <c r="I377" s="657"/>
      <c r="J377" s="651"/>
      <c r="K377" s="651"/>
      <c r="L377" s="651"/>
      <c r="M377" s="651"/>
      <c r="N377" s="651"/>
      <c r="O377" s="651"/>
      <c r="P377" s="51" t="s">
        <v>909</v>
      </c>
      <c r="Q377" s="5"/>
      <c r="R377" s="5"/>
      <c r="S377" s="5"/>
      <c r="T377" s="5"/>
      <c r="U377" s="5"/>
      <c r="V377" s="5"/>
      <c r="W377" s="5"/>
      <c r="X377" s="5"/>
      <c r="Y377" s="5"/>
      <c r="Z377" s="5"/>
    </row>
    <row r="378" spans="1:26" ht="15.75" customHeight="1">
      <c r="A378" s="134"/>
      <c r="B378" s="135"/>
      <c r="C378" s="137"/>
      <c r="D378" s="458"/>
      <c r="E378" s="468"/>
      <c r="F378" s="14" t="s">
        <v>945</v>
      </c>
      <c r="G378" s="98" t="s">
        <v>114</v>
      </c>
      <c r="H378" s="787" t="s">
        <v>1169</v>
      </c>
      <c r="I378" s="657"/>
      <c r="J378" s="651"/>
      <c r="K378" s="651"/>
      <c r="L378" s="651"/>
      <c r="M378" s="651"/>
      <c r="N378" s="651"/>
      <c r="O378" s="651"/>
      <c r="P378" s="51" t="s">
        <v>909</v>
      </c>
      <c r="Q378" s="5"/>
      <c r="R378" s="5"/>
      <c r="S378" s="5"/>
      <c r="T378" s="5"/>
      <c r="U378" s="5"/>
      <c r="V378" s="5"/>
      <c r="W378" s="5"/>
      <c r="X378" s="5"/>
      <c r="Y378" s="5"/>
      <c r="Z378" s="5"/>
    </row>
    <row r="379" spans="1:26" ht="15.75" customHeight="1">
      <c r="A379" s="134"/>
      <c r="B379" s="135"/>
      <c r="C379" s="137"/>
      <c r="D379" s="458"/>
      <c r="E379" s="468"/>
      <c r="F379" s="14" t="s">
        <v>912</v>
      </c>
      <c r="G379" s="98" t="s">
        <v>114</v>
      </c>
      <c r="H379" s="787" t="s">
        <v>1170</v>
      </c>
      <c r="I379" s="657"/>
      <c r="J379" s="651"/>
      <c r="K379" s="651"/>
      <c r="L379" s="651"/>
      <c r="M379" s="651"/>
      <c r="N379" s="651"/>
      <c r="O379" s="651"/>
      <c r="P379" s="51" t="s">
        <v>909</v>
      </c>
      <c r="Q379" s="5"/>
      <c r="R379" s="5"/>
      <c r="S379" s="5"/>
      <c r="T379" s="5"/>
      <c r="U379" s="5"/>
      <c r="V379" s="5"/>
      <c r="W379" s="5"/>
      <c r="X379" s="5"/>
      <c r="Y379" s="5"/>
      <c r="Z379" s="5"/>
    </row>
    <row r="380" spans="1:26" ht="15.75" customHeight="1">
      <c r="A380" s="134"/>
      <c r="B380" s="135"/>
      <c r="C380" s="137"/>
      <c r="D380" s="458"/>
      <c r="E380" s="468"/>
      <c r="F380" s="14" t="s">
        <v>948</v>
      </c>
      <c r="G380" s="98" t="s">
        <v>114</v>
      </c>
      <c r="H380" s="787"/>
      <c r="I380" s="657"/>
      <c r="J380" s="651"/>
      <c r="K380" s="651"/>
      <c r="L380" s="651"/>
      <c r="M380" s="651"/>
      <c r="N380" s="651"/>
      <c r="O380" s="651"/>
      <c r="P380" s="51" t="s">
        <v>1171</v>
      </c>
      <c r="Q380" s="5"/>
      <c r="R380" s="5"/>
      <c r="S380" s="5"/>
      <c r="T380" s="5"/>
      <c r="U380" s="5"/>
      <c r="V380" s="5"/>
      <c r="W380" s="5"/>
      <c r="X380" s="5"/>
      <c r="Y380" s="5"/>
      <c r="Z380" s="5"/>
    </row>
    <row r="381" spans="1:26" ht="15.75" customHeight="1">
      <c r="A381" s="134"/>
      <c r="B381" s="135"/>
      <c r="C381" s="137"/>
      <c r="D381" s="458"/>
      <c r="E381" s="468"/>
      <c r="F381" s="14" t="s">
        <v>951</v>
      </c>
      <c r="G381" s="98" t="s">
        <v>114</v>
      </c>
      <c r="H381" s="788" t="s">
        <v>1172</v>
      </c>
      <c r="I381" s="657"/>
      <c r="J381" s="651"/>
      <c r="K381" s="651"/>
      <c r="L381" s="651"/>
      <c r="M381" s="651"/>
      <c r="N381" s="651"/>
      <c r="O381" s="651"/>
      <c r="P381" s="51" t="s">
        <v>953</v>
      </c>
      <c r="Q381" s="5"/>
      <c r="R381" s="5"/>
      <c r="S381" s="5"/>
      <c r="T381" s="5"/>
      <c r="U381" s="5"/>
      <c r="V381" s="5"/>
      <c r="W381" s="5"/>
      <c r="X381" s="5"/>
      <c r="Y381" s="5"/>
      <c r="Z381" s="5"/>
    </row>
    <row r="382" spans="1:26" ht="15.75" customHeight="1">
      <c r="A382" s="134"/>
      <c r="B382" s="135"/>
      <c r="C382" s="137"/>
      <c r="D382" s="458"/>
      <c r="E382" s="468"/>
      <c r="F382" s="14" t="s">
        <v>4</v>
      </c>
      <c r="G382" s="98" t="s">
        <v>114</v>
      </c>
      <c r="H382" s="788" t="s">
        <v>1173</v>
      </c>
      <c r="I382" s="657"/>
      <c r="J382" s="651"/>
      <c r="K382" s="651"/>
      <c r="L382" s="651"/>
      <c r="M382" s="651"/>
      <c r="N382" s="651"/>
      <c r="O382" s="651"/>
      <c r="P382" s="51" t="s">
        <v>955</v>
      </c>
      <c r="Q382" s="5"/>
      <c r="R382" s="5"/>
      <c r="S382" s="5"/>
      <c r="T382" s="5"/>
      <c r="U382" s="5"/>
      <c r="V382" s="5"/>
      <c r="W382" s="5"/>
      <c r="X382" s="5"/>
      <c r="Y382" s="5"/>
      <c r="Z382" s="5"/>
    </row>
    <row r="383" spans="1:26" ht="31.5" customHeight="1">
      <c r="A383" s="134"/>
      <c r="B383" s="135"/>
      <c r="C383" s="137"/>
      <c r="D383" s="458"/>
      <c r="E383" s="468"/>
      <c r="F383" s="14" t="s">
        <v>915</v>
      </c>
      <c r="G383" s="98" t="s">
        <v>114</v>
      </c>
      <c r="H383" s="788" t="s">
        <v>1174</v>
      </c>
      <c r="I383" s="657"/>
      <c r="J383" s="651"/>
      <c r="K383" s="651"/>
      <c r="L383" s="651"/>
      <c r="M383" s="651"/>
      <c r="N383" s="651"/>
      <c r="O383" s="651"/>
      <c r="P383" s="51" t="s">
        <v>916</v>
      </c>
      <c r="Q383" s="5"/>
      <c r="R383" s="5"/>
      <c r="S383" s="5"/>
      <c r="T383" s="5"/>
      <c r="U383" s="5"/>
      <c r="V383" s="5"/>
      <c r="W383" s="5"/>
      <c r="X383" s="5"/>
      <c r="Y383" s="5"/>
      <c r="Z383" s="5"/>
    </row>
    <row r="384" spans="1:26" ht="33" customHeight="1">
      <c r="A384" s="134"/>
      <c r="B384" s="135"/>
      <c r="C384" s="137"/>
      <c r="D384" s="458"/>
      <c r="E384" s="468"/>
      <c r="F384" s="14" t="s">
        <v>965</v>
      </c>
      <c r="G384" s="98" t="s">
        <v>114</v>
      </c>
      <c r="H384" s="788" t="s">
        <v>1175</v>
      </c>
      <c r="I384" s="657"/>
      <c r="J384" s="651"/>
      <c r="K384" s="651"/>
      <c r="L384" s="651"/>
      <c r="M384" s="651"/>
      <c r="N384" s="651"/>
      <c r="O384" s="651"/>
      <c r="P384" s="51" t="s">
        <v>1037</v>
      </c>
      <c r="Q384" s="5"/>
      <c r="R384" s="5"/>
      <c r="S384" s="5"/>
      <c r="T384" s="5"/>
      <c r="U384" s="5"/>
      <c r="V384" s="5"/>
      <c r="W384" s="5"/>
      <c r="X384" s="5"/>
      <c r="Y384" s="5"/>
      <c r="Z384" s="5"/>
    </row>
    <row r="385" spans="1:26" ht="33" customHeight="1">
      <c r="A385" s="134"/>
      <c r="B385" s="135"/>
      <c r="C385" s="137"/>
      <c r="D385" s="458"/>
      <c r="E385" s="468"/>
      <c r="F385" s="14" t="s">
        <v>970</v>
      </c>
      <c r="G385" s="98" t="s">
        <v>114</v>
      </c>
      <c r="H385" s="787" t="s">
        <v>1038</v>
      </c>
      <c r="I385" s="657"/>
      <c r="J385" s="651"/>
      <c r="K385" s="651"/>
      <c r="L385" s="651"/>
      <c r="M385" s="651"/>
      <c r="N385" s="651"/>
      <c r="O385" s="651"/>
      <c r="P385" s="51" t="s">
        <v>973</v>
      </c>
      <c r="Q385" s="5"/>
      <c r="R385" s="5"/>
      <c r="S385" s="5"/>
      <c r="T385" s="5"/>
      <c r="U385" s="5"/>
      <c r="V385" s="5"/>
      <c r="W385" s="5"/>
      <c r="X385" s="5"/>
      <c r="Y385" s="5"/>
      <c r="Z385" s="5"/>
    </row>
    <row r="386" spans="1:26" ht="15.75" customHeight="1">
      <c r="A386" s="134"/>
      <c r="B386" s="135"/>
      <c r="C386" s="137"/>
      <c r="D386" s="458"/>
      <c r="E386" s="468"/>
      <c r="F386" s="14" t="s">
        <v>972</v>
      </c>
      <c r="G386" s="98" t="s">
        <v>114</v>
      </c>
      <c r="H386" s="787" t="s">
        <v>1053</v>
      </c>
      <c r="I386" s="657"/>
      <c r="J386" s="652"/>
      <c r="K386" s="652"/>
      <c r="L386" s="652"/>
      <c r="M386" s="652"/>
      <c r="N386" s="652"/>
      <c r="O386" s="652"/>
      <c r="P386" s="51" t="s">
        <v>976</v>
      </c>
      <c r="Q386" s="5"/>
      <c r="R386" s="5"/>
      <c r="S386" s="5"/>
      <c r="T386" s="5"/>
      <c r="U386" s="5"/>
      <c r="V386" s="5"/>
      <c r="W386" s="5"/>
      <c r="X386" s="5"/>
      <c r="Y386" s="5"/>
      <c r="Z386" s="5"/>
    </row>
    <row r="387" spans="1:26" ht="31.5" customHeight="1">
      <c r="A387" s="134"/>
      <c r="B387" s="135"/>
      <c r="C387" s="137"/>
      <c r="D387" s="458"/>
      <c r="E387" s="789" t="s">
        <v>1176</v>
      </c>
      <c r="F387" s="14" t="s">
        <v>931</v>
      </c>
      <c r="G387" s="98" t="s">
        <v>114</v>
      </c>
      <c r="H387" s="787" t="s">
        <v>1177</v>
      </c>
      <c r="I387" s="657"/>
      <c r="J387" s="803" t="s">
        <v>1178</v>
      </c>
      <c r="K387" s="700" t="s">
        <v>934</v>
      </c>
      <c r="L387" s="700">
        <v>1</v>
      </c>
      <c r="M387" s="807">
        <v>1.45</v>
      </c>
      <c r="N387" s="700">
        <f>L387*M387</f>
        <v>1.45</v>
      </c>
      <c r="O387" s="700"/>
      <c r="P387" s="51" t="s">
        <v>909</v>
      </c>
      <c r="Q387" s="5"/>
      <c r="R387" s="5"/>
      <c r="S387" s="5"/>
      <c r="T387" s="5"/>
      <c r="U387" s="5"/>
      <c r="V387" s="5"/>
      <c r="W387" s="5"/>
      <c r="X387" s="5"/>
      <c r="Y387" s="5"/>
      <c r="Z387" s="5"/>
    </row>
    <row r="388" spans="1:26" ht="15.75" customHeight="1">
      <c r="A388" s="134"/>
      <c r="B388" s="135"/>
      <c r="C388" s="137"/>
      <c r="D388" s="458"/>
      <c r="E388" s="651"/>
      <c r="F388" s="14" t="s">
        <v>922</v>
      </c>
      <c r="G388" s="98" t="s">
        <v>114</v>
      </c>
      <c r="H388" s="787" t="s">
        <v>1042</v>
      </c>
      <c r="I388" s="657"/>
      <c r="J388" s="651"/>
      <c r="K388" s="651"/>
      <c r="L388" s="651"/>
      <c r="M388" s="651"/>
      <c r="N388" s="651"/>
      <c r="O388" s="651"/>
      <c r="P388" s="51" t="s">
        <v>909</v>
      </c>
      <c r="Q388" s="5"/>
      <c r="R388" s="5"/>
      <c r="S388" s="5"/>
      <c r="T388" s="5"/>
      <c r="U388" s="5"/>
      <c r="V388" s="5"/>
      <c r="W388" s="5"/>
      <c r="X388" s="5"/>
      <c r="Y388" s="5"/>
      <c r="Z388" s="5"/>
    </row>
    <row r="389" spans="1:26" ht="15.75" customHeight="1">
      <c r="A389" s="134"/>
      <c r="B389" s="135"/>
      <c r="C389" s="137"/>
      <c r="D389" s="458"/>
      <c r="E389" s="651"/>
      <c r="F389" s="14" t="s">
        <v>936</v>
      </c>
      <c r="G389" s="98" t="s">
        <v>114</v>
      </c>
      <c r="H389" s="787" t="s">
        <v>1179</v>
      </c>
      <c r="I389" s="657"/>
      <c r="J389" s="651"/>
      <c r="K389" s="651"/>
      <c r="L389" s="651"/>
      <c r="M389" s="651"/>
      <c r="N389" s="651"/>
      <c r="O389" s="651"/>
      <c r="P389" s="51" t="s">
        <v>909</v>
      </c>
      <c r="Q389" s="5"/>
      <c r="R389" s="5"/>
      <c r="S389" s="5"/>
      <c r="T389" s="5"/>
      <c r="U389" s="5"/>
      <c r="V389" s="5"/>
      <c r="W389" s="5"/>
      <c r="X389" s="5"/>
      <c r="Y389" s="5"/>
      <c r="Z389" s="5"/>
    </row>
    <row r="390" spans="1:26" ht="15.75" customHeight="1">
      <c r="A390" s="134"/>
      <c r="B390" s="135"/>
      <c r="C390" s="137"/>
      <c r="D390" s="458"/>
      <c r="E390" s="651"/>
      <c r="F390" s="14" t="s">
        <v>938</v>
      </c>
      <c r="G390" s="98" t="s">
        <v>114</v>
      </c>
      <c r="H390" s="787">
        <v>6</v>
      </c>
      <c r="I390" s="657"/>
      <c r="J390" s="651"/>
      <c r="K390" s="651"/>
      <c r="L390" s="651"/>
      <c r="M390" s="651"/>
      <c r="N390" s="651"/>
      <c r="O390" s="651"/>
      <c r="P390" s="51" t="s">
        <v>909</v>
      </c>
      <c r="Q390" s="5"/>
      <c r="R390" s="5"/>
      <c r="S390" s="5"/>
      <c r="T390" s="5"/>
      <c r="U390" s="5"/>
      <c r="V390" s="5"/>
      <c r="W390" s="5"/>
      <c r="X390" s="5"/>
      <c r="Y390" s="5"/>
      <c r="Z390" s="5"/>
    </row>
    <row r="391" spans="1:26" ht="15.75" customHeight="1">
      <c r="A391" s="134"/>
      <c r="B391" s="135"/>
      <c r="C391" s="137"/>
      <c r="D391" s="458"/>
      <c r="E391" s="651"/>
      <c r="F391" s="14" t="s">
        <v>939</v>
      </c>
      <c r="G391" s="98" t="s">
        <v>114</v>
      </c>
      <c r="H391" s="787">
        <v>1</v>
      </c>
      <c r="I391" s="657"/>
      <c r="J391" s="651"/>
      <c r="K391" s="651"/>
      <c r="L391" s="651"/>
      <c r="M391" s="651"/>
      <c r="N391" s="651"/>
      <c r="O391" s="651"/>
      <c r="P391" s="51" t="s">
        <v>940</v>
      </c>
      <c r="Q391" s="5"/>
      <c r="R391" s="5"/>
      <c r="S391" s="5"/>
      <c r="T391" s="5"/>
      <c r="U391" s="5"/>
      <c r="V391" s="5"/>
      <c r="W391" s="5"/>
      <c r="X391" s="5"/>
      <c r="Y391" s="5"/>
      <c r="Z391" s="5"/>
    </row>
    <row r="392" spans="1:26" ht="15.75" customHeight="1">
      <c r="A392" s="134"/>
      <c r="B392" s="135"/>
      <c r="C392" s="137"/>
      <c r="D392" s="458"/>
      <c r="E392" s="651"/>
      <c r="F392" s="14" t="s">
        <v>941</v>
      </c>
      <c r="G392" s="98" t="s">
        <v>114</v>
      </c>
      <c r="H392" s="796" t="s">
        <v>1180</v>
      </c>
      <c r="I392" s="657"/>
      <c r="J392" s="651"/>
      <c r="K392" s="651"/>
      <c r="L392" s="651"/>
      <c r="M392" s="651"/>
      <c r="N392" s="651"/>
      <c r="O392" s="651"/>
      <c r="P392" s="51" t="s">
        <v>909</v>
      </c>
      <c r="Q392" s="5"/>
      <c r="R392" s="5"/>
      <c r="S392" s="5"/>
      <c r="T392" s="5"/>
      <c r="U392" s="5"/>
      <c r="V392" s="5"/>
      <c r="W392" s="5"/>
      <c r="X392" s="5"/>
      <c r="Y392" s="5"/>
      <c r="Z392" s="5"/>
    </row>
    <row r="393" spans="1:26" ht="15.75" customHeight="1">
      <c r="A393" s="134"/>
      <c r="B393" s="135"/>
      <c r="C393" s="137"/>
      <c r="D393" s="458"/>
      <c r="E393" s="651"/>
      <c r="F393" s="14" t="s">
        <v>943</v>
      </c>
      <c r="G393" s="98" t="s">
        <v>114</v>
      </c>
      <c r="H393" s="787" t="s">
        <v>1181</v>
      </c>
      <c r="I393" s="657"/>
      <c r="J393" s="651"/>
      <c r="K393" s="651"/>
      <c r="L393" s="651"/>
      <c r="M393" s="651"/>
      <c r="N393" s="651"/>
      <c r="O393" s="651"/>
      <c r="P393" s="51" t="s">
        <v>909</v>
      </c>
      <c r="Q393" s="5"/>
      <c r="R393" s="5"/>
      <c r="S393" s="5"/>
      <c r="T393" s="5"/>
      <c r="U393" s="5"/>
      <c r="V393" s="5"/>
      <c r="W393" s="5"/>
      <c r="X393" s="5"/>
      <c r="Y393" s="5"/>
      <c r="Z393" s="5"/>
    </row>
    <row r="394" spans="1:26" ht="15.75" customHeight="1">
      <c r="A394" s="134"/>
      <c r="B394" s="135"/>
      <c r="C394" s="137"/>
      <c r="D394" s="458"/>
      <c r="E394" s="651"/>
      <c r="F394" s="14" t="s">
        <v>945</v>
      </c>
      <c r="G394" s="98" t="s">
        <v>114</v>
      </c>
      <c r="H394" s="787" t="s">
        <v>1045</v>
      </c>
      <c r="I394" s="657"/>
      <c r="J394" s="651"/>
      <c r="K394" s="651"/>
      <c r="L394" s="651"/>
      <c r="M394" s="651"/>
      <c r="N394" s="651"/>
      <c r="O394" s="651"/>
      <c r="P394" s="51" t="s">
        <v>909</v>
      </c>
      <c r="Q394" s="5"/>
      <c r="R394" s="5"/>
      <c r="S394" s="5"/>
      <c r="T394" s="5"/>
      <c r="U394" s="5"/>
      <c r="V394" s="5"/>
      <c r="W394" s="5"/>
      <c r="X394" s="5"/>
      <c r="Y394" s="5"/>
      <c r="Z394" s="5"/>
    </row>
    <row r="395" spans="1:26" ht="15.75" customHeight="1">
      <c r="A395" s="134"/>
      <c r="B395" s="135"/>
      <c r="C395" s="137"/>
      <c r="D395" s="458"/>
      <c r="E395" s="651"/>
      <c r="F395" s="14" t="s">
        <v>912</v>
      </c>
      <c r="G395" s="98" t="s">
        <v>114</v>
      </c>
      <c r="H395" s="787" t="s">
        <v>1182</v>
      </c>
      <c r="I395" s="657"/>
      <c r="J395" s="651"/>
      <c r="K395" s="651"/>
      <c r="L395" s="651"/>
      <c r="M395" s="651"/>
      <c r="N395" s="651"/>
      <c r="O395" s="651"/>
      <c r="P395" s="51" t="s">
        <v>909</v>
      </c>
      <c r="Q395" s="5"/>
      <c r="R395" s="5"/>
      <c r="S395" s="5"/>
      <c r="T395" s="5"/>
      <c r="U395" s="5"/>
      <c r="V395" s="5"/>
      <c r="W395" s="5"/>
      <c r="X395" s="5"/>
      <c r="Y395" s="5"/>
      <c r="Z395" s="5"/>
    </row>
    <row r="396" spans="1:26" ht="15.75" customHeight="1">
      <c r="A396" s="134"/>
      <c r="B396" s="135"/>
      <c r="C396" s="137"/>
      <c r="D396" s="458"/>
      <c r="E396" s="651"/>
      <c r="F396" s="14" t="s">
        <v>948</v>
      </c>
      <c r="G396" s="98" t="s">
        <v>114</v>
      </c>
      <c r="H396" s="788" t="s">
        <v>1183</v>
      </c>
      <c r="I396" s="657"/>
      <c r="J396" s="651"/>
      <c r="K396" s="651"/>
      <c r="L396" s="651"/>
      <c r="M396" s="651"/>
      <c r="N396" s="651"/>
      <c r="O396" s="651"/>
      <c r="P396" s="51" t="s">
        <v>1184</v>
      </c>
      <c r="Q396" s="5"/>
      <c r="R396" s="5"/>
      <c r="S396" s="5"/>
      <c r="T396" s="5"/>
      <c r="U396" s="5"/>
      <c r="V396" s="5"/>
      <c r="W396" s="5"/>
      <c r="X396" s="5"/>
      <c r="Y396" s="5"/>
      <c r="Z396" s="5"/>
    </row>
    <row r="397" spans="1:26" ht="15.75" customHeight="1">
      <c r="A397" s="134"/>
      <c r="B397" s="135"/>
      <c r="C397" s="137"/>
      <c r="D397" s="458"/>
      <c r="E397" s="651"/>
      <c r="F397" s="14" t="s">
        <v>951</v>
      </c>
      <c r="G397" s="98" t="s">
        <v>114</v>
      </c>
      <c r="H397" s="788" t="s">
        <v>1185</v>
      </c>
      <c r="I397" s="657"/>
      <c r="J397" s="651"/>
      <c r="K397" s="651"/>
      <c r="L397" s="651"/>
      <c r="M397" s="651"/>
      <c r="N397" s="651"/>
      <c r="O397" s="651"/>
      <c r="P397" s="51" t="s">
        <v>953</v>
      </c>
      <c r="Q397" s="5"/>
      <c r="R397" s="5"/>
      <c r="S397" s="5"/>
      <c r="T397" s="5"/>
      <c r="U397" s="5"/>
      <c r="V397" s="5"/>
      <c r="W397" s="5"/>
      <c r="X397" s="5"/>
      <c r="Y397" s="5"/>
      <c r="Z397" s="5"/>
    </row>
    <row r="398" spans="1:26" ht="15.75" customHeight="1">
      <c r="A398" s="134"/>
      <c r="B398" s="135"/>
      <c r="C398" s="137"/>
      <c r="D398" s="458"/>
      <c r="E398" s="651"/>
      <c r="F398" s="14" t="s">
        <v>4</v>
      </c>
      <c r="G398" s="98" t="s">
        <v>114</v>
      </c>
      <c r="H398" s="788" t="s">
        <v>1186</v>
      </c>
      <c r="I398" s="657"/>
      <c r="J398" s="651"/>
      <c r="K398" s="651"/>
      <c r="L398" s="651"/>
      <c r="M398" s="651"/>
      <c r="N398" s="651"/>
      <c r="O398" s="651"/>
      <c r="P398" s="51" t="s">
        <v>955</v>
      </c>
      <c r="Q398" s="5"/>
      <c r="R398" s="5"/>
      <c r="S398" s="5"/>
      <c r="T398" s="5"/>
      <c r="U398" s="5"/>
      <c r="V398" s="5"/>
      <c r="W398" s="5"/>
      <c r="X398" s="5"/>
      <c r="Y398" s="5"/>
      <c r="Z398" s="5"/>
    </row>
    <row r="399" spans="1:26" ht="41.25" customHeight="1">
      <c r="A399" s="134"/>
      <c r="B399" s="135"/>
      <c r="C399" s="137"/>
      <c r="D399" s="458"/>
      <c r="E399" s="651"/>
      <c r="F399" s="14" t="s">
        <v>915</v>
      </c>
      <c r="G399" s="98" t="s">
        <v>114</v>
      </c>
      <c r="H399" s="788" t="s">
        <v>1187</v>
      </c>
      <c r="I399" s="657"/>
      <c r="J399" s="651"/>
      <c r="K399" s="651"/>
      <c r="L399" s="651"/>
      <c r="M399" s="651"/>
      <c r="N399" s="651"/>
      <c r="O399" s="651"/>
      <c r="P399" s="51" t="s">
        <v>916</v>
      </c>
      <c r="Q399" s="5"/>
      <c r="R399" s="5"/>
      <c r="S399" s="5"/>
      <c r="T399" s="5"/>
      <c r="U399" s="5"/>
      <c r="V399" s="5"/>
      <c r="W399" s="5"/>
      <c r="X399" s="5"/>
      <c r="Y399" s="5"/>
      <c r="Z399" s="5"/>
    </row>
    <row r="400" spans="1:26" ht="33.75" customHeight="1">
      <c r="A400" s="134"/>
      <c r="B400" s="135"/>
      <c r="C400" s="137"/>
      <c r="D400" s="458"/>
      <c r="E400" s="651"/>
      <c r="F400" s="14" t="s">
        <v>965</v>
      </c>
      <c r="G400" s="98" t="s">
        <v>114</v>
      </c>
      <c r="H400" s="788" t="s">
        <v>1188</v>
      </c>
      <c r="I400" s="657"/>
      <c r="J400" s="651"/>
      <c r="K400" s="651"/>
      <c r="L400" s="651"/>
      <c r="M400" s="651"/>
      <c r="N400" s="651"/>
      <c r="O400" s="651"/>
      <c r="P400" s="51" t="s">
        <v>1037</v>
      </c>
      <c r="Q400" s="5"/>
      <c r="R400" s="5"/>
      <c r="S400" s="5"/>
      <c r="T400" s="5"/>
      <c r="U400" s="5"/>
      <c r="V400" s="5"/>
      <c r="W400" s="5"/>
      <c r="X400" s="5"/>
      <c r="Y400" s="5"/>
      <c r="Z400" s="5"/>
    </row>
    <row r="401" spans="1:26" ht="31.5" customHeight="1">
      <c r="A401" s="134"/>
      <c r="B401" s="135"/>
      <c r="C401" s="137"/>
      <c r="D401" s="458"/>
      <c r="E401" s="651"/>
      <c r="F401" s="14" t="s">
        <v>970</v>
      </c>
      <c r="G401" s="98" t="s">
        <v>114</v>
      </c>
      <c r="H401" s="787" t="s">
        <v>1038</v>
      </c>
      <c r="I401" s="657"/>
      <c r="J401" s="651"/>
      <c r="K401" s="651"/>
      <c r="L401" s="651"/>
      <c r="M401" s="651"/>
      <c r="N401" s="651"/>
      <c r="O401" s="651"/>
      <c r="P401" s="51" t="s">
        <v>973</v>
      </c>
      <c r="Q401" s="5"/>
      <c r="R401" s="5"/>
      <c r="S401" s="5"/>
      <c r="T401" s="5"/>
      <c r="U401" s="5"/>
      <c r="V401" s="5"/>
      <c r="W401" s="5"/>
      <c r="X401" s="5"/>
      <c r="Y401" s="5"/>
      <c r="Z401" s="5"/>
    </row>
    <row r="402" spans="1:26" ht="15.75" customHeight="1">
      <c r="A402" s="134"/>
      <c r="B402" s="135"/>
      <c r="C402" s="137"/>
      <c r="D402" s="458"/>
      <c r="E402" s="652"/>
      <c r="F402" s="14" t="s">
        <v>972</v>
      </c>
      <c r="G402" s="98" t="s">
        <v>114</v>
      </c>
      <c r="H402" s="787" t="s">
        <v>1189</v>
      </c>
      <c r="I402" s="657"/>
      <c r="J402" s="652"/>
      <c r="K402" s="652"/>
      <c r="L402" s="652"/>
      <c r="M402" s="652"/>
      <c r="N402" s="652"/>
      <c r="O402" s="652"/>
      <c r="P402" s="51" t="s">
        <v>976</v>
      </c>
      <c r="Q402" s="5"/>
      <c r="R402" s="5"/>
      <c r="S402" s="5"/>
      <c r="T402" s="5"/>
      <c r="U402" s="5"/>
      <c r="V402" s="5"/>
      <c r="W402" s="5"/>
      <c r="X402" s="5"/>
      <c r="Y402" s="5"/>
      <c r="Z402" s="5"/>
    </row>
    <row r="403" spans="1:26" ht="21" customHeight="1">
      <c r="A403" s="453"/>
      <c r="B403" s="351"/>
      <c r="C403" s="460"/>
      <c r="D403" s="461"/>
      <c r="E403" s="244" t="s">
        <v>255</v>
      </c>
      <c r="F403" s="722" t="s">
        <v>1190</v>
      </c>
      <c r="G403" s="654"/>
      <c r="H403" s="654"/>
      <c r="I403" s="657"/>
      <c r="J403" s="455"/>
      <c r="K403" s="28"/>
      <c r="L403" s="258"/>
      <c r="M403" s="457"/>
      <c r="N403" s="244">
        <v>0</v>
      </c>
      <c r="O403" s="244"/>
      <c r="P403" s="444" t="s">
        <v>1191</v>
      </c>
      <c r="Q403" s="218"/>
      <c r="R403" s="218"/>
      <c r="S403" s="218"/>
      <c r="T403" s="218"/>
      <c r="U403" s="218"/>
      <c r="V403" s="218"/>
      <c r="W403" s="218"/>
      <c r="X403" s="218"/>
      <c r="Y403" s="218"/>
      <c r="Z403" s="218"/>
    </row>
    <row r="404" spans="1:26" ht="21" customHeight="1">
      <c r="A404" s="453"/>
      <c r="B404" s="351"/>
      <c r="C404" s="460"/>
      <c r="D404" s="461"/>
      <c r="E404" s="244" t="s">
        <v>258</v>
      </c>
      <c r="F404" s="722" t="s">
        <v>1192</v>
      </c>
      <c r="G404" s="654"/>
      <c r="H404" s="654"/>
      <c r="I404" s="657"/>
      <c r="J404" s="455"/>
      <c r="K404" s="28"/>
      <c r="L404" s="258"/>
      <c r="M404" s="457"/>
      <c r="N404" s="244">
        <f>SUM(N405:N434)</f>
        <v>2.7199999999999998</v>
      </c>
      <c r="O404" s="244"/>
      <c r="P404" s="444" t="s">
        <v>1193</v>
      </c>
      <c r="Q404" s="218"/>
      <c r="R404" s="218"/>
      <c r="S404" s="218"/>
      <c r="T404" s="218"/>
      <c r="U404" s="218"/>
      <c r="V404" s="218"/>
      <c r="W404" s="218"/>
      <c r="X404" s="218"/>
      <c r="Y404" s="218"/>
      <c r="Z404" s="218"/>
    </row>
    <row r="405" spans="1:26" ht="21" customHeight="1">
      <c r="A405" s="134"/>
      <c r="B405" s="135"/>
      <c r="C405" s="137"/>
      <c r="D405" s="458"/>
      <c r="E405" s="789" t="s">
        <v>237</v>
      </c>
      <c r="F405" s="14" t="s">
        <v>931</v>
      </c>
      <c r="G405" s="98" t="s">
        <v>114</v>
      </c>
      <c r="H405" s="787" t="s">
        <v>1194</v>
      </c>
      <c r="I405" s="657"/>
      <c r="J405" s="824">
        <v>39904</v>
      </c>
      <c r="K405" s="700" t="s">
        <v>934</v>
      </c>
      <c r="L405" s="700">
        <v>1</v>
      </c>
      <c r="M405" s="807">
        <v>1.95</v>
      </c>
      <c r="N405" s="700">
        <f>L405*M405</f>
        <v>1.95</v>
      </c>
      <c r="O405" s="700"/>
      <c r="P405" s="51" t="s">
        <v>909</v>
      </c>
      <c r="Q405" s="5"/>
      <c r="R405" s="5"/>
      <c r="S405" s="5"/>
      <c r="T405" s="5"/>
      <c r="U405" s="5"/>
      <c r="V405" s="5"/>
      <c r="W405" s="5"/>
      <c r="X405" s="5"/>
      <c r="Y405" s="5"/>
      <c r="Z405" s="5"/>
    </row>
    <row r="406" spans="1:26" ht="21" customHeight="1">
      <c r="A406" s="134"/>
      <c r="B406" s="135"/>
      <c r="C406" s="137"/>
      <c r="D406" s="458"/>
      <c r="E406" s="651"/>
      <c r="F406" s="14" t="s">
        <v>922</v>
      </c>
      <c r="G406" s="98" t="s">
        <v>114</v>
      </c>
      <c r="H406" s="787" t="s">
        <v>977</v>
      </c>
      <c r="I406" s="657"/>
      <c r="J406" s="651"/>
      <c r="K406" s="651"/>
      <c r="L406" s="651"/>
      <c r="M406" s="651"/>
      <c r="N406" s="651"/>
      <c r="O406" s="651"/>
      <c r="P406" s="51" t="s">
        <v>909</v>
      </c>
      <c r="Q406" s="5"/>
      <c r="R406" s="5"/>
      <c r="S406" s="5"/>
      <c r="T406" s="5"/>
      <c r="U406" s="5"/>
      <c r="V406" s="5"/>
      <c r="W406" s="5"/>
      <c r="X406" s="5"/>
      <c r="Y406" s="5"/>
      <c r="Z406" s="5"/>
    </row>
    <row r="407" spans="1:26" ht="21" customHeight="1">
      <c r="A407" s="134"/>
      <c r="B407" s="135"/>
      <c r="C407" s="137"/>
      <c r="D407" s="458"/>
      <c r="E407" s="651"/>
      <c r="F407" s="14" t="s">
        <v>936</v>
      </c>
      <c r="G407" s="98" t="s">
        <v>114</v>
      </c>
      <c r="H407" s="787" t="s">
        <v>1195</v>
      </c>
      <c r="I407" s="657"/>
      <c r="J407" s="651"/>
      <c r="K407" s="651"/>
      <c r="L407" s="651"/>
      <c r="M407" s="651"/>
      <c r="N407" s="651"/>
      <c r="O407" s="651"/>
      <c r="P407" s="51" t="s">
        <v>909</v>
      </c>
      <c r="Q407" s="5"/>
      <c r="R407" s="5"/>
      <c r="S407" s="5"/>
      <c r="T407" s="5"/>
      <c r="U407" s="5"/>
      <c r="V407" s="5"/>
      <c r="W407" s="5"/>
      <c r="X407" s="5"/>
      <c r="Y407" s="5"/>
      <c r="Z407" s="5"/>
    </row>
    <row r="408" spans="1:26" ht="21" customHeight="1">
      <c r="A408" s="134"/>
      <c r="B408" s="135"/>
      <c r="C408" s="137"/>
      <c r="D408" s="458"/>
      <c r="E408" s="651"/>
      <c r="F408" s="14" t="s">
        <v>938</v>
      </c>
      <c r="G408" s="98" t="s">
        <v>114</v>
      </c>
      <c r="H408" s="787">
        <v>20</v>
      </c>
      <c r="I408" s="657"/>
      <c r="J408" s="651"/>
      <c r="K408" s="651"/>
      <c r="L408" s="651"/>
      <c r="M408" s="651"/>
      <c r="N408" s="651"/>
      <c r="O408" s="651"/>
      <c r="P408" s="51" t="s">
        <v>909</v>
      </c>
      <c r="Q408" s="5"/>
      <c r="R408" s="5"/>
      <c r="S408" s="5"/>
      <c r="T408" s="5"/>
      <c r="U408" s="5"/>
      <c r="V408" s="5"/>
      <c r="W408" s="5"/>
      <c r="X408" s="5"/>
      <c r="Y408" s="5"/>
      <c r="Z408" s="5"/>
    </row>
    <row r="409" spans="1:26" ht="21" customHeight="1">
      <c r="A409" s="134"/>
      <c r="B409" s="135"/>
      <c r="C409" s="137"/>
      <c r="D409" s="458"/>
      <c r="E409" s="651"/>
      <c r="F409" s="14" t="s">
        <v>939</v>
      </c>
      <c r="G409" s="98" t="s">
        <v>114</v>
      </c>
      <c r="H409" s="787">
        <v>2</v>
      </c>
      <c r="I409" s="657"/>
      <c r="J409" s="651"/>
      <c r="K409" s="651"/>
      <c r="L409" s="651"/>
      <c r="M409" s="651"/>
      <c r="N409" s="651"/>
      <c r="O409" s="651"/>
      <c r="P409" s="51" t="s">
        <v>940</v>
      </c>
      <c r="Q409" s="5"/>
      <c r="R409" s="5"/>
      <c r="S409" s="5"/>
      <c r="T409" s="5"/>
      <c r="U409" s="5"/>
      <c r="V409" s="5"/>
      <c r="W409" s="5"/>
      <c r="X409" s="5"/>
      <c r="Y409" s="5"/>
      <c r="Z409" s="5"/>
    </row>
    <row r="410" spans="1:26" ht="21" customHeight="1">
      <c r="A410" s="134"/>
      <c r="B410" s="135"/>
      <c r="C410" s="137"/>
      <c r="D410" s="458"/>
      <c r="E410" s="651"/>
      <c r="F410" s="14" t="s">
        <v>941</v>
      </c>
      <c r="G410" s="98" t="s">
        <v>114</v>
      </c>
      <c r="H410" s="787">
        <v>2009</v>
      </c>
      <c r="I410" s="657"/>
      <c r="J410" s="651"/>
      <c r="K410" s="651"/>
      <c r="L410" s="651"/>
      <c r="M410" s="651"/>
      <c r="N410" s="651"/>
      <c r="O410" s="651"/>
      <c r="P410" s="51" t="s">
        <v>909</v>
      </c>
      <c r="Q410" s="5"/>
      <c r="R410" s="5"/>
      <c r="S410" s="5"/>
      <c r="T410" s="5"/>
      <c r="U410" s="5"/>
      <c r="V410" s="5"/>
      <c r="W410" s="5"/>
      <c r="X410" s="5"/>
      <c r="Y410" s="5"/>
      <c r="Z410" s="5"/>
    </row>
    <row r="411" spans="1:26" ht="21" customHeight="1">
      <c r="A411" s="134"/>
      <c r="B411" s="135"/>
      <c r="C411" s="137"/>
      <c r="D411" s="458"/>
      <c r="E411" s="651"/>
      <c r="F411" s="14" t="s">
        <v>943</v>
      </c>
      <c r="G411" s="98" t="s">
        <v>114</v>
      </c>
      <c r="H411" s="787" t="s">
        <v>1196</v>
      </c>
      <c r="I411" s="657"/>
      <c r="J411" s="651"/>
      <c r="K411" s="651"/>
      <c r="L411" s="651"/>
      <c r="M411" s="651"/>
      <c r="N411" s="651"/>
      <c r="O411" s="651"/>
      <c r="P411" s="51" t="s">
        <v>909</v>
      </c>
      <c r="Q411" s="5"/>
      <c r="R411" s="5"/>
      <c r="S411" s="5"/>
      <c r="T411" s="5"/>
      <c r="U411" s="5"/>
      <c r="V411" s="5"/>
      <c r="W411" s="5"/>
      <c r="X411" s="5"/>
      <c r="Y411" s="5"/>
      <c r="Z411" s="5"/>
    </row>
    <row r="412" spans="1:26" ht="21" customHeight="1">
      <c r="A412" s="134"/>
      <c r="B412" s="135"/>
      <c r="C412" s="137"/>
      <c r="D412" s="458"/>
      <c r="E412" s="651"/>
      <c r="F412" s="14" t="s">
        <v>945</v>
      </c>
      <c r="G412" s="98" t="s">
        <v>114</v>
      </c>
      <c r="H412" s="787" t="s">
        <v>1197</v>
      </c>
      <c r="I412" s="657"/>
      <c r="J412" s="651"/>
      <c r="K412" s="651"/>
      <c r="L412" s="651"/>
      <c r="M412" s="651"/>
      <c r="N412" s="651"/>
      <c r="O412" s="651"/>
      <c r="P412" s="51" t="s">
        <v>909</v>
      </c>
      <c r="Q412" s="5"/>
      <c r="R412" s="5"/>
      <c r="S412" s="5"/>
      <c r="T412" s="5"/>
      <c r="U412" s="5"/>
      <c r="V412" s="5"/>
      <c r="W412" s="5"/>
      <c r="X412" s="5"/>
      <c r="Y412" s="5"/>
      <c r="Z412" s="5"/>
    </row>
    <row r="413" spans="1:26" ht="21" customHeight="1">
      <c r="A413" s="134"/>
      <c r="B413" s="135"/>
      <c r="C413" s="137"/>
      <c r="D413" s="458"/>
      <c r="E413" s="651"/>
      <c r="F413" s="14" t="s">
        <v>912</v>
      </c>
      <c r="G413" s="98" t="s">
        <v>114</v>
      </c>
      <c r="H413" s="787" t="s">
        <v>1198</v>
      </c>
      <c r="I413" s="657"/>
      <c r="J413" s="651"/>
      <c r="K413" s="651"/>
      <c r="L413" s="651"/>
      <c r="M413" s="651"/>
      <c r="N413" s="651"/>
      <c r="O413" s="651"/>
      <c r="P413" s="51" t="s">
        <v>909</v>
      </c>
      <c r="Q413" s="5"/>
      <c r="R413" s="5"/>
      <c r="S413" s="5"/>
      <c r="T413" s="5"/>
      <c r="U413" s="5"/>
      <c r="V413" s="5"/>
      <c r="W413" s="5"/>
      <c r="X413" s="5"/>
      <c r="Y413" s="5"/>
      <c r="Z413" s="5"/>
    </row>
    <row r="414" spans="1:26" ht="21" customHeight="1">
      <c r="A414" s="134"/>
      <c r="B414" s="135"/>
      <c r="C414" s="137"/>
      <c r="D414" s="458"/>
      <c r="E414" s="651"/>
      <c r="F414" s="14" t="s">
        <v>948</v>
      </c>
      <c r="G414" s="98" t="s">
        <v>114</v>
      </c>
      <c r="H414" s="787"/>
      <c r="I414" s="657"/>
      <c r="J414" s="651"/>
      <c r="K414" s="651"/>
      <c r="L414" s="651"/>
      <c r="M414" s="651"/>
      <c r="N414" s="651"/>
      <c r="O414" s="651"/>
      <c r="P414" s="51" t="s">
        <v>1199</v>
      </c>
      <c r="Q414" s="5"/>
      <c r="R414" s="5"/>
      <c r="S414" s="5"/>
      <c r="T414" s="5"/>
      <c r="U414" s="5"/>
      <c r="V414" s="5"/>
      <c r="W414" s="5"/>
      <c r="X414" s="5"/>
      <c r="Y414" s="5"/>
      <c r="Z414" s="5"/>
    </row>
    <row r="415" spans="1:26" ht="21" customHeight="1">
      <c r="A415" s="134"/>
      <c r="B415" s="135"/>
      <c r="C415" s="137"/>
      <c r="D415" s="458"/>
      <c r="E415" s="651"/>
      <c r="F415" s="14" t="s">
        <v>951</v>
      </c>
      <c r="G415" s="98" t="s">
        <v>114</v>
      </c>
      <c r="H415" s="788" t="s">
        <v>1200</v>
      </c>
      <c r="I415" s="657"/>
      <c r="J415" s="651"/>
      <c r="K415" s="651"/>
      <c r="L415" s="651"/>
      <c r="M415" s="651"/>
      <c r="N415" s="651"/>
      <c r="O415" s="651"/>
      <c r="P415" s="51" t="s">
        <v>953</v>
      </c>
      <c r="Q415" s="5"/>
      <c r="R415" s="5"/>
      <c r="S415" s="5"/>
      <c r="T415" s="5"/>
      <c r="U415" s="5"/>
      <c r="V415" s="5"/>
      <c r="W415" s="5"/>
      <c r="X415" s="5"/>
      <c r="Y415" s="5"/>
      <c r="Z415" s="5"/>
    </row>
    <row r="416" spans="1:26" ht="21" customHeight="1">
      <c r="A416" s="134"/>
      <c r="B416" s="135"/>
      <c r="C416" s="137"/>
      <c r="D416" s="458"/>
      <c r="E416" s="651"/>
      <c r="F416" s="14" t="s">
        <v>4</v>
      </c>
      <c r="G416" s="98" t="s">
        <v>114</v>
      </c>
      <c r="H416" s="788" t="s">
        <v>1201</v>
      </c>
      <c r="I416" s="657"/>
      <c r="J416" s="651"/>
      <c r="K416" s="651"/>
      <c r="L416" s="651"/>
      <c r="M416" s="651"/>
      <c r="N416" s="651"/>
      <c r="O416" s="651"/>
      <c r="P416" s="51" t="s">
        <v>955</v>
      </c>
      <c r="Q416" s="5"/>
      <c r="R416" s="5"/>
      <c r="S416" s="5"/>
      <c r="T416" s="5"/>
      <c r="U416" s="5"/>
      <c r="V416" s="5"/>
      <c r="W416" s="5"/>
      <c r="X416" s="5"/>
      <c r="Y416" s="5"/>
      <c r="Z416" s="5"/>
    </row>
    <row r="417" spans="1:26" ht="36.75" customHeight="1">
      <c r="A417" s="134"/>
      <c r="B417" s="135"/>
      <c r="C417" s="137"/>
      <c r="D417" s="458"/>
      <c r="E417" s="651"/>
      <c r="F417" s="14" t="s">
        <v>915</v>
      </c>
      <c r="G417" s="98" t="s">
        <v>114</v>
      </c>
      <c r="H417" s="788" t="s">
        <v>1202</v>
      </c>
      <c r="I417" s="657"/>
      <c r="J417" s="651"/>
      <c r="K417" s="651"/>
      <c r="L417" s="651"/>
      <c r="M417" s="651"/>
      <c r="N417" s="651"/>
      <c r="O417" s="651"/>
      <c r="P417" s="51" t="s">
        <v>916</v>
      </c>
      <c r="Q417" s="5"/>
      <c r="R417" s="5"/>
      <c r="S417" s="5"/>
      <c r="T417" s="5"/>
      <c r="U417" s="5"/>
      <c r="V417" s="5"/>
      <c r="W417" s="5"/>
      <c r="X417" s="5"/>
      <c r="Y417" s="5"/>
      <c r="Z417" s="5"/>
    </row>
    <row r="418" spans="1:26" ht="33.75" customHeight="1">
      <c r="A418" s="134"/>
      <c r="B418" s="135"/>
      <c r="C418" s="137"/>
      <c r="D418" s="458"/>
      <c r="E418" s="651"/>
      <c r="F418" s="14" t="s">
        <v>970</v>
      </c>
      <c r="G418" s="98" t="s">
        <v>114</v>
      </c>
      <c r="H418" s="787"/>
      <c r="I418" s="657"/>
      <c r="J418" s="651"/>
      <c r="K418" s="651"/>
      <c r="L418" s="651"/>
      <c r="M418" s="651"/>
      <c r="N418" s="651"/>
      <c r="O418" s="651"/>
      <c r="P418" s="51" t="s">
        <v>973</v>
      </c>
      <c r="Q418" s="5"/>
      <c r="R418" s="5"/>
      <c r="S418" s="5"/>
      <c r="T418" s="5"/>
      <c r="U418" s="5"/>
      <c r="V418" s="5"/>
      <c r="W418" s="5"/>
      <c r="X418" s="5"/>
      <c r="Y418" s="5"/>
      <c r="Z418" s="5"/>
    </row>
    <row r="419" spans="1:26" ht="15.75" customHeight="1">
      <c r="A419" s="134"/>
      <c r="B419" s="135"/>
      <c r="C419" s="137"/>
      <c r="D419" s="458"/>
      <c r="E419" s="652"/>
      <c r="F419" s="14" t="s">
        <v>972</v>
      </c>
      <c r="G419" s="98" t="s">
        <v>114</v>
      </c>
      <c r="H419" s="787"/>
      <c r="I419" s="657"/>
      <c r="J419" s="652"/>
      <c r="K419" s="652"/>
      <c r="L419" s="652"/>
      <c r="M419" s="652"/>
      <c r="N419" s="652"/>
      <c r="O419" s="652"/>
      <c r="P419" s="51" t="s">
        <v>976</v>
      </c>
      <c r="Q419" s="5"/>
      <c r="R419" s="5"/>
      <c r="S419" s="5"/>
      <c r="T419" s="5"/>
      <c r="U419" s="5"/>
      <c r="V419" s="5"/>
      <c r="W419" s="5"/>
      <c r="X419" s="5"/>
      <c r="Y419" s="5"/>
      <c r="Z419" s="5"/>
    </row>
    <row r="420" spans="1:26" ht="21" customHeight="1">
      <c r="A420" s="134"/>
      <c r="B420" s="135"/>
      <c r="C420" s="137"/>
      <c r="D420" s="458"/>
      <c r="E420" s="789" t="s">
        <v>243</v>
      </c>
      <c r="F420" s="14" t="s">
        <v>931</v>
      </c>
      <c r="G420" s="98" t="s">
        <v>114</v>
      </c>
      <c r="H420" s="787" t="s">
        <v>1203</v>
      </c>
      <c r="I420" s="657"/>
      <c r="J420" s="700" t="s">
        <v>1204</v>
      </c>
      <c r="K420" s="700" t="s">
        <v>934</v>
      </c>
      <c r="L420" s="700">
        <v>1</v>
      </c>
      <c r="M420" s="807">
        <v>0.77</v>
      </c>
      <c r="N420" s="700">
        <f>L420*M420</f>
        <v>0.77</v>
      </c>
      <c r="O420" s="700"/>
      <c r="P420" s="51" t="s">
        <v>909</v>
      </c>
      <c r="Q420" s="5"/>
      <c r="R420" s="5"/>
      <c r="S420" s="5"/>
      <c r="T420" s="5"/>
      <c r="U420" s="5"/>
      <c r="V420" s="5"/>
      <c r="W420" s="5"/>
      <c r="X420" s="5"/>
      <c r="Y420" s="5"/>
      <c r="Z420" s="5"/>
    </row>
    <row r="421" spans="1:26" ht="21" customHeight="1">
      <c r="A421" s="134"/>
      <c r="B421" s="135"/>
      <c r="C421" s="137"/>
      <c r="D421" s="458"/>
      <c r="E421" s="651"/>
      <c r="F421" s="14" t="s">
        <v>922</v>
      </c>
      <c r="G421" s="98" t="s">
        <v>114</v>
      </c>
      <c r="H421" s="787" t="s">
        <v>1205</v>
      </c>
      <c r="I421" s="657"/>
      <c r="J421" s="651"/>
      <c r="K421" s="651"/>
      <c r="L421" s="651"/>
      <c r="M421" s="651"/>
      <c r="N421" s="651"/>
      <c r="O421" s="651"/>
      <c r="P421" s="51" t="s">
        <v>909</v>
      </c>
      <c r="Q421" s="5"/>
      <c r="R421" s="5"/>
      <c r="S421" s="5"/>
      <c r="T421" s="5"/>
      <c r="U421" s="5"/>
      <c r="V421" s="5"/>
      <c r="W421" s="5"/>
      <c r="X421" s="5"/>
      <c r="Y421" s="5"/>
      <c r="Z421" s="5"/>
    </row>
    <row r="422" spans="1:26" ht="21" customHeight="1">
      <c r="A422" s="134"/>
      <c r="B422" s="135"/>
      <c r="C422" s="137"/>
      <c r="D422" s="458"/>
      <c r="E422" s="651"/>
      <c r="F422" s="14" t="s">
        <v>936</v>
      </c>
      <c r="G422" s="98" t="s">
        <v>114</v>
      </c>
      <c r="H422" s="787" t="s">
        <v>1195</v>
      </c>
      <c r="I422" s="657"/>
      <c r="J422" s="651"/>
      <c r="K422" s="651"/>
      <c r="L422" s="651"/>
      <c r="M422" s="651"/>
      <c r="N422" s="651"/>
      <c r="O422" s="651"/>
      <c r="P422" s="51" t="s">
        <v>909</v>
      </c>
      <c r="Q422" s="5"/>
      <c r="R422" s="5"/>
      <c r="S422" s="5"/>
      <c r="T422" s="5"/>
      <c r="U422" s="5"/>
      <c r="V422" s="5"/>
      <c r="W422" s="5"/>
      <c r="X422" s="5"/>
      <c r="Y422" s="5"/>
      <c r="Z422" s="5"/>
    </row>
    <row r="423" spans="1:26" ht="21" customHeight="1">
      <c r="A423" s="134"/>
      <c r="B423" s="135"/>
      <c r="C423" s="137"/>
      <c r="D423" s="458"/>
      <c r="E423" s="651"/>
      <c r="F423" s="14" t="s">
        <v>938</v>
      </c>
      <c r="G423" s="98" t="s">
        <v>114</v>
      </c>
      <c r="H423" s="787">
        <v>21</v>
      </c>
      <c r="I423" s="657"/>
      <c r="J423" s="651"/>
      <c r="K423" s="651"/>
      <c r="L423" s="651"/>
      <c r="M423" s="651"/>
      <c r="N423" s="651"/>
      <c r="O423" s="651"/>
      <c r="P423" s="51" t="s">
        <v>909</v>
      </c>
      <c r="Q423" s="5"/>
      <c r="R423" s="5"/>
      <c r="S423" s="5"/>
      <c r="T423" s="5"/>
      <c r="U423" s="5"/>
      <c r="V423" s="5"/>
      <c r="W423" s="5"/>
      <c r="X423" s="5"/>
      <c r="Y423" s="5"/>
      <c r="Z423" s="5"/>
    </row>
    <row r="424" spans="1:26" ht="21" customHeight="1">
      <c r="A424" s="134"/>
      <c r="B424" s="135"/>
      <c r="C424" s="137"/>
      <c r="D424" s="458"/>
      <c r="E424" s="651"/>
      <c r="F424" s="14" t="s">
        <v>939</v>
      </c>
      <c r="G424" s="98" t="s">
        <v>114</v>
      </c>
      <c r="H424" s="787">
        <v>3</v>
      </c>
      <c r="I424" s="657"/>
      <c r="J424" s="651"/>
      <c r="K424" s="651"/>
      <c r="L424" s="651"/>
      <c r="M424" s="651"/>
      <c r="N424" s="651"/>
      <c r="O424" s="651"/>
      <c r="P424" s="51" t="s">
        <v>940</v>
      </c>
      <c r="Q424" s="5"/>
      <c r="R424" s="5"/>
      <c r="S424" s="5"/>
      <c r="T424" s="5"/>
      <c r="U424" s="5"/>
      <c r="V424" s="5"/>
      <c r="W424" s="5"/>
      <c r="X424" s="5"/>
      <c r="Y424" s="5"/>
      <c r="Z424" s="5"/>
    </row>
    <row r="425" spans="1:26" ht="21" customHeight="1">
      <c r="A425" s="134"/>
      <c r="B425" s="135"/>
      <c r="C425" s="137"/>
      <c r="D425" s="458"/>
      <c r="E425" s="651"/>
      <c r="F425" s="14" t="s">
        <v>941</v>
      </c>
      <c r="G425" s="98" t="s">
        <v>114</v>
      </c>
      <c r="H425" s="787" t="s">
        <v>1204</v>
      </c>
      <c r="I425" s="657"/>
      <c r="J425" s="651"/>
      <c r="K425" s="651"/>
      <c r="L425" s="651"/>
      <c r="M425" s="651"/>
      <c r="N425" s="651"/>
      <c r="O425" s="651"/>
      <c r="P425" s="51" t="s">
        <v>909</v>
      </c>
      <c r="Q425" s="5"/>
      <c r="R425" s="5"/>
      <c r="S425" s="5"/>
      <c r="T425" s="5"/>
      <c r="U425" s="5"/>
      <c r="V425" s="5"/>
      <c r="W425" s="5"/>
      <c r="X425" s="5"/>
      <c r="Y425" s="5"/>
      <c r="Z425" s="5"/>
    </row>
    <row r="426" spans="1:26" ht="21" customHeight="1">
      <c r="A426" s="134"/>
      <c r="B426" s="135"/>
      <c r="C426" s="137"/>
      <c r="D426" s="458"/>
      <c r="E426" s="651"/>
      <c r="F426" s="14" t="s">
        <v>943</v>
      </c>
      <c r="G426" s="98" t="s">
        <v>114</v>
      </c>
      <c r="H426" s="787" t="s">
        <v>1206</v>
      </c>
      <c r="I426" s="657"/>
      <c r="J426" s="651"/>
      <c r="K426" s="651"/>
      <c r="L426" s="651"/>
      <c r="M426" s="651"/>
      <c r="N426" s="651"/>
      <c r="O426" s="651"/>
      <c r="P426" s="51" t="s">
        <v>909</v>
      </c>
      <c r="Q426" s="5"/>
      <c r="R426" s="5"/>
      <c r="S426" s="5"/>
      <c r="T426" s="5"/>
      <c r="U426" s="5"/>
      <c r="V426" s="5"/>
      <c r="W426" s="5"/>
      <c r="X426" s="5"/>
      <c r="Y426" s="5"/>
      <c r="Z426" s="5"/>
    </row>
    <row r="427" spans="1:26" ht="21" customHeight="1">
      <c r="A427" s="134"/>
      <c r="B427" s="135"/>
      <c r="C427" s="137"/>
      <c r="D427" s="458"/>
      <c r="E427" s="651"/>
      <c r="F427" s="14" t="s">
        <v>945</v>
      </c>
      <c r="G427" s="98" t="s">
        <v>114</v>
      </c>
      <c r="H427" s="787" t="s">
        <v>1197</v>
      </c>
      <c r="I427" s="657"/>
      <c r="J427" s="651"/>
      <c r="K427" s="651"/>
      <c r="L427" s="651"/>
      <c r="M427" s="651"/>
      <c r="N427" s="651"/>
      <c r="O427" s="651"/>
      <c r="P427" s="51" t="s">
        <v>909</v>
      </c>
      <c r="Q427" s="5"/>
      <c r="R427" s="5"/>
      <c r="S427" s="5"/>
      <c r="T427" s="5"/>
      <c r="U427" s="5"/>
      <c r="V427" s="5"/>
      <c r="W427" s="5"/>
      <c r="X427" s="5"/>
      <c r="Y427" s="5"/>
      <c r="Z427" s="5"/>
    </row>
    <row r="428" spans="1:26" ht="21" customHeight="1">
      <c r="A428" s="134"/>
      <c r="B428" s="135"/>
      <c r="C428" s="137"/>
      <c r="D428" s="458"/>
      <c r="E428" s="651"/>
      <c r="F428" s="14" t="s">
        <v>912</v>
      </c>
      <c r="G428" s="98" t="s">
        <v>114</v>
      </c>
      <c r="H428" s="787" t="s">
        <v>1198</v>
      </c>
      <c r="I428" s="657"/>
      <c r="J428" s="651"/>
      <c r="K428" s="651"/>
      <c r="L428" s="651"/>
      <c r="M428" s="651"/>
      <c r="N428" s="651"/>
      <c r="O428" s="651"/>
      <c r="P428" s="51" t="s">
        <v>909</v>
      </c>
      <c r="Q428" s="5"/>
      <c r="R428" s="5"/>
      <c r="S428" s="5"/>
      <c r="T428" s="5"/>
      <c r="U428" s="5"/>
      <c r="V428" s="5"/>
      <c r="W428" s="5"/>
      <c r="X428" s="5"/>
      <c r="Y428" s="5"/>
      <c r="Z428" s="5"/>
    </row>
    <row r="429" spans="1:26" ht="21" customHeight="1">
      <c r="A429" s="134"/>
      <c r="B429" s="135"/>
      <c r="C429" s="137"/>
      <c r="D429" s="458"/>
      <c r="E429" s="651"/>
      <c r="F429" s="14" t="s">
        <v>948</v>
      </c>
      <c r="G429" s="98" t="s">
        <v>114</v>
      </c>
      <c r="H429" s="787"/>
      <c r="I429" s="657"/>
      <c r="J429" s="651"/>
      <c r="K429" s="651"/>
      <c r="L429" s="651"/>
      <c r="M429" s="651"/>
      <c r="N429" s="651"/>
      <c r="O429" s="651"/>
      <c r="P429" s="51" t="s">
        <v>1207</v>
      </c>
      <c r="Q429" s="5"/>
      <c r="R429" s="5"/>
      <c r="S429" s="5"/>
      <c r="T429" s="5"/>
      <c r="U429" s="5"/>
      <c r="V429" s="5"/>
      <c r="W429" s="5"/>
      <c r="X429" s="5"/>
      <c r="Y429" s="5"/>
      <c r="Z429" s="5"/>
    </row>
    <row r="430" spans="1:26" ht="21" customHeight="1">
      <c r="A430" s="134"/>
      <c r="B430" s="135"/>
      <c r="C430" s="137"/>
      <c r="D430" s="458"/>
      <c r="E430" s="651"/>
      <c r="F430" s="14" t="s">
        <v>951</v>
      </c>
      <c r="G430" s="98" t="s">
        <v>114</v>
      </c>
      <c r="H430" s="788" t="s">
        <v>1208</v>
      </c>
      <c r="I430" s="657"/>
      <c r="J430" s="651"/>
      <c r="K430" s="651"/>
      <c r="L430" s="651"/>
      <c r="M430" s="651"/>
      <c r="N430" s="651"/>
      <c r="O430" s="651"/>
      <c r="P430" s="51" t="s">
        <v>953</v>
      </c>
      <c r="Q430" s="5"/>
      <c r="R430" s="5"/>
      <c r="S430" s="5"/>
      <c r="T430" s="5"/>
      <c r="U430" s="5"/>
      <c r="V430" s="5"/>
      <c r="W430" s="5"/>
      <c r="X430" s="5"/>
      <c r="Y430" s="5"/>
      <c r="Z430" s="5"/>
    </row>
    <row r="431" spans="1:26" ht="21" customHeight="1">
      <c r="A431" s="134"/>
      <c r="B431" s="135"/>
      <c r="C431" s="137"/>
      <c r="D431" s="458"/>
      <c r="E431" s="651"/>
      <c r="F431" s="14" t="s">
        <v>4</v>
      </c>
      <c r="G431" s="98" t="s">
        <v>114</v>
      </c>
      <c r="H431" s="788" t="s">
        <v>1209</v>
      </c>
      <c r="I431" s="657"/>
      <c r="J431" s="651"/>
      <c r="K431" s="651"/>
      <c r="L431" s="651"/>
      <c r="M431" s="651"/>
      <c r="N431" s="651"/>
      <c r="O431" s="651"/>
      <c r="P431" s="51" t="s">
        <v>955</v>
      </c>
      <c r="Q431" s="5"/>
      <c r="R431" s="5"/>
      <c r="S431" s="5"/>
      <c r="T431" s="5"/>
      <c r="U431" s="5"/>
      <c r="V431" s="5"/>
      <c r="W431" s="5"/>
      <c r="X431" s="5"/>
      <c r="Y431" s="5"/>
      <c r="Z431" s="5"/>
    </row>
    <row r="432" spans="1:26" ht="33.75" customHeight="1">
      <c r="A432" s="134"/>
      <c r="B432" s="135"/>
      <c r="C432" s="137"/>
      <c r="D432" s="458"/>
      <c r="E432" s="651"/>
      <c r="F432" s="14" t="s">
        <v>915</v>
      </c>
      <c r="G432" s="98" t="s">
        <v>114</v>
      </c>
      <c r="H432" s="788" t="s">
        <v>1210</v>
      </c>
      <c r="I432" s="657"/>
      <c r="J432" s="651"/>
      <c r="K432" s="651"/>
      <c r="L432" s="651"/>
      <c r="M432" s="651"/>
      <c r="N432" s="651"/>
      <c r="O432" s="651"/>
      <c r="P432" s="51" t="s">
        <v>916</v>
      </c>
      <c r="Q432" s="5"/>
      <c r="R432" s="5"/>
      <c r="S432" s="5"/>
      <c r="T432" s="5"/>
      <c r="U432" s="5"/>
      <c r="V432" s="5"/>
      <c r="W432" s="5"/>
      <c r="X432" s="5"/>
      <c r="Y432" s="5"/>
      <c r="Z432" s="5"/>
    </row>
    <row r="433" spans="1:26" ht="33" customHeight="1">
      <c r="A433" s="134"/>
      <c r="B433" s="135"/>
      <c r="C433" s="137"/>
      <c r="D433" s="458"/>
      <c r="E433" s="651"/>
      <c r="F433" s="14" t="s">
        <v>970</v>
      </c>
      <c r="G433" s="98" t="s">
        <v>114</v>
      </c>
      <c r="H433" s="787"/>
      <c r="I433" s="657"/>
      <c r="J433" s="651"/>
      <c r="K433" s="651"/>
      <c r="L433" s="651"/>
      <c r="M433" s="651"/>
      <c r="N433" s="651"/>
      <c r="O433" s="651"/>
      <c r="P433" s="51" t="s">
        <v>973</v>
      </c>
      <c r="Q433" s="5"/>
      <c r="R433" s="5"/>
      <c r="S433" s="5"/>
      <c r="T433" s="5"/>
      <c r="U433" s="5"/>
      <c r="V433" s="5"/>
      <c r="W433" s="5"/>
      <c r="X433" s="5"/>
      <c r="Y433" s="5"/>
      <c r="Z433" s="5"/>
    </row>
    <row r="434" spans="1:26" ht="15.75" customHeight="1">
      <c r="A434" s="134"/>
      <c r="B434" s="135"/>
      <c r="C434" s="137"/>
      <c r="D434" s="458"/>
      <c r="E434" s="652"/>
      <c r="F434" s="14" t="s">
        <v>972</v>
      </c>
      <c r="G434" s="98" t="s">
        <v>114</v>
      </c>
      <c r="H434" s="787"/>
      <c r="I434" s="657"/>
      <c r="J434" s="652"/>
      <c r="K434" s="652"/>
      <c r="L434" s="652"/>
      <c r="M434" s="652"/>
      <c r="N434" s="652"/>
      <c r="O434" s="652"/>
      <c r="P434" s="51" t="s">
        <v>976</v>
      </c>
      <c r="Q434" s="5"/>
      <c r="R434" s="5"/>
      <c r="S434" s="5"/>
      <c r="T434" s="5"/>
      <c r="U434" s="5"/>
      <c r="V434" s="5"/>
      <c r="W434" s="5"/>
      <c r="X434" s="5"/>
      <c r="Y434" s="5"/>
      <c r="Z434" s="5"/>
    </row>
    <row r="435" spans="1:26" ht="30" customHeight="1">
      <c r="A435" s="469"/>
      <c r="B435" s="351"/>
      <c r="C435" s="447">
        <v>2</v>
      </c>
      <c r="D435" s="798" t="s">
        <v>262</v>
      </c>
      <c r="E435" s="654"/>
      <c r="F435" s="654"/>
      <c r="G435" s="654"/>
      <c r="H435" s="654"/>
      <c r="I435" s="657"/>
      <c r="J435" s="470"/>
      <c r="K435" s="471"/>
      <c r="L435" s="471"/>
      <c r="M435" s="472"/>
      <c r="N435" s="473">
        <f>N436+N663+N666+N669+N672</f>
        <v>183.82999999999998</v>
      </c>
      <c r="O435" s="473"/>
      <c r="P435" s="474"/>
      <c r="Q435" s="218"/>
      <c r="R435" s="218"/>
      <c r="S435" s="218"/>
      <c r="T435" s="218"/>
      <c r="U435" s="218"/>
      <c r="V435" s="218"/>
      <c r="W435" s="218"/>
      <c r="X435" s="218"/>
      <c r="Y435" s="218"/>
      <c r="Z435" s="218"/>
    </row>
    <row r="436" spans="1:26" ht="38.25" customHeight="1">
      <c r="A436" s="469"/>
      <c r="B436" s="351"/>
      <c r="C436" s="460"/>
      <c r="D436" s="475" t="s">
        <v>36</v>
      </c>
      <c r="E436" s="797" t="s">
        <v>1211</v>
      </c>
      <c r="F436" s="654"/>
      <c r="G436" s="654"/>
      <c r="H436" s="654"/>
      <c r="I436" s="657"/>
      <c r="J436" s="452"/>
      <c r="K436" s="286"/>
      <c r="L436" s="286"/>
      <c r="M436" s="286"/>
      <c r="N436" s="238">
        <f>N437+N642+N643+N644</f>
        <v>183.82999999999998</v>
      </c>
      <c r="O436" s="238"/>
      <c r="P436" s="467" t="s">
        <v>1212</v>
      </c>
      <c r="Q436" s="157"/>
      <c r="R436" s="157"/>
      <c r="S436" s="157"/>
      <c r="T436" s="157"/>
      <c r="U436" s="157"/>
      <c r="V436" s="157"/>
      <c r="W436" s="157"/>
      <c r="X436" s="157"/>
      <c r="Y436" s="157"/>
      <c r="Z436" s="157"/>
    </row>
    <row r="437" spans="1:26" ht="30" customHeight="1">
      <c r="A437" s="469"/>
      <c r="B437" s="351"/>
      <c r="C437" s="460"/>
      <c r="D437" s="461"/>
      <c r="E437" s="28" t="s">
        <v>239</v>
      </c>
      <c r="F437" s="476" t="s">
        <v>1213</v>
      </c>
      <c r="G437" s="477"/>
      <c r="H437" s="477"/>
      <c r="I437" s="478"/>
      <c r="J437" s="476"/>
      <c r="K437" s="457"/>
      <c r="L437" s="457"/>
      <c r="M437" s="457"/>
      <c r="N437" s="244">
        <f>SUM(N438:N629)</f>
        <v>168.70999999999998</v>
      </c>
      <c r="O437" s="244"/>
      <c r="P437" s="444" t="s">
        <v>1214</v>
      </c>
      <c r="Q437" s="157"/>
      <c r="R437" s="157"/>
      <c r="S437" s="157"/>
      <c r="T437" s="157"/>
      <c r="U437" s="157"/>
      <c r="V437" s="157"/>
      <c r="W437" s="157"/>
      <c r="X437" s="157"/>
      <c r="Y437" s="157"/>
      <c r="Z437" s="157"/>
    </row>
    <row r="438" spans="1:26" ht="38.25" customHeight="1">
      <c r="A438" s="134"/>
      <c r="B438" s="135"/>
      <c r="C438" s="137"/>
      <c r="D438" s="458"/>
      <c r="E438" s="789" t="s">
        <v>237</v>
      </c>
      <c r="F438" s="14" t="s">
        <v>931</v>
      </c>
      <c r="G438" s="98" t="s">
        <v>114</v>
      </c>
      <c r="H438" s="787" t="s">
        <v>1215</v>
      </c>
      <c r="I438" s="657"/>
      <c r="J438" s="777" t="s">
        <v>1216</v>
      </c>
      <c r="K438" s="700" t="s">
        <v>1217</v>
      </c>
      <c r="L438" s="700">
        <v>1</v>
      </c>
      <c r="M438" s="807">
        <v>17.100000000000001</v>
      </c>
      <c r="N438" s="700">
        <f>L438*M438</f>
        <v>17.100000000000001</v>
      </c>
      <c r="O438" s="700"/>
      <c r="P438" s="51" t="s">
        <v>909</v>
      </c>
      <c r="Q438" s="5"/>
      <c r="R438" s="5"/>
      <c r="S438" s="5"/>
      <c r="T438" s="5"/>
      <c r="U438" s="5"/>
      <c r="V438" s="5"/>
      <c r="W438" s="5"/>
      <c r="X438" s="5"/>
      <c r="Y438" s="5"/>
      <c r="Z438" s="5"/>
    </row>
    <row r="439" spans="1:26" ht="21" customHeight="1">
      <c r="A439" s="134"/>
      <c r="B439" s="135"/>
      <c r="C439" s="137"/>
      <c r="D439" s="458"/>
      <c r="E439" s="651"/>
      <c r="F439" s="14" t="s">
        <v>922</v>
      </c>
      <c r="G439" s="98" t="s">
        <v>114</v>
      </c>
      <c r="H439" s="787" t="s">
        <v>935</v>
      </c>
      <c r="I439" s="657"/>
      <c r="J439" s="651"/>
      <c r="K439" s="651"/>
      <c r="L439" s="651"/>
      <c r="M439" s="651"/>
      <c r="N439" s="651"/>
      <c r="O439" s="651"/>
      <c r="P439" s="51" t="s">
        <v>909</v>
      </c>
      <c r="Q439" s="5"/>
      <c r="R439" s="5"/>
      <c r="S439" s="5"/>
      <c r="T439" s="5"/>
      <c r="U439" s="5"/>
      <c r="V439" s="5"/>
      <c r="W439" s="5"/>
      <c r="X439" s="5"/>
      <c r="Y439" s="5"/>
      <c r="Z439" s="5"/>
    </row>
    <row r="440" spans="1:26" ht="15.75" customHeight="1">
      <c r="A440" s="134"/>
      <c r="B440" s="135"/>
      <c r="C440" s="137"/>
      <c r="D440" s="458"/>
      <c r="E440" s="651"/>
      <c r="F440" s="14" t="s">
        <v>1218</v>
      </c>
      <c r="G440" s="98" t="s">
        <v>114</v>
      </c>
      <c r="H440" s="787" t="s">
        <v>1219</v>
      </c>
      <c r="I440" s="657"/>
      <c r="J440" s="651"/>
      <c r="K440" s="651"/>
      <c r="L440" s="651"/>
      <c r="M440" s="651"/>
      <c r="N440" s="651"/>
      <c r="O440" s="651"/>
      <c r="P440" s="51" t="s">
        <v>909</v>
      </c>
      <c r="Q440" s="5"/>
      <c r="R440" s="5"/>
      <c r="S440" s="5"/>
      <c r="T440" s="5"/>
      <c r="U440" s="5"/>
      <c r="V440" s="5"/>
      <c r="W440" s="5"/>
      <c r="X440" s="5"/>
      <c r="Y440" s="5"/>
      <c r="Z440" s="5"/>
    </row>
    <row r="441" spans="1:26" ht="15.75" customHeight="1">
      <c r="A441" s="134"/>
      <c r="B441" s="135"/>
      <c r="C441" s="137"/>
      <c r="D441" s="458"/>
      <c r="E441" s="651"/>
      <c r="F441" s="14" t="s">
        <v>1220</v>
      </c>
      <c r="G441" s="98" t="s">
        <v>114</v>
      </c>
      <c r="H441" s="787" t="s">
        <v>1221</v>
      </c>
      <c r="I441" s="657"/>
      <c r="J441" s="651"/>
      <c r="K441" s="651"/>
      <c r="L441" s="651"/>
      <c r="M441" s="651"/>
      <c r="N441" s="651"/>
      <c r="O441" s="651"/>
      <c r="P441" s="51" t="s">
        <v>909</v>
      </c>
      <c r="Q441" s="5"/>
      <c r="R441" s="5"/>
      <c r="S441" s="5"/>
      <c r="T441" s="5"/>
      <c r="U441" s="5"/>
      <c r="V441" s="5"/>
      <c r="W441" s="5"/>
      <c r="X441" s="5"/>
      <c r="Y441" s="5"/>
      <c r="Z441" s="5"/>
    </row>
    <row r="442" spans="1:26" ht="15.75" customHeight="1">
      <c r="A442" s="134"/>
      <c r="B442" s="135"/>
      <c r="C442" s="137"/>
      <c r="D442" s="458"/>
      <c r="E442" s="651"/>
      <c r="F442" s="14" t="s">
        <v>1222</v>
      </c>
      <c r="G442" s="98" t="s">
        <v>114</v>
      </c>
      <c r="H442" s="787" t="s">
        <v>1223</v>
      </c>
      <c r="I442" s="657"/>
      <c r="J442" s="651"/>
      <c r="K442" s="651"/>
      <c r="L442" s="651"/>
      <c r="M442" s="651"/>
      <c r="N442" s="651"/>
      <c r="O442" s="651"/>
      <c r="P442" s="51" t="s">
        <v>909</v>
      </c>
      <c r="Q442" s="5"/>
      <c r="R442" s="5"/>
      <c r="S442" s="5"/>
      <c r="T442" s="5"/>
      <c r="U442" s="5"/>
      <c r="V442" s="5"/>
      <c r="W442" s="5"/>
      <c r="X442" s="5"/>
      <c r="Y442" s="5"/>
      <c r="Z442" s="5"/>
    </row>
    <row r="443" spans="1:26" ht="21" customHeight="1">
      <c r="A443" s="134"/>
      <c r="B443" s="135"/>
      <c r="C443" s="137"/>
      <c r="D443" s="458"/>
      <c r="E443" s="651"/>
      <c r="F443" s="14" t="s">
        <v>1224</v>
      </c>
      <c r="G443" s="98" t="s">
        <v>114</v>
      </c>
      <c r="H443" s="788" t="s">
        <v>1225</v>
      </c>
      <c r="I443" s="657"/>
      <c r="J443" s="651"/>
      <c r="K443" s="651"/>
      <c r="L443" s="651"/>
      <c r="M443" s="651"/>
      <c r="N443" s="651"/>
      <c r="O443" s="651"/>
      <c r="P443" s="51" t="s">
        <v>1226</v>
      </c>
      <c r="Q443" s="5"/>
      <c r="R443" s="5"/>
      <c r="S443" s="5"/>
      <c r="T443" s="5"/>
      <c r="U443" s="5"/>
      <c r="V443" s="5"/>
      <c r="W443" s="5"/>
      <c r="X443" s="5"/>
      <c r="Y443" s="5"/>
      <c r="Z443" s="5"/>
    </row>
    <row r="444" spans="1:26" ht="21" customHeight="1">
      <c r="A444" s="134"/>
      <c r="B444" s="135"/>
      <c r="C444" s="137"/>
      <c r="D444" s="458"/>
      <c r="E444" s="651"/>
      <c r="F444" s="14" t="s">
        <v>1227</v>
      </c>
      <c r="G444" s="98" t="s">
        <v>114</v>
      </c>
      <c r="H444" s="787" t="s">
        <v>1228</v>
      </c>
      <c r="I444" s="657"/>
      <c r="J444" s="651"/>
      <c r="K444" s="651"/>
      <c r="L444" s="651"/>
      <c r="M444" s="651"/>
      <c r="N444" s="651"/>
      <c r="O444" s="651"/>
      <c r="P444" s="51" t="s">
        <v>909</v>
      </c>
      <c r="Q444" s="5"/>
      <c r="R444" s="5"/>
      <c r="S444" s="5"/>
      <c r="T444" s="5"/>
      <c r="U444" s="5"/>
      <c r="V444" s="5"/>
      <c r="W444" s="5"/>
      <c r="X444" s="5"/>
      <c r="Y444" s="5"/>
      <c r="Z444" s="5"/>
    </row>
    <row r="445" spans="1:26" ht="21" customHeight="1">
      <c r="A445" s="134"/>
      <c r="B445" s="135"/>
      <c r="C445" s="137"/>
      <c r="D445" s="458"/>
      <c r="E445" s="651"/>
      <c r="F445" s="14" t="s">
        <v>4</v>
      </c>
      <c r="G445" s="98" t="s">
        <v>114</v>
      </c>
      <c r="H445" s="788" t="s">
        <v>1229</v>
      </c>
      <c r="I445" s="657"/>
      <c r="J445" s="651"/>
      <c r="K445" s="651"/>
      <c r="L445" s="651"/>
      <c r="M445" s="651"/>
      <c r="N445" s="651"/>
      <c r="O445" s="651"/>
      <c r="P445" s="51" t="s">
        <v>1230</v>
      </c>
      <c r="Q445" s="5"/>
      <c r="R445" s="5"/>
      <c r="S445" s="5"/>
      <c r="T445" s="5"/>
      <c r="U445" s="5"/>
      <c r="V445" s="5"/>
      <c r="W445" s="5"/>
      <c r="X445" s="5"/>
      <c r="Y445" s="5"/>
      <c r="Z445" s="5"/>
    </row>
    <row r="446" spans="1:26" ht="35.25" customHeight="1">
      <c r="A446" s="134"/>
      <c r="B446" s="135"/>
      <c r="C446" s="137"/>
      <c r="D446" s="458"/>
      <c r="E446" s="651"/>
      <c r="F446" s="14" t="s">
        <v>915</v>
      </c>
      <c r="G446" s="98" t="s">
        <v>114</v>
      </c>
      <c r="H446" s="788" t="s">
        <v>1231</v>
      </c>
      <c r="I446" s="657"/>
      <c r="J446" s="651"/>
      <c r="K446" s="651"/>
      <c r="L446" s="651"/>
      <c r="M446" s="651"/>
      <c r="N446" s="651"/>
      <c r="O446" s="651"/>
      <c r="P446" s="51" t="s">
        <v>916</v>
      </c>
      <c r="Q446" s="5"/>
      <c r="R446" s="5"/>
      <c r="S446" s="5"/>
      <c r="T446" s="5"/>
      <c r="U446" s="5"/>
      <c r="V446" s="5"/>
      <c r="W446" s="5"/>
      <c r="X446" s="5"/>
      <c r="Y446" s="5"/>
      <c r="Z446" s="5"/>
    </row>
    <row r="447" spans="1:26" ht="22.5" customHeight="1">
      <c r="A447" s="134"/>
      <c r="B447" s="135"/>
      <c r="C447" s="137"/>
      <c r="D447" s="458"/>
      <c r="E447" s="651"/>
      <c r="F447" s="14" t="s">
        <v>1232</v>
      </c>
      <c r="G447" s="98" t="s">
        <v>114</v>
      </c>
      <c r="H447" s="788" t="s">
        <v>1233</v>
      </c>
      <c r="I447" s="657"/>
      <c r="J447" s="651"/>
      <c r="K447" s="651"/>
      <c r="L447" s="651"/>
      <c r="M447" s="651"/>
      <c r="N447" s="651"/>
      <c r="O447" s="651"/>
      <c r="P447" s="51" t="s">
        <v>1234</v>
      </c>
      <c r="Q447" s="5"/>
      <c r="R447" s="5"/>
      <c r="S447" s="5"/>
      <c r="T447" s="5"/>
      <c r="U447" s="5"/>
      <c r="V447" s="5"/>
      <c r="W447" s="5"/>
      <c r="X447" s="5"/>
      <c r="Y447" s="5"/>
      <c r="Z447" s="5"/>
    </row>
    <row r="448" spans="1:26" ht="45" customHeight="1">
      <c r="A448" s="134"/>
      <c r="B448" s="135"/>
      <c r="C448" s="137"/>
      <c r="D448" s="458"/>
      <c r="E448" s="651"/>
      <c r="F448" s="14" t="s">
        <v>1235</v>
      </c>
      <c r="G448" s="98" t="s">
        <v>114</v>
      </c>
      <c r="H448" s="788" t="s">
        <v>1236</v>
      </c>
      <c r="I448" s="657"/>
      <c r="J448" s="651"/>
      <c r="K448" s="651"/>
      <c r="L448" s="651"/>
      <c r="M448" s="651"/>
      <c r="N448" s="651"/>
      <c r="O448" s="651"/>
      <c r="P448" s="51" t="s">
        <v>967</v>
      </c>
      <c r="Q448" s="5"/>
      <c r="R448" s="5"/>
      <c r="S448" s="5"/>
      <c r="T448" s="5"/>
      <c r="U448" s="5"/>
      <c r="V448" s="5"/>
      <c r="W448" s="5"/>
      <c r="X448" s="5"/>
      <c r="Y448" s="5"/>
      <c r="Z448" s="5"/>
    </row>
    <row r="449" spans="1:26" ht="34.5" customHeight="1">
      <c r="A449" s="134"/>
      <c r="B449" s="135"/>
      <c r="C449" s="137"/>
      <c r="D449" s="458"/>
      <c r="E449" s="651"/>
      <c r="F449" s="96" t="s">
        <v>968</v>
      </c>
      <c r="G449" s="98" t="s">
        <v>114</v>
      </c>
      <c r="H449" s="787"/>
      <c r="I449" s="657"/>
      <c r="J449" s="651"/>
      <c r="K449" s="651"/>
      <c r="L449" s="651"/>
      <c r="M449" s="651"/>
      <c r="N449" s="651"/>
      <c r="O449" s="651"/>
      <c r="P449" s="51" t="s">
        <v>1237</v>
      </c>
      <c r="Q449" s="5"/>
      <c r="R449" s="5"/>
      <c r="S449" s="5"/>
      <c r="T449" s="5"/>
      <c r="U449" s="5"/>
      <c r="V449" s="5"/>
      <c r="W449" s="5"/>
      <c r="X449" s="5"/>
      <c r="Y449" s="5"/>
      <c r="Z449" s="5"/>
    </row>
    <row r="450" spans="1:26" ht="15.75" customHeight="1">
      <c r="A450" s="134"/>
      <c r="B450" s="135"/>
      <c r="C450" s="137"/>
      <c r="D450" s="458"/>
      <c r="E450" s="651"/>
      <c r="F450" s="700" t="s">
        <v>972</v>
      </c>
      <c r="G450" s="98" t="s">
        <v>114</v>
      </c>
      <c r="H450" s="787" t="s">
        <v>1238</v>
      </c>
      <c r="I450" s="657"/>
      <c r="J450" s="651"/>
      <c r="K450" s="651"/>
      <c r="L450" s="651"/>
      <c r="M450" s="651"/>
      <c r="N450" s="651"/>
      <c r="O450" s="651"/>
      <c r="P450" s="51" t="s">
        <v>1239</v>
      </c>
      <c r="Q450" s="5"/>
      <c r="R450" s="5"/>
      <c r="S450" s="5"/>
      <c r="T450" s="5"/>
      <c r="U450" s="5"/>
      <c r="V450" s="5"/>
      <c r="W450" s="5"/>
      <c r="X450" s="5"/>
      <c r="Y450" s="5"/>
      <c r="Z450" s="5"/>
    </row>
    <row r="451" spans="1:26" ht="15.75" customHeight="1">
      <c r="A451" s="134"/>
      <c r="B451" s="135"/>
      <c r="C451" s="137"/>
      <c r="D451" s="458"/>
      <c r="E451" s="652"/>
      <c r="F451" s="652"/>
      <c r="G451" s="98" t="s">
        <v>114</v>
      </c>
      <c r="H451" s="788" t="s">
        <v>1240</v>
      </c>
      <c r="I451" s="657"/>
      <c r="J451" s="652"/>
      <c r="K451" s="652"/>
      <c r="L451" s="652"/>
      <c r="M451" s="652"/>
      <c r="N451" s="652"/>
      <c r="O451" s="652"/>
      <c r="P451" s="51"/>
      <c r="Q451" s="5"/>
      <c r="R451" s="5"/>
      <c r="S451" s="5"/>
      <c r="T451" s="5"/>
      <c r="U451" s="5"/>
      <c r="V451" s="5"/>
      <c r="W451" s="5"/>
      <c r="X451" s="5"/>
      <c r="Y451" s="5"/>
      <c r="Z451" s="5"/>
    </row>
    <row r="452" spans="1:26" ht="42" customHeight="1">
      <c r="A452" s="134"/>
      <c r="B452" s="135"/>
      <c r="C452" s="137"/>
      <c r="D452" s="458"/>
      <c r="E452" s="786" t="s">
        <v>243</v>
      </c>
      <c r="F452" s="141" t="s">
        <v>931</v>
      </c>
      <c r="G452" s="98" t="s">
        <v>114</v>
      </c>
      <c r="H452" s="787" t="s">
        <v>1241</v>
      </c>
      <c r="I452" s="657"/>
      <c r="J452" s="777" t="s">
        <v>1216</v>
      </c>
      <c r="K452" s="700" t="s">
        <v>1217</v>
      </c>
      <c r="L452" s="700">
        <v>1</v>
      </c>
      <c r="M452" s="807">
        <v>2.87</v>
      </c>
      <c r="N452" s="700">
        <f>L452*M452</f>
        <v>2.87</v>
      </c>
      <c r="O452" s="700"/>
      <c r="P452" s="51" t="s">
        <v>909</v>
      </c>
      <c r="Q452" s="5"/>
      <c r="R452" s="5"/>
      <c r="S452" s="5"/>
      <c r="T452" s="5"/>
      <c r="U452" s="5"/>
      <c r="V452" s="5"/>
      <c r="W452" s="5"/>
      <c r="X452" s="5"/>
      <c r="Y452" s="5"/>
      <c r="Z452" s="5"/>
    </row>
    <row r="453" spans="1:26" ht="21" customHeight="1">
      <c r="A453" s="134"/>
      <c r="B453" s="135"/>
      <c r="C453" s="137"/>
      <c r="D453" s="458"/>
      <c r="E453" s="703"/>
      <c r="F453" s="14" t="s">
        <v>922</v>
      </c>
      <c r="G453" s="98" t="s">
        <v>114</v>
      </c>
      <c r="H453" s="787" t="s">
        <v>1242</v>
      </c>
      <c r="I453" s="657"/>
      <c r="J453" s="651"/>
      <c r="K453" s="651"/>
      <c r="L453" s="651"/>
      <c r="M453" s="651"/>
      <c r="N453" s="651"/>
      <c r="O453" s="651"/>
      <c r="P453" s="51" t="s">
        <v>909</v>
      </c>
      <c r="Q453" s="5"/>
      <c r="R453" s="5"/>
      <c r="S453" s="5"/>
      <c r="T453" s="5"/>
      <c r="U453" s="5"/>
      <c r="V453" s="5"/>
      <c r="W453" s="5"/>
      <c r="X453" s="5"/>
      <c r="Y453" s="5"/>
      <c r="Z453" s="5"/>
    </row>
    <row r="454" spans="1:26" ht="15.75" customHeight="1">
      <c r="A454" s="134"/>
      <c r="B454" s="135"/>
      <c r="C454" s="137"/>
      <c r="D454" s="458"/>
      <c r="E454" s="703"/>
      <c r="F454" s="14" t="s">
        <v>1218</v>
      </c>
      <c r="G454" s="98" t="s">
        <v>114</v>
      </c>
      <c r="H454" s="787" t="s">
        <v>1219</v>
      </c>
      <c r="I454" s="657"/>
      <c r="J454" s="651"/>
      <c r="K454" s="651"/>
      <c r="L454" s="651"/>
      <c r="M454" s="651"/>
      <c r="N454" s="651"/>
      <c r="O454" s="651"/>
      <c r="P454" s="51" t="s">
        <v>909</v>
      </c>
      <c r="Q454" s="5"/>
      <c r="R454" s="5"/>
      <c r="S454" s="5"/>
      <c r="T454" s="5"/>
      <c r="U454" s="5"/>
      <c r="V454" s="5"/>
      <c r="W454" s="5"/>
      <c r="X454" s="5"/>
      <c r="Y454" s="5"/>
      <c r="Z454" s="5"/>
    </row>
    <row r="455" spans="1:26" ht="15.75" customHeight="1">
      <c r="A455" s="134"/>
      <c r="B455" s="135"/>
      <c r="C455" s="137"/>
      <c r="D455" s="458"/>
      <c r="E455" s="703"/>
      <c r="F455" s="14" t="s">
        <v>1220</v>
      </c>
      <c r="G455" s="98" t="s">
        <v>114</v>
      </c>
      <c r="H455" s="787" t="s">
        <v>1198</v>
      </c>
      <c r="I455" s="657"/>
      <c r="J455" s="651"/>
      <c r="K455" s="651"/>
      <c r="L455" s="651"/>
      <c r="M455" s="651"/>
      <c r="N455" s="651"/>
      <c r="O455" s="651"/>
      <c r="P455" s="51" t="s">
        <v>909</v>
      </c>
      <c r="Q455" s="5"/>
      <c r="R455" s="5"/>
      <c r="S455" s="5"/>
      <c r="T455" s="5"/>
      <c r="U455" s="5"/>
      <c r="V455" s="5"/>
      <c r="W455" s="5"/>
      <c r="X455" s="5"/>
      <c r="Y455" s="5"/>
      <c r="Z455" s="5"/>
    </row>
    <row r="456" spans="1:26" ht="15.75" customHeight="1">
      <c r="A456" s="134"/>
      <c r="B456" s="135"/>
      <c r="C456" s="137"/>
      <c r="D456" s="458"/>
      <c r="E456" s="703"/>
      <c r="F456" s="14" t="s">
        <v>1222</v>
      </c>
      <c r="G456" s="98" t="s">
        <v>114</v>
      </c>
      <c r="H456" s="787" t="s">
        <v>1223</v>
      </c>
      <c r="I456" s="657"/>
      <c r="J456" s="651"/>
      <c r="K456" s="651"/>
      <c r="L456" s="651"/>
      <c r="M456" s="651"/>
      <c r="N456" s="651"/>
      <c r="O456" s="651"/>
      <c r="P456" s="51" t="s">
        <v>909</v>
      </c>
      <c r="Q456" s="5"/>
      <c r="R456" s="5"/>
      <c r="S456" s="5"/>
      <c r="T456" s="5"/>
      <c r="U456" s="5"/>
      <c r="V456" s="5"/>
      <c r="W456" s="5"/>
      <c r="X456" s="5"/>
      <c r="Y456" s="5"/>
      <c r="Z456" s="5"/>
    </row>
    <row r="457" spans="1:26" ht="21" customHeight="1">
      <c r="A457" s="134"/>
      <c r="B457" s="135"/>
      <c r="C457" s="137"/>
      <c r="D457" s="458"/>
      <c r="E457" s="703"/>
      <c r="F457" s="14" t="s">
        <v>1224</v>
      </c>
      <c r="G457" s="98" t="s">
        <v>114</v>
      </c>
      <c r="H457" s="788" t="s">
        <v>1243</v>
      </c>
      <c r="I457" s="657"/>
      <c r="J457" s="651"/>
      <c r="K457" s="651"/>
      <c r="L457" s="651"/>
      <c r="M457" s="651"/>
      <c r="N457" s="651"/>
      <c r="O457" s="651"/>
      <c r="P457" s="51" t="s">
        <v>1226</v>
      </c>
      <c r="Q457" s="5"/>
      <c r="R457" s="5"/>
      <c r="S457" s="5"/>
      <c r="T457" s="5"/>
      <c r="U457" s="5"/>
      <c r="V457" s="5"/>
      <c r="W457" s="5"/>
      <c r="X457" s="5"/>
      <c r="Y457" s="5"/>
      <c r="Z457" s="5"/>
    </row>
    <row r="458" spans="1:26" ht="21" customHeight="1">
      <c r="A458" s="134"/>
      <c r="B458" s="135"/>
      <c r="C458" s="137"/>
      <c r="D458" s="458"/>
      <c r="E458" s="703"/>
      <c r="F458" s="14" t="s">
        <v>1227</v>
      </c>
      <c r="G458" s="98" t="s">
        <v>114</v>
      </c>
      <c r="H458" s="787" t="s">
        <v>1244</v>
      </c>
      <c r="I458" s="657"/>
      <c r="J458" s="651"/>
      <c r="K458" s="651"/>
      <c r="L458" s="651"/>
      <c r="M458" s="651"/>
      <c r="N458" s="651"/>
      <c r="O458" s="651"/>
      <c r="P458" s="51" t="s">
        <v>909</v>
      </c>
      <c r="Q458" s="5"/>
      <c r="R458" s="5"/>
      <c r="S458" s="5"/>
      <c r="T458" s="5"/>
      <c r="U458" s="5"/>
      <c r="V458" s="5"/>
      <c r="W458" s="5"/>
      <c r="X458" s="5"/>
      <c r="Y458" s="5"/>
      <c r="Z458" s="5"/>
    </row>
    <row r="459" spans="1:26" ht="21" customHeight="1">
      <c r="A459" s="134"/>
      <c r="B459" s="135"/>
      <c r="C459" s="137"/>
      <c r="D459" s="458"/>
      <c r="E459" s="703"/>
      <c r="F459" s="14" t="s">
        <v>4</v>
      </c>
      <c r="G459" s="98" t="s">
        <v>114</v>
      </c>
      <c r="H459" s="788" t="s">
        <v>1245</v>
      </c>
      <c r="I459" s="657"/>
      <c r="J459" s="651"/>
      <c r="K459" s="651"/>
      <c r="L459" s="651"/>
      <c r="M459" s="651"/>
      <c r="N459" s="651"/>
      <c r="O459" s="651"/>
      <c r="P459" s="51" t="s">
        <v>1230</v>
      </c>
      <c r="Q459" s="5"/>
      <c r="R459" s="5"/>
      <c r="S459" s="5"/>
      <c r="T459" s="5"/>
      <c r="U459" s="5"/>
      <c r="V459" s="5"/>
      <c r="W459" s="5"/>
      <c r="X459" s="5"/>
      <c r="Y459" s="5"/>
      <c r="Z459" s="5"/>
    </row>
    <row r="460" spans="1:26" ht="36" customHeight="1">
      <c r="A460" s="134"/>
      <c r="B460" s="135"/>
      <c r="C460" s="137"/>
      <c r="D460" s="458"/>
      <c r="E460" s="703"/>
      <c r="F460" s="14" t="s">
        <v>915</v>
      </c>
      <c r="G460" s="98" t="s">
        <v>114</v>
      </c>
      <c r="H460" s="788" t="s">
        <v>1246</v>
      </c>
      <c r="I460" s="657"/>
      <c r="J460" s="651"/>
      <c r="K460" s="651"/>
      <c r="L460" s="651"/>
      <c r="M460" s="651"/>
      <c r="N460" s="651"/>
      <c r="O460" s="651"/>
      <c r="P460" s="51" t="s">
        <v>916</v>
      </c>
      <c r="Q460" s="5"/>
      <c r="R460" s="5"/>
      <c r="S460" s="5"/>
      <c r="T460" s="5"/>
      <c r="U460" s="5"/>
      <c r="V460" s="5"/>
      <c r="W460" s="5"/>
      <c r="X460" s="5"/>
      <c r="Y460" s="5"/>
      <c r="Z460" s="5"/>
    </row>
    <row r="461" spans="1:26" ht="21" customHeight="1">
      <c r="A461" s="134"/>
      <c r="B461" s="135"/>
      <c r="C461" s="137"/>
      <c r="D461" s="458"/>
      <c r="E461" s="703"/>
      <c r="F461" s="14" t="s">
        <v>1232</v>
      </c>
      <c r="G461" s="98" t="s">
        <v>114</v>
      </c>
      <c r="H461" s="788" t="s">
        <v>1233</v>
      </c>
      <c r="I461" s="657"/>
      <c r="J461" s="651"/>
      <c r="K461" s="651"/>
      <c r="L461" s="651"/>
      <c r="M461" s="651"/>
      <c r="N461" s="651"/>
      <c r="O461" s="651"/>
      <c r="P461" s="51" t="s">
        <v>1234</v>
      </c>
      <c r="Q461" s="5"/>
      <c r="R461" s="5"/>
      <c r="S461" s="5"/>
      <c r="T461" s="5"/>
      <c r="U461" s="5"/>
      <c r="V461" s="5"/>
      <c r="W461" s="5"/>
      <c r="X461" s="5"/>
      <c r="Y461" s="5"/>
      <c r="Z461" s="5"/>
    </row>
    <row r="462" spans="1:26" ht="48" customHeight="1">
      <c r="A462" s="134"/>
      <c r="B462" s="135"/>
      <c r="C462" s="137"/>
      <c r="D462" s="458"/>
      <c r="E462" s="703"/>
      <c r="F462" s="14" t="s">
        <v>1235</v>
      </c>
      <c r="G462" s="98" t="s">
        <v>114</v>
      </c>
      <c r="H462" s="788" t="s">
        <v>1247</v>
      </c>
      <c r="I462" s="657"/>
      <c r="J462" s="651"/>
      <c r="K462" s="651"/>
      <c r="L462" s="651"/>
      <c r="M462" s="651"/>
      <c r="N462" s="651"/>
      <c r="O462" s="651"/>
      <c r="P462" s="51" t="s">
        <v>967</v>
      </c>
      <c r="Q462" s="5"/>
      <c r="R462" s="5"/>
      <c r="S462" s="5"/>
      <c r="T462" s="5"/>
      <c r="U462" s="5"/>
      <c r="V462" s="5"/>
      <c r="W462" s="5"/>
      <c r="X462" s="5"/>
      <c r="Y462" s="5"/>
      <c r="Z462" s="5"/>
    </row>
    <row r="463" spans="1:26" ht="35.25" customHeight="1">
      <c r="A463" s="134"/>
      <c r="B463" s="135"/>
      <c r="C463" s="137"/>
      <c r="D463" s="458"/>
      <c r="E463" s="703"/>
      <c r="F463" s="96" t="s">
        <v>968</v>
      </c>
      <c r="G463" s="98" t="s">
        <v>114</v>
      </c>
      <c r="H463" s="787" t="s">
        <v>963</v>
      </c>
      <c r="I463" s="657"/>
      <c r="J463" s="651"/>
      <c r="K463" s="651"/>
      <c r="L463" s="651"/>
      <c r="M463" s="651"/>
      <c r="N463" s="651"/>
      <c r="O463" s="651"/>
      <c r="P463" s="51" t="s">
        <v>1237</v>
      </c>
      <c r="Q463" s="5"/>
      <c r="R463" s="5"/>
      <c r="S463" s="5"/>
      <c r="T463" s="5"/>
      <c r="U463" s="5"/>
      <c r="V463" s="5"/>
      <c r="W463" s="5"/>
      <c r="X463" s="5"/>
      <c r="Y463" s="5"/>
      <c r="Z463" s="5"/>
    </row>
    <row r="464" spans="1:26" ht="15.75" customHeight="1">
      <c r="A464" s="134"/>
      <c r="B464" s="135"/>
      <c r="C464" s="137"/>
      <c r="D464" s="458"/>
      <c r="E464" s="703"/>
      <c r="F464" s="700" t="s">
        <v>972</v>
      </c>
      <c r="G464" s="98" t="s">
        <v>114</v>
      </c>
      <c r="H464" s="787" t="s">
        <v>1248</v>
      </c>
      <c r="I464" s="657"/>
      <c r="J464" s="651"/>
      <c r="K464" s="651"/>
      <c r="L464" s="651"/>
      <c r="M464" s="651"/>
      <c r="N464" s="651"/>
      <c r="O464" s="651"/>
      <c r="P464" s="51" t="s">
        <v>1239</v>
      </c>
      <c r="Q464" s="5"/>
      <c r="R464" s="5"/>
      <c r="S464" s="5"/>
      <c r="T464" s="5"/>
      <c r="U464" s="5"/>
      <c r="V464" s="5"/>
      <c r="W464" s="5"/>
      <c r="X464" s="5"/>
      <c r="Y464" s="5"/>
      <c r="Z464" s="5"/>
    </row>
    <row r="465" spans="1:26" ht="15.75" customHeight="1">
      <c r="A465" s="134"/>
      <c r="B465" s="135"/>
      <c r="C465" s="137"/>
      <c r="D465" s="458"/>
      <c r="E465" s="670"/>
      <c r="F465" s="652"/>
      <c r="G465" s="98" t="s">
        <v>114</v>
      </c>
      <c r="H465" s="788" t="s">
        <v>1240</v>
      </c>
      <c r="I465" s="657"/>
      <c r="J465" s="652"/>
      <c r="K465" s="652"/>
      <c r="L465" s="652"/>
      <c r="M465" s="652"/>
      <c r="N465" s="652"/>
      <c r="O465" s="479"/>
      <c r="P465" s="51"/>
      <c r="Q465" s="5"/>
      <c r="R465" s="5"/>
      <c r="S465" s="5"/>
      <c r="T465" s="5"/>
      <c r="U465" s="5"/>
      <c r="V465" s="5"/>
      <c r="W465" s="5"/>
      <c r="X465" s="5"/>
      <c r="Y465" s="5"/>
      <c r="Z465" s="5"/>
    </row>
    <row r="466" spans="1:26" ht="38.25" customHeight="1">
      <c r="A466" s="134"/>
      <c r="B466" s="135"/>
      <c r="C466" s="137"/>
      <c r="D466" s="458"/>
      <c r="E466" s="786" t="s">
        <v>247</v>
      </c>
      <c r="F466" s="141" t="s">
        <v>931</v>
      </c>
      <c r="G466" s="98" t="s">
        <v>114</v>
      </c>
      <c r="H466" s="787" t="s">
        <v>1249</v>
      </c>
      <c r="I466" s="657"/>
      <c r="J466" s="790" t="s">
        <v>1250</v>
      </c>
      <c r="K466" s="700" t="s">
        <v>1217</v>
      </c>
      <c r="L466" s="700">
        <v>1</v>
      </c>
      <c r="M466" s="807">
        <v>16.95</v>
      </c>
      <c r="N466" s="700">
        <f>L466*M466</f>
        <v>16.95</v>
      </c>
      <c r="O466" s="700"/>
      <c r="P466" s="51" t="s">
        <v>909</v>
      </c>
      <c r="Q466" s="5"/>
      <c r="R466" s="5"/>
      <c r="S466" s="5"/>
      <c r="T466" s="5"/>
      <c r="U466" s="5"/>
      <c r="V466" s="5"/>
      <c r="W466" s="5"/>
      <c r="X466" s="5"/>
      <c r="Y466" s="5"/>
      <c r="Z466" s="5"/>
    </row>
    <row r="467" spans="1:26" ht="21" customHeight="1">
      <c r="A467" s="134"/>
      <c r="B467" s="135"/>
      <c r="C467" s="137"/>
      <c r="D467" s="458"/>
      <c r="E467" s="703"/>
      <c r="F467" s="14" t="s">
        <v>922</v>
      </c>
      <c r="G467" s="98" t="s">
        <v>114</v>
      </c>
      <c r="H467" s="787" t="s">
        <v>935</v>
      </c>
      <c r="I467" s="657"/>
      <c r="J467" s="651"/>
      <c r="K467" s="651"/>
      <c r="L467" s="651"/>
      <c r="M467" s="651"/>
      <c r="N467" s="651"/>
      <c r="O467" s="651"/>
      <c r="P467" s="51" t="s">
        <v>909</v>
      </c>
      <c r="Q467" s="5"/>
      <c r="R467" s="5"/>
      <c r="S467" s="5"/>
      <c r="T467" s="5"/>
      <c r="U467" s="5"/>
      <c r="V467" s="5"/>
      <c r="W467" s="5"/>
      <c r="X467" s="5"/>
      <c r="Y467" s="5"/>
      <c r="Z467" s="5"/>
    </row>
    <row r="468" spans="1:26" ht="35.25" customHeight="1">
      <c r="A468" s="134"/>
      <c r="B468" s="135"/>
      <c r="C468" s="137"/>
      <c r="D468" s="458"/>
      <c r="E468" s="703"/>
      <c r="F468" s="14" t="s">
        <v>1218</v>
      </c>
      <c r="G468" s="98" t="s">
        <v>114</v>
      </c>
      <c r="H468" s="787" t="s">
        <v>1251</v>
      </c>
      <c r="I468" s="657"/>
      <c r="J468" s="651"/>
      <c r="K468" s="651"/>
      <c r="L468" s="651"/>
      <c r="M468" s="651"/>
      <c r="N468" s="651"/>
      <c r="O468" s="651"/>
      <c r="P468" s="51" t="s">
        <v>909</v>
      </c>
      <c r="Q468" s="5"/>
      <c r="R468" s="5"/>
      <c r="S468" s="5"/>
      <c r="T468" s="5"/>
      <c r="U468" s="5"/>
      <c r="V468" s="5"/>
      <c r="W468" s="5"/>
      <c r="X468" s="5"/>
      <c r="Y468" s="5"/>
      <c r="Z468" s="5"/>
    </row>
    <row r="469" spans="1:26" ht="15.75" customHeight="1">
      <c r="A469" s="134"/>
      <c r="B469" s="135"/>
      <c r="C469" s="137"/>
      <c r="D469" s="458"/>
      <c r="E469" s="703"/>
      <c r="F469" s="14" t="s">
        <v>1220</v>
      </c>
      <c r="G469" s="98" t="s">
        <v>114</v>
      </c>
      <c r="H469" s="787" t="s">
        <v>1198</v>
      </c>
      <c r="I469" s="657"/>
      <c r="J469" s="651"/>
      <c r="K469" s="651"/>
      <c r="L469" s="651"/>
      <c r="M469" s="651"/>
      <c r="N469" s="651"/>
      <c r="O469" s="651"/>
      <c r="P469" s="51" t="s">
        <v>909</v>
      </c>
      <c r="Q469" s="5"/>
      <c r="R469" s="5"/>
      <c r="S469" s="5"/>
      <c r="T469" s="5"/>
      <c r="U469" s="5"/>
      <c r="V469" s="5"/>
      <c r="W469" s="5"/>
      <c r="X469" s="5"/>
      <c r="Y469" s="5"/>
      <c r="Z469" s="5"/>
    </row>
    <row r="470" spans="1:26" ht="15.75" customHeight="1">
      <c r="A470" s="134"/>
      <c r="B470" s="135"/>
      <c r="C470" s="137"/>
      <c r="D470" s="458"/>
      <c r="E470" s="703"/>
      <c r="F470" s="14" t="s">
        <v>1222</v>
      </c>
      <c r="G470" s="98" t="s">
        <v>114</v>
      </c>
      <c r="H470" s="787" t="s">
        <v>1252</v>
      </c>
      <c r="I470" s="657"/>
      <c r="J470" s="651"/>
      <c r="K470" s="651"/>
      <c r="L470" s="651"/>
      <c r="M470" s="651"/>
      <c r="N470" s="651"/>
      <c r="O470" s="651"/>
      <c r="P470" s="51" t="s">
        <v>909</v>
      </c>
      <c r="Q470" s="5"/>
      <c r="R470" s="5"/>
      <c r="S470" s="5"/>
      <c r="T470" s="5"/>
      <c r="U470" s="5"/>
      <c r="V470" s="5"/>
      <c r="W470" s="5"/>
      <c r="X470" s="5"/>
      <c r="Y470" s="5"/>
      <c r="Z470" s="5"/>
    </row>
    <row r="471" spans="1:26" ht="21" customHeight="1">
      <c r="A471" s="134"/>
      <c r="B471" s="135"/>
      <c r="C471" s="137"/>
      <c r="D471" s="458"/>
      <c r="E471" s="703"/>
      <c r="F471" s="14" t="s">
        <v>1224</v>
      </c>
      <c r="G471" s="98" t="s">
        <v>114</v>
      </c>
      <c r="H471" s="788" t="s">
        <v>1253</v>
      </c>
      <c r="I471" s="657"/>
      <c r="J471" s="651"/>
      <c r="K471" s="651"/>
      <c r="L471" s="651"/>
      <c r="M471" s="651"/>
      <c r="N471" s="651"/>
      <c r="O471" s="651"/>
      <c r="P471" s="51" t="s">
        <v>1226</v>
      </c>
      <c r="Q471" s="5"/>
      <c r="R471" s="5"/>
      <c r="S471" s="5"/>
      <c r="T471" s="5"/>
      <c r="U471" s="5"/>
      <c r="V471" s="5"/>
      <c r="W471" s="5"/>
      <c r="X471" s="5"/>
      <c r="Y471" s="5"/>
      <c r="Z471" s="5"/>
    </row>
    <row r="472" spans="1:26" ht="21" customHeight="1">
      <c r="A472" s="134"/>
      <c r="B472" s="135"/>
      <c r="C472" s="137"/>
      <c r="D472" s="458"/>
      <c r="E472" s="703"/>
      <c r="F472" s="14" t="s">
        <v>1227</v>
      </c>
      <c r="G472" s="98" t="s">
        <v>114</v>
      </c>
      <c r="H472" s="787" t="s">
        <v>1254</v>
      </c>
      <c r="I472" s="657"/>
      <c r="J472" s="651"/>
      <c r="K472" s="651"/>
      <c r="L472" s="651"/>
      <c r="M472" s="651"/>
      <c r="N472" s="651"/>
      <c r="O472" s="651"/>
      <c r="P472" s="51" t="s">
        <v>909</v>
      </c>
      <c r="Q472" s="5"/>
      <c r="R472" s="5"/>
      <c r="S472" s="5"/>
      <c r="T472" s="5"/>
      <c r="U472" s="5"/>
      <c r="V472" s="5"/>
      <c r="W472" s="5"/>
      <c r="X472" s="5"/>
      <c r="Y472" s="5"/>
      <c r="Z472" s="5"/>
    </row>
    <row r="473" spans="1:26" ht="21" customHeight="1">
      <c r="A473" s="134"/>
      <c r="B473" s="135"/>
      <c r="C473" s="137"/>
      <c r="D473" s="458"/>
      <c r="E473" s="703"/>
      <c r="F473" s="14" t="s">
        <v>4</v>
      </c>
      <c r="G473" s="98" t="s">
        <v>114</v>
      </c>
      <c r="H473" s="788" t="s">
        <v>1255</v>
      </c>
      <c r="I473" s="657"/>
      <c r="J473" s="651"/>
      <c r="K473" s="651"/>
      <c r="L473" s="651"/>
      <c r="M473" s="651"/>
      <c r="N473" s="651"/>
      <c r="O473" s="651"/>
      <c r="P473" s="51" t="s">
        <v>1230</v>
      </c>
      <c r="Q473" s="5"/>
      <c r="R473" s="5"/>
      <c r="S473" s="5"/>
      <c r="T473" s="5"/>
      <c r="U473" s="5"/>
      <c r="V473" s="5"/>
      <c r="W473" s="5"/>
      <c r="X473" s="5"/>
      <c r="Y473" s="5"/>
      <c r="Z473" s="5"/>
    </row>
    <row r="474" spans="1:26" ht="42.75" customHeight="1">
      <c r="A474" s="134"/>
      <c r="B474" s="135"/>
      <c r="C474" s="137"/>
      <c r="D474" s="458"/>
      <c r="E474" s="703"/>
      <c r="F474" s="14" t="s">
        <v>915</v>
      </c>
      <c r="G474" s="98" t="s">
        <v>114</v>
      </c>
      <c r="H474" s="788" t="s">
        <v>1256</v>
      </c>
      <c r="I474" s="657"/>
      <c r="J474" s="651"/>
      <c r="K474" s="651"/>
      <c r="L474" s="651"/>
      <c r="M474" s="651"/>
      <c r="N474" s="651"/>
      <c r="O474" s="651"/>
      <c r="P474" s="51" t="s">
        <v>916</v>
      </c>
      <c r="Q474" s="5"/>
      <c r="R474" s="5"/>
      <c r="S474" s="5"/>
      <c r="T474" s="5"/>
      <c r="U474" s="5"/>
      <c r="V474" s="5"/>
      <c r="W474" s="5"/>
      <c r="X474" s="5"/>
      <c r="Y474" s="5"/>
      <c r="Z474" s="5"/>
    </row>
    <row r="475" spans="1:26" ht="21" customHeight="1">
      <c r="A475" s="134"/>
      <c r="B475" s="135"/>
      <c r="C475" s="137"/>
      <c r="D475" s="458"/>
      <c r="E475" s="703"/>
      <c r="F475" s="14" t="s">
        <v>1232</v>
      </c>
      <c r="G475" s="98" t="s">
        <v>114</v>
      </c>
      <c r="H475" s="788" t="s">
        <v>1233</v>
      </c>
      <c r="I475" s="657"/>
      <c r="J475" s="651"/>
      <c r="K475" s="651"/>
      <c r="L475" s="651"/>
      <c r="M475" s="651"/>
      <c r="N475" s="651"/>
      <c r="O475" s="651"/>
      <c r="P475" s="51" t="s">
        <v>1257</v>
      </c>
      <c r="Q475" s="5"/>
      <c r="R475" s="5"/>
      <c r="S475" s="5"/>
      <c r="T475" s="5"/>
      <c r="U475" s="5"/>
      <c r="V475" s="5"/>
      <c r="W475" s="5"/>
      <c r="X475" s="5"/>
      <c r="Y475" s="5"/>
      <c r="Z475" s="5"/>
    </row>
    <row r="476" spans="1:26" ht="43.5" customHeight="1">
      <c r="A476" s="134"/>
      <c r="B476" s="135"/>
      <c r="C476" s="137"/>
      <c r="D476" s="458"/>
      <c r="E476" s="703"/>
      <c r="F476" s="14" t="s">
        <v>1235</v>
      </c>
      <c r="G476" s="98" t="s">
        <v>114</v>
      </c>
      <c r="H476" s="788" t="s">
        <v>1258</v>
      </c>
      <c r="I476" s="657"/>
      <c r="J476" s="651"/>
      <c r="K476" s="651"/>
      <c r="L476" s="651"/>
      <c r="M476" s="651"/>
      <c r="N476" s="651"/>
      <c r="O476" s="651"/>
      <c r="P476" s="51" t="s">
        <v>967</v>
      </c>
      <c r="Q476" s="5"/>
      <c r="R476" s="5"/>
      <c r="S476" s="5"/>
      <c r="T476" s="5"/>
      <c r="U476" s="5"/>
      <c r="V476" s="5"/>
      <c r="W476" s="5"/>
      <c r="X476" s="5"/>
      <c r="Y476" s="5"/>
      <c r="Z476" s="5"/>
    </row>
    <row r="477" spans="1:26" ht="37.5" customHeight="1">
      <c r="A477" s="134"/>
      <c r="B477" s="135"/>
      <c r="C477" s="137"/>
      <c r="D477" s="458"/>
      <c r="E477" s="703"/>
      <c r="F477" s="96" t="s">
        <v>968</v>
      </c>
      <c r="G477" s="98" t="s">
        <v>114</v>
      </c>
      <c r="H477" s="787"/>
      <c r="I477" s="657"/>
      <c r="J477" s="651"/>
      <c r="K477" s="651"/>
      <c r="L477" s="651"/>
      <c r="M477" s="651"/>
      <c r="N477" s="651"/>
      <c r="O477" s="651"/>
      <c r="P477" s="51" t="s">
        <v>1237</v>
      </c>
      <c r="Q477" s="5"/>
      <c r="R477" s="5"/>
      <c r="S477" s="5"/>
      <c r="T477" s="5"/>
      <c r="U477" s="5"/>
      <c r="V477" s="5"/>
      <c r="W477" s="5"/>
      <c r="X477" s="5"/>
      <c r="Y477" s="5"/>
      <c r="Z477" s="5"/>
    </row>
    <row r="478" spans="1:26" ht="15.75" customHeight="1">
      <c r="A478" s="134"/>
      <c r="B478" s="135"/>
      <c r="C478" s="137"/>
      <c r="D478" s="458"/>
      <c r="E478" s="703"/>
      <c r="F478" s="700" t="s">
        <v>972</v>
      </c>
      <c r="G478" s="98" t="s">
        <v>114</v>
      </c>
      <c r="H478" s="787" t="s">
        <v>1259</v>
      </c>
      <c r="I478" s="657"/>
      <c r="J478" s="651"/>
      <c r="K478" s="651"/>
      <c r="L478" s="651"/>
      <c r="M478" s="651"/>
      <c r="N478" s="651"/>
      <c r="O478" s="651"/>
      <c r="P478" s="51" t="s">
        <v>1239</v>
      </c>
      <c r="Q478" s="5"/>
      <c r="R478" s="5"/>
      <c r="S478" s="5"/>
      <c r="T478" s="5"/>
      <c r="U478" s="5"/>
      <c r="V478" s="5"/>
      <c r="W478" s="5"/>
      <c r="X478" s="5"/>
      <c r="Y478" s="5"/>
      <c r="Z478" s="5"/>
    </row>
    <row r="479" spans="1:26" ht="15.75" customHeight="1">
      <c r="A479" s="134"/>
      <c r="B479" s="135"/>
      <c r="C479" s="137"/>
      <c r="D479" s="458"/>
      <c r="E479" s="670"/>
      <c r="F479" s="652"/>
      <c r="G479" s="98" t="s">
        <v>114</v>
      </c>
      <c r="H479" s="788" t="s">
        <v>1260</v>
      </c>
      <c r="I479" s="657"/>
      <c r="J479" s="652"/>
      <c r="K479" s="652"/>
      <c r="L479" s="652"/>
      <c r="M479" s="652"/>
      <c r="N479" s="652"/>
      <c r="O479" s="652"/>
      <c r="P479" s="51"/>
      <c r="Q479" s="5"/>
      <c r="R479" s="5"/>
      <c r="S479" s="5"/>
      <c r="T479" s="5"/>
      <c r="U479" s="5"/>
      <c r="V479" s="5"/>
      <c r="W479" s="5"/>
      <c r="X479" s="5"/>
      <c r="Y479" s="5"/>
      <c r="Z479" s="5"/>
    </row>
    <row r="480" spans="1:26" ht="45.75" customHeight="1">
      <c r="A480" s="134"/>
      <c r="B480" s="135"/>
      <c r="C480" s="137"/>
      <c r="D480" s="458"/>
      <c r="E480" s="786" t="s">
        <v>266</v>
      </c>
      <c r="F480" s="141" t="s">
        <v>931</v>
      </c>
      <c r="G480" s="98" t="s">
        <v>114</v>
      </c>
      <c r="H480" s="787" t="s">
        <v>1261</v>
      </c>
      <c r="I480" s="657"/>
      <c r="J480" s="700" t="s">
        <v>1250</v>
      </c>
      <c r="K480" s="700" t="s">
        <v>1217</v>
      </c>
      <c r="L480" s="700">
        <v>1</v>
      </c>
      <c r="M480" s="807">
        <v>2.88</v>
      </c>
      <c r="N480" s="700">
        <f>L480*M480</f>
        <v>2.88</v>
      </c>
      <c r="O480" s="700"/>
      <c r="P480" s="51" t="s">
        <v>909</v>
      </c>
      <c r="Q480" s="5"/>
      <c r="R480" s="5"/>
      <c r="S480" s="5"/>
      <c r="T480" s="5"/>
      <c r="U480" s="5"/>
      <c r="V480" s="5"/>
      <c r="W480" s="5"/>
      <c r="X480" s="5"/>
      <c r="Y480" s="5"/>
      <c r="Z480" s="5"/>
    </row>
    <row r="481" spans="1:26" ht="21" customHeight="1">
      <c r="A481" s="134"/>
      <c r="B481" s="135"/>
      <c r="C481" s="137"/>
      <c r="D481" s="458"/>
      <c r="E481" s="703"/>
      <c r="F481" s="14" t="s">
        <v>922</v>
      </c>
      <c r="G481" s="98" t="s">
        <v>114</v>
      </c>
      <c r="H481" s="787" t="s">
        <v>1205</v>
      </c>
      <c r="I481" s="657"/>
      <c r="J481" s="651"/>
      <c r="K481" s="651"/>
      <c r="L481" s="651"/>
      <c r="M481" s="651"/>
      <c r="N481" s="651"/>
      <c r="O481" s="651"/>
      <c r="P481" s="51" t="s">
        <v>909</v>
      </c>
      <c r="Q481" s="5"/>
      <c r="R481" s="5"/>
      <c r="S481" s="5"/>
      <c r="T481" s="5"/>
      <c r="U481" s="5"/>
      <c r="V481" s="5"/>
      <c r="W481" s="5"/>
      <c r="X481" s="5"/>
      <c r="Y481" s="5"/>
      <c r="Z481" s="5"/>
    </row>
    <row r="482" spans="1:26" ht="29.25" customHeight="1">
      <c r="A482" s="134"/>
      <c r="B482" s="135"/>
      <c r="C482" s="137"/>
      <c r="D482" s="458"/>
      <c r="E482" s="703"/>
      <c r="F482" s="14" t="s">
        <v>1218</v>
      </c>
      <c r="G482" s="98" t="s">
        <v>114</v>
      </c>
      <c r="H482" s="787" t="s">
        <v>1251</v>
      </c>
      <c r="I482" s="657"/>
      <c r="J482" s="651"/>
      <c r="K482" s="651"/>
      <c r="L482" s="651"/>
      <c r="M482" s="651"/>
      <c r="N482" s="651"/>
      <c r="O482" s="651"/>
      <c r="P482" s="51" t="s">
        <v>909</v>
      </c>
      <c r="Q482" s="5"/>
      <c r="R482" s="5"/>
      <c r="S482" s="5"/>
      <c r="T482" s="5"/>
      <c r="U482" s="5"/>
      <c r="V482" s="5"/>
      <c r="W482" s="5"/>
      <c r="X482" s="5"/>
      <c r="Y482" s="5"/>
      <c r="Z482" s="5"/>
    </row>
    <row r="483" spans="1:26" ht="15.75" customHeight="1">
      <c r="A483" s="134"/>
      <c r="B483" s="135"/>
      <c r="C483" s="137"/>
      <c r="D483" s="458"/>
      <c r="E483" s="703"/>
      <c r="F483" s="14" t="s">
        <v>1220</v>
      </c>
      <c r="G483" s="98" t="s">
        <v>114</v>
      </c>
      <c r="H483" s="787" t="s">
        <v>1198</v>
      </c>
      <c r="I483" s="657"/>
      <c r="J483" s="651"/>
      <c r="K483" s="651"/>
      <c r="L483" s="651"/>
      <c r="M483" s="651"/>
      <c r="N483" s="651"/>
      <c r="O483" s="651"/>
      <c r="P483" s="51" t="s">
        <v>909</v>
      </c>
      <c r="Q483" s="5"/>
      <c r="R483" s="5"/>
      <c r="S483" s="5"/>
      <c r="T483" s="5"/>
      <c r="U483" s="5"/>
      <c r="V483" s="5"/>
      <c r="W483" s="5"/>
      <c r="X483" s="5"/>
      <c r="Y483" s="5"/>
      <c r="Z483" s="5"/>
    </row>
    <row r="484" spans="1:26" ht="15.75" customHeight="1">
      <c r="A484" s="134"/>
      <c r="B484" s="135"/>
      <c r="C484" s="137"/>
      <c r="D484" s="458"/>
      <c r="E484" s="703"/>
      <c r="F484" s="14" t="s">
        <v>1222</v>
      </c>
      <c r="G484" s="98" t="s">
        <v>114</v>
      </c>
      <c r="H484" s="787" t="s">
        <v>1252</v>
      </c>
      <c r="I484" s="657"/>
      <c r="J484" s="651"/>
      <c r="K484" s="651"/>
      <c r="L484" s="651"/>
      <c r="M484" s="651"/>
      <c r="N484" s="651"/>
      <c r="O484" s="651"/>
      <c r="P484" s="51" t="s">
        <v>909</v>
      </c>
      <c r="Q484" s="5"/>
      <c r="R484" s="5"/>
      <c r="S484" s="5"/>
      <c r="T484" s="5"/>
      <c r="U484" s="5"/>
      <c r="V484" s="5"/>
      <c r="W484" s="5"/>
      <c r="X484" s="5"/>
      <c r="Y484" s="5"/>
      <c r="Z484" s="5"/>
    </row>
    <row r="485" spans="1:26" ht="21" customHeight="1">
      <c r="A485" s="134"/>
      <c r="B485" s="135"/>
      <c r="C485" s="137"/>
      <c r="D485" s="458"/>
      <c r="E485" s="703"/>
      <c r="F485" s="14" t="s">
        <v>1224</v>
      </c>
      <c r="G485" s="98" t="s">
        <v>114</v>
      </c>
      <c r="H485" s="788" t="s">
        <v>1262</v>
      </c>
      <c r="I485" s="657"/>
      <c r="J485" s="651"/>
      <c r="K485" s="651"/>
      <c r="L485" s="651"/>
      <c r="M485" s="651"/>
      <c r="N485" s="651"/>
      <c r="O485" s="651"/>
      <c r="P485" s="51" t="s">
        <v>1226</v>
      </c>
      <c r="Q485" s="5"/>
      <c r="R485" s="5"/>
      <c r="S485" s="5"/>
      <c r="T485" s="5"/>
      <c r="U485" s="5"/>
      <c r="V485" s="5"/>
      <c r="W485" s="5"/>
      <c r="X485" s="5"/>
      <c r="Y485" s="5"/>
      <c r="Z485" s="5"/>
    </row>
    <row r="486" spans="1:26" ht="21" customHeight="1">
      <c r="A486" s="134"/>
      <c r="B486" s="135"/>
      <c r="C486" s="137"/>
      <c r="D486" s="458"/>
      <c r="E486" s="703"/>
      <c r="F486" s="14" t="s">
        <v>1227</v>
      </c>
      <c r="G486" s="98" t="s">
        <v>114</v>
      </c>
      <c r="H486" s="787" t="s">
        <v>1254</v>
      </c>
      <c r="I486" s="657"/>
      <c r="J486" s="651"/>
      <c r="K486" s="651"/>
      <c r="L486" s="651"/>
      <c r="M486" s="651"/>
      <c r="N486" s="651"/>
      <c r="O486" s="651"/>
      <c r="P486" s="51" t="s">
        <v>909</v>
      </c>
      <c r="Q486" s="5"/>
      <c r="R486" s="5"/>
      <c r="S486" s="5"/>
      <c r="T486" s="5"/>
      <c r="U486" s="5"/>
      <c r="V486" s="5"/>
      <c r="W486" s="5"/>
      <c r="X486" s="5"/>
      <c r="Y486" s="5"/>
      <c r="Z486" s="5"/>
    </row>
    <row r="487" spans="1:26" ht="21" customHeight="1">
      <c r="A487" s="134"/>
      <c r="B487" s="135"/>
      <c r="C487" s="137"/>
      <c r="D487" s="458"/>
      <c r="E487" s="703"/>
      <c r="F487" s="14" t="s">
        <v>4</v>
      </c>
      <c r="G487" s="98" t="s">
        <v>114</v>
      </c>
      <c r="H487" s="788" t="s">
        <v>1263</v>
      </c>
      <c r="I487" s="657"/>
      <c r="J487" s="651"/>
      <c r="K487" s="651"/>
      <c r="L487" s="651"/>
      <c r="M487" s="651"/>
      <c r="N487" s="651"/>
      <c r="O487" s="651"/>
      <c r="P487" s="51" t="s">
        <v>1230</v>
      </c>
      <c r="Q487" s="5"/>
      <c r="R487" s="5"/>
      <c r="S487" s="5"/>
      <c r="T487" s="5"/>
      <c r="U487" s="5"/>
      <c r="V487" s="5"/>
      <c r="W487" s="5"/>
      <c r="X487" s="5"/>
      <c r="Y487" s="5"/>
      <c r="Z487" s="5"/>
    </row>
    <row r="488" spans="1:26" ht="30.75" customHeight="1">
      <c r="A488" s="134"/>
      <c r="B488" s="135"/>
      <c r="C488" s="137"/>
      <c r="D488" s="458"/>
      <c r="E488" s="703"/>
      <c r="F488" s="14" t="s">
        <v>915</v>
      </c>
      <c r="G488" s="98" t="s">
        <v>114</v>
      </c>
      <c r="H488" s="788" t="s">
        <v>1264</v>
      </c>
      <c r="I488" s="657"/>
      <c r="J488" s="651"/>
      <c r="K488" s="651"/>
      <c r="L488" s="651"/>
      <c r="M488" s="651"/>
      <c r="N488" s="651"/>
      <c r="O488" s="651"/>
      <c r="P488" s="51" t="s">
        <v>916</v>
      </c>
      <c r="Q488" s="5"/>
      <c r="R488" s="5"/>
      <c r="S488" s="5"/>
      <c r="T488" s="5"/>
      <c r="U488" s="5"/>
      <c r="V488" s="5"/>
      <c r="W488" s="5"/>
      <c r="X488" s="5"/>
      <c r="Y488" s="5"/>
      <c r="Z488" s="5"/>
    </row>
    <row r="489" spans="1:26" ht="21" customHeight="1">
      <c r="A489" s="134"/>
      <c r="B489" s="135"/>
      <c r="C489" s="137"/>
      <c r="D489" s="458"/>
      <c r="E489" s="703"/>
      <c r="F489" s="14" t="s">
        <v>1232</v>
      </c>
      <c r="G489" s="98" t="s">
        <v>114</v>
      </c>
      <c r="H489" s="788" t="s">
        <v>1233</v>
      </c>
      <c r="I489" s="657"/>
      <c r="J489" s="651"/>
      <c r="K489" s="651"/>
      <c r="L489" s="651"/>
      <c r="M489" s="651"/>
      <c r="N489" s="651"/>
      <c r="O489" s="651"/>
      <c r="P489" s="51" t="s">
        <v>1257</v>
      </c>
      <c r="Q489" s="5"/>
      <c r="R489" s="5"/>
      <c r="S489" s="5"/>
      <c r="T489" s="5"/>
      <c r="U489" s="5"/>
      <c r="V489" s="5"/>
      <c r="W489" s="5"/>
      <c r="X489" s="5"/>
      <c r="Y489" s="5"/>
      <c r="Z489" s="5"/>
    </row>
    <row r="490" spans="1:26" ht="45" customHeight="1">
      <c r="A490" s="134"/>
      <c r="B490" s="135"/>
      <c r="C490" s="137"/>
      <c r="D490" s="458"/>
      <c r="E490" s="703"/>
      <c r="F490" s="14" t="s">
        <v>1235</v>
      </c>
      <c r="G490" s="98" t="s">
        <v>114</v>
      </c>
      <c r="H490" s="788" t="s">
        <v>1265</v>
      </c>
      <c r="I490" s="657"/>
      <c r="J490" s="651"/>
      <c r="K490" s="651"/>
      <c r="L490" s="651"/>
      <c r="M490" s="651"/>
      <c r="N490" s="651"/>
      <c r="O490" s="651"/>
      <c r="P490" s="51" t="s">
        <v>967</v>
      </c>
      <c r="Q490" s="5"/>
      <c r="R490" s="5"/>
      <c r="S490" s="5"/>
      <c r="T490" s="5"/>
      <c r="U490" s="5"/>
      <c r="V490" s="5"/>
      <c r="W490" s="5"/>
      <c r="X490" s="5"/>
      <c r="Y490" s="5"/>
      <c r="Z490" s="5"/>
    </row>
    <row r="491" spans="1:26" ht="37.5" customHeight="1">
      <c r="A491" s="134"/>
      <c r="B491" s="135"/>
      <c r="C491" s="137"/>
      <c r="D491" s="458"/>
      <c r="E491" s="703"/>
      <c r="F491" s="96" t="s">
        <v>968</v>
      </c>
      <c r="G491" s="98" t="s">
        <v>114</v>
      </c>
      <c r="H491" s="787"/>
      <c r="I491" s="657"/>
      <c r="J491" s="651"/>
      <c r="K491" s="651"/>
      <c r="L491" s="651"/>
      <c r="M491" s="651"/>
      <c r="N491" s="651"/>
      <c r="O491" s="651"/>
      <c r="P491" s="51" t="s">
        <v>1237</v>
      </c>
      <c r="Q491" s="5"/>
      <c r="R491" s="5"/>
      <c r="S491" s="5"/>
      <c r="T491" s="5"/>
      <c r="U491" s="5"/>
      <c r="V491" s="5"/>
      <c r="W491" s="5"/>
      <c r="X491" s="5"/>
      <c r="Y491" s="5"/>
      <c r="Z491" s="5"/>
    </row>
    <row r="492" spans="1:26" ht="15.75" customHeight="1">
      <c r="A492" s="134"/>
      <c r="B492" s="135"/>
      <c r="C492" s="137"/>
      <c r="D492" s="458"/>
      <c r="E492" s="703"/>
      <c r="F492" s="700" t="s">
        <v>972</v>
      </c>
      <c r="G492" s="98" t="s">
        <v>114</v>
      </c>
      <c r="H492" s="787" t="s">
        <v>1259</v>
      </c>
      <c r="I492" s="657"/>
      <c r="J492" s="651"/>
      <c r="K492" s="651"/>
      <c r="L492" s="651"/>
      <c r="M492" s="651"/>
      <c r="N492" s="651"/>
      <c r="O492" s="651"/>
      <c r="P492" s="51" t="s">
        <v>1239</v>
      </c>
      <c r="Q492" s="5"/>
      <c r="R492" s="5"/>
      <c r="S492" s="5"/>
      <c r="T492" s="5"/>
      <c r="U492" s="5"/>
      <c r="V492" s="5"/>
      <c r="W492" s="5"/>
      <c r="X492" s="5"/>
      <c r="Y492" s="5"/>
      <c r="Z492" s="5"/>
    </row>
    <row r="493" spans="1:26" ht="15.75" customHeight="1">
      <c r="A493" s="134"/>
      <c r="B493" s="135"/>
      <c r="C493" s="137"/>
      <c r="D493" s="458"/>
      <c r="E493" s="670"/>
      <c r="F493" s="652"/>
      <c r="G493" s="98" t="s">
        <v>114</v>
      </c>
      <c r="H493" s="788" t="s">
        <v>1260</v>
      </c>
      <c r="I493" s="657"/>
      <c r="J493" s="479"/>
      <c r="K493" s="479"/>
      <c r="L493" s="479"/>
      <c r="M493" s="652"/>
      <c r="N493" s="479"/>
      <c r="O493" s="479"/>
      <c r="P493" s="51"/>
      <c r="Q493" s="5"/>
      <c r="R493" s="5"/>
      <c r="S493" s="5"/>
      <c r="T493" s="5"/>
      <c r="U493" s="5"/>
      <c r="V493" s="5"/>
      <c r="W493" s="5"/>
      <c r="X493" s="5"/>
      <c r="Y493" s="5"/>
      <c r="Z493" s="5"/>
    </row>
    <row r="494" spans="1:26" ht="33.75" customHeight="1">
      <c r="A494" s="134"/>
      <c r="B494" s="135"/>
      <c r="C494" s="137"/>
      <c r="D494" s="458"/>
      <c r="E494" s="789" t="s">
        <v>268</v>
      </c>
      <c r="F494" s="141" t="s">
        <v>931</v>
      </c>
      <c r="G494" s="98" t="s">
        <v>114</v>
      </c>
      <c r="H494" s="787" t="s">
        <v>1266</v>
      </c>
      <c r="I494" s="657"/>
      <c r="J494" s="700" t="s">
        <v>1267</v>
      </c>
      <c r="K494" s="700" t="s">
        <v>1217</v>
      </c>
      <c r="L494" s="700">
        <v>1</v>
      </c>
      <c r="M494" s="807">
        <v>2.9</v>
      </c>
      <c r="N494" s="700">
        <f>L494*M494</f>
        <v>2.9</v>
      </c>
      <c r="O494" s="700"/>
      <c r="P494" s="51" t="s">
        <v>909</v>
      </c>
      <c r="Q494" s="5"/>
      <c r="R494" s="5"/>
      <c r="S494" s="5"/>
      <c r="T494" s="5"/>
      <c r="U494" s="5"/>
      <c r="V494" s="5"/>
      <c r="W494" s="5"/>
      <c r="X494" s="5"/>
      <c r="Y494" s="5"/>
      <c r="Z494" s="5"/>
    </row>
    <row r="495" spans="1:26" ht="21" customHeight="1">
      <c r="A495" s="134"/>
      <c r="B495" s="135"/>
      <c r="C495" s="137"/>
      <c r="D495" s="458"/>
      <c r="E495" s="651"/>
      <c r="F495" s="14" t="s">
        <v>922</v>
      </c>
      <c r="G495" s="98" t="s">
        <v>114</v>
      </c>
      <c r="H495" s="787" t="s">
        <v>1268</v>
      </c>
      <c r="I495" s="657"/>
      <c r="J495" s="651"/>
      <c r="K495" s="651"/>
      <c r="L495" s="651"/>
      <c r="M495" s="651"/>
      <c r="N495" s="651"/>
      <c r="O495" s="651"/>
      <c r="P495" s="51" t="s">
        <v>909</v>
      </c>
      <c r="Q495" s="5"/>
      <c r="R495" s="5"/>
      <c r="S495" s="5"/>
      <c r="T495" s="5"/>
      <c r="U495" s="5"/>
      <c r="V495" s="5"/>
      <c r="W495" s="5"/>
      <c r="X495" s="5"/>
      <c r="Y495" s="5"/>
      <c r="Z495" s="5"/>
    </row>
    <row r="496" spans="1:26" ht="15.75" customHeight="1">
      <c r="A496" s="134"/>
      <c r="B496" s="135"/>
      <c r="C496" s="137"/>
      <c r="D496" s="458"/>
      <c r="E496" s="651"/>
      <c r="F496" s="14" t="s">
        <v>1218</v>
      </c>
      <c r="G496" s="98" t="s">
        <v>114</v>
      </c>
      <c r="H496" s="787" t="s">
        <v>1269</v>
      </c>
      <c r="I496" s="657"/>
      <c r="J496" s="651"/>
      <c r="K496" s="651"/>
      <c r="L496" s="651"/>
      <c r="M496" s="651"/>
      <c r="N496" s="651"/>
      <c r="O496" s="651"/>
      <c r="P496" s="51" t="s">
        <v>909</v>
      </c>
      <c r="Q496" s="5"/>
      <c r="R496" s="5"/>
      <c r="S496" s="5"/>
      <c r="T496" s="5"/>
      <c r="U496" s="5"/>
      <c r="V496" s="5"/>
      <c r="W496" s="5"/>
      <c r="X496" s="5"/>
      <c r="Y496" s="5"/>
      <c r="Z496" s="5"/>
    </row>
    <row r="497" spans="1:26" ht="15.75" customHeight="1">
      <c r="A497" s="134"/>
      <c r="B497" s="135"/>
      <c r="C497" s="137"/>
      <c r="D497" s="458"/>
      <c r="E497" s="651"/>
      <c r="F497" s="14" t="s">
        <v>1220</v>
      </c>
      <c r="G497" s="98" t="s">
        <v>114</v>
      </c>
      <c r="H497" s="787" t="s">
        <v>1270</v>
      </c>
      <c r="I497" s="657"/>
      <c r="J497" s="651"/>
      <c r="K497" s="651"/>
      <c r="L497" s="651"/>
      <c r="M497" s="651"/>
      <c r="N497" s="651"/>
      <c r="O497" s="651"/>
      <c r="P497" s="51" t="s">
        <v>909</v>
      </c>
      <c r="Q497" s="5"/>
      <c r="R497" s="5"/>
      <c r="S497" s="5"/>
      <c r="T497" s="5"/>
      <c r="U497" s="5"/>
      <c r="V497" s="5"/>
      <c r="W497" s="5"/>
      <c r="X497" s="5"/>
      <c r="Y497" s="5"/>
      <c r="Z497" s="5"/>
    </row>
    <row r="498" spans="1:26" ht="15.75" customHeight="1">
      <c r="A498" s="134"/>
      <c r="B498" s="135"/>
      <c r="C498" s="137"/>
      <c r="D498" s="458"/>
      <c r="E498" s="651"/>
      <c r="F498" s="14" t="s">
        <v>1222</v>
      </c>
      <c r="G498" s="98" t="s">
        <v>114</v>
      </c>
      <c r="H498" s="787" t="s">
        <v>1271</v>
      </c>
      <c r="I498" s="657"/>
      <c r="J498" s="651"/>
      <c r="K498" s="651"/>
      <c r="L498" s="651"/>
      <c r="M498" s="651"/>
      <c r="N498" s="651"/>
      <c r="O498" s="651"/>
      <c r="P498" s="51" t="s">
        <v>909</v>
      </c>
      <c r="Q498" s="5"/>
      <c r="R498" s="5"/>
      <c r="S498" s="5"/>
      <c r="T498" s="5"/>
      <c r="U498" s="5"/>
      <c r="V498" s="5"/>
      <c r="W498" s="5"/>
      <c r="X498" s="5"/>
      <c r="Y498" s="5"/>
      <c r="Z498" s="5"/>
    </row>
    <row r="499" spans="1:26" ht="21" customHeight="1">
      <c r="A499" s="134"/>
      <c r="B499" s="135"/>
      <c r="C499" s="137"/>
      <c r="D499" s="458"/>
      <c r="E499" s="651"/>
      <c r="F499" s="14" t="s">
        <v>1224</v>
      </c>
      <c r="G499" s="98" t="s">
        <v>114</v>
      </c>
      <c r="H499" s="788" t="s">
        <v>1272</v>
      </c>
      <c r="I499" s="657"/>
      <c r="J499" s="651"/>
      <c r="K499" s="651"/>
      <c r="L499" s="651"/>
      <c r="M499" s="651"/>
      <c r="N499" s="651"/>
      <c r="O499" s="651"/>
      <c r="P499" s="51" t="s">
        <v>1226</v>
      </c>
      <c r="Q499" s="5"/>
      <c r="R499" s="5"/>
      <c r="S499" s="5"/>
      <c r="T499" s="5"/>
      <c r="U499" s="5"/>
      <c r="V499" s="5"/>
      <c r="W499" s="5"/>
      <c r="X499" s="5"/>
      <c r="Y499" s="5"/>
      <c r="Z499" s="5"/>
    </row>
    <row r="500" spans="1:26" ht="21" customHeight="1">
      <c r="A500" s="134"/>
      <c r="B500" s="135"/>
      <c r="C500" s="137"/>
      <c r="D500" s="458"/>
      <c r="E500" s="651"/>
      <c r="F500" s="14" t="s">
        <v>1227</v>
      </c>
      <c r="G500" s="98" t="s">
        <v>114</v>
      </c>
      <c r="H500" s="787" t="s">
        <v>1228</v>
      </c>
      <c r="I500" s="657"/>
      <c r="J500" s="651"/>
      <c r="K500" s="651"/>
      <c r="L500" s="651"/>
      <c r="M500" s="651"/>
      <c r="N500" s="651"/>
      <c r="O500" s="651"/>
      <c r="P500" s="51" t="s">
        <v>909</v>
      </c>
      <c r="Q500" s="5"/>
      <c r="R500" s="5"/>
      <c r="S500" s="5"/>
      <c r="T500" s="5"/>
      <c r="U500" s="5"/>
      <c r="V500" s="5"/>
      <c r="W500" s="5"/>
      <c r="X500" s="5"/>
      <c r="Y500" s="5"/>
      <c r="Z500" s="5"/>
    </row>
    <row r="501" spans="1:26" ht="21" customHeight="1">
      <c r="A501" s="134"/>
      <c r="B501" s="135"/>
      <c r="C501" s="137"/>
      <c r="D501" s="458"/>
      <c r="E501" s="651"/>
      <c r="F501" s="14" t="s">
        <v>4</v>
      </c>
      <c r="G501" s="98" t="s">
        <v>114</v>
      </c>
      <c r="H501" s="788" t="s">
        <v>1273</v>
      </c>
      <c r="I501" s="657"/>
      <c r="J501" s="651"/>
      <c r="K501" s="651"/>
      <c r="L501" s="651"/>
      <c r="M501" s="651"/>
      <c r="N501" s="651"/>
      <c r="O501" s="651"/>
      <c r="P501" s="51" t="s">
        <v>1230</v>
      </c>
      <c r="Q501" s="5"/>
      <c r="R501" s="5"/>
      <c r="S501" s="5"/>
      <c r="T501" s="5"/>
      <c r="U501" s="5"/>
      <c r="V501" s="5"/>
      <c r="W501" s="5"/>
      <c r="X501" s="5"/>
      <c r="Y501" s="5"/>
      <c r="Z501" s="5"/>
    </row>
    <row r="502" spans="1:26" ht="33" customHeight="1">
      <c r="A502" s="134"/>
      <c r="B502" s="135"/>
      <c r="C502" s="137"/>
      <c r="D502" s="458"/>
      <c r="E502" s="651"/>
      <c r="F502" s="14" t="s">
        <v>915</v>
      </c>
      <c r="G502" s="98" t="s">
        <v>114</v>
      </c>
      <c r="H502" s="788" t="s">
        <v>1274</v>
      </c>
      <c r="I502" s="657"/>
      <c r="J502" s="651"/>
      <c r="K502" s="651"/>
      <c r="L502" s="651"/>
      <c r="M502" s="651"/>
      <c r="N502" s="651"/>
      <c r="O502" s="651"/>
      <c r="P502" s="51" t="s">
        <v>916</v>
      </c>
      <c r="Q502" s="5"/>
      <c r="R502" s="5"/>
      <c r="S502" s="5"/>
      <c r="T502" s="5"/>
      <c r="U502" s="5"/>
      <c r="V502" s="5"/>
      <c r="W502" s="5"/>
      <c r="X502" s="5"/>
      <c r="Y502" s="5"/>
      <c r="Z502" s="5"/>
    </row>
    <row r="503" spans="1:26" ht="21" customHeight="1">
      <c r="A503" s="134"/>
      <c r="B503" s="135"/>
      <c r="C503" s="137"/>
      <c r="D503" s="458"/>
      <c r="E503" s="651"/>
      <c r="F503" s="14" t="s">
        <v>1232</v>
      </c>
      <c r="G503" s="98" t="s">
        <v>114</v>
      </c>
      <c r="H503" s="788" t="s">
        <v>1275</v>
      </c>
      <c r="I503" s="657"/>
      <c r="J503" s="651"/>
      <c r="K503" s="651"/>
      <c r="L503" s="651"/>
      <c r="M503" s="651"/>
      <c r="N503" s="651"/>
      <c r="O503" s="651"/>
      <c r="P503" s="51" t="s">
        <v>1257</v>
      </c>
      <c r="Q503" s="5"/>
      <c r="R503" s="5"/>
      <c r="S503" s="5"/>
      <c r="T503" s="5"/>
      <c r="U503" s="5"/>
      <c r="V503" s="5"/>
      <c r="W503" s="5"/>
      <c r="X503" s="5"/>
      <c r="Y503" s="5"/>
      <c r="Z503" s="5"/>
    </row>
    <row r="504" spans="1:26" ht="45.75" customHeight="1">
      <c r="A504" s="134"/>
      <c r="B504" s="135"/>
      <c r="C504" s="137"/>
      <c r="D504" s="458"/>
      <c r="E504" s="651"/>
      <c r="F504" s="14" t="s">
        <v>1235</v>
      </c>
      <c r="G504" s="98" t="s">
        <v>114</v>
      </c>
      <c r="H504" s="788" t="s">
        <v>1276</v>
      </c>
      <c r="I504" s="657"/>
      <c r="J504" s="651"/>
      <c r="K504" s="651"/>
      <c r="L504" s="651"/>
      <c r="M504" s="651"/>
      <c r="N504" s="651"/>
      <c r="O504" s="651"/>
      <c r="P504" s="51" t="s">
        <v>967</v>
      </c>
      <c r="Q504" s="5"/>
      <c r="R504" s="5"/>
      <c r="S504" s="5"/>
      <c r="T504" s="5"/>
      <c r="U504" s="5"/>
      <c r="V504" s="5"/>
      <c r="W504" s="5"/>
      <c r="X504" s="5"/>
      <c r="Y504" s="5"/>
      <c r="Z504" s="5"/>
    </row>
    <row r="505" spans="1:26" ht="37.5" customHeight="1">
      <c r="A505" s="134"/>
      <c r="B505" s="135"/>
      <c r="C505" s="137"/>
      <c r="D505" s="458"/>
      <c r="E505" s="651"/>
      <c r="F505" s="96" t="s">
        <v>968</v>
      </c>
      <c r="G505" s="462" t="s">
        <v>114</v>
      </c>
      <c r="H505" s="805"/>
      <c r="I505" s="660"/>
      <c r="J505" s="651"/>
      <c r="K505" s="651"/>
      <c r="L505" s="651"/>
      <c r="M505" s="651"/>
      <c r="N505" s="651"/>
      <c r="O505" s="651"/>
      <c r="P505" s="51" t="s">
        <v>1237</v>
      </c>
      <c r="Q505" s="5"/>
      <c r="R505" s="5"/>
      <c r="S505" s="5"/>
      <c r="T505" s="5"/>
      <c r="U505" s="5"/>
      <c r="V505" s="5"/>
      <c r="W505" s="5"/>
      <c r="X505" s="5"/>
      <c r="Y505" s="5"/>
      <c r="Z505" s="5"/>
    </row>
    <row r="506" spans="1:26" ht="15.75" customHeight="1">
      <c r="A506" s="134"/>
      <c r="B506" s="135"/>
      <c r="C506" s="137"/>
      <c r="D506" s="458"/>
      <c r="E506" s="651"/>
      <c r="F506" s="61" t="s">
        <v>972</v>
      </c>
      <c r="G506" s="98" t="s">
        <v>114</v>
      </c>
      <c r="H506" s="787" t="s">
        <v>1277</v>
      </c>
      <c r="I506" s="657"/>
      <c r="J506" s="651"/>
      <c r="K506" s="651"/>
      <c r="L506" s="651"/>
      <c r="M506" s="778"/>
      <c r="N506" s="651"/>
      <c r="O506" s="651"/>
      <c r="P506" s="51" t="s">
        <v>1239</v>
      </c>
      <c r="Q506" s="5"/>
      <c r="R506" s="5"/>
      <c r="S506" s="5"/>
      <c r="T506" s="5"/>
      <c r="U506" s="5"/>
      <c r="V506" s="5"/>
      <c r="W506" s="5"/>
      <c r="X506" s="5"/>
      <c r="Y506" s="5"/>
      <c r="Z506" s="5"/>
    </row>
    <row r="507" spans="1:26" ht="31.5" customHeight="1">
      <c r="A507" s="134"/>
      <c r="B507" s="135"/>
      <c r="C507" s="137"/>
      <c r="D507" s="458"/>
      <c r="E507" s="786" t="s">
        <v>1086</v>
      </c>
      <c r="F507" s="141" t="s">
        <v>931</v>
      </c>
      <c r="G507" s="480" t="s">
        <v>114</v>
      </c>
      <c r="H507" s="802" t="s">
        <v>1278</v>
      </c>
      <c r="I507" s="671"/>
      <c r="J507" s="700" t="s">
        <v>1267</v>
      </c>
      <c r="K507" s="700" t="s">
        <v>1217</v>
      </c>
      <c r="L507" s="700">
        <v>1</v>
      </c>
      <c r="M507" s="807">
        <v>17.010000000000002</v>
      </c>
      <c r="N507" s="700">
        <f>L507*M507</f>
        <v>17.010000000000002</v>
      </c>
      <c r="O507" s="700"/>
      <c r="P507" s="51" t="s">
        <v>909</v>
      </c>
      <c r="Q507" s="5"/>
      <c r="R507" s="5"/>
      <c r="S507" s="5"/>
      <c r="T507" s="5"/>
      <c r="U507" s="5"/>
      <c r="V507" s="5"/>
      <c r="W507" s="5"/>
      <c r="X507" s="5"/>
      <c r="Y507" s="5"/>
      <c r="Z507" s="5"/>
    </row>
    <row r="508" spans="1:26" ht="21" customHeight="1">
      <c r="A508" s="134"/>
      <c r="B508" s="135"/>
      <c r="C508" s="137"/>
      <c r="D508" s="458"/>
      <c r="E508" s="703"/>
      <c r="F508" s="14" t="s">
        <v>922</v>
      </c>
      <c r="G508" s="98" t="s">
        <v>114</v>
      </c>
      <c r="H508" s="787" t="s">
        <v>935</v>
      </c>
      <c r="I508" s="657"/>
      <c r="J508" s="651"/>
      <c r="K508" s="651"/>
      <c r="L508" s="651"/>
      <c r="M508" s="651"/>
      <c r="N508" s="651"/>
      <c r="O508" s="651"/>
      <c r="P508" s="51" t="s">
        <v>909</v>
      </c>
      <c r="Q508" s="5"/>
      <c r="R508" s="5"/>
      <c r="S508" s="5"/>
      <c r="T508" s="5"/>
      <c r="U508" s="5"/>
      <c r="V508" s="5"/>
      <c r="W508" s="5"/>
      <c r="X508" s="5"/>
      <c r="Y508" s="5"/>
      <c r="Z508" s="5"/>
    </row>
    <row r="509" spans="1:26" ht="15.75" customHeight="1">
      <c r="A509" s="134"/>
      <c r="B509" s="135"/>
      <c r="C509" s="137"/>
      <c r="D509" s="458"/>
      <c r="E509" s="703"/>
      <c r="F509" s="14" t="s">
        <v>1218</v>
      </c>
      <c r="G509" s="98" t="s">
        <v>114</v>
      </c>
      <c r="H509" s="787" t="s">
        <v>1269</v>
      </c>
      <c r="I509" s="657"/>
      <c r="J509" s="651"/>
      <c r="K509" s="651"/>
      <c r="L509" s="651"/>
      <c r="M509" s="651"/>
      <c r="N509" s="651"/>
      <c r="O509" s="651"/>
      <c r="P509" s="51" t="s">
        <v>909</v>
      </c>
      <c r="Q509" s="5"/>
      <c r="R509" s="5"/>
      <c r="S509" s="5"/>
      <c r="T509" s="5"/>
      <c r="U509" s="5"/>
      <c r="V509" s="5"/>
      <c r="W509" s="5"/>
      <c r="X509" s="5"/>
      <c r="Y509" s="5"/>
      <c r="Z509" s="5"/>
    </row>
    <row r="510" spans="1:26" ht="15.75" customHeight="1">
      <c r="A510" s="134"/>
      <c r="B510" s="135"/>
      <c r="C510" s="137"/>
      <c r="D510" s="458"/>
      <c r="E510" s="703"/>
      <c r="F510" s="14" t="s">
        <v>1220</v>
      </c>
      <c r="G510" s="98" t="s">
        <v>114</v>
      </c>
      <c r="H510" s="787" t="s">
        <v>1270</v>
      </c>
      <c r="I510" s="657"/>
      <c r="J510" s="651"/>
      <c r="K510" s="651"/>
      <c r="L510" s="651"/>
      <c r="M510" s="651"/>
      <c r="N510" s="651"/>
      <c r="O510" s="651"/>
      <c r="P510" s="51" t="s">
        <v>909</v>
      </c>
      <c r="Q510" s="5"/>
      <c r="R510" s="5"/>
      <c r="S510" s="5"/>
      <c r="T510" s="5"/>
      <c r="U510" s="5"/>
      <c r="V510" s="5"/>
      <c r="W510" s="5"/>
      <c r="X510" s="5"/>
      <c r="Y510" s="5"/>
      <c r="Z510" s="5"/>
    </row>
    <row r="511" spans="1:26" ht="15.75" customHeight="1">
      <c r="A511" s="134"/>
      <c r="B511" s="135"/>
      <c r="C511" s="137"/>
      <c r="D511" s="458"/>
      <c r="E511" s="703"/>
      <c r="F511" s="14" t="s">
        <v>1222</v>
      </c>
      <c r="G511" s="98" t="s">
        <v>114</v>
      </c>
      <c r="H511" s="787" t="s">
        <v>1271</v>
      </c>
      <c r="I511" s="657"/>
      <c r="J511" s="651"/>
      <c r="K511" s="651"/>
      <c r="L511" s="651"/>
      <c r="M511" s="651"/>
      <c r="N511" s="651"/>
      <c r="O511" s="651"/>
      <c r="P511" s="51" t="s">
        <v>909</v>
      </c>
      <c r="Q511" s="5"/>
      <c r="R511" s="5"/>
      <c r="S511" s="5"/>
      <c r="T511" s="5"/>
      <c r="U511" s="5"/>
      <c r="V511" s="5"/>
      <c r="W511" s="5"/>
      <c r="X511" s="5"/>
      <c r="Y511" s="5"/>
      <c r="Z511" s="5"/>
    </row>
    <row r="512" spans="1:26" ht="21" customHeight="1">
      <c r="A512" s="134"/>
      <c r="B512" s="135"/>
      <c r="C512" s="137"/>
      <c r="D512" s="458"/>
      <c r="E512" s="703"/>
      <c r="F512" s="14" t="s">
        <v>1224</v>
      </c>
      <c r="G512" s="98" t="s">
        <v>114</v>
      </c>
      <c r="H512" s="788" t="s">
        <v>1279</v>
      </c>
      <c r="I512" s="657"/>
      <c r="J512" s="651"/>
      <c r="K512" s="651"/>
      <c r="L512" s="651"/>
      <c r="M512" s="651"/>
      <c r="N512" s="651"/>
      <c r="O512" s="651"/>
      <c r="P512" s="51" t="s">
        <v>1226</v>
      </c>
      <c r="Q512" s="5"/>
      <c r="R512" s="5"/>
      <c r="S512" s="5"/>
      <c r="T512" s="5"/>
      <c r="U512" s="5"/>
      <c r="V512" s="5"/>
      <c r="W512" s="5"/>
      <c r="X512" s="5"/>
      <c r="Y512" s="5"/>
      <c r="Z512" s="5"/>
    </row>
    <row r="513" spans="1:26" ht="21" customHeight="1">
      <c r="A513" s="134"/>
      <c r="B513" s="135"/>
      <c r="C513" s="137"/>
      <c r="D513" s="458"/>
      <c r="E513" s="703"/>
      <c r="F513" s="14" t="s">
        <v>1227</v>
      </c>
      <c r="G513" s="98" t="s">
        <v>114</v>
      </c>
      <c r="H513" s="787" t="s">
        <v>1280</v>
      </c>
      <c r="I513" s="657"/>
      <c r="J513" s="651"/>
      <c r="K513" s="651"/>
      <c r="L513" s="651"/>
      <c r="M513" s="651"/>
      <c r="N513" s="651"/>
      <c r="O513" s="651"/>
      <c r="P513" s="51" t="s">
        <v>909</v>
      </c>
      <c r="Q513" s="5"/>
      <c r="R513" s="5"/>
      <c r="S513" s="5"/>
      <c r="T513" s="5"/>
      <c r="U513" s="5"/>
      <c r="V513" s="5"/>
      <c r="W513" s="5"/>
      <c r="X513" s="5"/>
      <c r="Y513" s="5"/>
      <c r="Z513" s="5"/>
    </row>
    <row r="514" spans="1:26" ht="21" customHeight="1">
      <c r="A514" s="134"/>
      <c r="B514" s="135"/>
      <c r="C514" s="137"/>
      <c r="D514" s="458"/>
      <c r="E514" s="703"/>
      <c r="F514" s="14" t="s">
        <v>4</v>
      </c>
      <c r="G514" s="98" t="s">
        <v>114</v>
      </c>
      <c r="H514" s="788" t="s">
        <v>1281</v>
      </c>
      <c r="I514" s="657"/>
      <c r="J514" s="651"/>
      <c r="K514" s="651"/>
      <c r="L514" s="651"/>
      <c r="M514" s="651"/>
      <c r="N514" s="651"/>
      <c r="O514" s="651"/>
      <c r="P514" s="51" t="s">
        <v>1230</v>
      </c>
      <c r="Q514" s="5"/>
      <c r="R514" s="5"/>
      <c r="S514" s="5"/>
      <c r="T514" s="5"/>
      <c r="U514" s="5"/>
      <c r="V514" s="5"/>
      <c r="W514" s="5"/>
      <c r="X514" s="5"/>
      <c r="Y514" s="5"/>
      <c r="Z514" s="5"/>
    </row>
    <row r="515" spans="1:26" ht="33" customHeight="1">
      <c r="A515" s="134"/>
      <c r="B515" s="135"/>
      <c r="C515" s="137"/>
      <c r="D515" s="458"/>
      <c r="E515" s="703"/>
      <c r="F515" s="14" t="s">
        <v>915</v>
      </c>
      <c r="G515" s="98" t="s">
        <v>114</v>
      </c>
      <c r="H515" s="788" t="s">
        <v>1282</v>
      </c>
      <c r="I515" s="657"/>
      <c r="J515" s="651"/>
      <c r="K515" s="651"/>
      <c r="L515" s="651"/>
      <c r="M515" s="651"/>
      <c r="N515" s="651"/>
      <c r="O515" s="651"/>
      <c r="P515" s="51" t="s">
        <v>916</v>
      </c>
      <c r="Q515" s="5"/>
      <c r="R515" s="5"/>
      <c r="S515" s="5"/>
      <c r="T515" s="5"/>
      <c r="U515" s="5"/>
      <c r="V515" s="5"/>
      <c r="W515" s="5"/>
      <c r="X515" s="5"/>
      <c r="Y515" s="5"/>
      <c r="Z515" s="5"/>
    </row>
    <row r="516" spans="1:26" ht="21" customHeight="1">
      <c r="A516" s="134"/>
      <c r="B516" s="135"/>
      <c r="C516" s="137"/>
      <c r="D516" s="458"/>
      <c r="E516" s="703"/>
      <c r="F516" s="14" t="s">
        <v>1232</v>
      </c>
      <c r="G516" s="98" t="s">
        <v>114</v>
      </c>
      <c r="H516" s="788" t="s">
        <v>1275</v>
      </c>
      <c r="I516" s="657"/>
      <c r="J516" s="651"/>
      <c r="K516" s="651"/>
      <c r="L516" s="651"/>
      <c r="M516" s="651"/>
      <c r="N516" s="651"/>
      <c r="O516" s="651"/>
      <c r="P516" s="51" t="s">
        <v>1257</v>
      </c>
      <c r="Q516" s="5"/>
      <c r="R516" s="5"/>
      <c r="S516" s="5"/>
      <c r="T516" s="5"/>
      <c r="U516" s="5"/>
      <c r="V516" s="5"/>
      <c r="W516" s="5"/>
      <c r="X516" s="5"/>
      <c r="Y516" s="5"/>
      <c r="Z516" s="5"/>
    </row>
    <row r="517" spans="1:26" ht="48.75" customHeight="1">
      <c r="A517" s="134"/>
      <c r="B517" s="135"/>
      <c r="C517" s="137"/>
      <c r="D517" s="458"/>
      <c r="E517" s="703"/>
      <c r="F517" s="14" t="s">
        <v>1235</v>
      </c>
      <c r="G517" s="98" t="s">
        <v>114</v>
      </c>
      <c r="H517" s="788" t="s">
        <v>1283</v>
      </c>
      <c r="I517" s="657"/>
      <c r="J517" s="651"/>
      <c r="K517" s="651"/>
      <c r="L517" s="651"/>
      <c r="M517" s="651"/>
      <c r="N517" s="651"/>
      <c r="O517" s="651"/>
      <c r="P517" s="51" t="s">
        <v>967</v>
      </c>
      <c r="Q517" s="5"/>
      <c r="R517" s="5"/>
      <c r="S517" s="5"/>
      <c r="T517" s="5"/>
      <c r="U517" s="5"/>
      <c r="V517" s="5"/>
      <c r="W517" s="5"/>
      <c r="X517" s="5"/>
      <c r="Y517" s="5"/>
      <c r="Z517" s="5"/>
    </row>
    <row r="518" spans="1:26" ht="33" customHeight="1">
      <c r="A518" s="134"/>
      <c r="B518" s="135"/>
      <c r="C518" s="137"/>
      <c r="D518" s="458"/>
      <c r="E518" s="703"/>
      <c r="F518" s="96" t="s">
        <v>968</v>
      </c>
      <c r="G518" s="98" t="s">
        <v>114</v>
      </c>
      <c r="H518" s="788"/>
      <c r="I518" s="657"/>
      <c r="J518" s="651"/>
      <c r="K518" s="651"/>
      <c r="L518" s="651"/>
      <c r="M518" s="651"/>
      <c r="N518" s="651"/>
      <c r="O518" s="651"/>
      <c r="P518" s="51" t="s">
        <v>1237</v>
      </c>
      <c r="Q518" s="5"/>
      <c r="R518" s="5"/>
      <c r="S518" s="5"/>
      <c r="T518" s="5"/>
      <c r="U518" s="5"/>
      <c r="V518" s="5"/>
      <c r="W518" s="5"/>
      <c r="X518" s="5"/>
      <c r="Y518" s="5"/>
      <c r="Z518" s="5"/>
    </row>
    <row r="519" spans="1:26" ht="28.5" customHeight="1">
      <c r="A519" s="134"/>
      <c r="B519" s="135"/>
      <c r="C519" s="137"/>
      <c r="D519" s="458"/>
      <c r="E519" s="703"/>
      <c r="F519" s="700" t="s">
        <v>972</v>
      </c>
      <c r="G519" s="98" t="s">
        <v>114</v>
      </c>
      <c r="H519" s="787" t="s">
        <v>1284</v>
      </c>
      <c r="I519" s="657"/>
      <c r="J519" s="651"/>
      <c r="K519" s="651"/>
      <c r="L519" s="651"/>
      <c r="M519" s="651"/>
      <c r="N519" s="651"/>
      <c r="O519" s="651"/>
      <c r="P519" s="51" t="s">
        <v>1239</v>
      </c>
      <c r="Q519" s="5"/>
      <c r="R519" s="5"/>
      <c r="S519" s="5"/>
      <c r="T519" s="5"/>
      <c r="U519" s="5"/>
      <c r="V519" s="5"/>
      <c r="W519" s="5"/>
      <c r="X519" s="5"/>
      <c r="Y519" s="5"/>
      <c r="Z519" s="5"/>
    </row>
    <row r="520" spans="1:26" ht="22.5" customHeight="1">
      <c r="A520" s="134"/>
      <c r="B520" s="135"/>
      <c r="C520" s="137"/>
      <c r="D520" s="458"/>
      <c r="E520" s="670"/>
      <c r="F520" s="652"/>
      <c r="G520" s="98"/>
      <c r="H520" s="804" t="s">
        <v>1285</v>
      </c>
      <c r="I520" s="657"/>
      <c r="J520" s="652"/>
      <c r="K520" s="652"/>
      <c r="L520" s="652"/>
      <c r="M520" s="652"/>
      <c r="N520" s="652"/>
      <c r="O520" s="479"/>
      <c r="P520" s="51"/>
      <c r="Q520" s="5"/>
      <c r="R520" s="5"/>
      <c r="S520" s="5"/>
      <c r="T520" s="5"/>
      <c r="U520" s="5"/>
      <c r="V520" s="5"/>
      <c r="W520" s="5"/>
      <c r="X520" s="5"/>
      <c r="Y520" s="5"/>
      <c r="Z520" s="5"/>
    </row>
    <row r="521" spans="1:26" ht="32.25" customHeight="1">
      <c r="A521" s="134"/>
      <c r="B521" s="135"/>
      <c r="C521" s="137"/>
      <c r="D521" s="458"/>
      <c r="E521" s="786" t="s">
        <v>1099</v>
      </c>
      <c r="F521" s="141" t="s">
        <v>931</v>
      </c>
      <c r="G521" s="98" t="s">
        <v>114</v>
      </c>
      <c r="H521" s="787" t="s">
        <v>1286</v>
      </c>
      <c r="I521" s="657"/>
      <c r="J521" s="700" t="s">
        <v>1287</v>
      </c>
      <c r="K521" s="700" t="s">
        <v>1217</v>
      </c>
      <c r="L521" s="700">
        <v>1</v>
      </c>
      <c r="M521" s="807">
        <v>28.2</v>
      </c>
      <c r="N521" s="700">
        <f>L521*M521</f>
        <v>28.2</v>
      </c>
      <c r="O521" s="700"/>
      <c r="P521" s="51" t="s">
        <v>909</v>
      </c>
      <c r="Q521" s="5"/>
      <c r="R521" s="5"/>
      <c r="S521" s="5"/>
      <c r="T521" s="5"/>
      <c r="U521" s="5"/>
      <c r="V521" s="5"/>
      <c r="W521" s="5"/>
      <c r="X521" s="5"/>
      <c r="Y521" s="5"/>
      <c r="Z521" s="5"/>
    </row>
    <row r="522" spans="1:26" ht="21" customHeight="1">
      <c r="A522" s="134"/>
      <c r="B522" s="135"/>
      <c r="C522" s="137"/>
      <c r="D522" s="458"/>
      <c r="E522" s="703"/>
      <c r="F522" s="14" t="s">
        <v>922</v>
      </c>
      <c r="G522" s="98" t="s">
        <v>114</v>
      </c>
      <c r="H522" s="787" t="s">
        <v>935</v>
      </c>
      <c r="I522" s="657"/>
      <c r="J522" s="651"/>
      <c r="K522" s="651"/>
      <c r="L522" s="651"/>
      <c r="M522" s="651"/>
      <c r="N522" s="651"/>
      <c r="O522" s="651"/>
      <c r="P522" s="51" t="s">
        <v>909</v>
      </c>
      <c r="Q522" s="5"/>
      <c r="R522" s="5"/>
      <c r="S522" s="5"/>
      <c r="T522" s="5"/>
      <c r="U522" s="5"/>
      <c r="V522" s="5"/>
      <c r="W522" s="5"/>
      <c r="X522" s="5"/>
      <c r="Y522" s="5"/>
      <c r="Z522" s="5"/>
    </row>
    <row r="523" spans="1:26" ht="15.75" customHeight="1">
      <c r="A523" s="134"/>
      <c r="B523" s="135"/>
      <c r="C523" s="137"/>
      <c r="D523" s="458"/>
      <c r="E523" s="703"/>
      <c r="F523" s="14" t="s">
        <v>1218</v>
      </c>
      <c r="G523" s="98" t="s">
        <v>114</v>
      </c>
      <c r="H523" s="787" t="s">
        <v>1288</v>
      </c>
      <c r="I523" s="657"/>
      <c r="J523" s="651"/>
      <c r="K523" s="651"/>
      <c r="L523" s="651"/>
      <c r="M523" s="651"/>
      <c r="N523" s="651"/>
      <c r="O523" s="651"/>
      <c r="P523" s="51" t="s">
        <v>909</v>
      </c>
      <c r="Q523" s="5"/>
      <c r="R523" s="5"/>
      <c r="S523" s="5"/>
      <c r="T523" s="5"/>
      <c r="U523" s="5"/>
      <c r="V523" s="5"/>
      <c r="W523" s="5"/>
      <c r="X523" s="5"/>
      <c r="Y523" s="5"/>
      <c r="Z523" s="5"/>
    </row>
    <row r="524" spans="1:26" ht="15.75" customHeight="1">
      <c r="A524" s="134"/>
      <c r="B524" s="135"/>
      <c r="C524" s="137"/>
      <c r="D524" s="458"/>
      <c r="E524" s="703"/>
      <c r="F524" s="14" t="s">
        <v>1220</v>
      </c>
      <c r="G524" s="98" t="s">
        <v>114</v>
      </c>
      <c r="H524" s="787" t="s">
        <v>1289</v>
      </c>
      <c r="I524" s="657"/>
      <c r="J524" s="651"/>
      <c r="K524" s="651"/>
      <c r="L524" s="651"/>
      <c r="M524" s="651"/>
      <c r="N524" s="651"/>
      <c r="O524" s="651"/>
      <c r="P524" s="51" t="s">
        <v>909</v>
      </c>
      <c r="Q524" s="5"/>
      <c r="R524" s="5"/>
      <c r="S524" s="5"/>
      <c r="T524" s="5"/>
      <c r="U524" s="5"/>
      <c r="V524" s="5"/>
      <c r="W524" s="5"/>
      <c r="X524" s="5"/>
      <c r="Y524" s="5"/>
      <c r="Z524" s="5"/>
    </row>
    <row r="525" spans="1:26" ht="15.75" customHeight="1">
      <c r="A525" s="134"/>
      <c r="B525" s="135"/>
      <c r="C525" s="137"/>
      <c r="D525" s="458"/>
      <c r="E525" s="703"/>
      <c r="F525" s="14" t="s">
        <v>1222</v>
      </c>
      <c r="G525" s="98" t="s">
        <v>114</v>
      </c>
      <c r="H525" s="787" t="s">
        <v>1290</v>
      </c>
      <c r="I525" s="657"/>
      <c r="J525" s="651"/>
      <c r="K525" s="651"/>
      <c r="L525" s="651"/>
      <c r="M525" s="651"/>
      <c r="N525" s="651"/>
      <c r="O525" s="651"/>
      <c r="P525" s="51" t="s">
        <v>909</v>
      </c>
      <c r="Q525" s="5"/>
      <c r="R525" s="5"/>
      <c r="S525" s="5"/>
      <c r="T525" s="5"/>
      <c r="U525" s="5"/>
      <c r="V525" s="5"/>
      <c r="W525" s="5"/>
      <c r="X525" s="5"/>
      <c r="Y525" s="5"/>
      <c r="Z525" s="5"/>
    </row>
    <row r="526" spans="1:26" ht="21" customHeight="1">
      <c r="A526" s="134"/>
      <c r="B526" s="135"/>
      <c r="C526" s="137"/>
      <c r="D526" s="458"/>
      <c r="E526" s="703"/>
      <c r="F526" s="14" t="s">
        <v>1224</v>
      </c>
      <c r="G526" s="98" t="s">
        <v>114</v>
      </c>
      <c r="H526" s="788" t="s">
        <v>1291</v>
      </c>
      <c r="I526" s="657"/>
      <c r="J526" s="651"/>
      <c r="K526" s="651"/>
      <c r="L526" s="651"/>
      <c r="M526" s="651"/>
      <c r="N526" s="651"/>
      <c r="O526" s="651"/>
      <c r="P526" s="51" t="s">
        <v>1226</v>
      </c>
      <c r="Q526" s="5"/>
      <c r="R526" s="5"/>
      <c r="S526" s="5"/>
      <c r="T526" s="5"/>
      <c r="U526" s="5"/>
      <c r="V526" s="5"/>
      <c r="W526" s="5"/>
      <c r="X526" s="5"/>
      <c r="Y526" s="5"/>
      <c r="Z526" s="5"/>
    </row>
    <row r="527" spans="1:26" ht="21" customHeight="1">
      <c r="A527" s="134"/>
      <c r="B527" s="135"/>
      <c r="C527" s="137"/>
      <c r="D527" s="458"/>
      <c r="E527" s="703"/>
      <c r="F527" s="14" t="s">
        <v>1227</v>
      </c>
      <c r="G527" s="98" t="s">
        <v>114</v>
      </c>
      <c r="H527" s="787" t="s">
        <v>1292</v>
      </c>
      <c r="I527" s="657"/>
      <c r="J527" s="651"/>
      <c r="K527" s="651"/>
      <c r="L527" s="651"/>
      <c r="M527" s="651"/>
      <c r="N527" s="651"/>
      <c r="O527" s="651"/>
      <c r="P527" s="51" t="s">
        <v>909</v>
      </c>
      <c r="Q527" s="5"/>
      <c r="R527" s="5"/>
      <c r="S527" s="5"/>
      <c r="T527" s="5"/>
      <c r="U527" s="5"/>
      <c r="V527" s="5"/>
      <c r="W527" s="5"/>
      <c r="X527" s="5"/>
      <c r="Y527" s="5"/>
      <c r="Z527" s="5"/>
    </row>
    <row r="528" spans="1:26" ht="21" customHeight="1">
      <c r="A528" s="134"/>
      <c r="B528" s="135"/>
      <c r="C528" s="137"/>
      <c r="D528" s="458"/>
      <c r="E528" s="703"/>
      <c r="F528" s="14" t="s">
        <v>4</v>
      </c>
      <c r="G528" s="98" t="s">
        <v>114</v>
      </c>
      <c r="H528" s="788" t="s">
        <v>1293</v>
      </c>
      <c r="I528" s="657"/>
      <c r="J528" s="651"/>
      <c r="K528" s="651"/>
      <c r="L528" s="651"/>
      <c r="M528" s="651"/>
      <c r="N528" s="651"/>
      <c r="O528" s="651"/>
      <c r="P528" s="51" t="s">
        <v>1230</v>
      </c>
      <c r="Q528" s="5"/>
      <c r="R528" s="5"/>
      <c r="S528" s="5"/>
      <c r="T528" s="5"/>
      <c r="U528" s="5"/>
      <c r="V528" s="5"/>
      <c r="W528" s="5"/>
      <c r="X528" s="5"/>
      <c r="Y528" s="5"/>
      <c r="Z528" s="5"/>
    </row>
    <row r="529" spans="1:26" ht="31.5" customHeight="1">
      <c r="A529" s="134"/>
      <c r="B529" s="135"/>
      <c r="C529" s="137"/>
      <c r="D529" s="458"/>
      <c r="E529" s="703"/>
      <c r="F529" s="14" t="s">
        <v>915</v>
      </c>
      <c r="G529" s="98" t="s">
        <v>114</v>
      </c>
      <c r="H529" s="788" t="s">
        <v>1294</v>
      </c>
      <c r="I529" s="657"/>
      <c r="J529" s="651"/>
      <c r="K529" s="651"/>
      <c r="L529" s="651"/>
      <c r="M529" s="651"/>
      <c r="N529" s="651"/>
      <c r="O529" s="651"/>
      <c r="P529" s="51" t="s">
        <v>916</v>
      </c>
      <c r="Q529" s="5"/>
      <c r="R529" s="5"/>
      <c r="S529" s="5"/>
      <c r="T529" s="5"/>
      <c r="U529" s="5"/>
      <c r="V529" s="5"/>
      <c r="W529" s="5"/>
      <c r="X529" s="5"/>
      <c r="Y529" s="5"/>
      <c r="Z529" s="5"/>
    </row>
    <row r="530" spans="1:26" ht="21" customHeight="1">
      <c r="A530" s="134"/>
      <c r="B530" s="135"/>
      <c r="C530" s="137"/>
      <c r="D530" s="458"/>
      <c r="E530" s="703"/>
      <c r="F530" s="14" t="s">
        <v>1232</v>
      </c>
      <c r="G530" s="98" t="s">
        <v>114</v>
      </c>
      <c r="H530" s="788" t="s">
        <v>1275</v>
      </c>
      <c r="I530" s="657"/>
      <c r="J530" s="651"/>
      <c r="K530" s="651"/>
      <c r="L530" s="651"/>
      <c r="M530" s="651"/>
      <c r="N530" s="651"/>
      <c r="O530" s="651"/>
      <c r="P530" s="51" t="s">
        <v>1257</v>
      </c>
      <c r="Q530" s="5"/>
      <c r="R530" s="5"/>
      <c r="S530" s="5"/>
      <c r="T530" s="5"/>
      <c r="U530" s="5"/>
      <c r="V530" s="5"/>
      <c r="W530" s="5"/>
      <c r="X530" s="5"/>
      <c r="Y530" s="5"/>
      <c r="Z530" s="5"/>
    </row>
    <row r="531" spans="1:26" ht="45" customHeight="1">
      <c r="A531" s="134"/>
      <c r="B531" s="135"/>
      <c r="C531" s="137"/>
      <c r="D531" s="458"/>
      <c r="E531" s="703"/>
      <c r="F531" s="14" t="s">
        <v>1235</v>
      </c>
      <c r="G531" s="98" t="s">
        <v>114</v>
      </c>
      <c r="H531" s="788" t="s">
        <v>1295</v>
      </c>
      <c r="I531" s="657"/>
      <c r="J531" s="651"/>
      <c r="K531" s="651"/>
      <c r="L531" s="651"/>
      <c r="M531" s="651"/>
      <c r="N531" s="651"/>
      <c r="O531" s="651"/>
      <c r="P531" s="51" t="s">
        <v>967</v>
      </c>
      <c r="Q531" s="5"/>
      <c r="R531" s="5"/>
      <c r="S531" s="5"/>
      <c r="T531" s="5"/>
      <c r="U531" s="5"/>
      <c r="V531" s="5"/>
      <c r="W531" s="5"/>
      <c r="X531" s="5"/>
      <c r="Y531" s="5"/>
      <c r="Z531" s="5"/>
    </row>
    <row r="532" spans="1:26" ht="37.5" customHeight="1">
      <c r="A532" s="134"/>
      <c r="B532" s="135"/>
      <c r="C532" s="137"/>
      <c r="D532" s="458"/>
      <c r="E532" s="703"/>
      <c r="F532" s="96" t="s">
        <v>968</v>
      </c>
      <c r="G532" s="98" t="s">
        <v>114</v>
      </c>
      <c r="H532" s="787"/>
      <c r="I532" s="657"/>
      <c r="J532" s="651"/>
      <c r="K532" s="651"/>
      <c r="L532" s="651"/>
      <c r="M532" s="651"/>
      <c r="N532" s="651"/>
      <c r="O532" s="651"/>
      <c r="P532" s="51" t="s">
        <v>1237</v>
      </c>
      <c r="Q532" s="5"/>
      <c r="R532" s="5"/>
      <c r="S532" s="5"/>
      <c r="T532" s="5"/>
      <c r="U532" s="5"/>
      <c r="V532" s="5"/>
      <c r="W532" s="5"/>
      <c r="X532" s="5"/>
      <c r="Y532" s="5"/>
      <c r="Z532" s="5"/>
    </row>
    <row r="533" spans="1:26" ht="15.75" customHeight="1">
      <c r="A533" s="134"/>
      <c r="B533" s="135"/>
      <c r="C533" s="137"/>
      <c r="D533" s="458"/>
      <c r="E533" s="703"/>
      <c r="F533" s="700" t="s">
        <v>972</v>
      </c>
      <c r="G533" s="98" t="s">
        <v>114</v>
      </c>
      <c r="H533" s="787" t="s">
        <v>1296</v>
      </c>
      <c r="I533" s="657"/>
      <c r="J533" s="651"/>
      <c r="K533" s="651"/>
      <c r="L533" s="651"/>
      <c r="M533" s="651"/>
      <c r="N533" s="651"/>
      <c r="O533" s="651"/>
      <c r="P533" s="51" t="s">
        <v>1239</v>
      </c>
      <c r="Q533" s="5"/>
      <c r="R533" s="5"/>
      <c r="S533" s="5"/>
      <c r="T533" s="5"/>
      <c r="U533" s="5"/>
      <c r="V533" s="5"/>
      <c r="W533" s="5"/>
      <c r="X533" s="5"/>
      <c r="Y533" s="5"/>
      <c r="Z533" s="5"/>
    </row>
    <row r="534" spans="1:26" ht="21" customHeight="1">
      <c r="A534" s="134"/>
      <c r="B534" s="135"/>
      <c r="C534" s="137"/>
      <c r="D534" s="458"/>
      <c r="E534" s="670"/>
      <c r="F534" s="652"/>
      <c r="G534" s="98" t="s">
        <v>114</v>
      </c>
      <c r="H534" s="788" t="s">
        <v>1297</v>
      </c>
      <c r="I534" s="657"/>
      <c r="J534" s="652"/>
      <c r="K534" s="652"/>
      <c r="L534" s="652"/>
      <c r="M534" s="652"/>
      <c r="N534" s="652"/>
      <c r="O534" s="479"/>
      <c r="P534" s="51"/>
      <c r="Q534" s="5"/>
      <c r="R534" s="5"/>
      <c r="S534" s="5"/>
      <c r="T534" s="5"/>
      <c r="U534" s="5"/>
      <c r="V534" s="5"/>
      <c r="W534" s="5"/>
      <c r="X534" s="5"/>
      <c r="Y534" s="5"/>
      <c r="Z534" s="5"/>
    </row>
    <row r="535" spans="1:26" ht="34.5" customHeight="1">
      <c r="A535" s="134"/>
      <c r="B535" s="135"/>
      <c r="C535" s="137"/>
      <c r="D535" s="458"/>
      <c r="E535" s="786" t="s">
        <v>1298</v>
      </c>
      <c r="F535" s="141" t="s">
        <v>931</v>
      </c>
      <c r="G535" s="98" t="s">
        <v>114</v>
      </c>
      <c r="H535" s="787" t="s">
        <v>1299</v>
      </c>
      <c r="I535" s="657"/>
      <c r="J535" s="803" t="s">
        <v>1300</v>
      </c>
      <c r="K535" s="700" t="s">
        <v>1217</v>
      </c>
      <c r="L535" s="700">
        <v>1</v>
      </c>
      <c r="M535" s="807">
        <v>16.47</v>
      </c>
      <c r="N535" s="700">
        <f>L535*M535</f>
        <v>16.47</v>
      </c>
      <c r="O535" s="700"/>
      <c r="P535" s="51" t="s">
        <v>909</v>
      </c>
      <c r="Q535" s="5"/>
      <c r="R535" s="5"/>
      <c r="S535" s="5"/>
      <c r="T535" s="5"/>
      <c r="U535" s="5"/>
      <c r="V535" s="5"/>
      <c r="W535" s="5"/>
      <c r="X535" s="5"/>
      <c r="Y535" s="5"/>
      <c r="Z535" s="5"/>
    </row>
    <row r="536" spans="1:26" ht="21" customHeight="1">
      <c r="A536" s="134"/>
      <c r="B536" s="135"/>
      <c r="C536" s="137"/>
      <c r="D536" s="458"/>
      <c r="E536" s="703"/>
      <c r="F536" s="14" t="s">
        <v>922</v>
      </c>
      <c r="G536" s="98" t="s">
        <v>114</v>
      </c>
      <c r="H536" s="787" t="s">
        <v>935</v>
      </c>
      <c r="I536" s="657"/>
      <c r="J536" s="651"/>
      <c r="K536" s="651"/>
      <c r="L536" s="651"/>
      <c r="M536" s="651"/>
      <c r="N536" s="651"/>
      <c r="O536" s="651"/>
      <c r="P536" s="51" t="s">
        <v>909</v>
      </c>
      <c r="Q536" s="5"/>
      <c r="R536" s="5"/>
      <c r="S536" s="5"/>
      <c r="T536" s="5"/>
      <c r="U536" s="5"/>
      <c r="V536" s="5"/>
      <c r="W536" s="5"/>
      <c r="X536" s="5"/>
      <c r="Y536" s="5"/>
      <c r="Z536" s="5"/>
    </row>
    <row r="537" spans="1:26" ht="15.75" customHeight="1">
      <c r="A537" s="134"/>
      <c r="B537" s="135"/>
      <c r="C537" s="137"/>
      <c r="D537" s="458"/>
      <c r="E537" s="703"/>
      <c r="F537" s="14" t="s">
        <v>1218</v>
      </c>
      <c r="G537" s="98" t="s">
        <v>114</v>
      </c>
      <c r="H537" s="787" t="s">
        <v>1301</v>
      </c>
      <c r="I537" s="657"/>
      <c r="J537" s="651"/>
      <c r="K537" s="651"/>
      <c r="L537" s="651"/>
      <c r="M537" s="651"/>
      <c r="N537" s="651"/>
      <c r="O537" s="651"/>
      <c r="P537" s="51" t="s">
        <v>909</v>
      </c>
      <c r="Q537" s="5"/>
      <c r="R537" s="5"/>
      <c r="S537" s="5"/>
      <c r="T537" s="5"/>
      <c r="U537" s="5"/>
      <c r="V537" s="5"/>
      <c r="W537" s="5"/>
      <c r="X537" s="5"/>
      <c r="Y537" s="5"/>
      <c r="Z537" s="5"/>
    </row>
    <row r="538" spans="1:26" ht="15.75" customHeight="1">
      <c r="A538" s="134"/>
      <c r="B538" s="135"/>
      <c r="C538" s="137"/>
      <c r="D538" s="458"/>
      <c r="E538" s="703"/>
      <c r="F538" s="14" t="s">
        <v>1220</v>
      </c>
      <c r="G538" s="98" t="s">
        <v>114</v>
      </c>
      <c r="H538" s="787" t="s">
        <v>1270</v>
      </c>
      <c r="I538" s="657"/>
      <c r="J538" s="651"/>
      <c r="K538" s="651"/>
      <c r="L538" s="651"/>
      <c r="M538" s="651"/>
      <c r="N538" s="651"/>
      <c r="O538" s="651"/>
      <c r="P538" s="51" t="s">
        <v>909</v>
      </c>
      <c r="Q538" s="5"/>
      <c r="R538" s="5"/>
      <c r="S538" s="5"/>
      <c r="T538" s="5"/>
      <c r="U538" s="5"/>
      <c r="V538" s="5"/>
      <c r="W538" s="5"/>
      <c r="X538" s="5"/>
      <c r="Y538" s="5"/>
      <c r="Z538" s="5"/>
    </row>
    <row r="539" spans="1:26" ht="15.75" customHeight="1">
      <c r="A539" s="134"/>
      <c r="B539" s="135"/>
      <c r="C539" s="137"/>
      <c r="D539" s="458"/>
      <c r="E539" s="703"/>
      <c r="F539" s="14" t="s">
        <v>1222</v>
      </c>
      <c r="G539" s="98" t="s">
        <v>114</v>
      </c>
      <c r="H539" s="793" t="s">
        <v>1300</v>
      </c>
      <c r="I539" s="657"/>
      <c r="J539" s="651"/>
      <c r="K539" s="651"/>
      <c r="L539" s="651"/>
      <c r="M539" s="651"/>
      <c r="N539" s="651"/>
      <c r="O539" s="651"/>
      <c r="P539" s="51" t="s">
        <v>909</v>
      </c>
      <c r="Q539" s="5"/>
      <c r="R539" s="5"/>
      <c r="S539" s="5"/>
      <c r="T539" s="5"/>
      <c r="U539" s="5"/>
      <c r="V539" s="5"/>
      <c r="W539" s="5"/>
      <c r="X539" s="5"/>
      <c r="Y539" s="5"/>
      <c r="Z539" s="5"/>
    </row>
    <row r="540" spans="1:26" ht="21" customHeight="1">
      <c r="A540" s="134"/>
      <c r="B540" s="135"/>
      <c r="C540" s="137"/>
      <c r="D540" s="458"/>
      <c r="E540" s="703"/>
      <c r="F540" s="14" t="s">
        <v>1224</v>
      </c>
      <c r="G540" s="98" t="s">
        <v>114</v>
      </c>
      <c r="H540" s="788" t="s">
        <v>1302</v>
      </c>
      <c r="I540" s="657"/>
      <c r="J540" s="651"/>
      <c r="K540" s="651"/>
      <c r="L540" s="651"/>
      <c r="M540" s="651"/>
      <c r="N540" s="651"/>
      <c r="O540" s="651"/>
      <c r="P540" s="51" t="s">
        <v>1226</v>
      </c>
      <c r="Q540" s="5"/>
      <c r="R540" s="5"/>
      <c r="S540" s="5"/>
      <c r="T540" s="5"/>
      <c r="U540" s="5"/>
      <c r="V540" s="5"/>
      <c r="W540" s="5"/>
      <c r="X540" s="5"/>
      <c r="Y540" s="5"/>
      <c r="Z540" s="5"/>
    </row>
    <row r="541" spans="1:26" ht="21" customHeight="1">
      <c r="A541" s="134"/>
      <c r="B541" s="135"/>
      <c r="C541" s="137"/>
      <c r="D541" s="458"/>
      <c r="E541" s="703"/>
      <c r="F541" s="14" t="s">
        <v>1227</v>
      </c>
      <c r="G541" s="98" t="s">
        <v>114</v>
      </c>
      <c r="H541" s="787" t="s">
        <v>1303</v>
      </c>
      <c r="I541" s="657"/>
      <c r="J541" s="651"/>
      <c r="K541" s="651"/>
      <c r="L541" s="651"/>
      <c r="M541" s="651"/>
      <c r="N541" s="651"/>
      <c r="O541" s="651"/>
      <c r="P541" s="51" t="s">
        <v>909</v>
      </c>
      <c r="Q541" s="5"/>
      <c r="R541" s="5"/>
      <c r="S541" s="5"/>
      <c r="T541" s="5"/>
      <c r="U541" s="5"/>
      <c r="V541" s="5"/>
      <c r="W541" s="5"/>
      <c r="X541" s="5"/>
      <c r="Y541" s="5"/>
      <c r="Z541" s="5"/>
    </row>
    <row r="542" spans="1:26" ht="28.5" customHeight="1">
      <c r="A542" s="134"/>
      <c r="B542" s="135"/>
      <c r="C542" s="137"/>
      <c r="D542" s="458"/>
      <c r="E542" s="703"/>
      <c r="F542" s="14" t="s">
        <v>4</v>
      </c>
      <c r="G542" s="98" t="s">
        <v>114</v>
      </c>
      <c r="H542" s="788" t="s">
        <v>1304</v>
      </c>
      <c r="I542" s="657"/>
      <c r="J542" s="651"/>
      <c r="K542" s="651"/>
      <c r="L542" s="651"/>
      <c r="M542" s="651"/>
      <c r="N542" s="651"/>
      <c r="O542" s="651"/>
      <c r="P542" s="51" t="s">
        <v>1230</v>
      </c>
      <c r="Q542" s="5"/>
      <c r="R542" s="5"/>
      <c r="S542" s="5"/>
      <c r="T542" s="5"/>
      <c r="U542" s="5"/>
      <c r="V542" s="5"/>
      <c r="W542" s="5"/>
      <c r="X542" s="5"/>
      <c r="Y542" s="5"/>
      <c r="Z542" s="5"/>
    </row>
    <row r="543" spans="1:26" ht="33" customHeight="1">
      <c r="A543" s="134"/>
      <c r="B543" s="135"/>
      <c r="C543" s="137"/>
      <c r="D543" s="458"/>
      <c r="E543" s="703"/>
      <c r="F543" s="14" t="s">
        <v>915</v>
      </c>
      <c r="G543" s="98" t="s">
        <v>114</v>
      </c>
      <c r="H543" s="788" t="s">
        <v>1305</v>
      </c>
      <c r="I543" s="657"/>
      <c r="J543" s="651"/>
      <c r="K543" s="651"/>
      <c r="L543" s="651"/>
      <c r="M543" s="651"/>
      <c r="N543" s="651"/>
      <c r="O543" s="651"/>
      <c r="P543" s="51" t="s">
        <v>916</v>
      </c>
      <c r="Q543" s="5"/>
      <c r="R543" s="5"/>
      <c r="S543" s="5"/>
      <c r="T543" s="5"/>
      <c r="U543" s="5"/>
      <c r="V543" s="5"/>
      <c r="W543" s="5"/>
      <c r="X543" s="5"/>
      <c r="Y543" s="5"/>
      <c r="Z543" s="5"/>
    </row>
    <row r="544" spans="1:26" ht="21" customHeight="1">
      <c r="A544" s="134"/>
      <c r="B544" s="135"/>
      <c r="C544" s="137"/>
      <c r="D544" s="458"/>
      <c r="E544" s="703"/>
      <c r="F544" s="14" t="s">
        <v>1232</v>
      </c>
      <c r="G544" s="98" t="s">
        <v>114</v>
      </c>
      <c r="H544" s="788" t="s">
        <v>1306</v>
      </c>
      <c r="I544" s="657"/>
      <c r="J544" s="651"/>
      <c r="K544" s="651"/>
      <c r="L544" s="651"/>
      <c r="M544" s="651"/>
      <c r="N544" s="651"/>
      <c r="O544" s="651"/>
      <c r="P544" s="51" t="s">
        <v>1257</v>
      </c>
      <c r="Q544" s="5"/>
      <c r="R544" s="5"/>
      <c r="S544" s="5"/>
      <c r="T544" s="5"/>
      <c r="U544" s="5"/>
      <c r="V544" s="5"/>
      <c r="W544" s="5"/>
      <c r="X544" s="5"/>
      <c r="Y544" s="5"/>
      <c r="Z544" s="5"/>
    </row>
    <row r="545" spans="1:26" ht="51.75" customHeight="1">
      <c r="A545" s="134"/>
      <c r="B545" s="135"/>
      <c r="C545" s="137"/>
      <c r="D545" s="458"/>
      <c r="E545" s="703"/>
      <c r="F545" s="14" t="s">
        <v>1235</v>
      </c>
      <c r="G545" s="98" t="s">
        <v>114</v>
      </c>
      <c r="H545" s="788" t="s">
        <v>1307</v>
      </c>
      <c r="I545" s="657"/>
      <c r="J545" s="651"/>
      <c r="K545" s="651"/>
      <c r="L545" s="651"/>
      <c r="M545" s="651"/>
      <c r="N545" s="651"/>
      <c r="O545" s="651"/>
      <c r="P545" s="51" t="s">
        <v>967</v>
      </c>
      <c r="Q545" s="5"/>
      <c r="R545" s="5"/>
      <c r="S545" s="5"/>
      <c r="T545" s="5"/>
      <c r="U545" s="5"/>
      <c r="V545" s="5"/>
      <c r="W545" s="5"/>
      <c r="X545" s="5"/>
      <c r="Y545" s="5"/>
      <c r="Z545" s="5"/>
    </row>
    <row r="546" spans="1:26" ht="34.5" customHeight="1">
      <c r="A546" s="134"/>
      <c r="B546" s="135"/>
      <c r="C546" s="137"/>
      <c r="D546" s="458"/>
      <c r="E546" s="703"/>
      <c r="F546" s="96" t="s">
        <v>968</v>
      </c>
      <c r="G546" s="98" t="s">
        <v>114</v>
      </c>
      <c r="H546" s="787"/>
      <c r="I546" s="657"/>
      <c r="J546" s="651"/>
      <c r="K546" s="651"/>
      <c r="L546" s="651"/>
      <c r="M546" s="651"/>
      <c r="N546" s="651"/>
      <c r="O546" s="651"/>
      <c r="P546" s="51" t="s">
        <v>1237</v>
      </c>
      <c r="Q546" s="5"/>
      <c r="R546" s="5"/>
      <c r="S546" s="5"/>
      <c r="T546" s="5"/>
      <c r="U546" s="5"/>
      <c r="V546" s="5"/>
      <c r="W546" s="5"/>
      <c r="X546" s="5"/>
      <c r="Y546" s="5"/>
      <c r="Z546" s="5"/>
    </row>
    <row r="547" spans="1:26" ht="15.75" customHeight="1">
      <c r="A547" s="134"/>
      <c r="B547" s="135"/>
      <c r="C547" s="137"/>
      <c r="D547" s="458"/>
      <c r="E547" s="703"/>
      <c r="F547" s="700" t="s">
        <v>972</v>
      </c>
      <c r="G547" s="98" t="s">
        <v>114</v>
      </c>
      <c r="H547" s="787" t="s">
        <v>1308</v>
      </c>
      <c r="I547" s="657"/>
      <c r="J547" s="651"/>
      <c r="K547" s="651"/>
      <c r="L547" s="651"/>
      <c r="M547" s="651"/>
      <c r="N547" s="651"/>
      <c r="O547" s="651"/>
      <c r="P547" s="51" t="s">
        <v>1239</v>
      </c>
      <c r="Q547" s="5"/>
      <c r="R547" s="5"/>
      <c r="S547" s="5"/>
      <c r="T547" s="5"/>
      <c r="U547" s="5"/>
      <c r="V547" s="5"/>
      <c r="W547" s="5"/>
      <c r="X547" s="5"/>
      <c r="Y547" s="5"/>
      <c r="Z547" s="5"/>
    </row>
    <row r="548" spans="1:26" ht="15.75" customHeight="1">
      <c r="A548" s="134"/>
      <c r="B548" s="135"/>
      <c r="C548" s="137"/>
      <c r="D548" s="458"/>
      <c r="E548" s="670"/>
      <c r="F548" s="652"/>
      <c r="G548" s="98"/>
      <c r="H548" s="794" t="s">
        <v>1309</v>
      </c>
      <c r="I548" s="657"/>
      <c r="J548" s="652"/>
      <c r="K548" s="652"/>
      <c r="L548" s="652"/>
      <c r="M548" s="652"/>
      <c r="N548" s="652"/>
      <c r="O548" s="479"/>
      <c r="P548" s="51"/>
      <c r="Q548" s="5"/>
      <c r="R548" s="5"/>
      <c r="S548" s="5"/>
      <c r="T548" s="5"/>
      <c r="U548" s="5"/>
      <c r="V548" s="5"/>
      <c r="W548" s="5"/>
      <c r="X548" s="5"/>
      <c r="Y548" s="5"/>
      <c r="Z548" s="5"/>
    </row>
    <row r="549" spans="1:26" ht="43.5" customHeight="1">
      <c r="A549" s="367"/>
      <c r="B549" s="135"/>
      <c r="C549" s="137"/>
      <c r="D549" s="458"/>
      <c r="E549" s="786" t="s">
        <v>1110</v>
      </c>
      <c r="F549" s="14" t="s">
        <v>931</v>
      </c>
      <c r="G549" s="98" t="s">
        <v>114</v>
      </c>
      <c r="H549" s="787" t="s">
        <v>1310</v>
      </c>
      <c r="I549" s="657"/>
      <c r="J549" s="803" t="s">
        <v>1311</v>
      </c>
      <c r="K549" s="700" t="s">
        <v>1217</v>
      </c>
      <c r="L549" s="700">
        <v>1</v>
      </c>
      <c r="M549" s="807">
        <v>17.399999999999999</v>
      </c>
      <c r="N549" s="700">
        <f>L549*M549</f>
        <v>17.399999999999999</v>
      </c>
      <c r="O549" s="700"/>
      <c r="P549" s="51" t="s">
        <v>909</v>
      </c>
      <c r="Q549" s="5"/>
      <c r="R549" s="5"/>
      <c r="S549" s="5"/>
      <c r="T549" s="5"/>
      <c r="U549" s="5"/>
      <c r="V549" s="5"/>
      <c r="W549" s="5"/>
      <c r="X549" s="5"/>
      <c r="Y549" s="5"/>
      <c r="Z549" s="5"/>
    </row>
    <row r="550" spans="1:26" ht="21" customHeight="1">
      <c r="A550" s="367"/>
      <c r="B550" s="135"/>
      <c r="C550" s="137"/>
      <c r="D550" s="458"/>
      <c r="E550" s="703"/>
      <c r="F550" s="14" t="s">
        <v>922</v>
      </c>
      <c r="G550" s="98" t="s">
        <v>114</v>
      </c>
      <c r="H550" s="787" t="s">
        <v>935</v>
      </c>
      <c r="I550" s="657"/>
      <c r="J550" s="651"/>
      <c r="K550" s="651"/>
      <c r="L550" s="651"/>
      <c r="M550" s="651"/>
      <c r="N550" s="651"/>
      <c r="O550" s="651"/>
      <c r="P550" s="51" t="s">
        <v>909</v>
      </c>
      <c r="Q550" s="5"/>
      <c r="R550" s="5"/>
      <c r="S550" s="5"/>
      <c r="T550" s="5"/>
      <c r="U550" s="5"/>
      <c r="V550" s="5"/>
      <c r="W550" s="5"/>
      <c r="X550" s="5"/>
      <c r="Y550" s="5"/>
      <c r="Z550" s="5"/>
    </row>
    <row r="551" spans="1:26" ht="15.75" customHeight="1">
      <c r="A551" s="367"/>
      <c r="B551" s="135"/>
      <c r="C551" s="137"/>
      <c r="D551" s="458"/>
      <c r="E551" s="703"/>
      <c r="F551" s="14" t="s">
        <v>1218</v>
      </c>
      <c r="G551" s="98" t="s">
        <v>114</v>
      </c>
      <c r="H551" s="787" t="s">
        <v>1312</v>
      </c>
      <c r="I551" s="657"/>
      <c r="J551" s="651"/>
      <c r="K551" s="651"/>
      <c r="L551" s="651"/>
      <c r="M551" s="651"/>
      <c r="N551" s="651"/>
      <c r="O551" s="651"/>
      <c r="P551" s="51" t="s">
        <v>909</v>
      </c>
      <c r="Q551" s="5"/>
      <c r="R551" s="5"/>
      <c r="S551" s="5"/>
      <c r="T551" s="5"/>
      <c r="U551" s="5"/>
      <c r="V551" s="5"/>
      <c r="W551" s="5"/>
      <c r="X551" s="5"/>
      <c r="Y551" s="5"/>
      <c r="Z551" s="5"/>
    </row>
    <row r="552" spans="1:26" ht="15.75" customHeight="1">
      <c r="A552" s="367"/>
      <c r="B552" s="135"/>
      <c r="C552" s="137"/>
      <c r="D552" s="458"/>
      <c r="E552" s="703"/>
      <c r="F552" s="14" t="s">
        <v>1220</v>
      </c>
      <c r="G552" s="98" t="s">
        <v>114</v>
      </c>
      <c r="H552" s="787" t="s">
        <v>347</v>
      </c>
      <c r="I552" s="657"/>
      <c r="J552" s="651"/>
      <c r="K552" s="651"/>
      <c r="L552" s="651"/>
      <c r="M552" s="651"/>
      <c r="N552" s="651"/>
      <c r="O552" s="651"/>
      <c r="P552" s="51" t="s">
        <v>909</v>
      </c>
      <c r="Q552" s="5"/>
      <c r="R552" s="5"/>
      <c r="S552" s="5"/>
      <c r="T552" s="5"/>
      <c r="U552" s="5"/>
      <c r="V552" s="5"/>
      <c r="W552" s="5"/>
      <c r="X552" s="5"/>
      <c r="Y552" s="5"/>
      <c r="Z552" s="5"/>
    </row>
    <row r="553" spans="1:26" ht="15.75" customHeight="1">
      <c r="A553" s="367"/>
      <c r="B553" s="135"/>
      <c r="C553" s="137"/>
      <c r="D553" s="458"/>
      <c r="E553" s="703"/>
      <c r="F553" s="14" t="s">
        <v>1222</v>
      </c>
      <c r="G553" s="98" t="s">
        <v>114</v>
      </c>
      <c r="H553" s="806" t="s">
        <v>1313</v>
      </c>
      <c r="I553" s="657"/>
      <c r="J553" s="651"/>
      <c r="K553" s="651"/>
      <c r="L553" s="651"/>
      <c r="M553" s="651"/>
      <c r="N553" s="651"/>
      <c r="O553" s="651"/>
      <c r="P553" s="51" t="s">
        <v>909</v>
      </c>
      <c r="Q553" s="5"/>
      <c r="R553" s="5"/>
      <c r="S553" s="5"/>
      <c r="T553" s="5"/>
      <c r="U553" s="5"/>
      <c r="V553" s="5"/>
      <c r="W553" s="5"/>
      <c r="X553" s="5"/>
      <c r="Y553" s="5"/>
      <c r="Z553" s="5"/>
    </row>
    <row r="554" spans="1:26" ht="21" customHeight="1">
      <c r="A554" s="367"/>
      <c r="B554" s="135"/>
      <c r="C554" s="137"/>
      <c r="D554" s="458"/>
      <c r="E554" s="703"/>
      <c r="F554" s="14" t="s">
        <v>1224</v>
      </c>
      <c r="G554" s="98" t="s">
        <v>114</v>
      </c>
      <c r="H554" s="788" t="s">
        <v>1314</v>
      </c>
      <c r="I554" s="657"/>
      <c r="J554" s="651"/>
      <c r="K554" s="651"/>
      <c r="L554" s="651"/>
      <c r="M554" s="651"/>
      <c r="N554" s="651"/>
      <c r="O554" s="651"/>
      <c r="P554" s="51" t="s">
        <v>1226</v>
      </c>
      <c r="Q554" s="5"/>
      <c r="R554" s="5"/>
      <c r="S554" s="5"/>
      <c r="T554" s="5"/>
      <c r="U554" s="5"/>
      <c r="V554" s="5"/>
      <c r="W554" s="5"/>
      <c r="X554" s="5"/>
      <c r="Y554" s="5"/>
      <c r="Z554" s="5"/>
    </row>
    <row r="555" spans="1:26" ht="21" customHeight="1">
      <c r="A555" s="367"/>
      <c r="B555" s="135"/>
      <c r="C555" s="137"/>
      <c r="D555" s="458"/>
      <c r="E555" s="703"/>
      <c r="F555" s="14" t="s">
        <v>1227</v>
      </c>
      <c r="G555" s="98" t="s">
        <v>114</v>
      </c>
      <c r="H555" s="787" t="s">
        <v>1315</v>
      </c>
      <c r="I555" s="657"/>
      <c r="J555" s="651"/>
      <c r="K555" s="651"/>
      <c r="L555" s="651"/>
      <c r="M555" s="651"/>
      <c r="N555" s="651"/>
      <c r="O555" s="651"/>
      <c r="P555" s="51" t="s">
        <v>909</v>
      </c>
      <c r="Q555" s="5"/>
      <c r="R555" s="5"/>
      <c r="S555" s="5"/>
      <c r="T555" s="5"/>
      <c r="U555" s="5"/>
      <c r="V555" s="5"/>
      <c r="W555" s="5"/>
      <c r="X555" s="5"/>
      <c r="Y555" s="5"/>
      <c r="Z555" s="5"/>
    </row>
    <row r="556" spans="1:26" ht="21" customHeight="1">
      <c r="A556" s="367"/>
      <c r="B556" s="135"/>
      <c r="C556" s="137"/>
      <c r="D556" s="458"/>
      <c r="E556" s="703"/>
      <c r="F556" s="14" t="s">
        <v>4</v>
      </c>
      <c r="G556" s="98" t="s">
        <v>114</v>
      </c>
      <c r="H556" s="788" t="s">
        <v>1316</v>
      </c>
      <c r="I556" s="657"/>
      <c r="J556" s="651"/>
      <c r="K556" s="651"/>
      <c r="L556" s="651"/>
      <c r="M556" s="651"/>
      <c r="N556" s="651"/>
      <c r="O556" s="651"/>
      <c r="P556" s="51" t="s">
        <v>1230</v>
      </c>
      <c r="Q556" s="5"/>
      <c r="R556" s="5"/>
      <c r="S556" s="5"/>
      <c r="T556" s="5"/>
      <c r="U556" s="5"/>
      <c r="V556" s="5"/>
      <c r="W556" s="5"/>
      <c r="X556" s="5"/>
      <c r="Y556" s="5"/>
      <c r="Z556" s="5"/>
    </row>
    <row r="557" spans="1:26" ht="41.25" customHeight="1">
      <c r="A557" s="367"/>
      <c r="B557" s="135"/>
      <c r="C557" s="137"/>
      <c r="D557" s="458"/>
      <c r="E557" s="703"/>
      <c r="F557" s="14" t="s">
        <v>915</v>
      </c>
      <c r="G557" s="98" t="s">
        <v>114</v>
      </c>
      <c r="H557" s="788" t="s">
        <v>1317</v>
      </c>
      <c r="I557" s="657"/>
      <c r="J557" s="651"/>
      <c r="K557" s="651"/>
      <c r="L557" s="651"/>
      <c r="M557" s="651"/>
      <c r="N557" s="651"/>
      <c r="O557" s="651"/>
      <c r="P557" s="51" t="s">
        <v>916</v>
      </c>
      <c r="Q557" s="5"/>
      <c r="R557" s="5"/>
      <c r="S557" s="5"/>
      <c r="T557" s="5"/>
      <c r="U557" s="5"/>
      <c r="V557" s="5"/>
      <c r="W557" s="5"/>
      <c r="X557" s="5"/>
      <c r="Y557" s="5"/>
      <c r="Z557" s="5"/>
    </row>
    <row r="558" spans="1:26" ht="21" customHeight="1">
      <c r="A558" s="367"/>
      <c r="B558" s="135"/>
      <c r="C558" s="137"/>
      <c r="D558" s="458"/>
      <c r="E558" s="703"/>
      <c r="F558" s="14" t="s">
        <v>1232</v>
      </c>
      <c r="G558" s="98" t="s">
        <v>114</v>
      </c>
      <c r="H558" s="788" t="s">
        <v>1233</v>
      </c>
      <c r="I558" s="657"/>
      <c r="J558" s="651"/>
      <c r="K558" s="651"/>
      <c r="L558" s="651"/>
      <c r="M558" s="651"/>
      <c r="N558" s="651"/>
      <c r="O558" s="651"/>
      <c r="P558" s="51" t="s">
        <v>1257</v>
      </c>
      <c r="Q558" s="5"/>
      <c r="R558" s="5"/>
      <c r="S558" s="5"/>
      <c r="T558" s="5"/>
      <c r="U558" s="5"/>
      <c r="V558" s="5"/>
      <c r="W558" s="5"/>
      <c r="X558" s="5"/>
      <c r="Y558" s="5"/>
      <c r="Z558" s="5"/>
    </row>
    <row r="559" spans="1:26" ht="43.5" customHeight="1">
      <c r="A559" s="367"/>
      <c r="B559" s="135"/>
      <c r="C559" s="137"/>
      <c r="D559" s="458"/>
      <c r="E559" s="703"/>
      <c r="F559" s="14" t="s">
        <v>1235</v>
      </c>
      <c r="G559" s="98" t="s">
        <v>114</v>
      </c>
      <c r="H559" s="788" t="s">
        <v>1318</v>
      </c>
      <c r="I559" s="657"/>
      <c r="J559" s="651"/>
      <c r="K559" s="651"/>
      <c r="L559" s="651"/>
      <c r="M559" s="651"/>
      <c r="N559" s="651"/>
      <c r="O559" s="651"/>
      <c r="P559" s="51" t="s">
        <v>967</v>
      </c>
      <c r="Q559" s="5"/>
      <c r="R559" s="5"/>
      <c r="S559" s="5"/>
      <c r="T559" s="5"/>
      <c r="U559" s="5"/>
      <c r="V559" s="5"/>
      <c r="W559" s="5"/>
      <c r="X559" s="5"/>
      <c r="Y559" s="5"/>
      <c r="Z559" s="5"/>
    </row>
    <row r="560" spans="1:26" ht="37.5" customHeight="1">
      <c r="A560" s="367"/>
      <c r="B560" s="135"/>
      <c r="C560" s="137"/>
      <c r="D560" s="458"/>
      <c r="E560" s="703"/>
      <c r="F560" s="96" t="s">
        <v>968</v>
      </c>
      <c r="G560" s="98" t="s">
        <v>114</v>
      </c>
      <c r="H560" s="787"/>
      <c r="I560" s="657"/>
      <c r="J560" s="651"/>
      <c r="K560" s="651"/>
      <c r="L560" s="651"/>
      <c r="M560" s="651"/>
      <c r="N560" s="651"/>
      <c r="O560" s="651"/>
      <c r="P560" s="51" t="s">
        <v>1237</v>
      </c>
      <c r="Q560" s="5"/>
      <c r="R560" s="5"/>
      <c r="S560" s="5"/>
      <c r="T560" s="5"/>
      <c r="U560" s="5"/>
      <c r="V560" s="5"/>
      <c r="W560" s="5"/>
      <c r="X560" s="5"/>
      <c r="Y560" s="5"/>
      <c r="Z560" s="5"/>
    </row>
    <row r="561" spans="1:26" ht="15.75" customHeight="1">
      <c r="A561" s="367"/>
      <c r="B561" s="135"/>
      <c r="C561" s="137"/>
      <c r="D561" s="458"/>
      <c r="E561" s="703"/>
      <c r="F561" s="700" t="s">
        <v>972</v>
      </c>
      <c r="G561" s="98" t="s">
        <v>114</v>
      </c>
      <c r="H561" s="787" t="s">
        <v>1319</v>
      </c>
      <c r="I561" s="657"/>
      <c r="J561" s="651"/>
      <c r="K561" s="651"/>
      <c r="L561" s="651"/>
      <c r="M561" s="651"/>
      <c r="N561" s="651"/>
      <c r="O561" s="651"/>
      <c r="P561" s="51" t="s">
        <v>1239</v>
      </c>
      <c r="Q561" s="5"/>
      <c r="R561" s="5"/>
      <c r="S561" s="5"/>
      <c r="T561" s="5"/>
      <c r="U561" s="5"/>
      <c r="V561" s="5"/>
      <c r="W561" s="5"/>
      <c r="X561" s="5"/>
      <c r="Y561" s="5"/>
      <c r="Z561" s="5"/>
    </row>
    <row r="562" spans="1:26" ht="15.75" customHeight="1">
      <c r="A562" s="367"/>
      <c r="B562" s="135"/>
      <c r="C562" s="137"/>
      <c r="D562" s="458"/>
      <c r="E562" s="670"/>
      <c r="F562" s="652"/>
      <c r="G562" s="98"/>
      <c r="H562" s="788" t="s">
        <v>1320</v>
      </c>
      <c r="I562" s="657"/>
      <c r="J562" s="652"/>
      <c r="K562" s="652"/>
      <c r="L562" s="652"/>
      <c r="M562" s="652"/>
      <c r="N562" s="652"/>
      <c r="O562" s="652"/>
      <c r="P562" s="51"/>
      <c r="Q562" s="5"/>
      <c r="R562" s="5"/>
      <c r="S562" s="5"/>
      <c r="T562" s="5"/>
      <c r="U562" s="5"/>
      <c r="V562" s="5"/>
      <c r="W562" s="5"/>
      <c r="X562" s="5"/>
      <c r="Y562" s="5"/>
      <c r="Z562" s="5"/>
    </row>
    <row r="563" spans="1:26" ht="35.25" customHeight="1">
      <c r="A563" s="134"/>
      <c r="B563" s="135"/>
      <c r="C563" s="137"/>
      <c r="D563" s="458"/>
      <c r="E563" s="789" t="s">
        <v>1120</v>
      </c>
      <c r="F563" s="141" t="s">
        <v>931</v>
      </c>
      <c r="G563" s="98" t="s">
        <v>114</v>
      </c>
      <c r="H563" s="787" t="s">
        <v>1321</v>
      </c>
      <c r="I563" s="657"/>
      <c r="J563" s="700">
        <v>2021</v>
      </c>
      <c r="K563" s="700" t="s">
        <v>1217</v>
      </c>
      <c r="L563" s="700">
        <v>1</v>
      </c>
      <c r="M563" s="807">
        <v>17.7</v>
      </c>
      <c r="N563" s="700">
        <f>L563*M563</f>
        <v>17.7</v>
      </c>
      <c r="O563" s="700"/>
      <c r="P563" s="51" t="s">
        <v>909</v>
      </c>
      <c r="Q563" s="5"/>
      <c r="R563" s="5"/>
      <c r="S563" s="5"/>
      <c r="T563" s="5"/>
      <c r="U563" s="5"/>
      <c r="V563" s="5"/>
      <c r="W563" s="5"/>
      <c r="X563" s="5"/>
      <c r="Y563" s="5"/>
      <c r="Z563" s="5"/>
    </row>
    <row r="564" spans="1:26" ht="21" customHeight="1">
      <c r="A564" s="134"/>
      <c r="B564" s="135"/>
      <c r="C564" s="137"/>
      <c r="D564" s="458"/>
      <c r="E564" s="651"/>
      <c r="F564" s="14" t="s">
        <v>922</v>
      </c>
      <c r="G564" s="98" t="s">
        <v>114</v>
      </c>
      <c r="H564" s="787" t="s">
        <v>935</v>
      </c>
      <c r="I564" s="657"/>
      <c r="J564" s="651"/>
      <c r="K564" s="651"/>
      <c r="L564" s="651"/>
      <c r="M564" s="651"/>
      <c r="N564" s="651"/>
      <c r="O564" s="651"/>
      <c r="P564" s="51" t="s">
        <v>909</v>
      </c>
      <c r="Q564" s="5"/>
      <c r="R564" s="5"/>
      <c r="S564" s="5"/>
      <c r="T564" s="5"/>
      <c r="U564" s="5"/>
      <c r="V564" s="5"/>
      <c r="W564" s="5"/>
      <c r="X564" s="5"/>
      <c r="Y564" s="5"/>
      <c r="Z564" s="5"/>
    </row>
    <row r="565" spans="1:26" ht="15.75" customHeight="1">
      <c r="A565" s="134"/>
      <c r="B565" s="135"/>
      <c r="C565" s="137"/>
      <c r="D565" s="458"/>
      <c r="E565" s="651"/>
      <c r="F565" s="14" t="s">
        <v>1218</v>
      </c>
      <c r="G565" s="98" t="s">
        <v>114</v>
      </c>
      <c r="H565" s="787" t="s">
        <v>1322</v>
      </c>
      <c r="I565" s="657"/>
      <c r="J565" s="651"/>
      <c r="K565" s="651"/>
      <c r="L565" s="651"/>
      <c r="M565" s="651"/>
      <c r="N565" s="651"/>
      <c r="O565" s="651"/>
      <c r="P565" s="51" t="s">
        <v>909</v>
      </c>
      <c r="Q565" s="5"/>
      <c r="R565" s="5"/>
      <c r="S565" s="5"/>
      <c r="T565" s="5"/>
      <c r="U565" s="5"/>
      <c r="V565" s="5"/>
      <c r="W565" s="5"/>
      <c r="X565" s="5"/>
      <c r="Y565" s="5"/>
      <c r="Z565" s="5"/>
    </row>
    <row r="566" spans="1:26" ht="15.75" customHeight="1">
      <c r="A566" s="134"/>
      <c r="B566" s="135"/>
      <c r="C566" s="137"/>
      <c r="D566" s="458"/>
      <c r="E566" s="651"/>
      <c r="F566" s="14" t="s">
        <v>1220</v>
      </c>
      <c r="G566" s="98" t="s">
        <v>114</v>
      </c>
      <c r="H566" s="787"/>
      <c r="I566" s="657"/>
      <c r="J566" s="651"/>
      <c r="K566" s="651"/>
      <c r="L566" s="651"/>
      <c r="M566" s="651"/>
      <c r="N566" s="651"/>
      <c r="O566" s="651"/>
      <c r="P566" s="51" t="s">
        <v>909</v>
      </c>
      <c r="Q566" s="5"/>
      <c r="R566" s="5"/>
      <c r="S566" s="5"/>
      <c r="T566" s="5"/>
      <c r="U566" s="5"/>
      <c r="V566" s="5"/>
      <c r="W566" s="5"/>
      <c r="X566" s="5"/>
      <c r="Y566" s="5"/>
      <c r="Z566" s="5"/>
    </row>
    <row r="567" spans="1:26" ht="15.75" customHeight="1">
      <c r="A567" s="134"/>
      <c r="B567" s="135"/>
      <c r="C567" s="137"/>
      <c r="D567" s="458"/>
      <c r="E567" s="651"/>
      <c r="F567" s="14" t="s">
        <v>1222</v>
      </c>
      <c r="G567" s="98" t="s">
        <v>114</v>
      </c>
      <c r="H567" s="787">
        <v>2021</v>
      </c>
      <c r="I567" s="657"/>
      <c r="J567" s="651"/>
      <c r="K567" s="651"/>
      <c r="L567" s="651"/>
      <c r="M567" s="651"/>
      <c r="N567" s="651"/>
      <c r="O567" s="651"/>
      <c r="P567" s="51" t="s">
        <v>909</v>
      </c>
      <c r="Q567" s="5"/>
      <c r="R567" s="5"/>
      <c r="S567" s="5"/>
      <c r="T567" s="5"/>
      <c r="U567" s="5"/>
      <c r="V567" s="5"/>
      <c r="W567" s="5"/>
      <c r="X567" s="5"/>
      <c r="Y567" s="5"/>
      <c r="Z567" s="5"/>
    </row>
    <row r="568" spans="1:26" ht="21" customHeight="1">
      <c r="A568" s="134"/>
      <c r="B568" s="135"/>
      <c r="C568" s="137"/>
      <c r="D568" s="458"/>
      <c r="E568" s="651"/>
      <c r="F568" s="14" t="s">
        <v>1224</v>
      </c>
      <c r="G568" s="98" t="s">
        <v>114</v>
      </c>
      <c r="H568" s="788" t="s">
        <v>1323</v>
      </c>
      <c r="I568" s="657"/>
      <c r="J568" s="651"/>
      <c r="K568" s="651"/>
      <c r="L568" s="651"/>
      <c r="M568" s="651"/>
      <c r="N568" s="651"/>
      <c r="O568" s="651"/>
      <c r="P568" s="51" t="s">
        <v>1226</v>
      </c>
      <c r="Q568" s="5"/>
      <c r="R568" s="5"/>
      <c r="S568" s="5"/>
      <c r="T568" s="5"/>
      <c r="U568" s="5"/>
      <c r="V568" s="5"/>
      <c r="W568" s="5"/>
      <c r="X568" s="5"/>
      <c r="Y568" s="5"/>
      <c r="Z568" s="5"/>
    </row>
    <row r="569" spans="1:26" ht="21" customHeight="1">
      <c r="A569" s="134"/>
      <c r="B569" s="135"/>
      <c r="C569" s="137"/>
      <c r="D569" s="458"/>
      <c r="E569" s="651"/>
      <c r="F569" s="14" t="s">
        <v>1227</v>
      </c>
      <c r="G569" s="98" t="s">
        <v>114</v>
      </c>
      <c r="H569" s="787" t="s">
        <v>1324</v>
      </c>
      <c r="I569" s="657"/>
      <c r="J569" s="651"/>
      <c r="K569" s="651"/>
      <c r="L569" s="651"/>
      <c r="M569" s="651"/>
      <c r="N569" s="651"/>
      <c r="O569" s="651"/>
      <c r="P569" s="51" t="s">
        <v>909</v>
      </c>
      <c r="Q569" s="5"/>
      <c r="R569" s="5"/>
      <c r="S569" s="5"/>
      <c r="T569" s="5"/>
      <c r="U569" s="5"/>
      <c r="V569" s="5"/>
      <c r="W569" s="5"/>
      <c r="X569" s="5"/>
      <c r="Y569" s="5"/>
      <c r="Z569" s="5"/>
    </row>
    <row r="570" spans="1:26" ht="21" customHeight="1">
      <c r="A570" s="134"/>
      <c r="B570" s="135"/>
      <c r="C570" s="137"/>
      <c r="D570" s="458"/>
      <c r="E570" s="651"/>
      <c r="F570" s="14" t="s">
        <v>4</v>
      </c>
      <c r="G570" s="98" t="s">
        <v>114</v>
      </c>
      <c r="H570" s="788" t="s">
        <v>1325</v>
      </c>
      <c r="I570" s="657"/>
      <c r="J570" s="651"/>
      <c r="K570" s="651"/>
      <c r="L570" s="651"/>
      <c r="M570" s="651"/>
      <c r="N570" s="651"/>
      <c r="O570" s="651"/>
      <c r="P570" s="51" t="s">
        <v>1230</v>
      </c>
      <c r="Q570" s="5"/>
      <c r="R570" s="5"/>
      <c r="S570" s="5"/>
      <c r="T570" s="5"/>
      <c r="U570" s="5"/>
      <c r="V570" s="5"/>
      <c r="W570" s="5"/>
      <c r="X570" s="5"/>
      <c r="Y570" s="5"/>
      <c r="Z570" s="5"/>
    </row>
    <row r="571" spans="1:26" ht="36" customHeight="1">
      <c r="A571" s="134"/>
      <c r="B571" s="135"/>
      <c r="C571" s="137"/>
      <c r="D571" s="458"/>
      <c r="E571" s="651"/>
      <c r="F571" s="14" t="s">
        <v>915</v>
      </c>
      <c r="G571" s="98" t="s">
        <v>114</v>
      </c>
      <c r="H571" s="788" t="s">
        <v>1326</v>
      </c>
      <c r="I571" s="657"/>
      <c r="J571" s="651"/>
      <c r="K571" s="651"/>
      <c r="L571" s="651"/>
      <c r="M571" s="651"/>
      <c r="N571" s="651"/>
      <c r="O571" s="651"/>
      <c r="P571" s="51" t="s">
        <v>916</v>
      </c>
      <c r="Q571" s="5"/>
      <c r="R571" s="5"/>
      <c r="S571" s="5"/>
      <c r="T571" s="5"/>
      <c r="U571" s="5"/>
      <c r="V571" s="5"/>
      <c r="W571" s="5"/>
      <c r="X571" s="5"/>
      <c r="Y571" s="5"/>
      <c r="Z571" s="5"/>
    </row>
    <row r="572" spans="1:26" ht="21" customHeight="1">
      <c r="A572" s="134"/>
      <c r="B572" s="135"/>
      <c r="C572" s="137"/>
      <c r="D572" s="458"/>
      <c r="E572" s="651"/>
      <c r="F572" s="14" t="s">
        <v>1232</v>
      </c>
      <c r="G572" s="98" t="s">
        <v>114</v>
      </c>
      <c r="H572" s="788" t="s">
        <v>1327</v>
      </c>
      <c r="I572" s="657"/>
      <c r="J572" s="651"/>
      <c r="K572" s="651"/>
      <c r="L572" s="651"/>
      <c r="M572" s="651"/>
      <c r="N572" s="651"/>
      <c r="O572" s="651"/>
      <c r="P572" s="51" t="s">
        <v>1257</v>
      </c>
      <c r="Q572" s="5"/>
      <c r="R572" s="5"/>
      <c r="S572" s="5"/>
      <c r="T572" s="5"/>
      <c r="U572" s="5"/>
      <c r="V572" s="5"/>
      <c r="W572" s="5"/>
      <c r="X572" s="5"/>
      <c r="Y572" s="5"/>
      <c r="Z572" s="5"/>
    </row>
    <row r="573" spans="1:26" ht="46.5" customHeight="1">
      <c r="A573" s="134"/>
      <c r="B573" s="135"/>
      <c r="C573" s="137"/>
      <c r="D573" s="458"/>
      <c r="E573" s="651"/>
      <c r="F573" s="14" t="s">
        <v>1235</v>
      </c>
      <c r="G573" s="98" t="s">
        <v>114</v>
      </c>
      <c r="H573" s="788" t="s">
        <v>1328</v>
      </c>
      <c r="I573" s="657"/>
      <c r="J573" s="651"/>
      <c r="K573" s="651"/>
      <c r="L573" s="651"/>
      <c r="M573" s="651"/>
      <c r="N573" s="651"/>
      <c r="O573" s="651"/>
      <c r="P573" s="51" t="s">
        <v>967</v>
      </c>
      <c r="Q573" s="5"/>
      <c r="R573" s="5"/>
      <c r="S573" s="5"/>
      <c r="T573" s="5"/>
      <c r="U573" s="5"/>
      <c r="V573" s="5"/>
      <c r="W573" s="5"/>
      <c r="X573" s="5"/>
      <c r="Y573" s="5"/>
      <c r="Z573" s="5"/>
    </row>
    <row r="574" spans="1:26" ht="37.5" customHeight="1">
      <c r="A574" s="134"/>
      <c r="B574" s="135"/>
      <c r="C574" s="137"/>
      <c r="D574" s="458"/>
      <c r="E574" s="651"/>
      <c r="F574" s="14" t="s">
        <v>968</v>
      </c>
      <c r="G574" s="98" t="s">
        <v>114</v>
      </c>
      <c r="H574" s="787"/>
      <c r="I574" s="657"/>
      <c r="J574" s="651"/>
      <c r="K574" s="651"/>
      <c r="L574" s="651"/>
      <c r="M574" s="651"/>
      <c r="N574" s="651"/>
      <c r="O574" s="651"/>
      <c r="P574" s="51" t="s">
        <v>1237</v>
      </c>
      <c r="Q574" s="5"/>
      <c r="R574" s="5"/>
      <c r="S574" s="5"/>
      <c r="T574" s="5"/>
      <c r="U574" s="5"/>
      <c r="V574" s="5"/>
      <c r="W574" s="5"/>
      <c r="X574" s="5"/>
      <c r="Y574" s="5"/>
      <c r="Z574" s="5"/>
    </row>
    <row r="575" spans="1:26" ht="15.75" customHeight="1">
      <c r="A575" s="134"/>
      <c r="B575" s="135"/>
      <c r="C575" s="137"/>
      <c r="D575" s="458"/>
      <c r="E575" s="651"/>
      <c r="F575" s="14" t="s">
        <v>972</v>
      </c>
      <c r="G575" s="98" t="s">
        <v>114</v>
      </c>
      <c r="H575" s="787" t="s">
        <v>1329</v>
      </c>
      <c r="I575" s="657"/>
      <c r="J575" s="651"/>
      <c r="K575" s="651"/>
      <c r="L575" s="651"/>
      <c r="M575" s="778"/>
      <c r="N575" s="651"/>
      <c r="O575" s="651"/>
      <c r="P575" s="51" t="s">
        <v>1239</v>
      </c>
      <c r="Q575" s="5"/>
      <c r="R575" s="5"/>
      <c r="S575" s="5"/>
      <c r="T575" s="5"/>
      <c r="U575" s="5"/>
      <c r="V575" s="5"/>
      <c r="W575" s="5"/>
      <c r="X575" s="5"/>
      <c r="Y575" s="5"/>
      <c r="Z575" s="5"/>
    </row>
    <row r="576" spans="1:26" ht="45.75" customHeight="1">
      <c r="A576" s="134"/>
      <c r="B576" s="135"/>
      <c r="C576" s="137"/>
      <c r="D576" s="458"/>
      <c r="E576" s="789" t="s">
        <v>1131</v>
      </c>
      <c r="F576" s="14" t="s">
        <v>931</v>
      </c>
      <c r="G576" s="98" t="s">
        <v>114</v>
      </c>
      <c r="H576" s="787" t="s">
        <v>1330</v>
      </c>
      <c r="I576" s="657"/>
      <c r="J576" s="700">
        <v>2020</v>
      </c>
      <c r="K576" s="700" t="s">
        <v>1217</v>
      </c>
      <c r="L576" s="700">
        <v>1</v>
      </c>
      <c r="M576" s="807">
        <v>3.8</v>
      </c>
      <c r="N576" s="700">
        <f>L576*M576</f>
        <v>3.8</v>
      </c>
      <c r="O576" s="700"/>
      <c r="P576" s="51" t="s">
        <v>909</v>
      </c>
      <c r="Q576" s="5"/>
      <c r="R576" s="5"/>
      <c r="S576" s="5"/>
      <c r="T576" s="5"/>
      <c r="U576" s="5"/>
      <c r="V576" s="5"/>
      <c r="W576" s="5"/>
      <c r="X576" s="5"/>
      <c r="Y576" s="5"/>
      <c r="Z576" s="5"/>
    </row>
    <row r="577" spans="1:26" ht="21" customHeight="1">
      <c r="A577" s="134"/>
      <c r="B577" s="135"/>
      <c r="C577" s="137"/>
      <c r="D577" s="458"/>
      <c r="E577" s="651"/>
      <c r="F577" s="14" t="s">
        <v>922</v>
      </c>
      <c r="G577" s="98" t="s">
        <v>114</v>
      </c>
      <c r="H577" s="787" t="s">
        <v>1331</v>
      </c>
      <c r="I577" s="657"/>
      <c r="J577" s="651"/>
      <c r="K577" s="651"/>
      <c r="L577" s="651"/>
      <c r="M577" s="651"/>
      <c r="N577" s="651"/>
      <c r="O577" s="651"/>
      <c r="P577" s="51" t="s">
        <v>909</v>
      </c>
      <c r="Q577" s="5"/>
      <c r="R577" s="5"/>
      <c r="S577" s="5"/>
      <c r="T577" s="5"/>
      <c r="U577" s="5"/>
      <c r="V577" s="5"/>
      <c r="W577" s="5"/>
      <c r="X577" s="5"/>
      <c r="Y577" s="5"/>
      <c r="Z577" s="5"/>
    </row>
    <row r="578" spans="1:26" ht="15.75" customHeight="1">
      <c r="A578" s="134"/>
      <c r="B578" s="135"/>
      <c r="C578" s="137"/>
      <c r="D578" s="458"/>
      <c r="E578" s="651"/>
      <c r="F578" s="14" t="s">
        <v>1218</v>
      </c>
      <c r="G578" s="98" t="s">
        <v>114</v>
      </c>
      <c r="H578" s="818" t="s">
        <v>1332</v>
      </c>
      <c r="I578" s="657"/>
      <c r="J578" s="651"/>
      <c r="K578" s="651"/>
      <c r="L578" s="651"/>
      <c r="M578" s="651"/>
      <c r="N578" s="651"/>
      <c r="O578" s="651"/>
      <c r="P578" s="51" t="s">
        <v>909</v>
      </c>
      <c r="Q578" s="5"/>
      <c r="R578" s="5"/>
      <c r="S578" s="5"/>
      <c r="T578" s="5"/>
      <c r="U578" s="5"/>
      <c r="V578" s="5"/>
      <c r="W578" s="5"/>
      <c r="X578" s="5"/>
      <c r="Y578" s="5"/>
      <c r="Z578" s="5"/>
    </row>
    <row r="579" spans="1:26" ht="15.75" customHeight="1">
      <c r="A579" s="134"/>
      <c r="B579" s="135"/>
      <c r="C579" s="137"/>
      <c r="D579" s="458"/>
      <c r="E579" s="651"/>
      <c r="F579" s="14" t="s">
        <v>1220</v>
      </c>
      <c r="G579" s="98" t="s">
        <v>114</v>
      </c>
      <c r="H579" s="787" t="s">
        <v>1333</v>
      </c>
      <c r="I579" s="657"/>
      <c r="J579" s="651"/>
      <c r="K579" s="651"/>
      <c r="L579" s="651"/>
      <c r="M579" s="651"/>
      <c r="N579" s="651"/>
      <c r="O579" s="651"/>
      <c r="P579" s="51" t="s">
        <v>909</v>
      </c>
      <c r="Q579" s="5"/>
      <c r="R579" s="5"/>
      <c r="S579" s="5"/>
      <c r="T579" s="5"/>
      <c r="U579" s="5"/>
      <c r="V579" s="5"/>
      <c r="W579" s="5"/>
      <c r="X579" s="5"/>
      <c r="Y579" s="5"/>
      <c r="Z579" s="5"/>
    </row>
    <row r="580" spans="1:26" ht="15.75" customHeight="1">
      <c r="A580" s="134"/>
      <c r="B580" s="135"/>
      <c r="C580" s="137"/>
      <c r="D580" s="458"/>
      <c r="E580" s="651"/>
      <c r="F580" s="14" t="s">
        <v>1222</v>
      </c>
      <c r="G580" s="98" t="s">
        <v>114</v>
      </c>
      <c r="H580" s="787" t="s">
        <v>1334</v>
      </c>
      <c r="I580" s="657"/>
      <c r="J580" s="651"/>
      <c r="K580" s="651"/>
      <c r="L580" s="651"/>
      <c r="M580" s="651"/>
      <c r="N580" s="651"/>
      <c r="O580" s="651"/>
      <c r="P580" s="51" t="s">
        <v>909</v>
      </c>
      <c r="Q580" s="5"/>
      <c r="R580" s="5"/>
      <c r="S580" s="5"/>
      <c r="T580" s="5"/>
      <c r="U580" s="5"/>
      <c r="V580" s="5"/>
      <c r="W580" s="5"/>
      <c r="X580" s="5"/>
      <c r="Y580" s="5"/>
      <c r="Z580" s="5"/>
    </row>
    <row r="581" spans="1:26" ht="21" customHeight="1">
      <c r="A581" s="134"/>
      <c r="B581" s="135"/>
      <c r="C581" s="137"/>
      <c r="D581" s="458"/>
      <c r="E581" s="651"/>
      <c r="F581" s="14" t="s">
        <v>1224</v>
      </c>
      <c r="G581" s="98" t="s">
        <v>114</v>
      </c>
      <c r="H581" s="788" t="s">
        <v>1335</v>
      </c>
      <c r="I581" s="657"/>
      <c r="J581" s="651"/>
      <c r="K581" s="651"/>
      <c r="L581" s="651"/>
      <c r="M581" s="651"/>
      <c r="N581" s="651"/>
      <c r="O581" s="651"/>
      <c r="P581" s="51" t="s">
        <v>1226</v>
      </c>
      <c r="Q581" s="5"/>
      <c r="R581" s="5"/>
      <c r="S581" s="5"/>
      <c r="T581" s="5"/>
      <c r="U581" s="5"/>
      <c r="V581" s="5"/>
      <c r="W581" s="5"/>
      <c r="X581" s="5"/>
      <c r="Y581" s="5"/>
      <c r="Z581" s="5"/>
    </row>
    <row r="582" spans="1:26" ht="21" customHeight="1">
      <c r="A582" s="134"/>
      <c r="B582" s="135"/>
      <c r="C582" s="137"/>
      <c r="D582" s="458"/>
      <c r="E582" s="651"/>
      <c r="F582" s="14" t="s">
        <v>1227</v>
      </c>
      <c r="G582" s="98" t="s">
        <v>114</v>
      </c>
      <c r="H582" s="787" t="s">
        <v>1324</v>
      </c>
      <c r="I582" s="657"/>
      <c r="J582" s="651"/>
      <c r="K582" s="651"/>
      <c r="L582" s="651"/>
      <c r="M582" s="651"/>
      <c r="N582" s="651"/>
      <c r="O582" s="651"/>
      <c r="P582" s="51" t="s">
        <v>909</v>
      </c>
      <c r="Q582" s="5"/>
      <c r="R582" s="5"/>
      <c r="S582" s="5"/>
      <c r="T582" s="5"/>
      <c r="U582" s="5"/>
      <c r="V582" s="5"/>
      <c r="W582" s="5"/>
      <c r="X582" s="5"/>
      <c r="Y582" s="5"/>
      <c r="Z582" s="5"/>
    </row>
    <row r="583" spans="1:26" ht="21" customHeight="1">
      <c r="A583" s="134"/>
      <c r="B583" s="135"/>
      <c r="C583" s="137"/>
      <c r="D583" s="458"/>
      <c r="E583" s="651"/>
      <c r="F583" s="14" t="s">
        <v>4</v>
      </c>
      <c r="G583" s="98" t="s">
        <v>114</v>
      </c>
      <c r="H583" s="788" t="s">
        <v>1336</v>
      </c>
      <c r="I583" s="657"/>
      <c r="J583" s="651"/>
      <c r="K583" s="651"/>
      <c r="L583" s="651"/>
      <c r="M583" s="651"/>
      <c r="N583" s="651"/>
      <c r="O583" s="651"/>
      <c r="P583" s="51" t="s">
        <v>1230</v>
      </c>
      <c r="Q583" s="5"/>
      <c r="R583" s="5"/>
      <c r="S583" s="5"/>
      <c r="T583" s="5"/>
      <c r="U583" s="5"/>
      <c r="V583" s="5"/>
      <c r="W583" s="5"/>
      <c r="X583" s="5"/>
      <c r="Y583" s="5"/>
      <c r="Z583" s="5"/>
    </row>
    <row r="584" spans="1:26" ht="38.25" customHeight="1">
      <c r="A584" s="134"/>
      <c r="B584" s="135"/>
      <c r="C584" s="137"/>
      <c r="D584" s="458"/>
      <c r="E584" s="651"/>
      <c r="F584" s="14" t="s">
        <v>915</v>
      </c>
      <c r="G584" s="98" t="s">
        <v>114</v>
      </c>
      <c r="H584" s="788" t="s">
        <v>1337</v>
      </c>
      <c r="I584" s="657"/>
      <c r="J584" s="651"/>
      <c r="K584" s="651"/>
      <c r="L584" s="651"/>
      <c r="M584" s="651"/>
      <c r="N584" s="651"/>
      <c r="O584" s="651"/>
      <c r="P584" s="51" t="s">
        <v>916</v>
      </c>
      <c r="Q584" s="5"/>
      <c r="R584" s="5"/>
      <c r="S584" s="5"/>
      <c r="T584" s="5"/>
      <c r="U584" s="5"/>
      <c r="V584" s="5"/>
      <c r="W584" s="5"/>
      <c r="X584" s="5"/>
      <c r="Y584" s="5"/>
      <c r="Z584" s="5"/>
    </row>
    <row r="585" spans="1:26" ht="21" customHeight="1">
      <c r="A585" s="134"/>
      <c r="B585" s="135"/>
      <c r="C585" s="137"/>
      <c r="D585" s="458"/>
      <c r="E585" s="651"/>
      <c r="F585" s="14" t="s">
        <v>1232</v>
      </c>
      <c r="G585" s="98" t="s">
        <v>114</v>
      </c>
      <c r="H585" s="788" t="s">
        <v>1327</v>
      </c>
      <c r="I585" s="657"/>
      <c r="J585" s="651"/>
      <c r="K585" s="651"/>
      <c r="L585" s="651"/>
      <c r="M585" s="651"/>
      <c r="N585" s="651"/>
      <c r="O585" s="651"/>
      <c r="P585" s="51" t="s">
        <v>1257</v>
      </c>
      <c r="Q585" s="5"/>
      <c r="R585" s="5"/>
      <c r="S585" s="5"/>
      <c r="T585" s="5"/>
      <c r="U585" s="5"/>
      <c r="V585" s="5"/>
      <c r="W585" s="5"/>
      <c r="X585" s="5"/>
      <c r="Y585" s="5"/>
      <c r="Z585" s="5"/>
    </row>
    <row r="586" spans="1:26" ht="48" customHeight="1">
      <c r="A586" s="134"/>
      <c r="B586" s="135"/>
      <c r="C586" s="137"/>
      <c r="D586" s="458"/>
      <c r="E586" s="651"/>
      <c r="F586" s="14" t="s">
        <v>1235</v>
      </c>
      <c r="G586" s="98" t="s">
        <v>114</v>
      </c>
      <c r="H586" s="788" t="s">
        <v>1338</v>
      </c>
      <c r="I586" s="657"/>
      <c r="J586" s="651"/>
      <c r="K586" s="651"/>
      <c r="L586" s="651"/>
      <c r="M586" s="651"/>
      <c r="N586" s="651"/>
      <c r="O586" s="651"/>
      <c r="P586" s="51" t="s">
        <v>967</v>
      </c>
      <c r="Q586" s="5"/>
      <c r="R586" s="5"/>
      <c r="S586" s="5"/>
      <c r="T586" s="5"/>
      <c r="U586" s="5"/>
      <c r="V586" s="5"/>
      <c r="W586" s="5"/>
      <c r="X586" s="5"/>
      <c r="Y586" s="5"/>
      <c r="Z586" s="5"/>
    </row>
    <row r="587" spans="1:26" ht="37.5" customHeight="1">
      <c r="A587" s="134"/>
      <c r="B587" s="135"/>
      <c r="C587" s="137"/>
      <c r="D587" s="458"/>
      <c r="E587" s="651"/>
      <c r="F587" s="14" t="s">
        <v>968</v>
      </c>
      <c r="G587" s="98" t="s">
        <v>114</v>
      </c>
      <c r="H587" s="787"/>
      <c r="I587" s="657"/>
      <c r="J587" s="651"/>
      <c r="K587" s="651"/>
      <c r="L587" s="651"/>
      <c r="M587" s="651"/>
      <c r="N587" s="651"/>
      <c r="O587" s="651"/>
      <c r="P587" s="51" t="s">
        <v>1237</v>
      </c>
      <c r="Q587" s="5"/>
      <c r="R587" s="5"/>
      <c r="S587" s="5"/>
      <c r="T587" s="5"/>
      <c r="U587" s="5"/>
      <c r="V587" s="5"/>
      <c r="W587" s="5"/>
      <c r="X587" s="5"/>
      <c r="Y587" s="5"/>
      <c r="Z587" s="5"/>
    </row>
    <row r="588" spans="1:26" ht="15.75" customHeight="1">
      <c r="A588" s="134"/>
      <c r="B588" s="135"/>
      <c r="C588" s="137"/>
      <c r="D588" s="458"/>
      <c r="E588" s="652"/>
      <c r="F588" s="14" t="s">
        <v>972</v>
      </c>
      <c r="G588" s="98" t="s">
        <v>114</v>
      </c>
      <c r="H588" s="787" t="s">
        <v>1339</v>
      </c>
      <c r="I588" s="657"/>
      <c r="J588" s="651"/>
      <c r="K588" s="651"/>
      <c r="L588" s="651"/>
      <c r="M588" s="778"/>
      <c r="N588" s="651"/>
      <c r="O588" s="651"/>
      <c r="P588" s="51" t="s">
        <v>1239</v>
      </c>
      <c r="Q588" s="5"/>
      <c r="R588" s="5"/>
      <c r="S588" s="5"/>
      <c r="T588" s="5"/>
      <c r="U588" s="5"/>
      <c r="V588" s="5"/>
      <c r="W588" s="5"/>
      <c r="X588" s="5"/>
      <c r="Y588" s="5"/>
      <c r="Z588" s="5"/>
    </row>
    <row r="589" spans="1:26" ht="45.75" customHeight="1">
      <c r="A589" s="134"/>
      <c r="B589" s="135"/>
      <c r="C589" s="137"/>
      <c r="D589" s="458"/>
      <c r="E589" s="789" t="s">
        <v>1142</v>
      </c>
      <c r="F589" s="14" t="s">
        <v>931</v>
      </c>
      <c r="G589" s="98" t="s">
        <v>114</v>
      </c>
      <c r="H589" s="787" t="s">
        <v>1340</v>
      </c>
      <c r="I589" s="657"/>
      <c r="J589" s="700"/>
      <c r="K589" s="700" t="s">
        <v>1217</v>
      </c>
      <c r="L589" s="700">
        <v>1</v>
      </c>
      <c r="M589" s="807">
        <v>17.489999999999998</v>
      </c>
      <c r="N589" s="700">
        <f>L589*M589</f>
        <v>17.489999999999998</v>
      </c>
      <c r="O589" s="700"/>
      <c r="P589" s="51" t="s">
        <v>909</v>
      </c>
      <c r="Q589" s="5"/>
      <c r="R589" s="5"/>
      <c r="S589" s="5"/>
      <c r="T589" s="5"/>
      <c r="U589" s="5"/>
      <c r="V589" s="5"/>
      <c r="W589" s="5"/>
      <c r="X589" s="5"/>
      <c r="Y589" s="5"/>
      <c r="Z589" s="5"/>
    </row>
    <row r="590" spans="1:26" ht="21" customHeight="1">
      <c r="A590" s="134"/>
      <c r="B590" s="135"/>
      <c r="C590" s="137"/>
      <c r="D590" s="458"/>
      <c r="E590" s="651"/>
      <c r="F590" s="14" t="s">
        <v>922</v>
      </c>
      <c r="G590" s="98" t="s">
        <v>114</v>
      </c>
      <c r="H590" s="787" t="s">
        <v>935</v>
      </c>
      <c r="I590" s="657"/>
      <c r="J590" s="651"/>
      <c r="K590" s="651"/>
      <c r="L590" s="651"/>
      <c r="M590" s="651"/>
      <c r="N590" s="651"/>
      <c r="O590" s="651"/>
      <c r="P590" s="51" t="s">
        <v>909</v>
      </c>
      <c r="Q590" s="5"/>
      <c r="R590" s="5"/>
      <c r="S590" s="5"/>
      <c r="T590" s="5"/>
      <c r="U590" s="5"/>
      <c r="V590" s="5"/>
      <c r="W590" s="5"/>
      <c r="X590" s="5"/>
      <c r="Y590" s="5"/>
      <c r="Z590" s="5"/>
    </row>
    <row r="591" spans="1:26" ht="15.75" customHeight="1">
      <c r="A591" s="134"/>
      <c r="B591" s="135"/>
      <c r="C591" s="137"/>
      <c r="D591" s="458"/>
      <c r="E591" s="651"/>
      <c r="F591" s="14" t="s">
        <v>1218</v>
      </c>
      <c r="G591" s="98" t="s">
        <v>114</v>
      </c>
      <c r="H591" s="787" t="s">
        <v>1341</v>
      </c>
      <c r="I591" s="657"/>
      <c r="J591" s="651"/>
      <c r="K591" s="651"/>
      <c r="L591" s="651"/>
      <c r="M591" s="651"/>
      <c r="N591" s="651"/>
      <c r="O591" s="651"/>
      <c r="P591" s="51" t="s">
        <v>909</v>
      </c>
      <c r="Q591" s="5"/>
      <c r="R591" s="5"/>
      <c r="S591" s="5"/>
      <c r="T591" s="5"/>
      <c r="U591" s="5"/>
      <c r="V591" s="5"/>
      <c r="W591" s="5"/>
      <c r="X591" s="5"/>
      <c r="Y591" s="5"/>
      <c r="Z591" s="5"/>
    </row>
    <row r="592" spans="1:26" ht="15.75" customHeight="1">
      <c r="A592" s="134"/>
      <c r="B592" s="135"/>
      <c r="C592" s="137"/>
      <c r="D592" s="458"/>
      <c r="E592" s="651"/>
      <c r="F592" s="14" t="s">
        <v>1220</v>
      </c>
      <c r="G592" s="98" t="s">
        <v>114</v>
      </c>
      <c r="H592" s="787" t="s">
        <v>1342</v>
      </c>
      <c r="I592" s="657"/>
      <c r="J592" s="651"/>
      <c r="K592" s="651"/>
      <c r="L592" s="651"/>
      <c r="M592" s="651"/>
      <c r="N592" s="651"/>
      <c r="O592" s="651"/>
      <c r="P592" s="51" t="s">
        <v>909</v>
      </c>
      <c r="Q592" s="5"/>
      <c r="R592" s="5"/>
      <c r="S592" s="5"/>
      <c r="T592" s="5"/>
      <c r="U592" s="5"/>
      <c r="V592" s="5"/>
      <c r="W592" s="5"/>
      <c r="X592" s="5"/>
      <c r="Y592" s="5"/>
      <c r="Z592" s="5"/>
    </row>
    <row r="593" spans="1:26" ht="15.75" customHeight="1">
      <c r="A593" s="134"/>
      <c r="B593" s="135"/>
      <c r="C593" s="137"/>
      <c r="D593" s="458"/>
      <c r="E593" s="651"/>
      <c r="F593" s="14" t="s">
        <v>1222</v>
      </c>
      <c r="G593" s="98" t="s">
        <v>114</v>
      </c>
      <c r="H593" s="821" t="s">
        <v>1343</v>
      </c>
      <c r="I593" s="657"/>
      <c r="J593" s="651"/>
      <c r="K593" s="651"/>
      <c r="L593" s="651"/>
      <c r="M593" s="651"/>
      <c r="N593" s="651"/>
      <c r="O593" s="651"/>
      <c r="P593" s="51" t="s">
        <v>909</v>
      </c>
      <c r="Q593" s="5"/>
      <c r="R593" s="5"/>
      <c r="S593" s="5"/>
      <c r="T593" s="5"/>
      <c r="U593" s="5"/>
      <c r="V593" s="5"/>
      <c r="W593" s="5"/>
      <c r="X593" s="5"/>
      <c r="Y593" s="5"/>
      <c r="Z593" s="5"/>
    </row>
    <row r="594" spans="1:26" ht="21" customHeight="1">
      <c r="A594" s="134"/>
      <c r="B594" s="135"/>
      <c r="C594" s="137"/>
      <c r="D594" s="458"/>
      <c r="E594" s="651"/>
      <c r="F594" s="14" t="s">
        <v>1224</v>
      </c>
      <c r="G594" s="98" t="s">
        <v>114</v>
      </c>
      <c r="H594" s="788" t="s">
        <v>1344</v>
      </c>
      <c r="I594" s="657"/>
      <c r="J594" s="651"/>
      <c r="K594" s="651"/>
      <c r="L594" s="651"/>
      <c r="M594" s="651"/>
      <c r="N594" s="651"/>
      <c r="O594" s="651"/>
      <c r="P594" s="51" t="s">
        <v>1226</v>
      </c>
      <c r="Q594" s="5"/>
      <c r="R594" s="5"/>
      <c r="S594" s="5"/>
      <c r="T594" s="5"/>
      <c r="U594" s="5"/>
      <c r="V594" s="5"/>
      <c r="W594" s="5"/>
      <c r="X594" s="5"/>
      <c r="Y594" s="5"/>
      <c r="Z594" s="5"/>
    </row>
    <row r="595" spans="1:26" ht="21" customHeight="1">
      <c r="A595" s="134"/>
      <c r="B595" s="135"/>
      <c r="C595" s="137"/>
      <c r="D595" s="458"/>
      <c r="E595" s="651"/>
      <c r="F595" s="14" t="s">
        <v>1227</v>
      </c>
      <c r="G595" s="98" t="s">
        <v>114</v>
      </c>
      <c r="H595" s="787" t="s">
        <v>1324</v>
      </c>
      <c r="I595" s="657"/>
      <c r="J595" s="651"/>
      <c r="K595" s="651"/>
      <c r="L595" s="651"/>
      <c r="M595" s="651"/>
      <c r="N595" s="651"/>
      <c r="O595" s="651"/>
      <c r="P595" s="51" t="s">
        <v>909</v>
      </c>
      <c r="Q595" s="5"/>
      <c r="R595" s="5"/>
      <c r="S595" s="5"/>
      <c r="T595" s="5"/>
      <c r="U595" s="5"/>
      <c r="V595" s="5"/>
      <c r="W595" s="5"/>
      <c r="X595" s="5"/>
      <c r="Y595" s="5"/>
      <c r="Z595" s="5"/>
    </row>
    <row r="596" spans="1:26" ht="21" customHeight="1">
      <c r="A596" s="134"/>
      <c r="B596" s="135"/>
      <c r="C596" s="137"/>
      <c r="D596" s="458"/>
      <c r="E596" s="651"/>
      <c r="F596" s="14" t="s">
        <v>4</v>
      </c>
      <c r="G596" s="98" t="s">
        <v>114</v>
      </c>
      <c r="H596" s="788" t="s">
        <v>1345</v>
      </c>
      <c r="I596" s="657"/>
      <c r="J596" s="651"/>
      <c r="K596" s="651"/>
      <c r="L596" s="651"/>
      <c r="M596" s="651"/>
      <c r="N596" s="651"/>
      <c r="O596" s="651"/>
      <c r="P596" s="51" t="s">
        <v>1230</v>
      </c>
      <c r="Q596" s="5"/>
      <c r="R596" s="5"/>
      <c r="S596" s="5"/>
      <c r="T596" s="5"/>
      <c r="U596" s="5"/>
      <c r="V596" s="5"/>
      <c r="W596" s="5"/>
      <c r="X596" s="5"/>
      <c r="Y596" s="5"/>
      <c r="Z596" s="5"/>
    </row>
    <row r="597" spans="1:26" ht="41.25" customHeight="1">
      <c r="A597" s="134"/>
      <c r="B597" s="135"/>
      <c r="C597" s="137"/>
      <c r="D597" s="458"/>
      <c r="E597" s="651"/>
      <c r="F597" s="14" t="s">
        <v>915</v>
      </c>
      <c r="G597" s="98" t="s">
        <v>114</v>
      </c>
      <c r="H597" s="788" t="s">
        <v>1346</v>
      </c>
      <c r="I597" s="657"/>
      <c r="J597" s="651"/>
      <c r="K597" s="651"/>
      <c r="L597" s="651"/>
      <c r="M597" s="651"/>
      <c r="N597" s="651"/>
      <c r="O597" s="651"/>
      <c r="P597" s="51" t="s">
        <v>916</v>
      </c>
      <c r="Q597" s="5"/>
      <c r="R597" s="5"/>
      <c r="S597" s="5"/>
      <c r="T597" s="5"/>
      <c r="U597" s="5"/>
      <c r="V597" s="5"/>
      <c r="W597" s="5"/>
      <c r="X597" s="5"/>
      <c r="Y597" s="5"/>
      <c r="Z597" s="5"/>
    </row>
    <row r="598" spans="1:26" ht="21" customHeight="1">
      <c r="A598" s="134"/>
      <c r="B598" s="135"/>
      <c r="C598" s="137"/>
      <c r="D598" s="458"/>
      <c r="E598" s="651"/>
      <c r="F598" s="14" t="s">
        <v>1232</v>
      </c>
      <c r="G598" s="98" t="s">
        <v>114</v>
      </c>
      <c r="H598" s="788" t="s">
        <v>1327</v>
      </c>
      <c r="I598" s="657"/>
      <c r="J598" s="651"/>
      <c r="K598" s="651"/>
      <c r="L598" s="651"/>
      <c r="M598" s="651"/>
      <c r="N598" s="651"/>
      <c r="O598" s="651"/>
      <c r="P598" s="51" t="s">
        <v>1257</v>
      </c>
      <c r="Q598" s="5"/>
      <c r="R598" s="5"/>
      <c r="S598" s="5"/>
      <c r="T598" s="5"/>
      <c r="U598" s="5"/>
      <c r="V598" s="5"/>
      <c r="W598" s="5"/>
      <c r="X598" s="5"/>
      <c r="Y598" s="5"/>
      <c r="Z598" s="5"/>
    </row>
    <row r="599" spans="1:26" ht="48" customHeight="1">
      <c r="A599" s="134"/>
      <c r="B599" s="135"/>
      <c r="C599" s="137"/>
      <c r="D599" s="458"/>
      <c r="E599" s="651"/>
      <c r="F599" s="14" t="s">
        <v>1235</v>
      </c>
      <c r="G599" s="98" t="s">
        <v>114</v>
      </c>
      <c r="H599" s="788" t="s">
        <v>1347</v>
      </c>
      <c r="I599" s="657"/>
      <c r="J599" s="651"/>
      <c r="K599" s="651"/>
      <c r="L599" s="651"/>
      <c r="M599" s="651"/>
      <c r="N599" s="651"/>
      <c r="O599" s="651"/>
      <c r="P599" s="51" t="s">
        <v>967</v>
      </c>
      <c r="Q599" s="5"/>
      <c r="R599" s="5"/>
      <c r="S599" s="5"/>
      <c r="T599" s="5"/>
      <c r="U599" s="5"/>
      <c r="V599" s="5"/>
      <c r="W599" s="5"/>
      <c r="X599" s="5"/>
      <c r="Y599" s="5"/>
      <c r="Z599" s="5"/>
    </row>
    <row r="600" spans="1:26" ht="37.5" customHeight="1">
      <c r="A600" s="134"/>
      <c r="B600" s="135"/>
      <c r="C600" s="137"/>
      <c r="D600" s="458"/>
      <c r="E600" s="651"/>
      <c r="F600" s="14" t="s">
        <v>968</v>
      </c>
      <c r="G600" s="98" t="s">
        <v>114</v>
      </c>
      <c r="H600" s="787"/>
      <c r="I600" s="657"/>
      <c r="J600" s="651"/>
      <c r="K600" s="651"/>
      <c r="L600" s="651"/>
      <c r="M600" s="651"/>
      <c r="N600" s="651"/>
      <c r="O600" s="651"/>
      <c r="P600" s="51" t="s">
        <v>1237</v>
      </c>
      <c r="Q600" s="5"/>
      <c r="R600" s="5"/>
      <c r="S600" s="5"/>
      <c r="T600" s="5"/>
      <c r="U600" s="5"/>
      <c r="V600" s="5"/>
      <c r="W600" s="5"/>
      <c r="X600" s="5"/>
      <c r="Y600" s="5"/>
      <c r="Z600" s="5"/>
    </row>
    <row r="601" spans="1:26" ht="15.75" customHeight="1">
      <c r="A601" s="134"/>
      <c r="B601" s="135"/>
      <c r="C601" s="137"/>
      <c r="D601" s="458"/>
      <c r="E601" s="651"/>
      <c r="F601" s="14" t="s">
        <v>972</v>
      </c>
      <c r="G601" s="98" t="s">
        <v>114</v>
      </c>
      <c r="H601" s="787" t="s">
        <v>1348</v>
      </c>
      <c r="I601" s="657"/>
      <c r="J601" s="651"/>
      <c r="K601" s="651"/>
      <c r="L601" s="651"/>
      <c r="M601" s="778"/>
      <c r="N601" s="651"/>
      <c r="O601" s="651"/>
      <c r="P601" s="51" t="s">
        <v>1239</v>
      </c>
      <c r="Q601" s="5"/>
      <c r="R601" s="5"/>
      <c r="S601" s="5"/>
      <c r="T601" s="5"/>
      <c r="U601" s="5"/>
      <c r="V601" s="5"/>
      <c r="W601" s="5"/>
      <c r="X601" s="5"/>
      <c r="Y601" s="5"/>
      <c r="Z601" s="5"/>
    </row>
    <row r="602" spans="1:26" ht="27.75" customHeight="1">
      <c r="A602" s="134"/>
      <c r="B602" s="135"/>
      <c r="C602" s="137"/>
      <c r="D602" s="458"/>
      <c r="E602" s="789" t="s">
        <v>1153</v>
      </c>
      <c r="F602" s="14" t="s">
        <v>931</v>
      </c>
      <c r="G602" s="98" t="s">
        <v>114</v>
      </c>
      <c r="H602" s="787" t="s">
        <v>1349</v>
      </c>
      <c r="I602" s="657"/>
      <c r="J602" s="700"/>
      <c r="K602" s="700" t="s">
        <v>1217</v>
      </c>
      <c r="L602" s="700">
        <v>1</v>
      </c>
      <c r="M602" s="807">
        <v>2.98</v>
      </c>
      <c r="N602" s="700">
        <f>L602*M602</f>
        <v>2.98</v>
      </c>
      <c r="O602" s="700"/>
      <c r="P602" s="51" t="s">
        <v>909</v>
      </c>
      <c r="Q602" s="5"/>
      <c r="R602" s="5"/>
      <c r="S602" s="5"/>
      <c r="T602" s="5"/>
      <c r="U602" s="5"/>
      <c r="V602" s="5"/>
      <c r="W602" s="5"/>
      <c r="X602" s="5"/>
      <c r="Y602" s="5"/>
      <c r="Z602" s="5"/>
    </row>
    <row r="603" spans="1:26" ht="21" customHeight="1">
      <c r="A603" s="134"/>
      <c r="B603" s="135"/>
      <c r="C603" s="137"/>
      <c r="D603" s="458"/>
      <c r="E603" s="651"/>
      <c r="F603" s="14" t="s">
        <v>922</v>
      </c>
      <c r="G603" s="98" t="s">
        <v>114</v>
      </c>
      <c r="H603" s="787" t="s">
        <v>977</v>
      </c>
      <c r="I603" s="657"/>
      <c r="J603" s="651"/>
      <c r="K603" s="651"/>
      <c r="L603" s="651"/>
      <c r="M603" s="651"/>
      <c r="N603" s="651"/>
      <c r="O603" s="651"/>
      <c r="P603" s="51" t="s">
        <v>909</v>
      </c>
      <c r="Q603" s="5"/>
      <c r="R603" s="5"/>
      <c r="S603" s="5"/>
      <c r="T603" s="5"/>
      <c r="U603" s="5"/>
      <c r="V603" s="5"/>
      <c r="W603" s="5"/>
      <c r="X603" s="5"/>
      <c r="Y603" s="5"/>
      <c r="Z603" s="5"/>
    </row>
    <row r="604" spans="1:26" ht="33" customHeight="1">
      <c r="A604" s="134"/>
      <c r="B604" s="135"/>
      <c r="C604" s="137"/>
      <c r="D604" s="458"/>
      <c r="E604" s="651"/>
      <c r="F604" s="14" t="s">
        <v>1218</v>
      </c>
      <c r="G604" s="98" t="s">
        <v>114</v>
      </c>
      <c r="H604" s="787" t="s">
        <v>1350</v>
      </c>
      <c r="I604" s="657"/>
      <c r="J604" s="651"/>
      <c r="K604" s="651"/>
      <c r="L604" s="651"/>
      <c r="M604" s="651"/>
      <c r="N604" s="651"/>
      <c r="O604" s="651"/>
      <c r="P604" s="51" t="s">
        <v>909</v>
      </c>
      <c r="Q604" s="5"/>
      <c r="R604" s="5"/>
      <c r="S604" s="5"/>
      <c r="T604" s="5"/>
      <c r="U604" s="5"/>
      <c r="V604" s="5"/>
      <c r="W604" s="5"/>
      <c r="X604" s="5"/>
      <c r="Y604" s="5"/>
      <c r="Z604" s="5"/>
    </row>
    <row r="605" spans="1:26" ht="15.75" customHeight="1">
      <c r="A605" s="134"/>
      <c r="B605" s="135"/>
      <c r="C605" s="137"/>
      <c r="D605" s="458"/>
      <c r="E605" s="651"/>
      <c r="F605" s="14" t="s">
        <v>1220</v>
      </c>
      <c r="G605" s="98" t="s">
        <v>114</v>
      </c>
      <c r="H605" s="787" t="s">
        <v>1289</v>
      </c>
      <c r="I605" s="657"/>
      <c r="J605" s="651"/>
      <c r="K605" s="651"/>
      <c r="L605" s="651"/>
      <c r="M605" s="651"/>
      <c r="N605" s="651"/>
      <c r="O605" s="651"/>
      <c r="P605" s="51" t="s">
        <v>909</v>
      </c>
      <c r="Q605" s="5"/>
      <c r="R605" s="5"/>
      <c r="S605" s="5"/>
      <c r="T605" s="5"/>
      <c r="U605" s="5"/>
      <c r="V605" s="5"/>
      <c r="W605" s="5"/>
      <c r="X605" s="5"/>
      <c r="Y605" s="5"/>
      <c r="Z605" s="5"/>
    </row>
    <row r="606" spans="1:26" ht="15.75" customHeight="1">
      <c r="A606" s="134"/>
      <c r="B606" s="135"/>
      <c r="C606" s="137"/>
      <c r="D606" s="458"/>
      <c r="E606" s="651"/>
      <c r="F606" s="14" t="s">
        <v>1222</v>
      </c>
      <c r="G606" s="98" t="s">
        <v>114</v>
      </c>
      <c r="H606" s="787" t="s">
        <v>1351</v>
      </c>
      <c r="I606" s="657"/>
      <c r="J606" s="651"/>
      <c r="K606" s="651"/>
      <c r="L606" s="651"/>
      <c r="M606" s="651"/>
      <c r="N606" s="651"/>
      <c r="O606" s="651"/>
      <c r="P606" s="51" t="s">
        <v>909</v>
      </c>
      <c r="Q606" s="5"/>
      <c r="R606" s="5"/>
      <c r="S606" s="5"/>
      <c r="T606" s="5"/>
      <c r="U606" s="5"/>
      <c r="V606" s="5"/>
      <c r="W606" s="5"/>
      <c r="X606" s="5"/>
      <c r="Y606" s="5"/>
      <c r="Z606" s="5"/>
    </row>
    <row r="607" spans="1:26" ht="21" customHeight="1">
      <c r="A607" s="134"/>
      <c r="B607" s="135"/>
      <c r="C607" s="137"/>
      <c r="D607" s="458"/>
      <c r="E607" s="651"/>
      <c r="F607" s="14" t="s">
        <v>1224</v>
      </c>
      <c r="G607" s="98" t="s">
        <v>114</v>
      </c>
      <c r="H607" s="788" t="s">
        <v>1352</v>
      </c>
      <c r="I607" s="657"/>
      <c r="J607" s="651"/>
      <c r="K607" s="651"/>
      <c r="L607" s="651"/>
      <c r="M607" s="651"/>
      <c r="N607" s="651"/>
      <c r="O607" s="651"/>
      <c r="P607" s="51" t="s">
        <v>1226</v>
      </c>
      <c r="Q607" s="5"/>
      <c r="R607" s="5"/>
      <c r="S607" s="5"/>
      <c r="T607" s="5"/>
      <c r="U607" s="5"/>
      <c r="V607" s="5"/>
      <c r="W607" s="5"/>
      <c r="X607" s="5"/>
      <c r="Y607" s="5"/>
      <c r="Z607" s="5"/>
    </row>
    <row r="608" spans="1:26" ht="21" customHeight="1">
      <c r="A608" s="134"/>
      <c r="B608" s="135"/>
      <c r="C608" s="137"/>
      <c r="D608" s="458"/>
      <c r="E608" s="651"/>
      <c r="F608" s="14" t="s">
        <v>1227</v>
      </c>
      <c r="G608" s="98" t="s">
        <v>114</v>
      </c>
      <c r="H608" s="787" t="s">
        <v>1353</v>
      </c>
      <c r="I608" s="657"/>
      <c r="J608" s="651"/>
      <c r="K608" s="651"/>
      <c r="L608" s="651"/>
      <c r="M608" s="651"/>
      <c r="N608" s="651"/>
      <c r="O608" s="651"/>
      <c r="P608" s="51" t="s">
        <v>909</v>
      </c>
      <c r="Q608" s="5"/>
      <c r="R608" s="5"/>
      <c r="S608" s="5"/>
      <c r="T608" s="5"/>
      <c r="U608" s="5"/>
      <c r="V608" s="5"/>
      <c r="W608" s="5"/>
      <c r="X608" s="5"/>
      <c r="Y608" s="5"/>
      <c r="Z608" s="5"/>
    </row>
    <row r="609" spans="1:26" ht="21" customHeight="1">
      <c r="A609" s="134"/>
      <c r="B609" s="135"/>
      <c r="C609" s="137"/>
      <c r="D609" s="458"/>
      <c r="E609" s="651"/>
      <c r="F609" s="14" t="s">
        <v>4</v>
      </c>
      <c r="G609" s="98" t="s">
        <v>114</v>
      </c>
      <c r="H609" s="788" t="s">
        <v>1354</v>
      </c>
      <c r="I609" s="657"/>
      <c r="J609" s="651"/>
      <c r="K609" s="651"/>
      <c r="L609" s="651"/>
      <c r="M609" s="651"/>
      <c r="N609" s="651"/>
      <c r="O609" s="651"/>
      <c r="P609" s="51" t="s">
        <v>1230</v>
      </c>
      <c r="Q609" s="5"/>
      <c r="R609" s="5"/>
      <c r="S609" s="5"/>
      <c r="T609" s="5"/>
      <c r="U609" s="5"/>
      <c r="V609" s="5"/>
      <c r="W609" s="5"/>
      <c r="X609" s="5"/>
      <c r="Y609" s="5"/>
      <c r="Z609" s="5"/>
    </row>
    <row r="610" spans="1:26" ht="34.5" customHeight="1">
      <c r="A610" s="134"/>
      <c r="B610" s="135"/>
      <c r="C610" s="137"/>
      <c r="D610" s="458"/>
      <c r="E610" s="651"/>
      <c r="F610" s="14" t="s">
        <v>915</v>
      </c>
      <c r="G610" s="98" t="s">
        <v>114</v>
      </c>
      <c r="H610" s="788" t="s">
        <v>1355</v>
      </c>
      <c r="I610" s="657"/>
      <c r="J610" s="651"/>
      <c r="K610" s="651"/>
      <c r="L610" s="651"/>
      <c r="M610" s="651"/>
      <c r="N610" s="651"/>
      <c r="O610" s="651"/>
      <c r="P610" s="51" t="s">
        <v>916</v>
      </c>
      <c r="Q610" s="5"/>
      <c r="R610" s="5"/>
      <c r="S610" s="5"/>
      <c r="T610" s="5"/>
      <c r="U610" s="5"/>
      <c r="V610" s="5"/>
      <c r="W610" s="5"/>
      <c r="X610" s="5"/>
      <c r="Y610" s="5"/>
      <c r="Z610" s="5"/>
    </row>
    <row r="611" spans="1:26" ht="21" customHeight="1">
      <c r="A611" s="134"/>
      <c r="B611" s="135"/>
      <c r="C611" s="137"/>
      <c r="D611" s="458"/>
      <c r="E611" s="651"/>
      <c r="F611" s="14" t="s">
        <v>1232</v>
      </c>
      <c r="G611" s="98" t="s">
        <v>114</v>
      </c>
      <c r="H611" s="788" t="s">
        <v>1233</v>
      </c>
      <c r="I611" s="657"/>
      <c r="J611" s="651"/>
      <c r="K611" s="651"/>
      <c r="L611" s="651"/>
      <c r="M611" s="651"/>
      <c r="N611" s="651"/>
      <c r="O611" s="651"/>
      <c r="P611" s="51" t="s">
        <v>1257</v>
      </c>
      <c r="Q611" s="5"/>
      <c r="R611" s="5"/>
      <c r="S611" s="5"/>
      <c r="T611" s="5"/>
      <c r="U611" s="5"/>
      <c r="V611" s="5"/>
      <c r="W611" s="5"/>
      <c r="X611" s="5"/>
      <c r="Y611" s="5"/>
      <c r="Z611" s="5"/>
    </row>
    <row r="612" spans="1:26" ht="48.75" customHeight="1">
      <c r="A612" s="134"/>
      <c r="B612" s="135"/>
      <c r="C612" s="137"/>
      <c r="D612" s="458"/>
      <c r="E612" s="651"/>
      <c r="F612" s="14" t="s">
        <v>1235</v>
      </c>
      <c r="G612" s="98" t="s">
        <v>114</v>
      </c>
      <c r="H612" s="787"/>
      <c r="I612" s="657"/>
      <c r="J612" s="651"/>
      <c r="K612" s="651"/>
      <c r="L612" s="651"/>
      <c r="M612" s="651"/>
      <c r="N612" s="651"/>
      <c r="O612" s="651"/>
      <c r="P612" s="51" t="s">
        <v>967</v>
      </c>
      <c r="Q612" s="5"/>
      <c r="R612" s="5"/>
      <c r="S612" s="5"/>
      <c r="T612" s="5"/>
      <c r="U612" s="5"/>
      <c r="V612" s="5"/>
      <c r="W612" s="5"/>
      <c r="X612" s="5"/>
      <c r="Y612" s="5"/>
      <c r="Z612" s="5"/>
    </row>
    <row r="613" spans="1:26" ht="37.5" customHeight="1">
      <c r="A613" s="134"/>
      <c r="B613" s="135"/>
      <c r="C613" s="137"/>
      <c r="D613" s="458"/>
      <c r="E613" s="651"/>
      <c r="F613" s="14" t="s">
        <v>968</v>
      </c>
      <c r="G613" s="98" t="s">
        <v>114</v>
      </c>
      <c r="H613" s="787"/>
      <c r="I613" s="657"/>
      <c r="J613" s="651"/>
      <c r="K613" s="651"/>
      <c r="L613" s="651"/>
      <c r="M613" s="651"/>
      <c r="N613" s="651"/>
      <c r="O613" s="651"/>
      <c r="P613" s="51" t="s">
        <v>1237</v>
      </c>
      <c r="Q613" s="5"/>
      <c r="R613" s="5"/>
      <c r="S613" s="5"/>
      <c r="T613" s="5"/>
      <c r="U613" s="5"/>
      <c r="V613" s="5"/>
      <c r="W613" s="5"/>
      <c r="X613" s="5"/>
      <c r="Y613" s="5"/>
      <c r="Z613" s="5"/>
    </row>
    <row r="614" spans="1:26" ht="15.75" customHeight="1">
      <c r="A614" s="134"/>
      <c r="B614" s="135"/>
      <c r="C614" s="137"/>
      <c r="D614" s="458"/>
      <c r="E614" s="652"/>
      <c r="F614" s="14" t="s">
        <v>972</v>
      </c>
      <c r="G614" s="98" t="s">
        <v>114</v>
      </c>
      <c r="H614" s="787" t="s">
        <v>1356</v>
      </c>
      <c r="I614" s="657"/>
      <c r="J614" s="651"/>
      <c r="K614" s="651"/>
      <c r="L614" s="651"/>
      <c r="M614" s="778"/>
      <c r="N614" s="651"/>
      <c r="O614" s="651"/>
      <c r="P614" s="51" t="s">
        <v>1239</v>
      </c>
      <c r="Q614" s="5"/>
      <c r="R614" s="5"/>
      <c r="S614" s="5"/>
      <c r="T614" s="5"/>
      <c r="U614" s="5"/>
      <c r="V614" s="5"/>
      <c r="W614" s="5"/>
      <c r="X614" s="5"/>
      <c r="Y614" s="5"/>
      <c r="Z614" s="5"/>
    </row>
    <row r="615" spans="1:26" ht="24" customHeight="1">
      <c r="A615" s="134"/>
      <c r="B615" s="135"/>
      <c r="C615" s="137"/>
      <c r="D615" s="458"/>
      <c r="E615" s="158" t="s">
        <v>1163</v>
      </c>
      <c r="F615" s="14" t="s">
        <v>931</v>
      </c>
      <c r="G615" s="98" t="s">
        <v>114</v>
      </c>
      <c r="H615" s="791" t="s">
        <v>1357</v>
      </c>
      <c r="I615" s="657"/>
      <c r="J615" s="803" t="s">
        <v>1358</v>
      </c>
      <c r="K615" s="700" t="s">
        <v>1217</v>
      </c>
      <c r="L615" s="700">
        <v>1</v>
      </c>
      <c r="M615" s="807">
        <v>3.48</v>
      </c>
      <c r="N615" s="700">
        <f>L615*M615</f>
        <v>3.48</v>
      </c>
      <c r="O615" s="700"/>
      <c r="P615" s="51" t="s">
        <v>909</v>
      </c>
      <c r="Q615" s="5"/>
      <c r="R615" s="5"/>
      <c r="S615" s="5"/>
      <c r="T615" s="5"/>
      <c r="U615" s="5"/>
      <c r="V615" s="5"/>
      <c r="W615" s="5"/>
      <c r="X615" s="5"/>
      <c r="Y615" s="5"/>
      <c r="Z615" s="5"/>
    </row>
    <row r="616" spans="1:26" ht="16.5" customHeight="1">
      <c r="A616" s="134"/>
      <c r="B616" s="135"/>
      <c r="C616" s="137"/>
      <c r="D616" s="458"/>
      <c r="E616" s="468"/>
      <c r="F616" s="14" t="s">
        <v>922</v>
      </c>
      <c r="G616" s="98" t="s">
        <v>114</v>
      </c>
      <c r="H616" s="795" t="s">
        <v>1056</v>
      </c>
      <c r="I616" s="657"/>
      <c r="J616" s="651"/>
      <c r="K616" s="651"/>
      <c r="L616" s="651"/>
      <c r="M616" s="651"/>
      <c r="N616" s="651"/>
      <c r="O616" s="651"/>
      <c r="P616" s="51" t="s">
        <v>909</v>
      </c>
      <c r="Q616" s="5"/>
      <c r="R616" s="5"/>
      <c r="S616" s="5"/>
      <c r="T616" s="5"/>
      <c r="U616" s="5"/>
      <c r="V616" s="5"/>
      <c r="W616" s="5"/>
      <c r="X616" s="5"/>
      <c r="Y616" s="5"/>
      <c r="Z616" s="5"/>
    </row>
    <row r="617" spans="1:26" ht="15.75" customHeight="1">
      <c r="A617" s="134"/>
      <c r="B617" s="135"/>
      <c r="C617" s="137"/>
      <c r="D617" s="458"/>
      <c r="E617" s="468"/>
      <c r="F617" s="14" t="s">
        <v>1218</v>
      </c>
      <c r="G617" s="98" t="s">
        <v>114</v>
      </c>
      <c r="H617" s="792" t="s">
        <v>1359</v>
      </c>
      <c r="I617" s="657"/>
      <c r="J617" s="651"/>
      <c r="K617" s="651"/>
      <c r="L617" s="651"/>
      <c r="M617" s="651"/>
      <c r="N617" s="651"/>
      <c r="O617" s="651"/>
      <c r="P617" s="51" t="s">
        <v>909</v>
      </c>
      <c r="Q617" s="5"/>
      <c r="R617" s="5"/>
      <c r="S617" s="5"/>
      <c r="T617" s="5"/>
      <c r="U617" s="5"/>
      <c r="V617" s="5"/>
      <c r="W617" s="5"/>
      <c r="X617" s="5"/>
      <c r="Y617" s="5"/>
      <c r="Z617" s="5"/>
    </row>
    <row r="618" spans="1:26" ht="15.75" customHeight="1">
      <c r="A618" s="134"/>
      <c r="B618" s="135"/>
      <c r="C618" s="137"/>
      <c r="D618" s="458"/>
      <c r="E618" s="468"/>
      <c r="F618" s="14" t="s">
        <v>1220</v>
      </c>
      <c r="G618" s="98" t="s">
        <v>114</v>
      </c>
      <c r="H618" s="792" t="s">
        <v>1360</v>
      </c>
      <c r="I618" s="657"/>
      <c r="J618" s="651"/>
      <c r="K618" s="651"/>
      <c r="L618" s="651"/>
      <c r="M618" s="651"/>
      <c r="N618" s="651"/>
      <c r="O618" s="651"/>
      <c r="P618" s="51" t="s">
        <v>909</v>
      </c>
      <c r="Q618" s="5"/>
      <c r="R618" s="5"/>
      <c r="S618" s="5"/>
      <c r="T618" s="5"/>
      <c r="U618" s="5"/>
      <c r="V618" s="5"/>
      <c r="W618" s="5"/>
      <c r="X618" s="5"/>
      <c r="Y618" s="5"/>
      <c r="Z618" s="5"/>
    </row>
    <row r="619" spans="1:26" ht="15.75" customHeight="1">
      <c r="A619" s="134"/>
      <c r="B619" s="135"/>
      <c r="C619" s="137"/>
      <c r="D619" s="458"/>
      <c r="E619" s="468"/>
      <c r="F619" s="14" t="s">
        <v>1222</v>
      </c>
      <c r="G619" s="98" t="s">
        <v>114</v>
      </c>
      <c r="H619" s="814" t="s">
        <v>1313</v>
      </c>
      <c r="I619" s="657"/>
      <c r="J619" s="651"/>
      <c r="K619" s="651"/>
      <c r="L619" s="651"/>
      <c r="M619" s="651"/>
      <c r="N619" s="651"/>
      <c r="O619" s="651"/>
      <c r="P619" s="51" t="s">
        <v>909</v>
      </c>
      <c r="Q619" s="5"/>
      <c r="R619" s="5"/>
      <c r="S619" s="5"/>
      <c r="T619" s="5"/>
      <c r="U619" s="5"/>
      <c r="V619" s="5"/>
      <c r="W619" s="5"/>
      <c r="X619" s="5"/>
      <c r="Y619" s="5"/>
      <c r="Z619" s="5"/>
    </row>
    <row r="620" spans="1:26" ht="21" customHeight="1">
      <c r="A620" s="134"/>
      <c r="B620" s="135"/>
      <c r="C620" s="137"/>
      <c r="D620" s="458"/>
      <c r="E620" s="468"/>
      <c r="F620" s="14" t="s">
        <v>1224</v>
      </c>
      <c r="G620" s="98" t="s">
        <v>114</v>
      </c>
      <c r="H620" s="804" t="s">
        <v>1361</v>
      </c>
      <c r="I620" s="657"/>
      <c r="J620" s="651"/>
      <c r="K620" s="651"/>
      <c r="L620" s="651"/>
      <c r="M620" s="651"/>
      <c r="N620" s="651"/>
      <c r="O620" s="651"/>
      <c r="P620" s="51" t="s">
        <v>1226</v>
      </c>
      <c r="Q620" s="5"/>
      <c r="R620" s="5"/>
      <c r="S620" s="5"/>
      <c r="T620" s="5"/>
      <c r="U620" s="5"/>
      <c r="V620" s="5"/>
      <c r="W620" s="5"/>
      <c r="X620" s="5"/>
      <c r="Y620" s="5"/>
      <c r="Z620" s="5"/>
    </row>
    <row r="621" spans="1:26" ht="21" customHeight="1">
      <c r="A621" s="134"/>
      <c r="B621" s="135"/>
      <c r="C621" s="137"/>
      <c r="D621" s="458"/>
      <c r="E621" s="468"/>
      <c r="F621" s="14" t="s">
        <v>1227</v>
      </c>
      <c r="G621" s="98" t="s">
        <v>114</v>
      </c>
      <c r="H621" s="792" t="s">
        <v>1315</v>
      </c>
      <c r="I621" s="657"/>
      <c r="J621" s="651"/>
      <c r="K621" s="651"/>
      <c r="L621" s="651"/>
      <c r="M621" s="651"/>
      <c r="N621" s="651"/>
      <c r="O621" s="651"/>
      <c r="P621" s="51" t="s">
        <v>909</v>
      </c>
      <c r="Q621" s="5"/>
      <c r="R621" s="5"/>
      <c r="S621" s="5"/>
      <c r="T621" s="5"/>
      <c r="U621" s="5"/>
      <c r="V621" s="5"/>
      <c r="W621" s="5"/>
      <c r="X621" s="5"/>
      <c r="Y621" s="5"/>
      <c r="Z621" s="5"/>
    </row>
    <row r="622" spans="1:26" ht="21" customHeight="1">
      <c r="A622" s="134"/>
      <c r="B622" s="135"/>
      <c r="C622" s="137"/>
      <c r="D622" s="458"/>
      <c r="E622" s="468"/>
      <c r="F622" s="14" t="s">
        <v>4</v>
      </c>
      <c r="G622" s="98" t="s">
        <v>114</v>
      </c>
      <c r="H622" s="788" t="s">
        <v>1362</v>
      </c>
      <c r="I622" s="657"/>
      <c r="J622" s="651"/>
      <c r="K622" s="651"/>
      <c r="L622" s="651"/>
      <c r="M622" s="651"/>
      <c r="N622" s="651"/>
      <c r="O622" s="651"/>
      <c r="P622" s="51" t="s">
        <v>1230</v>
      </c>
      <c r="Q622" s="5"/>
      <c r="R622" s="5"/>
      <c r="S622" s="5"/>
      <c r="T622" s="5"/>
      <c r="U622" s="5"/>
      <c r="V622" s="5"/>
      <c r="W622" s="5"/>
      <c r="X622" s="5"/>
      <c r="Y622" s="5"/>
      <c r="Z622" s="5"/>
    </row>
    <row r="623" spans="1:26" ht="36.75" customHeight="1">
      <c r="A623" s="134"/>
      <c r="B623" s="135"/>
      <c r="C623" s="137"/>
      <c r="D623" s="458"/>
      <c r="E623" s="468"/>
      <c r="F623" s="14" t="s">
        <v>915</v>
      </c>
      <c r="G623" s="98" t="s">
        <v>114</v>
      </c>
      <c r="H623" s="788" t="s">
        <v>1363</v>
      </c>
      <c r="I623" s="657"/>
      <c r="J623" s="651"/>
      <c r="K623" s="651"/>
      <c r="L623" s="651"/>
      <c r="M623" s="651"/>
      <c r="N623" s="651"/>
      <c r="O623" s="651"/>
      <c r="P623" s="51" t="s">
        <v>916</v>
      </c>
      <c r="Q623" s="5"/>
      <c r="R623" s="5"/>
      <c r="S623" s="5"/>
      <c r="T623" s="5"/>
      <c r="U623" s="5"/>
      <c r="V623" s="5"/>
      <c r="W623" s="5"/>
      <c r="X623" s="5"/>
      <c r="Y623" s="5"/>
      <c r="Z623" s="5"/>
    </row>
    <row r="624" spans="1:26" ht="21" customHeight="1">
      <c r="A624" s="134"/>
      <c r="B624" s="135"/>
      <c r="C624" s="137"/>
      <c r="D624" s="458"/>
      <c r="E624" s="468"/>
      <c r="F624" s="14" t="s">
        <v>1232</v>
      </c>
      <c r="G624" s="98" t="s">
        <v>114</v>
      </c>
      <c r="H624" s="804" t="s">
        <v>1233</v>
      </c>
      <c r="I624" s="657"/>
      <c r="J624" s="651"/>
      <c r="K624" s="651"/>
      <c r="L624" s="651"/>
      <c r="M624" s="651"/>
      <c r="N624" s="651"/>
      <c r="O624" s="651"/>
      <c r="P624" s="51" t="s">
        <v>1257</v>
      </c>
      <c r="Q624" s="5"/>
      <c r="R624" s="5"/>
      <c r="S624" s="5"/>
      <c r="T624" s="5"/>
      <c r="U624" s="5"/>
      <c r="V624" s="5"/>
      <c r="W624" s="5"/>
      <c r="X624" s="5"/>
      <c r="Y624" s="5"/>
      <c r="Z624" s="5"/>
    </row>
    <row r="625" spans="1:26" ht="48" customHeight="1">
      <c r="A625" s="134"/>
      <c r="B625" s="135"/>
      <c r="C625" s="137"/>
      <c r="D625" s="458"/>
      <c r="E625" s="468"/>
      <c r="F625" s="14" t="s">
        <v>1235</v>
      </c>
      <c r="G625" s="98" t="s">
        <v>114</v>
      </c>
      <c r="H625" s="788" t="s">
        <v>1364</v>
      </c>
      <c r="I625" s="657"/>
      <c r="J625" s="651"/>
      <c r="K625" s="651"/>
      <c r="L625" s="651"/>
      <c r="M625" s="651"/>
      <c r="N625" s="651"/>
      <c r="O625" s="651"/>
      <c r="P625" s="51" t="s">
        <v>967</v>
      </c>
      <c r="Q625" s="5"/>
      <c r="R625" s="5"/>
      <c r="S625" s="5"/>
      <c r="T625" s="5"/>
      <c r="U625" s="5"/>
      <c r="V625" s="5"/>
      <c r="W625" s="5"/>
      <c r="X625" s="5"/>
      <c r="Y625" s="5"/>
      <c r="Z625" s="5"/>
    </row>
    <row r="626" spans="1:26" ht="37.5" customHeight="1">
      <c r="A626" s="134"/>
      <c r="B626" s="135"/>
      <c r="C626" s="137"/>
      <c r="D626" s="458"/>
      <c r="E626" s="468"/>
      <c r="F626" s="96" t="s">
        <v>968</v>
      </c>
      <c r="G626" s="98" t="s">
        <v>114</v>
      </c>
      <c r="H626" s="787"/>
      <c r="I626" s="657"/>
      <c r="J626" s="651"/>
      <c r="K626" s="651"/>
      <c r="L626" s="651"/>
      <c r="M626" s="651"/>
      <c r="N626" s="651"/>
      <c r="O626" s="651"/>
      <c r="P626" s="51" t="s">
        <v>1237</v>
      </c>
      <c r="Q626" s="5"/>
      <c r="R626" s="5"/>
      <c r="S626" s="5"/>
      <c r="T626" s="5"/>
      <c r="U626" s="5"/>
      <c r="V626" s="5"/>
      <c r="W626" s="5"/>
      <c r="X626" s="5"/>
      <c r="Y626" s="5"/>
      <c r="Z626" s="5"/>
    </row>
    <row r="627" spans="1:26" ht="15.75" customHeight="1">
      <c r="A627" s="134"/>
      <c r="B627" s="135"/>
      <c r="C627" s="137"/>
      <c r="D627" s="458"/>
      <c r="E627" s="273"/>
      <c r="F627" s="700" t="s">
        <v>972</v>
      </c>
      <c r="G627" s="98" t="s">
        <v>114</v>
      </c>
      <c r="H627" s="787" t="s">
        <v>1365</v>
      </c>
      <c r="I627" s="657"/>
      <c r="J627" s="651"/>
      <c r="K627" s="651"/>
      <c r="L627" s="651"/>
      <c r="M627" s="651"/>
      <c r="N627" s="651"/>
      <c r="O627" s="651"/>
      <c r="P627" s="51" t="s">
        <v>1239</v>
      </c>
      <c r="Q627" s="5"/>
      <c r="R627" s="5"/>
      <c r="S627" s="5"/>
      <c r="T627" s="5"/>
      <c r="U627" s="5"/>
      <c r="V627" s="5"/>
      <c r="W627" s="5"/>
      <c r="X627" s="5"/>
      <c r="Y627" s="5"/>
      <c r="Z627" s="5"/>
    </row>
    <row r="628" spans="1:26" ht="15.75" customHeight="1">
      <c r="A628" s="134"/>
      <c r="B628" s="135"/>
      <c r="C628" s="137"/>
      <c r="D628" s="458"/>
      <c r="E628" s="273"/>
      <c r="F628" s="652"/>
      <c r="G628" s="98"/>
      <c r="H628" s="788" t="s">
        <v>1366</v>
      </c>
      <c r="I628" s="657"/>
      <c r="J628" s="652"/>
      <c r="K628" s="652"/>
      <c r="L628" s="652"/>
      <c r="M628" s="652"/>
      <c r="N628" s="652"/>
      <c r="O628" s="479"/>
      <c r="P628" s="51"/>
      <c r="Q628" s="5"/>
      <c r="R628" s="5"/>
      <c r="S628" s="5"/>
      <c r="T628" s="5"/>
      <c r="U628" s="5"/>
      <c r="V628" s="5"/>
      <c r="W628" s="5"/>
      <c r="X628" s="5"/>
      <c r="Y628" s="5"/>
      <c r="Z628" s="5"/>
    </row>
    <row r="629" spans="1:26" ht="39" customHeight="1">
      <c r="A629" s="134"/>
      <c r="B629" s="135"/>
      <c r="C629" s="137"/>
      <c r="D629" s="458"/>
      <c r="E629" s="789" t="s">
        <v>1176</v>
      </c>
      <c r="F629" s="480" t="s">
        <v>931</v>
      </c>
      <c r="G629" s="98" t="s">
        <v>114</v>
      </c>
      <c r="H629" s="791" t="s">
        <v>1367</v>
      </c>
      <c r="I629" s="657"/>
      <c r="J629" s="803" t="s">
        <v>1368</v>
      </c>
      <c r="K629" s="700" t="s">
        <v>1217</v>
      </c>
      <c r="L629" s="700">
        <v>1</v>
      </c>
      <c r="M629" s="807">
        <v>1.48</v>
      </c>
      <c r="N629" s="700">
        <f>L629*M629</f>
        <v>1.48</v>
      </c>
      <c r="O629" s="700"/>
      <c r="P629" s="51" t="s">
        <v>909</v>
      </c>
      <c r="Q629" s="5"/>
      <c r="R629" s="5"/>
      <c r="S629" s="5"/>
      <c r="T629" s="5"/>
      <c r="U629" s="5"/>
      <c r="V629" s="5"/>
      <c r="W629" s="5"/>
      <c r="X629" s="5"/>
      <c r="Y629" s="5"/>
      <c r="Z629" s="5"/>
    </row>
    <row r="630" spans="1:26" ht="21" customHeight="1">
      <c r="A630" s="134"/>
      <c r="B630" s="135"/>
      <c r="C630" s="137"/>
      <c r="D630" s="458"/>
      <c r="E630" s="651"/>
      <c r="F630" s="98" t="s">
        <v>922</v>
      </c>
      <c r="G630" s="98" t="s">
        <v>114</v>
      </c>
      <c r="H630" s="815" t="s">
        <v>1369</v>
      </c>
      <c r="I630" s="657"/>
      <c r="J630" s="651"/>
      <c r="K630" s="651"/>
      <c r="L630" s="651"/>
      <c r="M630" s="651"/>
      <c r="N630" s="651"/>
      <c r="O630" s="651"/>
      <c r="P630" s="51" t="s">
        <v>909</v>
      </c>
      <c r="Q630" s="5"/>
      <c r="R630" s="5"/>
      <c r="S630" s="5"/>
      <c r="T630" s="5"/>
      <c r="U630" s="5"/>
      <c r="V630" s="5"/>
      <c r="W630" s="5"/>
      <c r="X630" s="5"/>
      <c r="Y630" s="5"/>
      <c r="Z630" s="5"/>
    </row>
    <row r="631" spans="1:26" ht="15.75" customHeight="1">
      <c r="A631" s="134"/>
      <c r="B631" s="135"/>
      <c r="C631" s="137"/>
      <c r="D631" s="458"/>
      <c r="E631" s="651"/>
      <c r="F631" s="98" t="s">
        <v>1218</v>
      </c>
      <c r="G631" s="98" t="s">
        <v>114</v>
      </c>
      <c r="H631" s="792" t="s">
        <v>1370</v>
      </c>
      <c r="I631" s="657"/>
      <c r="J631" s="651"/>
      <c r="K631" s="651"/>
      <c r="L631" s="651"/>
      <c r="M631" s="651"/>
      <c r="N631" s="651"/>
      <c r="O631" s="651"/>
      <c r="P631" s="51" t="s">
        <v>909</v>
      </c>
      <c r="Q631" s="5"/>
      <c r="R631" s="5"/>
      <c r="S631" s="5"/>
      <c r="T631" s="5"/>
      <c r="U631" s="5"/>
      <c r="V631" s="5"/>
      <c r="W631" s="5"/>
      <c r="X631" s="5"/>
      <c r="Y631" s="5"/>
      <c r="Z631" s="5"/>
    </row>
    <row r="632" spans="1:26" ht="15.75" customHeight="1">
      <c r="A632" s="134"/>
      <c r="B632" s="135"/>
      <c r="C632" s="137"/>
      <c r="D632" s="458"/>
      <c r="E632" s="651"/>
      <c r="F632" s="98" t="s">
        <v>1220</v>
      </c>
      <c r="G632" s="98" t="s">
        <v>114</v>
      </c>
      <c r="H632" s="795" t="s">
        <v>1360</v>
      </c>
      <c r="I632" s="657"/>
      <c r="J632" s="651"/>
      <c r="K632" s="651"/>
      <c r="L632" s="651"/>
      <c r="M632" s="651"/>
      <c r="N632" s="651"/>
      <c r="O632" s="651"/>
      <c r="P632" s="51" t="s">
        <v>909</v>
      </c>
      <c r="Q632" s="5"/>
      <c r="R632" s="5"/>
      <c r="S632" s="5"/>
      <c r="T632" s="5"/>
      <c r="U632" s="5"/>
      <c r="V632" s="5"/>
      <c r="W632" s="5"/>
      <c r="X632" s="5"/>
      <c r="Y632" s="5"/>
      <c r="Z632" s="5"/>
    </row>
    <row r="633" spans="1:26" ht="15.75" customHeight="1">
      <c r="A633" s="134"/>
      <c r="B633" s="135"/>
      <c r="C633" s="137"/>
      <c r="D633" s="458"/>
      <c r="E633" s="651"/>
      <c r="F633" s="98" t="s">
        <v>1222</v>
      </c>
      <c r="G633" s="98" t="s">
        <v>114</v>
      </c>
      <c r="H633" s="787" t="s">
        <v>1368</v>
      </c>
      <c r="I633" s="657"/>
      <c r="J633" s="651"/>
      <c r="K633" s="651"/>
      <c r="L633" s="651"/>
      <c r="M633" s="651"/>
      <c r="N633" s="651"/>
      <c r="O633" s="651"/>
      <c r="P633" s="51" t="s">
        <v>909</v>
      </c>
      <c r="Q633" s="5"/>
      <c r="R633" s="5"/>
      <c r="S633" s="5"/>
      <c r="T633" s="5"/>
      <c r="U633" s="5"/>
      <c r="V633" s="5"/>
      <c r="W633" s="5"/>
      <c r="X633" s="5"/>
      <c r="Y633" s="5"/>
      <c r="Z633" s="5"/>
    </row>
    <row r="634" spans="1:26" ht="21" customHeight="1">
      <c r="A634" s="134"/>
      <c r="B634" s="135"/>
      <c r="C634" s="137"/>
      <c r="D634" s="458"/>
      <c r="E634" s="651"/>
      <c r="F634" s="98" t="s">
        <v>1224</v>
      </c>
      <c r="G634" s="98" t="s">
        <v>114</v>
      </c>
      <c r="H634" s="788" t="s">
        <v>1371</v>
      </c>
      <c r="I634" s="657"/>
      <c r="J634" s="651"/>
      <c r="K634" s="651"/>
      <c r="L634" s="651"/>
      <c r="M634" s="651"/>
      <c r="N634" s="651"/>
      <c r="O634" s="651"/>
      <c r="P634" s="51" t="s">
        <v>1226</v>
      </c>
      <c r="Q634" s="5"/>
      <c r="R634" s="5"/>
      <c r="S634" s="5"/>
      <c r="T634" s="5"/>
      <c r="U634" s="5"/>
      <c r="V634" s="5"/>
      <c r="W634" s="5"/>
      <c r="X634" s="5"/>
      <c r="Y634" s="5"/>
      <c r="Z634" s="5"/>
    </row>
    <row r="635" spans="1:26" ht="21" customHeight="1">
      <c r="A635" s="134"/>
      <c r="B635" s="135"/>
      <c r="C635" s="137"/>
      <c r="D635" s="458"/>
      <c r="E635" s="651"/>
      <c r="F635" s="98" t="s">
        <v>1227</v>
      </c>
      <c r="G635" s="98" t="s">
        <v>114</v>
      </c>
      <c r="H635" s="787" t="s">
        <v>1372</v>
      </c>
      <c r="I635" s="657"/>
      <c r="J635" s="651"/>
      <c r="K635" s="651"/>
      <c r="L635" s="651"/>
      <c r="M635" s="651"/>
      <c r="N635" s="651"/>
      <c r="O635" s="651"/>
      <c r="P635" s="51" t="s">
        <v>909</v>
      </c>
      <c r="Q635" s="5"/>
      <c r="R635" s="5"/>
      <c r="S635" s="5"/>
      <c r="T635" s="5"/>
      <c r="U635" s="5"/>
      <c r="V635" s="5"/>
      <c r="W635" s="5"/>
      <c r="X635" s="5"/>
      <c r="Y635" s="5"/>
      <c r="Z635" s="5"/>
    </row>
    <row r="636" spans="1:26" ht="21" customHeight="1">
      <c r="A636" s="134"/>
      <c r="B636" s="135"/>
      <c r="C636" s="137"/>
      <c r="D636" s="458"/>
      <c r="E636" s="651"/>
      <c r="F636" s="98" t="s">
        <v>4</v>
      </c>
      <c r="G636" s="98" t="s">
        <v>114</v>
      </c>
      <c r="H636" s="788" t="s">
        <v>1373</v>
      </c>
      <c r="I636" s="657"/>
      <c r="J636" s="651"/>
      <c r="K636" s="651"/>
      <c r="L636" s="651"/>
      <c r="M636" s="651"/>
      <c r="N636" s="651"/>
      <c r="O636" s="651"/>
      <c r="P636" s="51" t="s">
        <v>1230</v>
      </c>
      <c r="Q636" s="5"/>
      <c r="R636" s="5"/>
      <c r="S636" s="5"/>
      <c r="T636" s="5"/>
      <c r="U636" s="5"/>
      <c r="V636" s="5"/>
      <c r="W636" s="5"/>
      <c r="X636" s="5"/>
      <c r="Y636" s="5"/>
      <c r="Z636" s="5"/>
    </row>
    <row r="637" spans="1:26" ht="36" customHeight="1">
      <c r="A637" s="134"/>
      <c r="B637" s="135"/>
      <c r="C637" s="137"/>
      <c r="D637" s="458"/>
      <c r="E637" s="651"/>
      <c r="F637" s="98" t="s">
        <v>915</v>
      </c>
      <c r="G637" s="98" t="s">
        <v>114</v>
      </c>
      <c r="H637" s="788" t="s">
        <v>1374</v>
      </c>
      <c r="I637" s="657"/>
      <c r="J637" s="651"/>
      <c r="K637" s="651"/>
      <c r="L637" s="651"/>
      <c r="M637" s="651"/>
      <c r="N637" s="651"/>
      <c r="O637" s="651"/>
      <c r="P637" s="51" t="s">
        <v>916</v>
      </c>
      <c r="Q637" s="5"/>
      <c r="R637" s="5"/>
      <c r="S637" s="5"/>
      <c r="T637" s="5"/>
      <c r="U637" s="5"/>
      <c r="V637" s="5"/>
      <c r="W637" s="5"/>
      <c r="X637" s="5"/>
      <c r="Y637" s="5"/>
      <c r="Z637" s="5"/>
    </row>
    <row r="638" spans="1:26" ht="21" customHeight="1">
      <c r="A638" s="134"/>
      <c r="B638" s="135"/>
      <c r="C638" s="137"/>
      <c r="D638" s="458"/>
      <c r="E638" s="651"/>
      <c r="F638" s="98" t="s">
        <v>1232</v>
      </c>
      <c r="G638" s="98" t="s">
        <v>114</v>
      </c>
      <c r="H638" s="788" t="s">
        <v>1375</v>
      </c>
      <c r="I638" s="657"/>
      <c r="J638" s="651"/>
      <c r="K638" s="651"/>
      <c r="L638" s="651"/>
      <c r="M638" s="651"/>
      <c r="N638" s="651"/>
      <c r="O638" s="651"/>
      <c r="P638" s="51" t="s">
        <v>1257</v>
      </c>
      <c r="Q638" s="5"/>
      <c r="R638" s="5"/>
      <c r="S638" s="5"/>
      <c r="T638" s="5"/>
      <c r="U638" s="5"/>
      <c r="V638" s="5"/>
      <c r="W638" s="5"/>
      <c r="X638" s="5"/>
      <c r="Y638" s="5"/>
      <c r="Z638" s="5"/>
    </row>
    <row r="639" spans="1:26" ht="45" customHeight="1">
      <c r="A639" s="134"/>
      <c r="B639" s="135"/>
      <c r="C639" s="137"/>
      <c r="D639" s="458"/>
      <c r="E639" s="651"/>
      <c r="F639" s="98" t="s">
        <v>1235</v>
      </c>
      <c r="G639" s="98" t="s">
        <v>114</v>
      </c>
      <c r="H639" s="788" t="s">
        <v>1376</v>
      </c>
      <c r="I639" s="657"/>
      <c r="J639" s="651"/>
      <c r="K639" s="651"/>
      <c r="L639" s="651"/>
      <c r="M639" s="651"/>
      <c r="N639" s="651"/>
      <c r="O639" s="651"/>
      <c r="P639" s="51" t="s">
        <v>967</v>
      </c>
      <c r="Q639" s="5"/>
      <c r="R639" s="5"/>
      <c r="S639" s="5"/>
      <c r="T639" s="5"/>
      <c r="U639" s="5"/>
      <c r="V639" s="5"/>
      <c r="W639" s="5"/>
      <c r="X639" s="5"/>
      <c r="Y639" s="5"/>
      <c r="Z639" s="5"/>
    </row>
    <row r="640" spans="1:26" ht="37.5" customHeight="1">
      <c r="A640" s="134"/>
      <c r="B640" s="135"/>
      <c r="C640" s="137"/>
      <c r="D640" s="458"/>
      <c r="E640" s="651"/>
      <c r="F640" s="462" t="s">
        <v>968</v>
      </c>
      <c r="G640" s="98" t="s">
        <v>114</v>
      </c>
      <c r="H640" s="800"/>
      <c r="I640" s="657"/>
      <c r="J640" s="651"/>
      <c r="K640" s="651"/>
      <c r="L640" s="651"/>
      <c r="M640" s="651"/>
      <c r="N640" s="651"/>
      <c r="O640" s="651"/>
      <c r="P640" s="51" t="s">
        <v>1237</v>
      </c>
      <c r="Q640" s="5"/>
      <c r="R640" s="5"/>
      <c r="S640" s="5"/>
      <c r="T640" s="5"/>
      <c r="U640" s="5"/>
      <c r="V640" s="5"/>
      <c r="W640" s="5"/>
      <c r="X640" s="5"/>
      <c r="Y640" s="5"/>
      <c r="Z640" s="5"/>
    </row>
    <row r="641" spans="1:26" ht="42.75" customHeight="1">
      <c r="A641" s="134"/>
      <c r="B641" s="135"/>
      <c r="C641" s="137"/>
      <c r="D641" s="458"/>
      <c r="E641" s="652"/>
      <c r="F641" s="61" t="s">
        <v>972</v>
      </c>
      <c r="G641" s="98" t="s">
        <v>114</v>
      </c>
      <c r="H641" s="787" t="s">
        <v>1377</v>
      </c>
      <c r="I641" s="657"/>
      <c r="J641" s="651"/>
      <c r="K641" s="651"/>
      <c r="L641" s="651"/>
      <c r="M641" s="778"/>
      <c r="N641" s="651"/>
      <c r="O641" s="651"/>
      <c r="P641" s="51" t="s">
        <v>1239</v>
      </c>
      <c r="Q641" s="5"/>
      <c r="R641" s="5"/>
      <c r="S641" s="5"/>
      <c r="T641" s="5"/>
      <c r="U641" s="5"/>
      <c r="V641" s="5"/>
      <c r="W641" s="5"/>
      <c r="X641" s="5"/>
      <c r="Y641" s="5"/>
      <c r="Z641" s="5"/>
    </row>
    <row r="642" spans="1:26" ht="30" customHeight="1">
      <c r="A642" s="481"/>
      <c r="B642" s="351"/>
      <c r="C642" s="460"/>
      <c r="D642" s="461"/>
      <c r="E642" s="28">
        <v>2</v>
      </c>
      <c r="F642" s="482" t="s">
        <v>1378</v>
      </c>
      <c r="G642" s="477"/>
      <c r="H642" s="477"/>
      <c r="I642" s="478"/>
      <c r="J642" s="476"/>
      <c r="K642" s="457"/>
      <c r="L642" s="457"/>
      <c r="M642" s="457"/>
      <c r="N642" s="244">
        <v>0</v>
      </c>
      <c r="O642" s="244"/>
      <c r="P642" s="476" t="s">
        <v>1379</v>
      </c>
      <c r="Q642" s="157"/>
      <c r="R642" s="157"/>
      <c r="S642" s="157"/>
      <c r="T642" s="157"/>
      <c r="U642" s="157"/>
      <c r="V642" s="157"/>
      <c r="W642" s="157"/>
      <c r="X642" s="157"/>
      <c r="Y642" s="157"/>
      <c r="Z642" s="157"/>
    </row>
    <row r="643" spans="1:26" ht="30" customHeight="1">
      <c r="A643" s="469"/>
      <c r="B643" s="351"/>
      <c r="C643" s="460"/>
      <c r="D643" s="461"/>
      <c r="E643" s="28" t="s">
        <v>251</v>
      </c>
      <c r="F643" s="482" t="s">
        <v>245</v>
      </c>
      <c r="G643" s="477"/>
      <c r="H643" s="477"/>
      <c r="I643" s="478"/>
      <c r="J643" s="476"/>
      <c r="K643" s="457"/>
      <c r="L643" s="457"/>
      <c r="M643" s="457"/>
      <c r="N643" s="244">
        <v>0</v>
      </c>
      <c r="O643" s="244"/>
      <c r="P643" s="444" t="s">
        <v>919</v>
      </c>
      <c r="Q643" s="157"/>
      <c r="R643" s="157"/>
      <c r="S643" s="157"/>
      <c r="T643" s="157"/>
      <c r="U643" s="157"/>
      <c r="V643" s="157"/>
      <c r="W643" s="157"/>
      <c r="X643" s="157"/>
      <c r="Y643" s="157"/>
      <c r="Z643" s="157"/>
    </row>
    <row r="644" spans="1:26" ht="30" customHeight="1">
      <c r="A644" s="469"/>
      <c r="B644" s="351"/>
      <c r="C644" s="460"/>
      <c r="D644" s="461"/>
      <c r="E644" s="407" t="s">
        <v>253</v>
      </c>
      <c r="F644" s="476" t="s">
        <v>246</v>
      </c>
      <c r="G644" s="477"/>
      <c r="H644" s="477"/>
      <c r="I644" s="483"/>
      <c r="J644" s="484"/>
      <c r="K644" s="28"/>
      <c r="L644" s="258"/>
      <c r="M644" s="356"/>
      <c r="N644" s="244">
        <f>SUM(N645:N654)</f>
        <v>15.12</v>
      </c>
      <c r="O644" s="244"/>
      <c r="P644" s="444" t="s">
        <v>924</v>
      </c>
      <c r="Q644" s="218"/>
      <c r="R644" s="218"/>
      <c r="S644" s="218"/>
      <c r="T644" s="218"/>
      <c r="U644" s="218"/>
      <c r="V644" s="218"/>
      <c r="W644" s="218"/>
      <c r="X644" s="218"/>
      <c r="Y644" s="218"/>
      <c r="Z644" s="218"/>
    </row>
    <row r="645" spans="1:26" ht="30.75" customHeight="1">
      <c r="A645" s="134"/>
      <c r="B645" s="135"/>
      <c r="C645" s="137"/>
      <c r="D645" s="458"/>
      <c r="E645" s="789" t="s">
        <v>237</v>
      </c>
      <c r="F645" s="14" t="s">
        <v>931</v>
      </c>
      <c r="G645" s="98" t="s">
        <v>114</v>
      </c>
      <c r="H645" s="787" t="s">
        <v>1380</v>
      </c>
      <c r="I645" s="657"/>
      <c r="J645" s="700" t="s">
        <v>1381</v>
      </c>
      <c r="K645" s="700" t="s">
        <v>1217</v>
      </c>
      <c r="L645" s="700">
        <v>1</v>
      </c>
      <c r="M645" s="807">
        <v>9.6</v>
      </c>
      <c r="N645" s="700">
        <f>L645*M645</f>
        <v>9.6</v>
      </c>
      <c r="O645" s="700"/>
      <c r="P645" s="51" t="s">
        <v>909</v>
      </c>
      <c r="Q645" s="5"/>
      <c r="R645" s="5"/>
      <c r="S645" s="5"/>
      <c r="T645" s="5"/>
      <c r="U645" s="5"/>
      <c r="V645" s="5"/>
      <c r="W645" s="5"/>
      <c r="X645" s="5"/>
      <c r="Y645" s="5"/>
      <c r="Z645" s="5"/>
    </row>
    <row r="646" spans="1:26" ht="21" customHeight="1">
      <c r="A646" s="134"/>
      <c r="B646" s="135"/>
      <c r="C646" s="137"/>
      <c r="D646" s="458"/>
      <c r="E646" s="651"/>
      <c r="F646" s="14" t="s">
        <v>922</v>
      </c>
      <c r="G646" s="98" t="s">
        <v>114</v>
      </c>
      <c r="H646" s="787" t="s">
        <v>935</v>
      </c>
      <c r="I646" s="657"/>
      <c r="J646" s="651"/>
      <c r="K646" s="651"/>
      <c r="L646" s="651"/>
      <c r="M646" s="651"/>
      <c r="N646" s="651"/>
      <c r="O646" s="651"/>
      <c r="P646" s="51" t="s">
        <v>909</v>
      </c>
      <c r="Q646" s="5"/>
      <c r="R646" s="5"/>
      <c r="S646" s="5"/>
      <c r="T646" s="5"/>
      <c r="U646" s="5"/>
      <c r="V646" s="5"/>
      <c r="W646" s="5"/>
      <c r="X646" s="5"/>
      <c r="Y646" s="5"/>
      <c r="Z646" s="5"/>
    </row>
    <row r="647" spans="1:26" ht="15.75" customHeight="1">
      <c r="A647" s="134"/>
      <c r="B647" s="135"/>
      <c r="C647" s="137"/>
      <c r="D647" s="458"/>
      <c r="E647" s="651"/>
      <c r="F647" s="14" t="s">
        <v>1218</v>
      </c>
      <c r="G647" s="98" t="s">
        <v>114</v>
      </c>
      <c r="H647" s="787" t="s">
        <v>1382</v>
      </c>
      <c r="I647" s="657"/>
      <c r="J647" s="651"/>
      <c r="K647" s="651"/>
      <c r="L647" s="651"/>
      <c r="M647" s="651"/>
      <c r="N647" s="651"/>
      <c r="O647" s="651"/>
      <c r="P647" s="51" t="s">
        <v>909</v>
      </c>
      <c r="Q647" s="5"/>
      <c r="R647" s="5"/>
      <c r="S647" s="5"/>
      <c r="T647" s="5"/>
      <c r="U647" s="5"/>
      <c r="V647" s="5"/>
      <c r="W647" s="5"/>
      <c r="X647" s="5"/>
      <c r="Y647" s="5"/>
      <c r="Z647" s="5"/>
    </row>
    <row r="648" spans="1:26" ht="15.75" customHeight="1">
      <c r="A648" s="134"/>
      <c r="B648" s="135"/>
      <c r="C648" s="137"/>
      <c r="D648" s="458"/>
      <c r="E648" s="651"/>
      <c r="F648" s="14" t="s">
        <v>1220</v>
      </c>
      <c r="G648" s="98" t="s">
        <v>114</v>
      </c>
      <c r="H648" s="787" t="s">
        <v>1383</v>
      </c>
      <c r="I648" s="657"/>
      <c r="J648" s="651"/>
      <c r="K648" s="651"/>
      <c r="L648" s="651"/>
      <c r="M648" s="651"/>
      <c r="N648" s="651"/>
      <c r="O648" s="651"/>
      <c r="P648" s="51" t="s">
        <v>909</v>
      </c>
      <c r="Q648" s="5"/>
      <c r="R648" s="5"/>
      <c r="S648" s="5"/>
      <c r="T648" s="5"/>
      <c r="U648" s="5"/>
      <c r="V648" s="5"/>
      <c r="W648" s="5"/>
      <c r="X648" s="5"/>
      <c r="Y648" s="5"/>
      <c r="Z648" s="5"/>
    </row>
    <row r="649" spans="1:26" ht="15.75" customHeight="1">
      <c r="A649" s="134"/>
      <c r="B649" s="135"/>
      <c r="C649" s="137"/>
      <c r="D649" s="458"/>
      <c r="E649" s="651"/>
      <c r="F649" s="14" t="s">
        <v>1222</v>
      </c>
      <c r="G649" s="98" t="s">
        <v>114</v>
      </c>
      <c r="H649" s="787" t="s">
        <v>1384</v>
      </c>
      <c r="I649" s="657"/>
      <c r="J649" s="651"/>
      <c r="K649" s="651"/>
      <c r="L649" s="651"/>
      <c r="M649" s="651"/>
      <c r="N649" s="651"/>
      <c r="O649" s="651"/>
      <c r="P649" s="51" t="s">
        <v>909</v>
      </c>
      <c r="Q649" s="5"/>
      <c r="R649" s="5"/>
      <c r="S649" s="5"/>
      <c r="T649" s="5"/>
      <c r="U649" s="5"/>
      <c r="V649" s="5"/>
      <c r="W649" s="5"/>
      <c r="X649" s="5"/>
      <c r="Y649" s="5"/>
      <c r="Z649" s="5"/>
    </row>
    <row r="650" spans="1:26" ht="21" customHeight="1">
      <c r="A650" s="134"/>
      <c r="B650" s="135"/>
      <c r="C650" s="137"/>
      <c r="D650" s="458"/>
      <c r="E650" s="651"/>
      <c r="F650" s="14" t="s">
        <v>1224</v>
      </c>
      <c r="G650" s="98" t="s">
        <v>114</v>
      </c>
      <c r="H650" s="788" t="s">
        <v>1385</v>
      </c>
      <c r="I650" s="657"/>
      <c r="J650" s="651"/>
      <c r="K650" s="651"/>
      <c r="L650" s="651"/>
      <c r="M650" s="651"/>
      <c r="N650" s="651"/>
      <c r="O650" s="651"/>
      <c r="P650" s="51" t="s">
        <v>1226</v>
      </c>
      <c r="Q650" s="5"/>
      <c r="R650" s="5"/>
      <c r="S650" s="5"/>
      <c r="T650" s="5"/>
      <c r="U650" s="5"/>
      <c r="V650" s="5"/>
      <c r="W650" s="5"/>
      <c r="X650" s="5"/>
      <c r="Y650" s="5"/>
      <c r="Z650" s="5"/>
    </row>
    <row r="651" spans="1:26" ht="21" customHeight="1">
      <c r="A651" s="134"/>
      <c r="B651" s="135"/>
      <c r="C651" s="137"/>
      <c r="D651" s="458"/>
      <c r="E651" s="651"/>
      <c r="F651" s="14" t="s">
        <v>1227</v>
      </c>
      <c r="G651" s="98" t="s">
        <v>114</v>
      </c>
      <c r="H651" s="787" t="s">
        <v>1386</v>
      </c>
      <c r="I651" s="657"/>
      <c r="J651" s="651"/>
      <c r="K651" s="651"/>
      <c r="L651" s="651"/>
      <c r="M651" s="651"/>
      <c r="N651" s="651"/>
      <c r="O651" s="651"/>
      <c r="P651" s="51" t="s">
        <v>909</v>
      </c>
      <c r="Q651" s="5"/>
      <c r="R651" s="5"/>
      <c r="S651" s="5"/>
      <c r="T651" s="5"/>
      <c r="U651" s="5"/>
      <c r="V651" s="5"/>
      <c r="W651" s="5"/>
      <c r="X651" s="5"/>
      <c r="Y651" s="5"/>
      <c r="Z651" s="5"/>
    </row>
    <row r="652" spans="1:26" ht="21" customHeight="1">
      <c r="A652" s="134"/>
      <c r="B652" s="135"/>
      <c r="C652" s="137"/>
      <c r="D652" s="458"/>
      <c r="E652" s="651"/>
      <c r="F652" s="14" t="s">
        <v>4</v>
      </c>
      <c r="G652" s="98" t="s">
        <v>114</v>
      </c>
      <c r="H652" s="788" t="s">
        <v>1387</v>
      </c>
      <c r="I652" s="657"/>
      <c r="J652" s="651"/>
      <c r="K652" s="651"/>
      <c r="L652" s="651"/>
      <c r="M652" s="651"/>
      <c r="N652" s="651"/>
      <c r="O652" s="651"/>
      <c r="P652" s="51" t="s">
        <v>1230</v>
      </c>
      <c r="Q652" s="5"/>
      <c r="R652" s="5"/>
      <c r="S652" s="5"/>
      <c r="T652" s="5"/>
      <c r="U652" s="5"/>
      <c r="V652" s="5"/>
      <c r="W652" s="5"/>
      <c r="X652" s="5"/>
      <c r="Y652" s="5"/>
      <c r="Z652" s="5"/>
    </row>
    <row r="653" spans="1:26" ht="36" customHeight="1">
      <c r="A653" s="134"/>
      <c r="B653" s="135"/>
      <c r="C653" s="137"/>
      <c r="D653" s="485"/>
      <c r="E653" s="651"/>
      <c r="F653" s="14" t="s">
        <v>915</v>
      </c>
      <c r="G653" s="98" t="s">
        <v>114</v>
      </c>
      <c r="H653" s="788" t="s">
        <v>1388</v>
      </c>
      <c r="I653" s="657"/>
      <c r="J653" s="651"/>
      <c r="K653" s="651"/>
      <c r="L653" s="651"/>
      <c r="M653" s="778"/>
      <c r="N653" s="651"/>
      <c r="O653" s="651"/>
      <c r="P653" s="51" t="s">
        <v>916</v>
      </c>
      <c r="Q653" s="5"/>
      <c r="R653" s="5"/>
      <c r="S653" s="5"/>
      <c r="T653" s="5"/>
      <c r="U653" s="5"/>
      <c r="V653" s="5"/>
      <c r="W653" s="5"/>
      <c r="X653" s="5"/>
      <c r="Y653" s="5"/>
      <c r="Z653" s="5"/>
    </row>
    <row r="654" spans="1:26" ht="28.5" customHeight="1">
      <c r="A654" s="134"/>
      <c r="B654" s="135"/>
      <c r="C654" s="137"/>
      <c r="D654" s="458"/>
      <c r="E654" s="789" t="s">
        <v>243</v>
      </c>
      <c r="F654" s="14" t="s">
        <v>931</v>
      </c>
      <c r="G654" s="98" t="s">
        <v>114</v>
      </c>
      <c r="H654" s="787" t="s">
        <v>1389</v>
      </c>
      <c r="I654" s="657"/>
      <c r="J654" s="700" t="s">
        <v>1390</v>
      </c>
      <c r="K654" s="700" t="s">
        <v>1217</v>
      </c>
      <c r="L654" s="700">
        <v>1</v>
      </c>
      <c r="M654" s="807">
        <v>5.52</v>
      </c>
      <c r="N654" s="700">
        <f>L654*M654</f>
        <v>5.52</v>
      </c>
      <c r="O654" s="700"/>
      <c r="P654" s="51" t="s">
        <v>909</v>
      </c>
      <c r="Q654" s="5"/>
      <c r="R654" s="5"/>
      <c r="S654" s="5"/>
      <c r="T654" s="5"/>
      <c r="U654" s="5"/>
      <c r="V654" s="5"/>
      <c r="W654" s="5"/>
      <c r="X654" s="5"/>
      <c r="Y654" s="5"/>
      <c r="Z654" s="5"/>
    </row>
    <row r="655" spans="1:26" ht="21" customHeight="1">
      <c r="A655" s="134"/>
      <c r="B655" s="135"/>
      <c r="C655" s="137"/>
      <c r="D655" s="458"/>
      <c r="E655" s="651"/>
      <c r="F655" s="14" t="s">
        <v>922</v>
      </c>
      <c r="G655" s="98" t="s">
        <v>114</v>
      </c>
      <c r="H655" s="787" t="s">
        <v>935</v>
      </c>
      <c r="I655" s="657"/>
      <c r="J655" s="651"/>
      <c r="K655" s="651"/>
      <c r="L655" s="651"/>
      <c r="M655" s="651"/>
      <c r="N655" s="651"/>
      <c r="O655" s="651"/>
      <c r="P655" s="51" t="s">
        <v>909</v>
      </c>
      <c r="Q655" s="5"/>
      <c r="R655" s="5"/>
      <c r="S655" s="5"/>
      <c r="T655" s="5"/>
      <c r="U655" s="5"/>
      <c r="V655" s="5"/>
      <c r="W655" s="5"/>
      <c r="X655" s="5"/>
      <c r="Y655" s="5"/>
      <c r="Z655" s="5"/>
    </row>
    <row r="656" spans="1:26" ht="15.75" customHeight="1">
      <c r="A656" s="134"/>
      <c r="B656" s="135"/>
      <c r="C656" s="137"/>
      <c r="D656" s="458"/>
      <c r="E656" s="651"/>
      <c r="F656" s="14" t="s">
        <v>1218</v>
      </c>
      <c r="G656" s="98" t="s">
        <v>114</v>
      </c>
      <c r="H656" s="787" t="s">
        <v>1391</v>
      </c>
      <c r="I656" s="657"/>
      <c r="J656" s="651"/>
      <c r="K656" s="651"/>
      <c r="L656" s="651"/>
      <c r="M656" s="651"/>
      <c r="N656" s="651"/>
      <c r="O656" s="651"/>
      <c r="P656" s="51" t="s">
        <v>909</v>
      </c>
      <c r="Q656" s="5"/>
      <c r="R656" s="5"/>
      <c r="S656" s="5"/>
      <c r="T656" s="5"/>
      <c r="U656" s="5"/>
      <c r="V656" s="5"/>
      <c r="W656" s="5"/>
      <c r="X656" s="5"/>
      <c r="Y656" s="5"/>
      <c r="Z656" s="5"/>
    </row>
    <row r="657" spans="1:26" ht="15.75" customHeight="1">
      <c r="A657" s="134"/>
      <c r="B657" s="135"/>
      <c r="C657" s="137"/>
      <c r="D657" s="458"/>
      <c r="E657" s="651"/>
      <c r="F657" s="14" t="s">
        <v>1220</v>
      </c>
      <c r="G657" s="98" t="s">
        <v>114</v>
      </c>
      <c r="H657" s="787" t="s">
        <v>1392</v>
      </c>
      <c r="I657" s="657"/>
      <c r="J657" s="651"/>
      <c r="K657" s="651"/>
      <c r="L657" s="651"/>
      <c r="M657" s="651"/>
      <c r="N657" s="651"/>
      <c r="O657" s="651"/>
      <c r="P657" s="51" t="s">
        <v>909</v>
      </c>
      <c r="Q657" s="5"/>
      <c r="R657" s="5"/>
      <c r="S657" s="5"/>
      <c r="T657" s="5"/>
      <c r="U657" s="5"/>
      <c r="V657" s="5"/>
      <c r="W657" s="5"/>
      <c r="X657" s="5"/>
      <c r="Y657" s="5"/>
      <c r="Z657" s="5"/>
    </row>
    <row r="658" spans="1:26" ht="15.75" customHeight="1">
      <c r="A658" s="134"/>
      <c r="B658" s="135"/>
      <c r="C658" s="137"/>
      <c r="D658" s="458"/>
      <c r="E658" s="651"/>
      <c r="F658" s="14" t="s">
        <v>1222</v>
      </c>
      <c r="G658" s="98" t="s">
        <v>114</v>
      </c>
      <c r="H658" s="787" t="s">
        <v>1393</v>
      </c>
      <c r="I658" s="657"/>
      <c r="J658" s="651"/>
      <c r="K658" s="651"/>
      <c r="L658" s="651"/>
      <c r="M658" s="651"/>
      <c r="N658" s="651"/>
      <c r="O658" s="651"/>
      <c r="P658" s="51" t="s">
        <v>909</v>
      </c>
      <c r="Q658" s="5"/>
      <c r="R658" s="5"/>
      <c r="S658" s="5"/>
      <c r="T658" s="5"/>
      <c r="U658" s="5"/>
      <c r="V658" s="5"/>
      <c r="W658" s="5"/>
      <c r="X658" s="5"/>
      <c r="Y658" s="5"/>
      <c r="Z658" s="5"/>
    </row>
    <row r="659" spans="1:26" ht="21" customHeight="1">
      <c r="A659" s="134"/>
      <c r="B659" s="135"/>
      <c r="C659" s="137"/>
      <c r="D659" s="458"/>
      <c r="E659" s="651"/>
      <c r="F659" s="14" t="s">
        <v>1224</v>
      </c>
      <c r="G659" s="98" t="s">
        <v>114</v>
      </c>
      <c r="H659" s="788" t="s">
        <v>1394</v>
      </c>
      <c r="I659" s="657"/>
      <c r="J659" s="651"/>
      <c r="K659" s="651"/>
      <c r="L659" s="651"/>
      <c r="M659" s="651"/>
      <c r="N659" s="651"/>
      <c r="O659" s="651"/>
      <c r="P659" s="51" t="s">
        <v>1226</v>
      </c>
      <c r="Q659" s="5"/>
      <c r="R659" s="5"/>
      <c r="S659" s="5"/>
      <c r="T659" s="5"/>
      <c r="U659" s="5"/>
      <c r="V659" s="5"/>
      <c r="W659" s="5"/>
      <c r="X659" s="5"/>
      <c r="Y659" s="5"/>
      <c r="Z659" s="5"/>
    </row>
    <row r="660" spans="1:26" ht="21" customHeight="1">
      <c r="A660" s="134"/>
      <c r="B660" s="135"/>
      <c r="C660" s="137"/>
      <c r="D660" s="458"/>
      <c r="E660" s="651"/>
      <c r="F660" s="14" t="s">
        <v>1227</v>
      </c>
      <c r="G660" s="98" t="s">
        <v>114</v>
      </c>
      <c r="H660" s="787" t="s">
        <v>1395</v>
      </c>
      <c r="I660" s="657"/>
      <c r="J660" s="651"/>
      <c r="K660" s="651"/>
      <c r="L660" s="651"/>
      <c r="M660" s="651"/>
      <c r="N660" s="651"/>
      <c r="O660" s="651"/>
      <c r="P660" s="51" t="s">
        <v>909</v>
      </c>
      <c r="Q660" s="5"/>
      <c r="R660" s="5"/>
      <c r="S660" s="5"/>
      <c r="T660" s="5"/>
      <c r="U660" s="5"/>
      <c r="V660" s="5"/>
      <c r="W660" s="5"/>
      <c r="X660" s="5"/>
      <c r="Y660" s="5"/>
      <c r="Z660" s="5"/>
    </row>
    <row r="661" spans="1:26" ht="21" customHeight="1">
      <c r="A661" s="134"/>
      <c r="B661" s="135"/>
      <c r="C661" s="137"/>
      <c r="D661" s="458"/>
      <c r="E661" s="651"/>
      <c r="F661" s="14" t="s">
        <v>4</v>
      </c>
      <c r="G661" s="98" t="s">
        <v>114</v>
      </c>
      <c r="H661" s="788" t="s">
        <v>1396</v>
      </c>
      <c r="I661" s="657"/>
      <c r="J661" s="651"/>
      <c r="K661" s="651"/>
      <c r="L661" s="651"/>
      <c r="M661" s="651"/>
      <c r="N661" s="651"/>
      <c r="O661" s="651"/>
      <c r="P661" s="51" t="s">
        <v>1230</v>
      </c>
      <c r="Q661" s="5"/>
      <c r="R661" s="5"/>
      <c r="S661" s="5"/>
      <c r="T661" s="5"/>
      <c r="U661" s="5"/>
      <c r="V661" s="5"/>
      <c r="W661" s="5"/>
      <c r="X661" s="5"/>
      <c r="Y661" s="5"/>
      <c r="Z661" s="5"/>
    </row>
    <row r="662" spans="1:26" ht="39" customHeight="1">
      <c r="A662" s="134"/>
      <c r="B662" s="135"/>
      <c r="C662" s="137"/>
      <c r="D662" s="485"/>
      <c r="E662" s="651"/>
      <c r="F662" s="14" t="s">
        <v>915</v>
      </c>
      <c r="G662" s="98" t="s">
        <v>114</v>
      </c>
      <c r="H662" s="788" t="s">
        <v>1397</v>
      </c>
      <c r="I662" s="657"/>
      <c r="J662" s="651"/>
      <c r="K662" s="651"/>
      <c r="L662" s="651"/>
      <c r="M662" s="778"/>
      <c r="N662" s="651"/>
      <c r="O662" s="651"/>
      <c r="P662" s="51" t="s">
        <v>916</v>
      </c>
      <c r="Q662" s="5"/>
      <c r="R662" s="5"/>
      <c r="S662" s="5"/>
      <c r="T662" s="5"/>
      <c r="U662" s="5"/>
      <c r="V662" s="5"/>
      <c r="W662" s="5"/>
      <c r="X662" s="5"/>
      <c r="Y662" s="5"/>
      <c r="Z662" s="5"/>
    </row>
    <row r="663" spans="1:26" ht="30" customHeight="1">
      <c r="A663" s="469"/>
      <c r="B663" s="351"/>
      <c r="C663" s="460"/>
      <c r="D663" s="475" t="s">
        <v>39</v>
      </c>
      <c r="E663" s="797" t="s">
        <v>264</v>
      </c>
      <c r="F663" s="654"/>
      <c r="G663" s="654"/>
      <c r="H663" s="654"/>
      <c r="I663" s="657"/>
      <c r="J663" s="452"/>
      <c r="K663" s="286"/>
      <c r="L663" s="286"/>
      <c r="M663" s="286"/>
      <c r="N663" s="238">
        <f>N664+N665</f>
        <v>0</v>
      </c>
      <c r="O663" s="238"/>
      <c r="P663" s="444"/>
      <c r="Q663" s="157"/>
      <c r="R663" s="157"/>
      <c r="S663" s="157"/>
      <c r="T663" s="157"/>
      <c r="U663" s="157"/>
      <c r="V663" s="157"/>
      <c r="W663" s="157"/>
      <c r="X663" s="157"/>
      <c r="Y663" s="157"/>
      <c r="Z663" s="157"/>
    </row>
    <row r="664" spans="1:26" ht="30" customHeight="1">
      <c r="A664" s="469"/>
      <c r="B664" s="351"/>
      <c r="C664" s="460"/>
      <c r="D664" s="461"/>
      <c r="E664" s="28" t="s">
        <v>239</v>
      </c>
      <c r="F664" s="476" t="s">
        <v>1398</v>
      </c>
      <c r="G664" s="477"/>
      <c r="H664" s="477"/>
      <c r="I664" s="478"/>
      <c r="J664" s="476"/>
      <c r="K664" s="457"/>
      <c r="L664" s="457"/>
      <c r="M664" s="457"/>
      <c r="N664" s="244">
        <v>0</v>
      </c>
      <c r="O664" s="244"/>
      <c r="P664" s="444" t="s">
        <v>924</v>
      </c>
      <c r="Q664" s="157"/>
      <c r="R664" s="157"/>
      <c r="S664" s="157"/>
      <c r="T664" s="157"/>
      <c r="U664" s="157"/>
      <c r="V664" s="157"/>
      <c r="W664" s="157"/>
      <c r="X664" s="157"/>
      <c r="Y664" s="157"/>
      <c r="Z664" s="157"/>
    </row>
    <row r="665" spans="1:26" ht="30" customHeight="1">
      <c r="A665" s="469"/>
      <c r="B665" s="351"/>
      <c r="C665" s="460"/>
      <c r="D665" s="461"/>
      <c r="E665" s="407" t="s">
        <v>241</v>
      </c>
      <c r="F665" s="476" t="s">
        <v>246</v>
      </c>
      <c r="G665" s="477"/>
      <c r="H665" s="477"/>
      <c r="I665" s="478"/>
      <c r="J665" s="484"/>
      <c r="K665" s="28"/>
      <c r="L665" s="258"/>
      <c r="M665" s="356"/>
      <c r="N665" s="244">
        <v>0</v>
      </c>
      <c r="O665" s="244"/>
      <c r="P665" s="444" t="s">
        <v>1399</v>
      </c>
      <c r="Q665" s="157"/>
      <c r="R665" s="157"/>
      <c r="S665" s="157"/>
      <c r="T665" s="157"/>
      <c r="U665" s="157"/>
      <c r="V665" s="157"/>
      <c r="W665" s="157"/>
      <c r="X665" s="157"/>
      <c r="Y665" s="157"/>
      <c r="Z665" s="157"/>
    </row>
    <row r="666" spans="1:26" ht="38.25" customHeight="1">
      <c r="A666" s="138"/>
      <c r="B666" s="135"/>
      <c r="C666" s="160"/>
      <c r="D666" s="475" t="s">
        <v>41</v>
      </c>
      <c r="E666" s="797" t="s">
        <v>265</v>
      </c>
      <c r="F666" s="654"/>
      <c r="G666" s="654"/>
      <c r="H666" s="654"/>
      <c r="I666" s="657"/>
      <c r="J666" s="452"/>
      <c r="K666" s="286"/>
      <c r="L666" s="286"/>
      <c r="M666" s="286"/>
      <c r="N666" s="238">
        <f>N667+N668</f>
        <v>0</v>
      </c>
      <c r="O666" s="238"/>
      <c r="P666" s="51"/>
      <c r="Q666" s="5"/>
      <c r="R666" s="5"/>
      <c r="S666" s="5"/>
      <c r="T666" s="5"/>
      <c r="U666" s="5"/>
      <c r="V666" s="5"/>
      <c r="W666" s="5"/>
      <c r="X666" s="5"/>
      <c r="Y666" s="5"/>
      <c r="Z666" s="5"/>
    </row>
    <row r="667" spans="1:26" ht="30" customHeight="1">
      <c r="A667" s="469"/>
      <c r="B667" s="351"/>
      <c r="C667" s="460"/>
      <c r="D667" s="461"/>
      <c r="E667" s="28" t="s">
        <v>239</v>
      </c>
      <c r="F667" s="476" t="s">
        <v>245</v>
      </c>
      <c r="G667" s="477"/>
      <c r="H667" s="477"/>
      <c r="I667" s="478"/>
      <c r="J667" s="476"/>
      <c r="K667" s="457"/>
      <c r="L667" s="457"/>
      <c r="M667" s="457"/>
      <c r="N667" s="244">
        <v>0</v>
      </c>
      <c r="O667" s="244"/>
      <c r="P667" s="444" t="s">
        <v>1399</v>
      </c>
      <c r="Q667" s="157"/>
      <c r="R667" s="157"/>
      <c r="S667" s="157"/>
      <c r="T667" s="157"/>
      <c r="U667" s="157"/>
      <c r="V667" s="157"/>
      <c r="W667" s="157"/>
      <c r="X667" s="157"/>
      <c r="Y667" s="157"/>
      <c r="Z667" s="157"/>
    </row>
    <row r="668" spans="1:26" ht="30" customHeight="1">
      <c r="A668" s="469"/>
      <c r="B668" s="351"/>
      <c r="C668" s="460"/>
      <c r="D668" s="461"/>
      <c r="E668" s="407" t="s">
        <v>241</v>
      </c>
      <c r="F668" s="476" t="s">
        <v>246</v>
      </c>
      <c r="G668" s="477"/>
      <c r="H668" s="477"/>
      <c r="I668" s="478"/>
      <c r="J668" s="484"/>
      <c r="K668" s="28"/>
      <c r="L668" s="258"/>
      <c r="M668" s="356"/>
      <c r="N668" s="244">
        <v>0</v>
      </c>
      <c r="O668" s="244"/>
      <c r="P668" s="444" t="s">
        <v>1400</v>
      </c>
      <c r="Q668" s="157"/>
      <c r="R668" s="157"/>
      <c r="S668" s="157"/>
      <c r="T668" s="157"/>
      <c r="U668" s="157"/>
      <c r="V668" s="157"/>
      <c r="W668" s="157"/>
      <c r="X668" s="157"/>
      <c r="Y668" s="157"/>
      <c r="Z668" s="157"/>
    </row>
    <row r="669" spans="1:26" ht="38.25" customHeight="1">
      <c r="A669" s="469"/>
      <c r="B669" s="351"/>
      <c r="C669" s="460"/>
      <c r="D669" s="475" t="s">
        <v>43</v>
      </c>
      <c r="E669" s="797" t="s">
        <v>267</v>
      </c>
      <c r="F669" s="654"/>
      <c r="G669" s="654"/>
      <c r="H669" s="654"/>
      <c r="I669" s="657"/>
      <c r="J669" s="452"/>
      <c r="K669" s="286"/>
      <c r="L669" s="286"/>
      <c r="M669" s="286"/>
      <c r="N669" s="238">
        <f>N670+N671</f>
        <v>0</v>
      </c>
      <c r="O669" s="238"/>
      <c r="P669" s="444"/>
      <c r="Q669" s="157"/>
      <c r="R669" s="157"/>
      <c r="S669" s="157"/>
      <c r="T669" s="157"/>
      <c r="U669" s="157"/>
      <c r="V669" s="157"/>
      <c r="W669" s="157"/>
      <c r="X669" s="157"/>
      <c r="Y669" s="157"/>
      <c r="Z669" s="157"/>
    </row>
    <row r="670" spans="1:26" ht="30" customHeight="1">
      <c r="A670" s="469"/>
      <c r="B670" s="351"/>
      <c r="C670" s="460"/>
      <c r="D670" s="461"/>
      <c r="E670" s="28" t="s">
        <v>239</v>
      </c>
      <c r="F670" s="476" t="s">
        <v>245</v>
      </c>
      <c r="G670" s="477"/>
      <c r="H670" s="477"/>
      <c r="I670" s="478"/>
      <c r="J670" s="476"/>
      <c r="K670" s="457"/>
      <c r="L670" s="457"/>
      <c r="M670" s="457"/>
      <c r="N670" s="244">
        <v>0</v>
      </c>
      <c r="O670" s="244"/>
      <c r="P670" s="444" t="s">
        <v>924</v>
      </c>
      <c r="Q670" s="157"/>
      <c r="R670" s="157"/>
      <c r="S670" s="157"/>
      <c r="T670" s="157"/>
      <c r="U670" s="157"/>
      <c r="V670" s="157"/>
      <c r="W670" s="157"/>
      <c r="X670" s="157"/>
      <c r="Y670" s="157"/>
      <c r="Z670" s="157"/>
    </row>
    <row r="671" spans="1:26" ht="30" customHeight="1">
      <c r="A671" s="469"/>
      <c r="B671" s="351"/>
      <c r="C671" s="460"/>
      <c r="D671" s="461"/>
      <c r="E671" s="407" t="s">
        <v>241</v>
      </c>
      <c r="F671" s="476" t="s">
        <v>246</v>
      </c>
      <c r="G671" s="477"/>
      <c r="H671" s="477"/>
      <c r="I671" s="478"/>
      <c r="J671" s="484"/>
      <c r="K671" s="28"/>
      <c r="L671" s="258"/>
      <c r="M671" s="356"/>
      <c r="N671" s="244">
        <v>0</v>
      </c>
      <c r="O671" s="244"/>
      <c r="P671" s="444" t="s">
        <v>1399</v>
      </c>
      <c r="Q671" s="157"/>
      <c r="R671" s="157"/>
      <c r="S671" s="157"/>
      <c r="T671" s="157"/>
      <c r="U671" s="157"/>
      <c r="V671" s="157"/>
      <c r="W671" s="157"/>
      <c r="X671" s="157"/>
      <c r="Y671" s="157"/>
      <c r="Z671" s="157"/>
    </row>
    <row r="672" spans="1:26" ht="37.5" customHeight="1">
      <c r="A672" s="437"/>
      <c r="B672" s="351"/>
      <c r="C672" s="486"/>
      <c r="D672" s="237" t="s">
        <v>52</v>
      </c>
      <c r="E672" s="797" t="s">
        <v>1401</v>
      </c>
      <c r="F672" s="654"/>
      <c r="G672" s="654"/>
      <c r="H672" s="654"/>
      <c r="I672" s="657"/>
      <c r="J672" s="452"/>
      <c r="K672" s="234"/>
      <c r="L672" s="255"/>
      <c r="M672" s="286"/>
      <c r="N672" s="238">
        <v>0</v>
      </c>
      <c r="O672" s="238"/>
      <c r="P672" s="467" t="s">
        <v>1402</v>
      </c>
      <c r="Q672" s="157"/>
      <c r="R672" s="157"/>
      <c r="S672" s="157"/>
      <c r="T672" s="157"/>
      <c r="U672" s="157"/>
      <c r="V672" s="157"/>
      <c r="W672" s="157"/>
      <c r="X672" s="157"/>
      <c r="Y672" s="157"/>
      <c r="Z672" s="157"/>
    </row>
    <row r="673" spans="1:26" ht="44.25" customHeight="1">
      <c r="A673" s="453"/>
      <c r="B673" s="351"/>
      <c r="C673" s="487" t="s">
        <v>144</v>
      </c>
      <c r="D673" s="799" t="s">
        <v>1403</v>
      </c>
      <c r="E673" s="654"/>
      <c r="F673" s="654"/>
      <c r="G673" s="654"/>
      <c r="H673" s="654"/>
      <c r="I673" s="657"/>
      <c r="J673" s="488"/>
      <c r="K673" s="489"/>
      <c r="L673" s="490"/>
      <c r="M673" s="491"/>
      <c r="N673" s="487">
        <f>SUM(N674:N678)</f>
        <v>2</v>
      </c>
      <c r="O673" s="487"/>
      <c r="P673" s="467" t="s">
        <v>1404</v>
      </c>
      <c r="Q673" s="218"/>
      <c r="R673" s="218"/>
      <c r="S673" s="218"/>
      <c r="T673" s="218"/>
      <c r="U673" s="218"/>
      <c r="V673" s="218"/>
      <c r="W673" s="218"/>
      <c r="X673" s="218"/>
      <c r="Y673" s="218"/>
      <c r="Z673" s="218"/>
    </row>
    <row r="674" spans="1:26" ht="33" customHeight="1">
      <c r="A674" s="134"/>
      <c r="B674" s="135"/>
      <c r="C674" s="137"/>
      <c r="D674" s="458"/>
      <c r="E674" s="789" t="s">
        <v>239</v>
      </c>
      <c r="F674" s="14" t="s">
        <v>1405</v>
      </c>
      <c r="G674" s="98" t="s">
        <v>114</v>
      </c>
      <c r="H674" s="787" t="s">
        <v>1406</v>
      </c>
      <c r="I674" s="657"/>
      <c r="J674" s="777">
        <v>41608</v>
      </c>
      <c r="K674" s="700" t="s">
        <v>1407</v>
      </c>
      <c r="L674" s="700">
        <v>1</v>
      </c>
      <c r="M674" s="807">
        <v>2</v>
      </c>
      <c r="N674" s="700">
        <f>L674*M674</f>
        <v>2</v>
      </c>
      <c r="O674" s="700"/>
      <c r="P674" s="51" t="s">
        <v>909</v>
      </c>
      <c r="Q674" s="5"/>
      <c r="R674" s="5"/>
      <c r="S674" s="5"/>
      <c r="T674" s="5"/>
      <c r="U674" s="5"/>
      <c r="V674" s="5"/>
      <c r="W674" s="5"/>
      <c r="X674" s="5"/>
      <c r="Y674" s="5"/>
      <c r="Z674" s="5"/>
    </row>
    <row r="675" spans="1:26" ht="32.25" customHeight="1">
      <c r="A675" s="134"/>
      <c r="B675" s="135"/>
      <c r="C675" s="137"/>
      <c r="D675" s="458"/>
      <c r="E675" s="651"/>
      <c r="F675" s="14" t="s">
        <v>922</v>
      </c>
      <c r="G675" s="98" t="s">
        <v>114</v>
      </c>
      <c r="H675" s="787" t="s">
        <v>935</v>
      </c>
      <c r="I675" s="657"/>
      <c r="J675" s="651"/>
      <c r="K675" s="651"/>
      <c r="L675" s="651"/>
      <c r="M675" s="651"/>
      <c r="N675" s="651"/>
      <c r="O675" s="651"/>
      <c r="P675" s="51" t="s">
        <v>909</v>
      </c>
      <c r="Q675" s="5"/>
      <c r="R675" s="5"/>
      <c r="S675" s="5"/>
      <c r="T675" s="5"/>
      <c r="U675" s="5"/>
      <c r="V675" s="5"/>
      <c r="W675" s="5"/>
      <c r="X675" s="5"/>
      <c r="Y675" s="5"/>
      <c r="Z675" s="5"/>
    </row>
    <row r="676" spans="1:26" ht="21" customHeight="1">
      <c r="A676" s="134"/>
      <c r="B676" s="135"/>
      <c r="C676" s="137"/>
      <c r="D676" s="458"/>
      <c r="E676" s="651"/>
      <c r="F676" s="14" t="s">
        <v>4</v>
      </c>
      <c r="G676" s="98" t="s">
        <v>114</v>
      </c>
      <c r="H676" s="788" t="s">
        <v>1408</v>
      </c>
      <c r="I676" s="657"/>
      <c r="J676" s="651"/>
      <c r="K676" s="651"/>
      <c r="L676" s="651"/>
      <c r="M676" s="651"/>
      <c r="N676" s="651"/>
      <c r="O676" s="651"/>
      <c r="P676" s="51" t="s">
        <v>1409</v>
      </c>
      <c r="Q676" s="5"/>
      <c r="R676" s="5"/>
      <c r="S676" s="5"/>
      <c r="T676" s="5"/>
      <c r="U676" s="5"/>
      <c r="V676" s="5"/>
      <c r="W676" s="5"/>
      <c r="X676" s="5"/>
      <c r="Y676" s="5"/>
      <c r="Z676" s="5"/>
    </row>
    <row r="677" spans="1:26" ht="44.25" customHeight="1">
      <c r="A677" s="134"/>
      <c r="B677" s="135"/>
      <c r="C677" s="137"/>
      <c r="D677" s="458"/>
      <c r="E677" s="651"/>
      <c r="F677" s="14" t="s">
        <v>915</v>
      </c>
      <c r="G677" s="98" t="s">
        <v>114</v>
      </c>
      <c r="H677" s="788" t="s">
        <v>1410</v>
      </c>
      <c r="I677" s="657"/>
      <c r="J677" s="651"/>
      <c r="K677" s="651"/>
      <c r="L677" s="651"/>
      <c r="M677" s="651"/>
      <c r="N677" s="651"/>
      <c r="O677" s="651"/>
      <c r="P677" s="51" t="s">
        <v>916</v>
      </c>
      <c r="Q677" s="5"/>
      <c r="R677" s="5"/>
      <c r="S677" s="5"/>
      <c r="T677" s="5"/>
      <c r="U677" s="5"/>
      <c r="V677" s="5"/>
      <c r="W677" s="5"/>
      <c r="X677" s="5"/>
      <c r="Y677" s="5"/>
      <c r="Z677" s="5"/>
    </row>
    <row r="678" spans="1:26" ht="42" customHeight="1">
      <c r="A678" s="134"/>
      <c r="B678" s="135"/>
      <c r="C678" s="137"/>
      <c r="D678" s="485"/>
      <c r="E678" s="220"/>
      <c r="F678" s="14" t="s">
        <v>1411</v>
      </c>
      <c r="G678" s="98" t="s">
        <v>114</v>
      </c>
      <c r="H678" s="787" t="s">
        <v>1412</v>
      </c>
      <c r="I678" s="657"/>
      <c r="J678" s="652"/>
      <c r="K678" s="652"/>
      <c r="L678" s="652"/>
      <c r="M678" s="652"/>
      <c r="N678" s="652"/>
      <c r="O678" s="652"/>
      <c r="P678" s="51" t="s">
        <v>1413</v>
      </c>
      <c r="Q678" s="5"/>
      <c r="R678" s="5"/>
      <c r="S678" s="5"/>
      <c r="T678" s="5"/>
      <c r="U678" s="5"/>
      <c r="V678" s="5"/>
      <c r="W678" s="5"/>
      <c r="X678" s="5"/>
      <c r="Y678" s="5"/>
      <c r="Z678" s="5"/>
    </row>
    <row r="679" spans="1:26" ht="32.25" customHeight="1">
      <c r="A679" s="437"/>
      <c r="B679" s="492" t="s">
        <v>171</v>
      </c>
      <c r="C679" s="813" t="s">
        <v>271</v>
      </c>
      <c r="D679" s="654"/>
      <c r="E679" s="654"/>
      <c r="F679" s="654"/>
      <c r="G679" s="654"/>
      <c r="H679" s="654"/>
      <c r="I679" s="657"/>
      <c r="J679" s="439"/>
      <c r="K679" s="440"/>
      <c r="L679" s="441"/>
      <c r="M679" s="442"/>
      <c r="N679" s="443">
        <v>0</v>
      </c>
      <c r="O679" s="443"/>
      <c r="P679" s="444" t="s">
        <v>919</v>
      </c>
      <c r="Q679" s="157"/>
      <c r="R679" s="157"/>
      <c r="S679" s="157"/>
      <c r="T679" s="157"/>
      <c r="U679" s="157"/>
      <c r="V679" s="157"/>
      <c r="W679" s="157"/>
      <c r="X679" s="157"/>
      <c r="Y679" s="157"/>
      <c r="Z679" s="157"/>
    </row>
    <row r="680" spans="1:26" ht="31.5" customHeight="1">
      <c r="A680" s="134"/>
      <c r="B680" s="125"/>
      <c r="C680" s="12"/>
      <c r="D680" s="797" t="s">
        <v>963</v>
      </c>
      <c r="E680" s="654"/>
      <c r="F680" s="654"/>
      <c r="G680" s="654"/>
      <c r="H680" s="654"/>
      <c r="I680" s="657"/>
      <c r="J680" s="493"/>
      <c r="K680" s="23"/>
      <c r="L680" s="436"/>
      <c r="M680" s="320"/>
      <c r="N680" s="57"/>
      <c r="O680" s="57"/>
      <c r="P680" s="51"/>
      <c r="Q680" s="5"/>
      <c r="R680" s="5"/>
      <c r="S680" s="5"/>
      <c r="T680" s="5"/>
      <c r="U680" s="5"/>
      <c r="V680" s="5"/>
      <c r="W680" s="5"/>
      <c r="X680" s="5"/>
      <c r="Y680" s="5"/>
      <c r="Z680" s="5"/>
    </row>
    <row r="681" spans="1:26" ht="33.75" customHeight="1">
      <c r="A681" s="437"/>
      <c r="B681" s="492" t="s">
        <v>180</v>
      </c>
      <c r="C681" s="813" t="s">
        <v>273</v>
      </c>
      <c r="D681" s="654"/>
      <c r="E681" s="654"/>
      <c r="F681" s="654"/>
      <c r="G681" s="654"/>
      <c r="H681" s="654"/>
      <c r="I681" s="657"/>
      <c r="J681" s="439"/>
      <c r="K681" s="440"/>
      <c r="L681" s="441"/>
      <c r="M681" s="442"/>
      <c r="N681" s="443">
        <v>0</v>
      </c>
      <c r="O681" s="443"/>
      <c r="P681" s="444" t="s">
        <v>924</v>
      </c>
      <c r="Q681" s="157"/>
      <c r="R681" s="157"/>
      <c r="S681" s="157"/>
      <c r="T681" s="157"/>
      <c r="U681" s="157"/>
      <c r="V681" s="157"/>
      <c r="W681" s="157"/>
      <c r="X681" s="157"/>
      <c r="Y681" s="157"/>
      <c r="Z681" s="157"/>
    </row>
    <row r="682" spans="1:26" ht="32.25" customHeight="1">
      <c r="A682" s="134"/>
      <c r="B682" s="135"/>
      <c r="C682" s="494"/>
      <c r="D682" s="797" t="s">
        <v>272</v>
      </c>
      <c r="E682" s="654"/>
      <c r="F682" s="654"/>
      <c r="G682" s="654"/>
      <c r="H682" s="654"/>
      <c r="I682" s="657"/>
      <c r="J682" s="493"/>
      <c r="K682" s="23"/>
      <c r="L682" s="436"/>
      <c r="M682" s="320"/>
      <c r="N682" s="57"/>
      <c r="O682" s="57"/>
      <c r="P682" s="51"/>
      <c r="Q682" s="5"/>
      <c r="R682" s="5"/>
      <c r="S682" s="5"/>
      <c r="T682" s="5"/>
      <c r="U682" s="5"/>
      <c r="V682" s="5"/>
      <c r="W682" s="5"/>
      <c r="X682" s="5"/>
      <c r="Y682" s="5"/>
      <c r="Z682" s="5"/>
    </row>
    <row r="683" spans="1:26" ht="34.5" customHeight="1">
      <c r="A683" s="437"/>
      <c r="B683" s="492" t="s">
        <v>183</v>
      </c>
      <c r="C683" s="813" t="s">
        <v>1414</v>
      </c>
      <c r="D683" s="654"/>
      <c r="E683" s="654"/>
      <c r="F683" s="654"/>
      <c r="G683" s="654"/>
      <c r="H683" s="654"/>
      <c r="I683" s="657"/>
      <c r="J683" s="495"/>
      <c r="K683" s="440"/>
      <c r="L683" s="441"/>
      <c r="M683" s="442"/>
      <c r="N683" s="443">
        <f>N684+N685+N686+N687+N688+N689</f>
        <v>0</v>
      </c>
      <c r="O683" s="443"/>
      <c r="P683" s="444"/>
      <c r="Q683" s="157"/>
      <c r="R683" s="157"/>
      <c r="S683" s="157"/>
      <c r="T683" s="157"/>
      <c r="U683" s="157"/>
      <c r="V683" s="157"/>
      <c r="W683" s="157"/>
      <c r="X683" s="157"/>
      <c r="Y683" s="157"/>
      <c r="Z683" s="157"/>
    </row>
    <row r="684" spans="1:26" ht="36.75" customHeight="1">
      <c r="A684" s="134"/>
      <c r="B684" s="135"/>
      <c r="C684" s="238">
        <v>1</v>
      </c>
      <c r="D684" s="797" t="s">
        <v>1415</v>
      </c>
      <c r="E684" s="654"/>
      <c r="F684" s="654"/>
      <c r="G684" s="654"/>
      <c r="H684" s="654"/>
      <c r="I684" s="657"/>
      <c r="J684" s="452"/>
      <c r="K684" s="234"/>
      <c r="L684" s="255"/>
      <c r="M684" s="286"/>
      <c r="N684" s="238">
        <v>0</v>
      </c>
      <c r="O684" s="238"/>
      <c r="P684" s="444" t="s">
        <v>1416</v>
      </c>
      <c r="Q684" s="5"/>
      <c r="R684" s="5"/>
      <c r="S684" s="5"/>
      <c r="T684" s="5"/>
      <c r="U684" s="5"/>
      <c r="V684" s="5"/>
      <c r="W684" s="5"/>
      <c r="X684" s="5"/>
      <c r="Y684" s="5"/>
      <c r="Z684" s="5"/>
    </row>
    <row r="685" spans="1:26" ht="36.75" customHeight="1">
      <c r="A685" s="134"/>
      <c r="B685" s="135"/>
      <c r="C685" s="238">
        <v>2</v>
      </c>
      <c r="D685" s="797" t="s">
        <v>1417</v>
      </c>
      <c r="E685" s="654"/>
      <c r="F685" s="654"/>
      <c r="G685" s="654"/>
      <c r="H685" s="654"/>
      <c r="I685" s="657"/>
      <c r="J685" s="452"/>
      <c r="K685" s="234"/>
      <c r="L685" s="255"/>
      <c r="M685" s="286"/>
      <c r="N685" s="238">
        <v>0</v>
      </c>
      <c r="O685" s="238"/>
      <c r="P685" s="444" t="s">
        <v>1418</v>
      </c>
      <c r="Q685" s="5"/>
      <c r="R685" s="5"/>
      <c r="S685" s="5"/>
      <c r="T685" s="5"/>
      <c r="U685" s="5"/>
      <c r="V685" s="5"/>
      <c r="W685" s="5"/>
      <c r="X685" s="5"/>
      <c r="Y685" s="5"/>
      <c r="Z685" s="5"/>
    </row>
    <row r="686" spans="1:26" ht="36.75" customHeight="1">
      <c r="A686" s="134"/>
      <c r="B686" s="135"/>
      <c r="C686" s="238">
        <v>3</v>
      </c>
      <c r="D686" s="797" t="s">
        <v>1419</v>
      </c>
      <c r="E686" s="654"/>
      <c r="F686" s="654"/>
      <c r="G686" s="654"/>
      <c r="H686" s="654"/>
      <c r="I686" s="657"/>
      <c r="J686" s="452"/>
      <c r="K686" s="234"/>
      <c r="L686" s="255"/>
      <c r="M686" s="286"/>
      <c r="N686" s="238">
        <v>0</v>
      </c>
      <c r="O686" s="238"/>
      <c r="P686" s="444" t="s">
        <v>906</v>
      </c>
      <c r="Q686" s="5"/>
      <c r="R686" s="5"/>
      <c r="S686" s="5"/>
      <c r="T686" s="5"/>
      <c r="U686" s="5"/>
      <c r="V686" s="5"/>
      <c r="W686" s="5"/>
      <c r="X686" s="5"/>
      <c r="Y686" s="5"/>
      <c r="Z686" s="5"/>
    </row>
    <row r="687" spans="1:26" ht="36.75" customHeight="1">
      <c r="A687" s="134"/>
      <c r="B687" s="135"/>
      <c r="C687" s="238">
        <v>4</v>
      </c>
      <c r="D687" s="797" t="s">
        <v>1420</v>
      </c>
      <c r="E687" s="654"/>
      <c r="F687" s="654"/>
      <c r="G687" s="654"/>
      <c r="H687" s="654"/>
      <c r="I687" s="657"/>
      <c r="J687" s="452"/>
      <c r="K687" s="234"/>
      <c r="L687" s="255"/>
      <c r="M687" s="286"/>
      <c r="N687" s="238">
        <v>0</v>
      </c>
      <c r="O687" s="238"/>
      <c r="P687" s="444" t="s">
        <v>1421</v>
      </c>
      <c r="Q687" s="5"/>
      <c r="R687" s="5"/>
      <c r="S687" s="5"/>
      <c r="T687" s="5"/>
      <c r="U687" s="5"/>
      <c r="V687" s="5"/>
      <c r="W687" s="5"/>
      <c r="X687" s="5"/>
      <c r="Y687" s="5"/>
      <c r="Z687" s="5"/>
    </row>
    <row r="688" spans="1:26" ht="36.75" customHeight="1">
      <c r="A688" s="134"/>
      <c r="B688" s="135"/>
      <c r="C688" s="238">
        <v>5</v>
      </c>
      <c r="D688" s="797" t="s">
        <v>1422</v>
      </c>
      <c r="E688" s="654"/>
      <c r="F688" s="654"/>
      <c r="G688" s="654"/>
      <c r="H688" s="654"/>
      <c r="I688" s="657"/>
      <c r="J688" s="452"/>
      <c r="K688" s="234"/>
      <c r="L688" s="255"/>
      <c r="M688" s="286"/>
      <c r="N688" s="238">
        <v>0</v>
      </c>
      <c r="O688" s="238"/>
      <c r="P688" s="444" t="s">
        <v>917</v>
      </c>
      <c r="Q688" s="5"/>
      <c r="R688" s="5"/>
      <c r="S688" s="5"/>
      <c r="T688" s="5"/>
      <c r="U688" s="5"/>
      <c r="V688" s="5"/>
      <c r="W688" s="5"/>
      <c r="X688" s="5"/>
      <c r="Y688" s="5"/>
      <c r="Z688" s="5"/>
    </row>
    <row r="689" spans="1:26" ht="47.25" customHeight="1">
      <c r="A689" s="134"/>
      <c r="B689" s="135"/>
      <c r="C689" s="238">
        <v>6</v>
      </c>
      <c r="D689" s="797" t="s">
        <v>1423</v>
      </c>
      <c r="E689" s="654"/>
      <c r="F689" s="654"/>
      <c r="G689" s="654"/>
      <c r="H689" s="654"/>
      <c r="I689" s="657"/>
      <c r="J689" s="452"/>
      <c r="K689" s="234"/>
      <c r="L689" s="255"/>
      <c r="M689" s="286"/>
      <c r="N689" s="238">
        <v>0</v>
      </c>
      <c r="O689" s="238"/>
      <c r="P689" s="467" t="s">
        <v>1424</v>
      </c>
      <c r="Q689" s="5"/>
      <c r="R689" s="5"/>
      <c r="S689" s="5"/>
      <c r="T689" s="5"/>
      <c r="U689" s="5"/>
      <c r="V689" s="5"/>
      <c r="W689" s="5"/>
      <c r="X689" s="5"/>
      <c r="Y689" s="5"/>
      <c r="Z689" s="5"/>
    </row>
    <row r="690" spans="1:26" ht="46.5" customHeight="1">
      <c r="A690" s="437"/>
      <c r="B690" s="492" t="s">
        <v>191</v>
      </c>
      <c r="C690" s="813" t="s">
        <v>1425</v>
      </c>
      <c r="D690" s="654"/>
      <c r="E690" s="654"/>
      <c r="F690" s="654"/>
      <c r="G690" s="654"/>
      <c r="H690" s="654"/>
      <c r="I690" s="657"/>
      <c r="J690" s="495"/>
      <c r="K690" s="440"/>
      <c r="L690" s="441"/>
      <c r="M690" s="442"/>
      <c r="N690" s="443">
        <f>N691+N692+N693</f>
        <v>0</v>
      </c>
      <c r="O690" s="443"/>
      <c r="P690" s="444"/>
      <c r="Q690" s="157"/>
      <c r="R690" s="157"/>
      <c r="S690" s="157"/>
      <c r="T690" s="157"/>
      <c r="U690" s="157"/>
      <c r="V690" s="157"/>
      <c r="W690" s="157"/>
      <c r="X690" s="157"/>
      <c r="Y690" s="157"/>
      <c r="Z690" s="157"/>
    </row>
    <row r="691" spans="1:26" ht="24.75" customHeight="1">
      <c r="A691" s="437"/>
      <c r="B691" s="351"/>
      <c r="C691" s="238">
        <v>1</v>
      </c>
      <c r="D691" s="797" t="s">
        <v>277</v>
      </c>
      <c r="E691" s="654"/>
      <c r="F691" s="654"/>
      <c r="G691" s="654"/>
      <c r="H691" s="654"/>
      <c r="I691" s="657"/>
      <c r="J691" s="452"/>
      <c r="K691" s="234"/>
      <c r="L691" s="255"/>
      <c r="M691" s="286"/>
      <c r="N691" s="238">
        <v>0</v>
      </c>
      <c r="O691" s="238"/>
      <c r="P691" s="444" t="s">
        <v>917</v>
      </c>
      <c r="Q691" s="157"/>
      <c r="R691" s="157"/>
      <c r="S691" s="157"/>
      <c r="T691" s="157"/>
      <c r="U691" s="157"/>
      <c r="V691" s="157"/>
      <c r="W691" s="157"/>
      <c r="X691" s="157"/>
      <c r="Y691" s="157"/>
      <c r="Z691" s="157"/>
    </row>
    <row r="692" spans="1:26" ht="24.75" customHeight="1">
      <c r="A692" s="437"/>
      <c r="B692" s="351"/>
      <c r="C692" s="238">
        <v>2</v>
      </c>
      <c r="D692" s="797" t="s">
        <v>278</v>
      </c>
      <c r="E692" s="654"/>
      <c r="F692" s="654"/>
      <c r="G692" s="654"/>
      <c r="H692" s="654"/>
      <c r="I692" s="657"/>
      <c r="J692" s="452"/>
      <c r="K692" s="234"/>
      <c r="L692" s="255"/>
      <c r="M692" s="286"/>
      <c r="N692" s="238">
        <v>0</v>
      </c>
      <c r="O692" s="238"/>
      <c r="P692" s="444" t="s">
        <v>919</v>
      </c>
      <c r="Q692" s="157"/>
      <c r="R692" s="157"/>
      <c r="S692" s="157"/>
      <c r="T692" s="157"/>
      <c r="U692" s="157"/>
      <c r="V692" s="157"/>
      <c r="W692" s="157"/>
      <c r="X692" s="157"/>
      <c r="Y692" s="157"/>
      <c r="Z692" s="157"/>
    </row>
    <row r="693" spans="1:26" ht="24.75" customHeight="1">
      <c r="A693" s="437"/>
      <c r="B693" s="351"/>
      <c r="C693" s="238">
        <v>3</v>
      </c>
      <c r="D693" s="812" t="s">
        <v>279</v>
      </c>
      <c r="E693" s="735"/>
      <c r="F693" s="735"/>
      <c r="G693" s="735"/>
      <c r="H693" s="735"/>
      <c r="I693" s="736"/>
      <c r="J693" s="496"/>
      <c r="K693" s="234"/>
      <c r="L693" s="255"/>
      <c r="M693" s="286"/>
      <c r="N693" s="238">
        <v>0</v>
      </c>
      <c r="O693" s="238"/>
      <c r="P693" s="444" t="s">
        <v>924</v>
      </c>
      <c r="Q693" s="157"/>
      <c r="R693" s="157"/>
      <c r="S693" s="157"/>
      <c r="T693" s="157"/>
      <c r="U693" s="157"/>
      <c r="V693" s="157"/>
      <c r="W693" s="157"/>
      <c r="X693" s="157"/>
      <c r="Y693" s="157"/>
      <c r="Z693" s="157"/>
    </row>
    <row r="694" spans="1:26" ht="21" customHeight="1">
      <c r="A694" s="414"/>
      <c r="B694" s="125"/>
      <c r="C694" s="93"/>
      <c r="D694" s="497"/>
      <c r="E694" s="181"/>
      <c r="F694" s="480"/>
      <c r="G694" s="480"/>
      <c r="H694" s="480"/>
      <c r="I694" s="480"/>
      <c r="J694" s="111"/>
      <c r="K694" s="99"/>
      <c r="L694" s="249"/>
      <c r="M694" s="51"/>
      <c r="N694" s="11"/>
      <c r="O694" s="11"/>
      <c r="P694" s="51"/>
      <c r="Q694" s="5"/>
      <c r="R694" s="5"/>
      <c r="S694" s="5"/>
      <c r="T694" s="5"/>
      <c r="U694" s="5"/>
      <c r="V694" s="5"/>
      <c r="W694" s="5"/>
      <c r="X694" s="5"/>
      <c r="Y694" s="5"/>
      <c r="Z694" s="5"/>
    </row>
    <row r="695" spans="1:26" ht="18.75" customHeight="1">
      <c r="A695" s="71"/>
      <c r="B695" s="320"/>
      <c r="C695" s="808" t="s">
        <v>894</v>
      </c>
      <c r="D695" s="654"/>
      <c r="E695" s="654"/>
      <c r="F695" s="654"/>
      <c r="G695" s="654"/>
      <c r="H695" s="654"/>
      <c r="I695" s="654"/>
      <c r="J695" s="654"/>
      <c r="K695" s="654"/>
      <c r="L695" s="657"/>
      <c r="M695" s="498"/>
      <c r="N695" s="238">
        <f>N22</f>
        <v>312.33</v>
      </c>
      <c r="O695" s="238">
        <f>SUM(O22:O694)</f>
        <v>0</v>
      </c>
      <c r="P695" s="51"/>
      <c r="Q695" s="5"/>
      <c r="R695" s="5"/>
      <c r="S695" s="5"/>
      <c r="T695" s="5"/>
      <c r="U695" s="5"/>
      <c r="V695" s="5"/>
      <c r="W695" s="5"/>
      <c r="X695" s="5"/>
      <c r="Y695" s="5"/>
      <c r="Z695" s="5"/>
    </row>
    <row r="696" spans="1:26" ht="15" customHeight="1">
      <c r="A696" s="1"/>
      <c r="B696" s="1"/>
      <c r="C696" s="6"/>
      <c r="D696" s="432"/>
      <c r="E696" s="6"/>
      <c r="F696" s="6"/>
      <c r="G696" s="6"/>
      <c r="H696" s="6"/>
      <c r="I696" s="6"/>
      <c r="J696" s="6"/>
      <c r="K696" s="6"/>
      <c r="L696" s="6"/>
      <c r="M696" s="499"/>
      <c r="N696" s="499"/>
      <c r="O696" s="499"/>
      <c r="P696" s="1"/>
      <c r="Q696" s="5"/>
      <c r="R696" s="5"/>
      <c r="S696" s="5"/>
      <c r="T696" s="5"/>
      <c r="U696" s="5"/>
      <c r="V696" s="5"/>
      <c r="W696" s="5"/>
      <c r="X696" s="5"/>
      <c r="Y696" s="5"/>
      <c r="Z696" s="5"/>
    </row>
    <row r="697" spans="1:26" ht="15" customHeight="1">
      <c r="A697" s="1" t="s">
        <v>895</v>
      </c>
      <c r="B697" s="1"/>
      <c r="C697" s="31"/>
      <c r="D697" s="229"/>
      <c r="E697" s="31"/>
      <c r="F697" s="1"/>
      <c r="G697" s="1"/>
      <c r="H697" s="1"/>
      <c r="I697" s="1"/>
      <c r="J697" s="31"/>
      <c r="K697" s="92"/>
      <c r="L697" s="31"/>
      <c r="M697" s="31"/>
      <c r="N697" s="31"/>
      <c r="O697" s="31"/>
      <c r="P697" s="1"/>
      <c r="Q697" s="5"/>
      <c r="R697" s="5"/>
      <c r="S697" s="5"/>
      <c r="T697" s="5"/>
      <c r="U697" s="5"/>
      <c r="V697" s="5"/>
      <c r="W697" s="5"/>
      <c r="X697" s="5"/>
      <c r="Y697" s="5"/>
      <c r="Z697" s="5"/>
    </row>
    <row r="698" spans="1:26" ht="15" customHeight="1">
      <c r="A698" s="1"/>
      <c r="B698" s="1"/>
      <c r="C698" s="31"/>
      <c r="D698" s="229"/>
      <c r="E698" s="31"/>
      <c r="F698" s="1"/>
      <c r="G698" s="1"/>
      <c r="H698" s="1"/>
      <c r="I698" s="1"/>
      <c r="J698" s="1"/>
      <c r="K698" s="92"/>
      <c r="L698" s="1"/>
      <c r="M698" s="31"/>
      <c r="N698" s="31"/>
      <c r="O698" s="31"/>
      <c r="P698" s="1"/>
      <c r="Q698" s="5"/>
      <c r="R698" s="5"/>
      <c r="S698" s="5"/>
      <c r="T698" s="5"/>
      <c r="U698" s="5"/>
      <c r="V698" s="5"/>
      <c r="W698" s="5"/>
      <c r="X698" s="5"/>
      <c r="Y698" s="5"/>
      <c r="Z698" s="5"/>
    </row>
    <row r="699" spans="1:26" ht="15" customHeight="1">
      <c r="A699" s="1"/>
      <c r="B699" s="1"/>
      <c r="C699" s="31"/>
      <c r="D699" s="229"/>
      <c r="E699" s="31"/>
      <c r="F699" s="1"/>
      <c r="G699" s="1"/>
      <c r="H699" s="1"/>
      <c r="I699" s="1"/>
      <c r="J699" s="810" t="s">
        <v>344</v>
      </c>
      <c r="K699" s="691"/>
      <c r="L699" s="5"/>
      <c r="M699" s="5"/>
      <c r="N699" s="5"/>
      <c r="O699" s="5"/>
      <c r="P699" s="31"/>
      <c r="Q699" s="5"/>
      <c r="R699" s="5"/>
      <c r="S699" s="5"/>
      <c r="T699" s="5"/>
      <c r="U699" s="5"/>
      <c r="V699" s="5"/>
      <c r="W699" s="5"/>
      <c r="X699" s="5"/>
      <c r="Y699" s="5"/>
      <c r="Z699" s="5"/>
    </row>
    <row r="700" spans="1:26" ht="15" customHeight="1">
      <c r="A700" s="1"/>
      <c r="B700" s="1"/>
      <c r="C700" s="31"/>
      <c r="D700" s="229"/>
      <c r="E700" s="31"/>
      <c r="F700" s="1"/>
      <c r="G700" s="1"/>
      <c r="H700" s="1"/>
      <c r="I700" s="1"/>
      <c r="J700" s="5" t="s">
        <v>345</v>
      </c>
      <c r="K700" s="92"/>
      <c r="L700" s="5"/>
      <c r="M700" s="5"/>
      <c r="N700" s="434"/>
      <c r="O700" s="434"/>
      <c r="P700" s="31"/>
      <c r="Q700" s="5"/>
      <c r="R700" s="5"/>
      <c r="S700" s="5"/>
      <c r="T700" s="5"/>
      <c r="U700" s="5"/>
      <c r="V700" s="5"/>
      <c r="W700" s="5"/>
      <c r="X700" s="5"/>
      <c r="Y700" s="5"/>
      <c r="Z700" s="5"/>
    </row>
    <row r="701" spans="1:26" ht="15" customHeight="1">
      <c r="A701" s="1"/>
      <c r="B701" s="1"/>
      <c r="C701" s="31"/>
      <c r="D701" s="229"/>
      <c r="E701" s="31"/>
      <c r="F701" s="1"/>
      <c r="G701" s="1"/>
      <c r="H701" s="1"/>
      <c r="I701" s="1"/>
      <c r="J701" s="5" t="s">
        <v>1426</v>
      </c>
      <c r="K701" s="92"/>
      <c r="L701" s="5"/>
      <c r="M701" s="5"/>
      <c r="N701" s="5"/>
      <c r="O701" s="5"/>
      <c r="P701" s="31"/>
      <c r="Q701" s="5"/>
      <c r="R701" s="5"/>
      <c r="S701" s="5"/>
      <c r="T701" s="5"/>
      <c r="U701" s="5"/>
      <c r="V701" s="5"/>
      <c r="W701" s="5"/>
      <c r="X701" s="5"/>
      <c r="Y701" s="5"/>
      <c r="Z701" s="5"/>
    </row>
    <row r="702" spans="1:26" ht="15" customHeight="1">
      <c r="A702" s="1"/>
      <c r="B702" s="1"/>
      <c r="C702" s="31"/>
      <c r="D702" s="229"/>
      <c r="E702" s="31"/>
      <c r="F702" s="1"/>
      <c r="G702" s="1"/>
      <c r="H702" s="1"/>
      <c r="I702" s="1"/>
      <c r="J702" s="5"/>
      <c r="K702" s="92"/>
      <c r="L702" s="5"/>
      <c r="M702" s="5"/>
      <c r="N702" s="5"/>
      <c r="O702" s="5"/>
      <c r="P702" s="31"/>
      <c r="Q702" s="5"/>
      <c r="R702" s="5"/>
      <c r="S702" s="5"/>
      <c r="T702" s="5"/>
      <c r="U702" s="5"/>
      <c r="V702" s="5"/>
      <c r="W702" s="5"/>
      <c r="X702" s="5"/>
      <c r="Y702" s="5"/>
      <c r="Z702" s="5"/>
    </row>
    <row r="703" spans="1:26" ht="15" customHeight="1">
      <c r="A703" s="1"/>
      <c r="B703" s="1"/>
      <c r="C703" s="31"/>
      <c r="D703" s="229"/>
      <c r="E703" s="31"/>
      <c r="F703" s="1"/>
      <c r="G703" s="1"/>
      <c r="H703" s="1"/>
      <c r="I703" s="1" t="s">
        <v>1427</v>
      </c>
      <c r="J703" s="5"/>
      <c r="K703" s="92"/>
      <c r="L703" s="5"/>
      <c r="M703" s="5"/>
      <c r="N703" s="5"/>
      <c r="O703" s="5"/>
      <c r="P703" s="31"/>
      <c r="Q703" s="5"/>
      <c r="R703" s="5"/>
      <c r="S703" s="5"/>
      <c r="T703" s="5"/>
      <c r="U703" s="5"/>
      <c r="V703" s="5"/>
      <c r="W703" s="5"/>
      <c r="X703" s="5"/>
      <c r="Y703" s="5"/>
      <c r="Z703" s="5"/>
    </row>
    <row r="704" spans="1:26" ht="15" customHeight="1">
      <c r="A704" s="1"/>
      <c r="B704" s="1"/>
      <c r="C704" s="31"/>
      <c r="D704" s="229"/>
      <c r="E704" s="31"/>
      <c r="F704" s="1"/>
      <c r="G704" s="1"/>
      <c r="H704" s="1"/>
      <c r="I704" s="1"/>
      <c r="J704" s="5"/>
      <c r="K704" s="92"/>
      <c r="L704" s="5"/>
      <c r="M704" s="5"/>
      <c r="N704" s="5"/>
      <c r="O704" s="5"/>
      <c r="P704" s="31"/>
      <c r="Q704" s="5"/>
      <c r="R704" s="5"/>
      <c r="S704" s="5"/>
      <c r="T704" s="5"/>
      <c r="U704" s="5"/>
      <c r="V704" s="5"/>
      <c r="W704" s="5"/>
      <c r="X704" s="5"/>
      <c r="Y704" s="5"/>
      <c r="Z704" s="5"/>
    </row>
    <row r="705" spans="1:26" ht="15" customHeight="1">
      <c r="A705" s="1"/>
      <c r="B705" s="1"/>
      <c r="C705" s="31"/>
      <c r="D705" s="229"/>
      <c r="E705" s="31"/>
      <c r="F705" s="1"/>
      <c r="G705" s="1"/>
      <c r="H705" s="1"/>
      <c r="I705" s="1"/>
      <c r="J705" s="5"/>
      <c r="K705" s="92"/>
      <c r="L705" s="5"/>
      <c r="M705" s="5"/>
      <c r="N705" s="5"/>
      <c r="O705" s="5"/>
      <c r="P705" s="31"/>
      <c r="Q705" s="5"/>
      <c r="R705" s="5"/>
      <c r="S705" s="5"/>
      <c r="T705" s="5"/>
      <c r="U705" s="5"/>
      <c r="V705" s="5"/>
      <c r="W705" s="5"/>
      <c r="X705" s="5"/>
      <c r="Y705" s="5"/>
      <c r="Z705" s="5"/>
    </row>
    <row r="706" spans="1:26" ht="15" customHeight="1">
      <c r="A706" s="1"/>
      <c r="B706" s="1"/>
      <c r="C706" s="31"/>
      <c r="D706" s="229"/>
      <c r="E706" s="31"/>
      <c r="F706" s="1"/>
      <c r="G706" s="1"/>
      <c r="H706" s="1"/>
      <c r="I706" s="1"/>
      <c r="J706" s="811" t="str">
        <f>DUPAK!I252</f>
        <v>Dr. Afdhal Muttaqin H.S. M.Si</v>
      </c>
      <c r="K706" s="691"/>
      <c r="L706" s="691"/>
      <c r="M706" s="5"/>
      <c r="N706" s="5"/>
      <c r="O706" s="5"/>
      <c r="P706" s="6"/>
      <c r="Q706" s="5"/>
      <c r="R706" s="5"/>
      <c r="S706" s="5"/>
      <c r="T706" s="5"/>
      <c r="U706" s="5"/>
      <c r="V706" s="5"/>
      <c r="W706" s="5"/>
      <c r="X706" s="5"/>
      <c r="Y706" s="5"/>
      <c r="Z706" s="5"/>
    </row>
    <row r="707" spans="1:26" ht="15" customHeight="1">
      <c r="A707" s="1"/>
      <c r="B707" s="1"/>
      <c r="C707" s="31"/>
      <c r="D707" s="229"/>
      <c r="E707" s="31"/>
      <c r="F707" s="1"/>
      <c r="G707" s="1"/>
      <c r="H707" s="1"/>
      <c r="I707" s="1"/>
      <c r="J707" s="809" t="str">
        <f>PENDIDIKAN!I367</f>
        <v>197704292005011002</v>
      </c>
      <c r="K707" s="659"/>
      <c r="L707" s="659"/>
      <c r="M707" s="5"/>
      <c r="N707" s="5"/>
      <c r="O707" s="5"/>
      <c r="P707" s="31"/>
      <c r="Q707" s="5"/>
      <c r="R707" s="5"/>
      <c r="S707" s="5"/>
      <c r="T707" s="5"/>
      <c r="U707" s="5"/>
      <c r="V707" s="5"/>
      <c r="W707" s="5"/>
      <c r="X707" s="5"/>
      <c r="Y707" s="5"/>
      <c r="Z707" s="5"/>
    </row>
    <row r="708" spans="1:26" ht="15.75" customHeight="1">
      <c r="A708" s="5"/>
      <c r="B708" s="5"/>
      <c r="C708" s="5"/>
      <c r="D708" s="433"/>
      <c r="E708" s="3"/>
      <c r="F708" s="5"/>
      <c r="G708" s="5"/>
      <c r="H708" s="5"/>
      <c r="I708" s="5"/>
      <c r="J708" s="5"/>
      <c r="K708" s="5"/>
      <c r="L708" s="5"/>
      <c r="M708" s="5"/>
      <c r="N708" s="5"/>
      <c r="O708" s="5"/>
      <c r="P708" s="1"/>
      <c r="Q708" s="5"/>
      <c r="R708" s="5"/>
      <c r="S708" s="5"/>
      <c r="T708" s="5"/>
      <c r="U708" s="5"/>
      <c r="V708" s="5"/>
      <c r="W708" s="5"/>
      <c r="X708" s="5"/>
      <c r="Y708" s="5"/>
      <c r="Z708" s="5"/>
    </row>
    <row r="709" spans="1:26" ht="15.75" customHeight="1">
      <c r="A709" s="500"/>
      <c r="B709" s="5"/>
      <c r="C709" s="5"/>
      <c r="D709" s="433"/>
      <c r="E709" s="3"/>
      <c r="F709" s="5"/>
      <c r="G709" s="5"/>
      <c r="H709" s="5"/>
      <c r="I709" s="5"/>
      <c r="J709" s="5"/>
      <c r="K709" s="5"/>
      <c r="L709" s="5"/>
      <c r="M709" s="5"/>
      <c r="N709" s="5"/>
      <c r="O709" s="5"/>
      <c r="P709" s="1"/>
      <c r="Q709" s="5"/>
      <c r="R709" s="5"/>
      <c r="S709" s="5"/>
      <c r="T709" s="5"/>
      <c r="U709" s="5"/>
      <c r="V709" s="5"/>
      <c r="W709" s="5"/>
      <c r="X709" s="5"/>
      <c r="Y709" s="5"/>
      <c r="Z709" s="5"/>
    </row>
    <row r="710" spans="1:26" ht="15.75" customHeight="1">
      <c r="A710" s="5"/>
      <c r="B710" s="5"/>
      <c r="C710" s="5"/>
      <c r="D710" s="433"/>
      <c r="E710" s="3"/>
      <c r="F710" s="5"/>
      <c r="G710" s="5"/>
      <c r="H710" s="5"/>
      <c r="I710" s="5"/>
      <c r="J710" s="5"/>
      <c r="K710" s="5"/>
      <c r="L710" s="5"/>
      <c r="M710" s="5"/>
      <c r="N710" s="5"/>
      <c r="O710" s="5"/>
      <c r="P710" s="1"/>
      <c r="Q710" s="5"/>
      <c r="R710" s="5"/>
      <c r="S710" s="5"/>
      <c r="T710" s="5"/>
      <c r="U710" s="5"/>
      <c r="V710" s="5"/>
      <c r="W710" s="5"/>
      <c r="X710" s="5"/>
      <c r="Y710" s="5"/>
      <c r="Z710" s="5"/>
    </row>
    <row r="711" spans="1:26" ht="15.75" customHeight="1">
      <c r="A711" s="5"/>
      <c r="B711" s="5"/>
      <c r="C711" s="5"/>
      <c r="D711" s="433"/>
      <c r="E711" s="3"/>
      <c r="F711" s="5"/>
      <c r="G711" s="5"/>
      <c r="H711" s="5"/>
      <c r="I711" s="5"/>
      <c r="J711" s="5"/>
      <c r="K711" s="5"/>
      <c r="L711" s="5"/>
      <c r="M711" s="5"/>
      <c r="N711" s="5"/>
      <c r="O711" s="5"/>
      <c r="P711" s="1"/>
      <c r="Q711" s="5"/>
      <c r="R711" s="5"/>
      <c r="S711" s="5"/>
      <c r="T711" s="5"/>
      <c r="U711" s="5"/>
      <c r="V711" s="5"/>
      <c r="W711" s="5"/>
      <c r="X711" s="5"/>
      <c r="Y711" s="5"/>
      <c r="Z711" s="5"/>
    </row>
    <row r="712" spans="1:26" ht="15.75" customHeight="1">
      <c r="A712" s="5"/>
      <c r="B712" s="5"/>
      <c r="C712" s="5"/>
      <c r="D712" s="433"/>
      <c r="E712" s="3"/>
      <c r="F712" s="5"/>
      <c r="G712" s="5"/>
      <c r="H712" s="5"/>
      <c r="I712" s="5"/>
      <c r="J712" s="5"/>
      <c r="K712" s="5"/>
      <c r="L712" s="5"/>
      <c r="M712" s="5"/>
      <c r="N712" s="5"/>
      <c r="O712" s="5"/>
      <c r="P712" s="1"/>
      <c r="Q712" s="5"/>
      <c r="R712" s="5"/>
      <c r="S712" s="5"/>
      <c r="T712" s="5"/>
      <c r="U712" s="5"/>
      <c r="V712" s="5"/>
      <c r="W712" s="5"/>
      <c r="X712" s="5"/>
      <c r="Y712" s="5"/>
      <c r="Z712" s="5"/>
    </row>
    <row r="713" spans="1:26" ht="15.75" customHeight="1">
      <c r="A713" s="5"/>
      <c r="B713" s="5"/>
      <c r="C713" s="5"/>
      <c r="D713" s="433"/>
      <c r="E713" s="3"/>
      <c r="F713" s="5"/>
      <c r="G713" s="5"/>
      <c r="H713" s="5"/>
      <c r="I713" s="5"/>
      <c r="J713" s="5"/>
      <c r="K713" s="5"/>
      <c r="L713" s="5"/>
      <c r="M713" s="5"/>
      <c r="N713" s="5"/>
      <c r="O713" s="5"/>
      <c r="P713" s="1"/>
      <c r="Q713" s="5"/>
      <c r="R713" s="5"/>
      <c r="S713" s="5"/>
      <c r="T713" s="5"/>
      <c r="U713" s="5"/>
      <c r="V713" s="5"/>
      <c r="W713" s="5"/>
      <c r="X713" s="5"/>
      <c r="Y713" s="5"/>
      <c r="Z713" s="5"/>
    </row>
    <row r="714" spans="1:26" ht="15.75" customHeight="1">
      <c r="A714" s="5"/>
      <c r="B714" s="5"/>
      <c r="C714" s="5"/>
      <c r="D714" s="433"/>
      <c r="E714" s="3"/>
      <c r="F714" s="5"/>
      <c r="G714" s="5"/>
      <c r="H714" s="5"/>
      <c r="I714" s="5"/>
      <c r="J714" s="5"/>
      <c r="K714" s="5"/>
      <c r="L714" s="5"/>
      <c r="M714" s="5"/>
      <c r="N714" s="5"/>
      <c r="O714" s="5"/>
      <c r="P714" s="1"/>
      <c r="Q714" s="5"/>
      <c r="R714" s="5"/>
      <c r="S714" s="5"/>
      <c r="T714" s="5"/>
      <c r="U714" s="5"/>
      <c r="V714" s="5"/>
      <c r="W714" s="5"/>
      <c r="X714" s="5"/>
      <c r="Y714" s="5"/>
      <c r="Z714" s="5"/>
    </row>
    <row r="715" spans="1:26" ht="15.75" customHeight="1">
      <c r="A715" s="5"/>
      <c r="B715" s="5"/>
      <c r="C715" s="5"/>
      <c r="D715" s="433"/>
      <c r="E715" s="3"/>
      <c r="F715" s="5"/>
      <c r="G715" s="5"/>
      <c r="H715" s="5"/>
      <c r="I715" s="5"/>
      <c r="J715" s="5"/>
      <c r="K715" s="5"/>
      <c r="L715" s="5"/>
      <c r="M715" s="5"/>
      <c r="N715" s="5"/>
      <c r="O715" s="5"/>
      <c r="P715" s="1"/>
      <c r="Q715" s="5"/>
      <c r="R715" s="5"/>
      <c r="S715" s="5"/>
      <c r="T715" s="5"/>
      <c r="U715" s="5"/>
      <c r="V715" s="5"/>
      <c r="W715" s="5"/>
      <c r="X715" s="5"/>
      <c r="Y715" s="5"/>
      <c r="Z715" s="5"/>
    </row>
    <row r="716" spans="1:26" ht="15.75" customHeight="1">
      <c r="A716" s="5"/>
      <c r="B716" s="5"/>
      <c r="C716" s="5"/>
      <c r="D716" s="433"/>
      <c r="E716" s="3"/>
      <c r="F716" s="5"/>
      <c r="G716" s="5"/>
      <c r="H716" s="5"/>
      <c r="I716" s="5"/>
      <c r="J716" s="5"/>
      <c r="K716" s="5"/>
      <c r="L716" s="5"/>
      <c r="M716" s="5"/>
      <c r="N716" s="5"/>
      <c r="O716" s="5"/>
      <c r="P716" s="1"/>
      <c r="Q716" s="5"/>
      <c r="R716" s="5"/>
      <c r="S716" s="5"/>
      <c r="T716" s="5"/>
      <c r="U716" s="5"/>
      <c r="V716" s="5"/>
      <c r="W716" s="5"/>
      <c r="X716" s="5"/>
      <c r="Y716" s="5"/>
      <c r="Z716" s="5"/>
    </row>
    <row r="717" spans="1:26" ht="15.75" customHeight="1">
      <c r="A717" s="5"/>
      <c r="B717" s="5"/>
      <c r="C717" s="5"/>
      <c r="D717" s="433"/>
      <c r="E717" s="3"/>
      <c r="F717" s="5"/>
      <c r="G717" s="5"/>
      <c r="H717" s="5"/>
      <c r="I717" s="5"/>
      <c r="J717" s="5"/>
      <c r="K717" s="5"/>
      <c r="L717" s="5"/>
      <c r="M717" s="5"/>
      <c r="N717" s="5"/>
      <c r="O717" s="5"/>
      <c r="P717" s="1"/>
      <c r="Q717" s="5"/>
      <c r="R717" s="5"/>
      <c r="S717" s="5"/>
      <c r="T717" s="5"/>
      <c r="U717" s="5"/>
      <c r="V717" s="5"/>
      <c r="W717" s="5"/>
      <c r="X717" s="5"/>
      <c r="Y717" s="5"/>
      <c r="Z717" s="5"/>
    </row>
    <row r="718" spans="1:26" ht="15.75" customHeight="1">
      <c r="A718" s="5"/>
      <c r="B718" s="5"/>
      <c r="C718" s="5"/>
      <c r="D718" s="433"/>
      <c r="E718" s="3"/>
      <c r="F718" s="5"/>
      <c r="G718" s="5"/>
      <c r="H718" s="5"/>
      <c r="I718" s="5"/>
      <c r="J718" s="5"/>
      <c r="K718" s="5"/>
      <c r="L718" s="5"/>
      <c r="M718" s="5"/>
      <c r="N718" s="5"/>
      <c r="O718" s="5"/>
      <c r="P718" s="1"/>
      <c r="Q718" s="5"/>
      <c r="R718" s="5"/>
      <c r="S718" s="5"/>
      <c r="T718" s="5"/>
      <c r="U718" s="5"/>
      <c r="V718" s="5"/>
      <c r="W718" s="5"/>
      <c r="X718" s="5"/>
      <c r="Y718" s="5"/>
      <c r="Z718" s="5"/>
    </row>
    <row r="719" spans="1:26" ht="15.75" customHeight="1">
      <c r="A719" s="5"/>
      <c r="B719" s="5"/>
      <c r="C719" s="5"/>
      <c r="D719" s="433"/>
      <c r="E719" s="3"/>
      <c r="F719" s="5"/>
      <c r="G719" s="5"/>
      <c r="H719" s="5"/>
      <c r="I719" s="5"/>
      <c r="J719" s="5"/>
      <c r="K719" s="5"/>
      <c r="L719" s="5"/>
      <c r="M719" s="5"/>
      <c r="N719" s="5"/>
      <c r="O719" s="5"/>
      <c r="P719" s="1"/>
      <c r="Q719" s="5"/>
      <c r="R719" s="5"/>
      <c r="S719" s="5"/>
      <c r="T719" s="5"/>
      <c r="U719" s="5"/>
      <c r="V719" s="5"/>
      <c r="W719" s="5"/>
      <c r="X719" s="5"/>
      <c r="Y719" s="5"/>
      <c r="Z719" s="5"/>
    </row>
    <row r="720" spans="1:26" ht="15.75" customHeight="1">
      <c r="A720" s="5"/>
      <c r="B720" s="5"/>
      <c r="C720" s="5"/>
      <c r="D720" s="433"/>
      <c r="E720" s="3"/>
      <c r="F720" s="5"/>
      <c r="G720" s="5"/>
      <c r="H720" s="5"/>
      <c r="I720" s="5"/>
      <c r="J720" s="5"/>
      <c r="K720" s="5"/>
      <c r="L720" s="5"/>
      <c r="M720" s="5"/>
      <c r="N720" s="5"/>
      <c r="O720" s="5"/>
      <c r="P720" s="1"/>
      <c r="Q720" s="5"/>
      <c r="R720" s="5"/>
      <c r="S720" s="5"/>
      <c r="T720" s="5"/>
      <c r="U720" s="5"/>
      <c r="V720" s="5"/>
      <c r="W720" s="5"/>
      <c r="X720" s="5"/>
      <c r="Y720" s="5"/>
      <c r="Z720" s="5"/>
    </row>
    <row r="721" spans="1:26" ht="15.75" customHeight="1">
      <c r="A721" s="5"/>
      <c r="B721" s="5"/>
      <c r="C721" s="5"/>
      <c r="D721" s="433"/>
      <c r="E721" s="3"/>
      <c r="F721" s="5"/>
      <c r="G721" s="5"/>
      <c r="H721" s="5"/>
      <c r="I721" s="5"/>
      <c r="J721" s="5"/>
      <c r="K721" s="5"/>
      <c r="L721" s="5"/>
      <c r="M721" s="5"/>
      <c r="N721" s="5"/>
      <c r="O721" s="5"/>
      <c r="P721" s="1"/>
      <c r="Q721" s="5"/>
      <c r="R721" s="5"/>
      <c r="S721" s="5"/>
      <c r="T721" s="5"/>
      <c r="U721" s="5"/>
      <c r="V721" s="5"/>
      <c r="W721" s="5"/>
      <c r="X721" s="5"/>
      <c r="Y721" s="5"/>
      <c r="Z721" s="5"/>
    </row>
    <row r="722" spans="1:26" ht="15.75" customHeight="1">
      <c r="A722" s="5"/>
      <c r="B722" s="5"/>
      <c r="C722" s="5"/>
      <c r="D722" s="433"/>
      <c r="E722" s="3"/>
      <c r="F722" s="5"/>
      <c r="G722" s="5"/>
      <c r="H722" s="5"/>
      <c r="I722" s="5"/>
      <c r="J722" s="5"/>
      <c r="K722" s="5"/>
      <c r="L722" s="5"/>
      <c r="M722" s="5"/>
      <c r="N722" s="5"/>
      <c r="O722" s="5"/>
      <c r="P722" s="1"/>
      <c r="Q722" s="5"/>
      <c r="R722" s="5"/>
      <c r="S722" s="5"/>
      <c r="T722" s="5"/>
      <c r="U722" s="5"/>
      <c r="V722" s="5"/>
      <c r="W722" s="5"/>
      <c r="X722" s="5"/>
      <c r="Y722" s="5"/>
      <c r="Z722" s="5"/>
    </row>
    <row r="723" spans="1:26" ht="15.75" customHeight="1">
      <c r="A723" s="5"/>
      <c r="B723" s="5"/>
      <c r="C723" s="5"/>
      <c r="D723" s="433"/>
      <c r="E723" s="3"/>
      <c r="F723" s="5"/>
      <c r="G723" s="5"/>
      <c r="H723" s="5"/>
      <c r="I723" s="5"/>
      <c r="J723" s="5"/>
      <c r="K723" s="5"/>
      <c r="L723" s="5"/>
      <c r="M723" s="5"/>
      <c r="N723" s="5"/>
      <c r="O723" s="5"/>
      <c r="P723" s="1"/>
      <c r="Q723" s="5"/>
      <c r="R723" s="5"/>
      <c r="S723" s="5"/>
      <c r="T723" s="5"/>
      <c r="U723" s="5"/>
      <c r="V723" s="5"/>
      <c r="W723" s="5"/>
      <c r="X723" s="5"/>
      <c r="Y723" s="5"/>
      <c r="Z723" s="5"/>
    </row>
    <row r="724" spans="1:26" ht="15.75" customHeight="1">
      <c r="A724" s="5"/>
      <c r="B724" s="5"/>
      <c r="C724" s="5"/>
      <c r="D724" s="433"/>
      <c r="E724" s="3"/>
      <c r="F724" s="5"/>
      <c r="G724" s="5"/>
      <c r="H724" s="5"/>
      <c r="I724" s="5"/>
      <c r="J724" s="5"/>
      <c r="K724" s="5"/>
      <c r="L724" s="5"/>
      <c r="M724" s="5"/>
      <c r="N724" s="5"/>
      <c r="O724" s="5"/>
      <c r="P724" s="1"/>
      <c r="Q724" s="5"/>
      <c r="R724" s="5"/>
      <c r="S724" s="5"/>
      <c r="T724" s="5"/>
      <c r="U724" s="5"/>
      <c r="V724" s="5"/>
      <c r="W724" s="5"/>
      <c r="X724" s="5"/>
      <c r="Y724" s="5"/>
      <c r="Z724" s="5"/>
    </row>
    <row r="725" spans="1:26" ht="15.75" customHeight="1">
      <c r="A725" s="5"/>
      <c r="B725" s="5"/>
      <c r="C725" s="5"/>
      <c r="D725" s="433"/>
      <c r="E725" s="3"/>
      <c r="F725" s="5"/>
      <c r="G725" s="5"/>
      <c r="H725" s="5"/>
      <c r="I725" s="5"/>
      <c r="J725" s="5"/>
      <c r="K725" s="5"/>
      <c r="L725" s="5"/>
      <c r="M725" s="5"/>
      <c r="N725" s="5"/>
      <c r="O725" s="5"/>
      <c r="P725" s="1"/>
      <c r="Q725" s="5"/>
      <c r="R725" s="5"/>
      <c r="S725" s="5"/>
      <c r="T725" s="5"/>
      <c r="U725" s="5"/>
      <c r="V725" s="5"/>
      <c r="W725" s="5"/>
      <c r="X725" s="5"/>
      <c r="Y725" s="5"/>
      <c r="Z725" s="5"/>
    </row>
    <row r="726" spans="1:26" ht="15.75" customHeight="1">
      <c r="A726" s="5"/>
      <c r="B726" s="5"/>
      <c r="C726" s="5"/>
      <c r="D726" s="433"/>
      <c r="E726" s="3"/>
      <c r="F726" s="5"/>
      <c r="G726" s="5"/>
      <c r="H726" s="5"/>
      <c r="I726" s="5"/>
      <c r="J726" s="5"/>
      <c r="K726" s="5"/>
      <c r="L726" s="5"/>
      <c r="M726" s="5"/>
      <c r="N726" s="5"/>
      <c r="O726" s="5"/>
      <c r="P726" s="1"/>
      <c r="Q726" s="5"/>
      <c r="R726" s="5"/>
      <c r="S726" s="5"/>
      <c r="T726" s="5"/>
      <c r="U726" s="5"/>
      <c r="V726" s="5"/>
      <c r="W726" s="5"/>
      <c r="X726" s="5"/>
      <c r="Y726" s="5"/>
      <c r="Z726" s="5"/>
    </row>
    <row r="727" spans="1:26" ht="15.75" customHeight="1">
      <c r="A727" s="5"/>
      <c r="B727" s="5"/>
      <c r="C727" s="5"/>
      <c r="D727" s="433"/>
      <c r="E727" s="3"/>
      <c r="F727" s="5"/>
      <c r="G727" s="5"/>
      <c r="H727" s="5"/>
      <c r="I727" s="5"/>
      <c r="J727" s="5"/>
      <c r="K727" s="5"/>
      <c r="L727" s="5"/>
      <c r="M727" s="5"/>
      <c r="N727" s="5"/>
      <c r="O727" s="5"/>
      <c r="P727" s="1"/>
      <c r="Q727" s="5"/>
      <c r="R727" s="5"/>
      <c r="S727" s="5"/>
      <c r="T727" s="5"/>
      <c r="U727" s="5"/>
      <c r="V727" s="5"/>
      <c r="W727" s="5"/>
      <c r="X727" s="5"/>
      <c r="Y727" s="5"/>
      <c r="Z727" s="5"/>
    </row>
    <row r="728" spans="1:26" ht="15.75" customHeight="1">
      <c r="A728" s="5"/>
      <c r="B728" s="5"/>
      <c r="C728" s="5"/>
      <c r="D728" s="433"/>
      <c r="E728" s="3"/>
      <c r="F728" s="5"/>
      <c r="G728" s="5"/>
      <c r="H728" s="5"/>
      <c r="I728" s="5"/>
      <c r="J728" s="5"/>
      <c r="K728" s="5"/>
      <c r="L728" s="5"/>
      <c r="M728" s="5"/>
      <c r="N728" s="5"/>
      <c r="O728" s="5"/>
      <c r="P728" s="1"/>
      <c r="Q728" s="5"/>
      <c r="R728" s="5"/>
      <c r="S728" s="5"/>
      <c r="T728" s="5"/>
      <c r="U728" s="5"/>
      <c r="V728" s="5"/>
      <c r="W728" s="5"/>
      <c r="X728" s="5"/>
      <c r="Y728" s="5"/>
      <c r="Z728" s="5"/>
    </row>
    <row r="729" spans="1:26" ht="15.75" customHeight="1">
      <c r="A729" s="5"/>
      <c r="B729" s="5"/>
      <c r="C729" s="5"/>
      <c r="D729" s="433"/>
      <c r="E729" s="3"/>
      <c r="F729" s="5"/>
      <c r="G729" s="5"/>
      <c r="H729" s="5"/>
      <c r="I729" s="5"/>
      <c r="J729" s="5"/>
      <c r="K729" s="5"/>
      <c r="L729" s="5"/>
      <c r="M729" s="5"/>
      <c r="N729" s="5"/>
      <c r="O729" s="5"/>
      <c r="P729" s="1"/>
      <c r="Q729" s="5"/>
      <c r="R729" s="5"/>
      <c r="S729" s="5"/>
      <c r="T729" s="5"/>
      <c r="U729" s="5"/>
      <c r="V729" s="5"/>
      <c r="W729" s="5"/>
      <c r="X729" s="5"/>
      <c r="Y729" s="5"/>
      <c r="Z729" s="5"/>
    </row>
    <row r="730" spans="1:26" ht="15.75" customHeight="1">
      <c r="A730" s="5"/>
      <c r="B730" s="5"/>
      <c r="C730" s="5"/>
      <c r="D730" s="433"/>
      <c r="E730" s="3"/>
      <c r="F730" s="5"/>
      <c r="G730" s="5"/>
      <c r="H730" s="5"/>
      <c r="I730" s="5"/>
      <c r="J730" s="5"/>
      <c r="K730" s="5"/>
      <c r="L730" s="5"/>
      <c r="M730" s="5"/>
      <c r="N730" s="5"/>
      <c r="O730" s="5"/>
      <c r="P730" s="1"/>
      <c r="Q730" s="5"/>
      <c r="R730" s="5"/>
      <c r="S730" s="5"/>
      <c r="T730" s="5"/>
      <c r="U730" s="5"/>
      <c r="V730" s="5"/>
      <c r="W730" s="5"/>
      <c r="X730" s="5"/>
      <c r="Y730" s="5"/>
      <c r="Z730" s="5"/>
    </row>
    <row r="731" spans="1:26" ht="15.75" customHeight="1">
      <c r="A731" s="5"/>
      <c r="B731" s="5"/>
      <c r="C731" s="5"/>
      <c r="D731" s="433"/>
      <c r="E731" s="3"/>
      <c r="F731" s="5"/>
      <c r="G731" s="5"/>
      <c r="H731" s="5"/>
      <c r="I731" s="5"/>
      <c r="J731" s="5"/>
      <c r="K731" s="5"/>
      <c r="L731" s="5"/>
      <c r="M731" s="5"/>
      <c r="N731" s="5"/>
      <c r="O731" s="5"/>
      <c r="P731" s="1"/>
      <c r="Q731" s="5"/>
      <c r="R731" s="5"/>
      <c r="S731" s="5"/>
      <c r="T731" s="5"/>
      <c r="U731" s="5"/>
      <c r="V731" s="5"/>
      <c r="W731" s="5"/>
      <c r="X731" s="5"/>
      <c r="Y731" s="5"/>
      <c r="Z731" s="5"/>
    </row>
    <row r="732" spans="1:26" ht="15.75" customHeight="1">
      <c r="A732" s="5"/>
      <c r="B732" s="5"/>
      <c r="C732" s="5"/>
      <c r="D732" s="433"/>
      <c r="E732" s="3"/>
      <c r="F732" s="5"/>
      <c r="G732" s="5"/>
      <c r="H732" s="5"/>
      <c r="I732" s="5"/>
      <c r="J732" s="5"/>
      <c r="K732" s="5"/>
      <c r="L732" s="5"/>
      <c r="M732" s="5"/>
      <c r="N732" s="5"/>
      <c r="O732" s="5"/>
      <c r="P732" s="1"/>
      <c r="Q732" s="5"/>
      <c r="R732" s="5"/>
      <c r="S732" s="5"/>
      <c r="T732" s="5"/>
      <c r="U732" s="5"/>
      <c r="V732" s="5"/>
      <c r="W732" s="5"/>
      <c r="X732" s="5"/>
      <c r="Y732" s="5"/>
      <c r="Z732" s="5"/>
    </row>
    <row r="733" spans="1:26" ht="15.75" customHeight="1">
      <c r="A733" s="5"/>
      <c r="B733" s="5"/>
      <c r="C733" s="5"/>
      <c r="D733" s="433"/>
      <c r="E733" s="3"/>
      <c r="F733" s="5"/>
      <c r="G733" s="5"/>
      <c r="H733" s="5"/>
      <c r="I733" s="5"/>
      <c r="J733" s="5"/>
      <c r="K733" s="5"/>
      <c r="L733" s="5"/>
      <c r="M733" s="5"/>
      <c r="N733" s="5"/>
      <c r="O733" s="5"/>
      <c r="P733" s="1"/>
      <c r="Q733" s="5"/>
      <c r="R733" s="5"/>
      <c r="S733" s="5"/>
      <c r="T733" s="5"/>
      <c r="U733" s="5"/>
      <c r="V733" s="5"/>
      <c r="W733" s="5"/>
      <c r="X733" s="5"/>
      <c r="Y733" s="5"/>
      <c r="Z733" s="5"/>
    </row>
    <row r="734" spans="1:26" ht="15.75" customHeight="1">
      <c r="A734" s="5"/>
      <c r="B734" s="5"/>
      <c r="C734" s="5"/>
      <c r="D734" s="433"/>
      <c r="E734" s="3"/>
      <c r="F734" s="5"/>
      <c r="G734" s="5"/>
      <c r="H734" s="5"/>
      <c r="I734" s="5"/>
      <c r="J734" s="5"/>
      <c r="K734" s="5"/>
      <c r="L734" s="5"/>
      <c r="M734" s="5"/>
      <c r="N734" s="5"/>
      <c r="O734" s="5"/>
      <c r="P734" s="1"/>
      <c r="Q734" s="5"/>
      <c r="R734" s="5"/>
      <c r="S734" s="5"/>
      <c r="T734" s="5"/>
      <c r="U734" s="5"/>
      <c r="V734" s="5"/>
      <c r="W734" s="5"/>
      <c r="X734" s="5"/>
      <c r="Y734" s="5"/>
      <c r="Z734" s="5"/>
    </row>
    <row r="735" spans="1:26" ht="15.75" customHeight="1">
      <c r="A735" s="5"/>
      <c r="B735" s="5"/>
      <c r="C735" s="5"/>
      <c r="D735" s="433"/>
      <c r="E735" s="3"/>
      <c r="F735" s="5"/>
      <c r="G735" s="5"/>
      <c r="H735" s="5"/>
      <c r="I735" s="5"/>
      <c r="J735" s="5"/>
      <c r="K735" s="5"/>
      <c r="L735" s="5"/>
      <c r="M735" s="5"/>
      <c r="N735" s="5"/>
      <c r="O735" s="5"/>
      <c r="P735" s="1"/>
      <c r="Q735" s="5"/>
      <c r="R735" s="5"/>
      <c r="S735" s="5"/>
      <c r="T735" s="5"/>
      <c r="U735" s="5"/>
      <c r="V735" s="5"/>
      <c r="W735" s="5"/>
      <c r="X735" s="5"/>
      <c r="Y735" s="5"/>
      <c r="Z735" s="5"/>
    </row>
    <row r="736" spans="1:26" ht="15.75" customHeight="1">
      <c r="A736" s="5"/>
      <c r="B736" s="5"/>
      <c r="C736" s="5"/>
      <c r="D736" s="433"/>
      <c r="E736" s="3"/>
      <c r="F736" s="5"/>
      <c r="G736" s="5"/>
      <c r="H736" s="5"/>
      <c r="I736" s="5"/>
      <c r="J736" s="5"/>
      <c r="K736" s="5"/>
      <c r="L736" s="5"/>
      <c r="M736" s="5"/>
      <c r="N736" s="5"/>
      <c r="O736" s="5"/>
      <c r="P736" s="1"/>
      <c r="Q736" s="5"/>
      <c r="R736" s="5"/>
      <c r="S736" s="5"/>
      <c r="T736" s="5"/>
      <c r="U736" s="5"/>
      <c r="V736" s="5"/>
      <c r="W736" s="5"/>
      <c r="X736" s="5"/>
      <c r="Y736" s="5"/>
      <c r="Z736" s="5"/>
    </row>
    <row r="737" spans="1:26" ht="15.75" customHeight="1">
      <c r="A737" s="5"/>
      <c r="B737" s="5"/>
      <c r="C737" s="5"/>
      <c r="D737" s="433"/>
      <c r="E737" s="3"/>
      <c r="F737" s="5"/>
      <c r="G737" s="5"/>
      <c r="H737" s="5"/>
      <c r="I737" s="5"/>
      <c r="J737" s="5"/>
      <c r="K737" s="5"/>
      <c r="L737" s="5"/>
      <c r="M737" s="5"/>
      <c r="N737" s="5"/>
      <c r="O737" s="5"/>
      <c r="P737" s="1"/>
      <c r="Q737" s="5"/>
      <c r="R737" s="5"/>
      <c r="S737" s="5"/>
      <c r="T737" s="5"/>
      <c r="U737" s="5"/>
      <c r="V737" s="5"/>
      <c r="W737" s="5"/>
      <c r="X737" s="5"/>
      <c r="Y737" s="5"/>
      <c r="Z737" s="5"/>
    </row>
    <row r="738" spans="1:26" ht="15.75" customHeight="1">
      <c r="A738" s="5"/>
      <c r="B738" s="5"/>
      <c r="C738" s="5"/>
      <c r="D738" s="433"/>
      <c r="E738" s="3"/>
      <c r="F738" s="5"/>
      <c r="G738" s="5"/>
      <c r="H738" s="5"/>
      <c r="I738" s="5"/>
      <c r="J738" s="5"/>
      <c r="K738" s="5"/>
      <c r="L738" s="5"/>
      <c r="M738" s="5"/>
      <c r="N738" s="5"/>
      <c r="O738" s="5"/>
      <c r="P738" s="1"/>
      <c r="Q738" s="5"/>
      <c r="R738" s="5"/>
      <c r="S738" s="5"/>
      <c r="T738" s="5"/>
      <c r="U738" s="5"/>
      <c r="V738" s="5"/>
      <c r="W738" s="5"/>
      <c r="X738" s="5"/>
      <c r="Y738" s="5"/>
      <c r="Z738" s="5"/>
    </row>
    <row r="739" spans="1:26" ht="15.75" customHeight="1">
      <c r="A739" s="5"/>
      <c r="B739" s="5"/>
      <c r="C739" s="5"/>
      <c r="D739" s="433"/>
      <c r="E739" s="3"/>
      <c r="F739" s="5"/>
      <c r="G739" s="5"/>
      <c r="H739" s="5"/>
      <c r="I739" s="5"/>
      <c r="J739" s="5"/>
      <c r="K739" s="5"/>
      <c r="L739" s="5"/>
      <c r="M739" s="5"/>
      <c r="N739" s="5"/>
      <c r="O739" s="5"/>
      <c r="P739" s="1"/>
      <c r="Q739" s="5"/>
      <c r="R739" s="5"/>
      <c r="S739" s="5"/>
      <c r="T739" s="5"/>
      <c r="U739" s="5"/>
      <c r="V739" s="5"/>
      <c r="W739" s="5"/>
      <c r="X739" s="5"/>
      <c r="Y739" s="5"/>
      <c r="Z739" s="5"/>
    </row>
    <row r="740" spans="1:26" ht="15.75" customHeight="1">
      <c r="A740" s="5"/>
      <c r="B740" s="5"/>
      <c r="C740" s="5"/>
      <c r="D740" s="433"/>
      <c r="E740" s="3"/>
      <c r="F740" s="5"/>
      <c r="G740" s="5"/>
      <c r="H740" s="5"/>
      <c r="I740" s="5"/>
      <c r="J740" s="5"/>
      <c r="K740" s="5"/>
      <c r="L740" s="5"/>
      <c r="M740" s="5"/>
      <c r="N740" s="5"/>
      <c r="O740" s="5"/>
      <c r="P740" s="1"/>
      <c r="Q740" s="5"/>
      <c r="R740" s="5"/>
      <c r="S740" s="5"/>
      <c r="T740" s="5"/>
      <c r="U740" s="5"/>
      <c r="V740" s="5"/>
      <c r="W740" s="5"/>
      <c r="X740" s="5"/>
      <c r="Y740" s="5"/>
      <c r="Z740" s="5"/>
    </row>
    <row r="741" spans="1:26" ht="15.75" customHeight="1">
      <c r="A741" s="5"/>
      <c r="B741" s="5"/>
      <c r="C741" s="5"/>
      <c r="D741" s="433"/>
      <c r="E741" s="3"/>
      <c r="F741" s="5"/>
      <c r="G741" s="5"/>
      <c r="H741" s="5"/>
      <c r="I741" s="5"/>
      <c r="J741" s="5"/>
      <c r="K741" s="5"/>
      <c r="L741" s="5"/>
      <c r="M741" s="5"/>
      <c r="N741" s="5"/>
      <c r="O741" s="5"/>
      <c r="P741" s="1"/>
      <c r="Q741" s="5"/>
      <c r="R741" s="5"/>
      <c r="S741" s="5"/>
      <c r="T741" s="5"/>
      <c r="U741" s="5"/>
      <c r="V741" s="5"/>
      <c r="W741" s="5"/>
      <c r="X741" s="5"/>
      <c r="Y741" s="5"/>
      <c r="Z741" s="5"/>
    </row>
    <row r="742" spans="1:26" ht="15.75" customHeight="1">
      <c r="A742" s="5"/>
      <c r="B742" s="5"/>
      <c r="C742" s="5"/>
      <c r="D742" s="433"/>
      <c r="E742" s="3"/>
      <c r="F742" s="5"/>
      <c r="G742" s="5"/>
      <c r="H742" s="5"/>
      <c r="I742" s="5"/>
      <c r="J742" s="5"/>
      <c r="K742" s="5"/>
      <c r="L742" s="5"/>
      <c r="M742" s="5"/>
      <c r="N742" s="5"/>
      <c r="O742" s="5"/>
      <c r="P742" s="1"/>
      <c r="Q742" s="5"/>
      <c r="R742" s="5"/>
      <c r="S742" s="5"/>
      <c r="T742" s="5"/>
      <c r="U742" s="5"/>
      <c r="V742" s="5"/>
      <c r="W742" s="5"/>
      <c r="X742" s="5"/>
      <c r="Y742" s="5"/>
      <c r="Z742" s="5"/>
    </row>
    <row r="743" spans="1:26" ht="15.75" customHeight="1">
      <c r="A743" s="5"/>
      <c r="B743" s="5"/>
      <c r="C743" s="5"/>
      <c r="D743" s="433"/>
      <c r="E743" s="3"/>
      <c r="F743" s="5"/>
      <c r="G743" s="5"/>
      <c r="H743" s="5"/>
      <c r="I743" s="5"/>
      <c r="J743" s="5"/>
      <c r="K743" s="5"/>
      <c r="L743" s="5"/>
      <c r="M743" s="5"/>
      <c r="N743" s="5"/>
      <c r="O743" s="5"/>
      <c r="P743" s="1"/>
      <c r="Q743" s="5"/>
      <c r="R743" s="5"/>
      <c r="S743" s="5"/>
      <c r="T743" s="5"/>
      <c r="U743" s="5"/>
      <c r="V743" s="5"/>
      <c r="W743" s="5"/>
      <c r="X743" s="5"/>
      <c r="Y743" s="5"/>
      <c r="Z743" s="5"/>
    </row>
    <row r="744" spans="1:26" ht="15.75" customHeight="1">
      <c r="A744" s="5"/>
      <c r="B744" s="5"/>
      <c r="C744" s="5"/>
      <c r="D744" s="433"/>
      <c r="E744" s="3"/>
      <c r="F744" s="5"/>
      <c r="G744" s="5"/>
      <c r="H744" s="5"/>
      <c r="I744" s="5"/>
      <c r="J744" s="5"/>
      <c r="K744" s="5"/>
      <c r="L744" s="5"/>
      <c r="M744" s="5"/>
      <c r="N744" s="5"/>
      <c r="O744" s="5"/>
      <c r="P744" s="1"/>
      <c r="Q744" s="5"/>
      <c r="R744" s="5"/>
      <c r="S744" s="5"/>
      <c r="T744" s="5"/>
      <c r="U744" s="5"/>
      <c r="V744" s="5"/>
      <c r="W744" s="5"/>
      <c r="X744" s="5"/>
      <c r="Y744" s="5"/>
      <c r="Z744" s="5"/>
    </row>
    <row r="745" spans="1:26" ht="15.75" customHeight="1">
      <c r="A745" s="5"/>
      <c r="B745" s="5"/>
      <c r="C745" s="5"/>
      <c r="D745" s="433"/>
      <c r="E745" s="3"/>
      <c r="F745" s="5"/>
      <c r="G745" s="5"/>
      <c r="H745" s="5"/>
      <c r="I745" s="5"/>
      <c r="J745" s="5"/>
      <c r="K745" s="5"/>
      <c r="L745" s="5"/>
      <c r="M745" s="5"/>
      <c r="N745" s="5"/>
      <c r="O745" s="5"/>
      <c r="P745" s="1"/>
      <c r="Q745" s="5"/>
      <c r="R745" s="5"/>
      <c r="S745" s="5"/>
      <c r="T745" s="5"/>
      <c r="U745" s="5"/>
      <c r="V745" s="5"/>
      <c r="W745" s="5"/>
      <c r="X745" s="5"/>
      <c r="Y745" s="5"/>
      <c r="Z745" s="5"/>
    </row>
    <row r="746" spans="1:26" ht="15.75" customHeight="1">
      <c r="A746" s="5"/>
      <c r="B746" s="5"/>
      <c r="C746" s="5"/>
      <c r="D746" s="433"/>
      <c r="E746" s="3"/>
      <c r="F746" s="5"/>
      <c r="G746" s="5"/>
      <c r="H746" s="5"/>
      <c r="I746" s="5"/>
      <c r="J746" s="5"/>
      <c r="K746" s="5"/>
      <c r="L746" s="5"/>
      <c r="M746" s="5"/>
      <c r="N746" s="5"/>
      <c r="O746" s="5"/>
      <c r="P746" s="1"/>
      <c r="Q746" s="5"/>
      <c r="R746" s="5"/>
      <c r="S746" s="5"/>
      <c r="T746" s="5"/>
      <c r="U746" s="5"/>
      <c r="V746" s="5"/>
      <c r="W746" s="5"/>
      <c r="X746" s="5"/>
      <c r="Y746" s="5"/>
      <c r="Z746" s="5"/>
    </row>
    <row r="747" spans="1:26" ht="15.75" customHeight="1">
      <c r="A747" s="5"/>
      <c r="B747" s="5"/>
      <c r="C747" s="5"/>
      <c r="D747" s="433"/>
      <c r="E747" s="3"/>
      <c r="F747" s="5"/>
      <c r="G747" s="5"/>
      <c r="H747" s="5"/>
      <c r="I747" s="5"/>
      <c r="J747" s="5"/>
      <c r="K747" s="5"/>
      <c r="L747" s="5"/>
      <c r="M747" s="5"/>
      <c r="N747" s="5"/>
      <c r="O747" s="5"/>
      <c r="P747" s="1"/>
      <c r="Q747" s="5"/>
      <c r="R747" s="5"/>
      <c r="S747" s="5"/>
      <c r="T747" s="5"/>
      <c r="U747" s="5"/>
      <c r="V747" s="5"/>
      <c r="W747" s="5"/>
      <c r="X747" s="5"/>
      <c r="Y747" s="5"/>
      <c r="Z747" s="5"/>
    </row>
    <row r="748" spans="1:26" ht="15.75" customHeight="1">
      <c r="A748" s="5"/>
      <c r="B748" s="5"/>
      <c r="C748" s="5"/>
      <c r="D748" s="433"/>
      <c r="E748" s="3"/>
      <c r="F748" s="5"/>
      <c r="G748" s="5"/>
      <c r="H748" s="5"/>
      <c r="I748" s="5"/>
      <c r="J748" s="5"/>
      <c r="K748" s="5"/>
      <c r="L748" s="5"/>
      <c r="M748" s="5"/>
      <c r="N748" s="5"/>
      <c r="O748" s="5"/>
      <c r="P748" s="1"/>
      <c r="Q748" s="5"/>
      <c r="R748" s="5"/>
      <c r="S748" s="5"/>
      <c r="T748" s="5"/>
      <c r="U748" s="5"/>
      <c r="V748" s="5"/>
      <c r="W748" s="5"/>
      <c r="X748" s="5"/>
      <c r="Y748" s="5"/>
      <c r="Z748" s="5"/>
    </row>
    <row r="749" spans="1:26" ht="15.75" customHeight="1">
      <c r="A749" s="5"/>
      <c r="B749" s="5"/>
      <c r="C749" s="5"/>
      <c r="D749" s="433"/>
      <c r="E749" s="3"/>
      <c r="F749" s="5"/>
      <c r="G749" s="5"/>
      <c r="H749" s="5"/>
      <c r="I749" s="5"/>
      <c r="J749" s="5"/>
      <c r="K749" s="5"/>
      <c r="L749" s="5"/>
      <c r="M749" s="5"/>
      <c r="N749" s="5"/>
      <c r="O749" s="5"/>
      <c r="P749" s="1"/>
      <c r="Q749" s="5"/>
      <c r="R749" s="5"/>
      <c r="S749" s="5"/>
      <c r="T749" s="5"/>
      <c r="U749" s="5"/>
      <c r="V749" s="5"/>
      <c r="W749" s="5"/>
      <c r="X749" s="5"/>
      <c r="Y749" s="5"/>
      <c r="Z749" s="5"/>
    </row>
    <row r="750" spans="1:26" ht="15.75" customHeight="1">
      <c r="A750" s="5"/>
      <c r="B750" s="5"/>
      <c r="C750" s="5"/>
      <c r="D750" s="433"/>
      <c r="E750" s="3"/>
      <c r="F750" s="5"/>
      <c r="G750" s="5"/>
      <c r="H750" s="5"/>
      <c r="I750" s="5"/>
      <c r="J750" s="5"/>
      <c r="K750" s="5"/>
      <c r="L750" s="5"/>
      <c r="M750" s="5"/>
      <c r="N750" s="5"/>
      <c r="O750" s="5"/>
      <c r="P750" s="1"/>
      <c r="Q750" s="5"/>
      <c r="R750" s="5"/>
      <c r="S750" s="5"/>
      <c r="T750" s="5"/>
      <c r="U750" s="5"/>
      <c r="V750" s="5"/>
      <c r="W750" s="5"/>
      <c r="X750" s="5"/>
      <c r="Y750" s="5"/>
      <c r="Z750" s="5"/>
    </row>
    <row r="751" spans="1:26" ht="15.75" customHeight="1">
      <c r="A751" s="5"/>
      <c r="B751" s="5"/>
      <c r="C751" s="5"/>
      <c r="D751" s="433"/>
      <c r="E751" s="3"/>
      <c r="F751" s="5"/>
      <c r="G751" s="5"/>
      <c r="H751" s="5"/>
      <c r="I751" s="5"/>
      <c r="J751" s="5"/>
      <c r="K751" s="5"/>
      <c r="L751" s="5"/>
      <c r="M751" s="5"/>
      <c r="N751" s="5"/>
      <c r="O751" s="5"/>
      <c r="P751" s="1"/>
      <c r="Q751" s="5"/>
      <c r="R751" s="5"/>
      <c r="S751" s="5"/>
      <c r="T751" s="5"/>
      <c r="U751" s="5"/>
      <c r="V751" s="5"/>
      <c r="W751" s="5"/>
      <c r="X751" s="5"/>
      <c r="Y751" s="5"/>
      <c r="Z751" s="5"/>
    </row>
    <row r="752" spans="1:26" ht="15.75" customHeight="1">
      <c r="A752" s="5"/>
      <c r="B752" s="5"/>
      <c r="C752" s="5"/>
      <c r="D752" s="433"/>
      <c r="E752" s="3"/>
      <c r="F752" s="5"/>
      <c r="G752" s="5"/>
      <c r="H752" s="5"/>
      <c r="I752" s="5"/>
      <c r="J752" s="5"/>
      <c r="K752" s="5"/>
      <c r="L752" s="5"/>
      <c r="M752" s="5"/>
      <c r="N752" s="5"/>
      <c r="O752" s="5"/>
      <c r="P752" s="1"/>
      <c r="Q752" s="5"/>
      <c r="R752" s="5"/>
      <c r="S752" s="5"/>
      <c r="T752" s="5"/>
      <c r="U752" s="5"/>
      <c r="V752" s="5"/>
      <c r="W752" s="5"/>
      <c r="X752" s="5"/>
      <c r="Y752" s="5"/>
      <c r="Z752" s="5"/>
    </row>
    <row r="753" spans="1:26" ht="15.75" customHeight="1">
      <c r="A753" s="5"/>
      <c r="B753" s="5"/>
      <c r="C753" s="5"/>
      <c r="D753" s="433"/>
      <c r="E753" s="3"/>
      <c r="F753" s="5"/>
      <c r="G753" s="5"/>
      <c r="H753" s="5"/>
      <c r="I753" s="5"/>
      <c r="J753" s="5"/>
      <c r="K753" s="5"/>
      <c r="L753" s="5"/>
      <c r="M753" s="5"/>
      <c r="N753" s="5"/>
      <c r="O753" s="5"/>
      <c r="P753" s="1"/>
      <c r="Q753" s="5"/>
      <c r="R753" s="5"/>
      <c r="S753" s="5"/>
      <c r="T753" s="5"/>
      <c r="U753" s="5"/>
      <c r="V753" s="5"/>
      <c r="W753" s="5"/>
      <c r="X753" s="5"/>
      <c r="Y753" s="5"/>
      <c r="Z753" s="5"/>
    </row>
    <row r="754" spans="1:26" ht="15.75" customHeight="1">
      <c r="A754" s="5"/>
      <c r="B754" s="5"/>
      <c r="C754" s="5"/>
      <c r="D754" s="433"/>
      <c r="E754" s="3"/>
      <c r="F754" s="5"/>
      <c r="G754" s="5"/>
      <c r="H754" s="5"/>
      <c r="I754" s="5"/>
      <c r="J754" s="5"/>
      <c r="K754" s="5"/>
      <c r="L754" s="5"/>
      <c r="M754" s="5"/>
      <c r="N754" s="5"/>
      <c r="O754" s="5"/>
      <c r="P754" s="1"/>
      <c r="Q754" s="5"/>
      <c r="R754" s="5"/>
      <c r="S754" s="5"/>
      <c r="T754" s="5"/>
      <c r="U754" s="5"/>
      <c r="V754" s="5"/>
      <c r="W754" s="5"/>
      <c r="X754" s="5"/>
      <c r="Y754" s="5"/>
      <c r="Z754" s="5"/>
    </row>
    <row r="755" spans="1:26" ht="15.75" customHeight="1">
      <c r="A755" s="5"/>
      <c r="B755" s="5"/>
      <c r="C755" s="5"/>
      <c r="D755" s="433"/>
      <c r="E755" s="3"/>
      <c r="F755" s="5"/>
      <c r="G755" s="5"/>
      <c r="H755" s="5"/>
      <c r="I755" s="5"/>
      <c r="J755" s="5"/>
      <c r="K755" s="5"/>
      <c r="L755" s="5"/>
      <c r="M755" s="5"/>
      <c r="N755" s="5"/>
      <c r="O755" s="5"/>
      <c r="P755" s="1"/>
      <c r="Q755" s="5"/>
      <c r="R755" s="5"/>
      <c r="S755" s="5"/>
      <c r="T755" s="5"/>
      <c r="U755" s="5"/>
      <c r="V755" s="5"/>
      <c r="W755" s="5"/>
      <c r="X755" s="5"/>
      <c r="Y755" s="5"/>
      <c r="Z755" s="5"/>
    </row>
    <row r="756" spans="1:26" ht="15.75" customHeight="1">
      <c r="A756" s="5"/>
      <c r="B756" s="5"/>
      <c r="C756" s="5"/>
      <c r="D756" s="433"/>
      <c r="E756" s="3"/>
      <c r="F756" s="5"/>
      <c r="G756" s="5"/>
      <c r="H756" s="5"/>
      <c r="I756" s="5"/>
      <c r="J756" s="5"/>
      <c r="K756" s="5"/>
      <c r="L756" s="5"/>
      <c r="M756" s="5"/>
      <c r="N756" s="5"/>
      <c r="O756" s="5"/>
      <c r="P756" s="1"/>
      <c r="Q756" s="5"/>
      <c r="R756" s="5"/>
      <c r="S756" s="5"/>
      <c r="T756" s="5"/>
      <c r="U756" s="5"/>
      <c r="V756" s="5"/>
      <c r="W756" s="5"/>
      <c r="X756" s="5"/>
      <c r="Y756" s="5"/>
      <c r="Z756" s="5"/>
    </row>
    <row r="757" spans="1:26" ht="15.75" customHeight="1">
      <c r="A757" s="5"/>
      <c r="B757" s="5"/>
      <c r="C757" s="5"/>
      <c r="D757" s="433"/>
      <c r="E757" s="3"/>
      <c r="F757" s="5"/>
      <c r="G757" s="5"/>
      <c r="H757" s="5"/>
      <c r="I757" s="5"/>
      <c r="J757" s="5"/>
      <c r="K757" s="5"/>
      <c r="L757" s="5"/>
      <c r="M757" s="5"/>
      <c r="N757" s="5"/>
      <c r="O757" s="5"/>
      <c r="P757" s="1"/>
      <c r="Q757" s="5"/>
      <c r="R757" s="5"/>
      <c r="S757" s="5"/>
      <c r="T757" s="5"/>
      <c r="U757" s="5"/>
      <c r="V757" s="5"/>
      <c r="W757" s="5"/>
      <c r="X757" s="5"/>
      <c r="Y757" s="5"/>
      <c r="Z757" s="5"/>
    </row>
    <row r="758" spans="1:26" ht="15.75" customHeight="1">
      <c r="A758" s="5"/>
      <c r="B758" s="5"/>
      <c r="C758" s="5"/>
      <c r="D758" s="433"/>
      <c r="E758" s="3"/>
      <c r="F758" s="5"/>
      <c r="G758" s="5"/>
      <c r="H758" s="5"/>
      <c r="I758" s="5"/>
      <c r="J758" s="5"/>
      <c r="K758" s="5"/>
      <c r="L758" s="5"/>
      <c r="M758" s="5"/>
      <c r="N758" s="5"/>
      <c r="O758" s="5"/>
      <c r="P758" s="1"/>
      <c r="Q758" s="5"/>
      <c r="R758" s="5"/>
      <c r="S758" s="5"/>
      <c r="T758" s="5"/>
      <c r="U758" s="5"/>
      <c r="V758" s="5"/>
      <c r="W758" s="5"/>
      <c r="X758" s="5"/>
      <c r="Y758" s="5"/>
      <c r="Z758" s="5"/>
    </row>
    <row r="759" spans="1:26" ht="15.75" customHeight="1">
      <c r="A759" s="5"/>
      <c r="B759" s="5"/>
      <c r="C759" s="5"/>
      <c r="D759" s="433"/>
      <c r="E759" s="3"/>
      <c r="F759" s="5"/>
      <c r="G759" s="5"/>
      <c r="H759" s="5"/>
      <c r="I759" s="5"/>
      <c r="J759" s="5"/>
      <c r="K759" s="5"/>
      <c r="L759" s="5"/>
      <c r="M759" s="5"/>
      <c r="N759" s="5"/>
      <c r="O759" s="5"/>
      <c r="P759" s="1"/>
      <c r="Q759" s="5"/>
      <c r="R759" s="5"/>
      <c r="S759" s="5"/>
      <c r="T759" s="5"/>
      <c r="U759" s="5"/>
      <c r="V759" s="5"/>
      <c r="W759" s="5"/>
      <c r="X759" s="5"/>
      <c r="Y759" s="5"/>
      <c r="Z759" s="5"/>
    </row>
    <row r="760" spans="1:26" ht="15.75" customHeight="1">
      <c r="A760" s="5"/>
      <c r="B760" s="5"/>
      <c r="C760" s="5"/>
      <c r="D760" s="433"/>
      <c r="E760" s="3"/>
      <c r="F760" s="5"/>
      <c r="G760" s="5"/>
      <c r="H760" s="5"/>
      <c r="I760" s="5"/>
      <c r="J760" s="5"/>
      <c r="K760" s="5"/>
      <c r="L760" s="5"/>
      <c r="M760" s="5"/>
      <c r="N760" s="5"/>
      <c r="O760" s="5"/>
      <c r="P760" s="1"/>
      <c r="Q760" s="5"/>
      <c r="R760" s="5"/>
      <c r="S760" s="5"/>
      <c r="T760" s="5"/>
      <c r="U760" s="5"/>
      <c r="V760" s="5"/>
      <c r="W760" s="5"/>
      <c r="X760" s="5"/>
      <c r="Y760" s="5"/>
      <c r="Z760" s="5"/>
    </row>
    <row r="761" spans="1:26" ht="15.75" customHeight="1">
      <c r="A761" s="5"/>
      <c r="B761" s="5"/>
      <c r="C761" s="5"/>
      <c r="D761" s="433"/>
      <c r="E761" s="3"/>
      <c r="F761" s="5"/>
      <c r="G761" s="5"/>
      <c r="H761" s="5"/>
      <c r="I761" s="5"/>
      <c r="J761" s="5"/>
      <c r="K761" s="5"/>
      <c r="L761" s="5"/>
      <c r="M761" s="5"/>
      <c r="N761" s="5"/>
      <c r="O761" s="5"/>
      <c r="P761" s="1"/>
      <c r="Q761" s="5"/>
      <c r="R761" s="5"/>
      <c r="S761" s="5"/>
      <c r="T761" s="5"/>
      <c r="U761" s="5"/>
      <c r="V761" s="5"/>
      <c r="W761" s="5"/>
      <c r="X761" s="5"/>
      <c r="Y761" s="5"/>
      <c r="Z761" s="5"/>
    </row>
    <row r="762" spans="1:26" ht="15.75" customHeight="1">
      <c r="A762" s="5"/>
      <c r="B762" s="5"/>
      <c r="C762" s="5"/>
      <c r="D762" s="433"/>
      <c r="E762" s="3"/>
      <c r="F762" s="5"/>
      <c r="G762" s="5"/>
      <c r="H762" s="5"/>
      <c r="I762" s="5"/>
      <c r="J762" s="5"/>
      <c r="K762" s="5"/>
      <c r="L762" s="5"/>
      <c r="M762" s="5"/>
      <c r="N762" s="5"/>
      <c r="O762" s="5"/>
      <c r="P762" s="1"/>
      <c r="Q762" s="5"/>
      <c r="R762" s="5"/>
      <c r="S762" s="5"/>
      <c r="T762" s="5"/>
      <c r="U762" s="5"/>
      <c r="V762" s="5"/>
      <c r="W762" s="5"/>
      <c r="X762" s="5"/>
      <c r="Y762" s="5"/>
      <c r="Z762" s="5"/>
    </row>
    <row r="763" spans="1:26" ht="15.75" customHeight="1">
      <c r="A763" s="5"/>
      <c r="B763" s="5"/>
      <c r="C763" s="5"/>
      <c r="D763" s="433"/>
      <c r="E763" s="3"/>
      <c r="F763" s="5"/>
      <c r="G763" s="5"/>
      <c r="H763" s="5"/>
      <c r="I763" s="5"/>
      <c r="J763" s="5"/>
      <c r="K763" s="5"/>
      <c r="L763" s="5"/>
      <c r="M763" s="5"/>
      <c r="N763" s="5"/>
      <c r="O763" s="5"/>
      <c r="P763" s="1"/>
      <c r="Q763" s="5"/>
      <c r="R763" s="5"/>
      <c r="S763" s="5"/>
      <c r="T763" s="5"/>
      <c r="U763" s="5"/>
      <c r="V763" s="5"/>
      <c r="W763" s="5"/>
      <c r="X763" s="5"/>
      <c r="Y763" s="5"/>
      <c r="Z763" s="5"/>
    </row>
    <row r="764" spans="1:26" ht="15.75" customHeight="1">
      <c r="A764" s="5"/>
      <c r="B764" s="5"/>
      <c r="C764" s="5"/>
      <c r="D764" s="433"/>
      <c r="E764" s="3"/>
      <c r="F764" s="5"/>
      <c r="G764" s="5"/>
      <c r="H764" s="5"/>
      <c r="I764" s="5"/>
      <c r="J764" s="5"/>
      <c r="K764" s="5"/>
      <c r="L764" s="5"/>
      <c r="M764" s="5"/>
      <c r="N764" s="5"/>
      <c r="O764" s="5"/>
      <c r="P764" s="1"/>
      <c r="Q764" s="5"/>
      <c r="R764" s="5"/>
      <c r="S764" s="5"/>
      <c r="T764" s="5"/>
      <c r="U764" s="5"/>
      <c r="V764" s="5"/>
      <c r="W764" s="5"/>
      <c r="X764" s="5"/>
      <c r="Y764" s="5"/>
      <c r="Z764" s="5"/>
    </row>
    <row r="765" spans="1:26" ht="15.75" customHeight="1">
      <c r="A765" s="5"/>
      <c r="B765" s="5"/>
      <c r="C765" s="5"/>
      <c r="D765" s="433"/>
      <c r="E765" s="3"/>
      <c r="F765" s="5"/>
      <c r="G765" s="5"/>
      <c r="H765" s="5"/>
      <c r="I765" s="5"/>
      <c r="J765" s="5"/>
      <c r="K765" s="5"/>
      <c r="L765" s="5"/>
      <c r="M765" s="5"/>
      <c r="N765" s="5"/>
      <c r="O765" s="5"/>
      <c r="P765" s="1"/>
      <c r="Q765" s="5"/>
      <c r="R765" s="5"/>
      <c r="S765" s="5"/>
      <c r="T765" s="5"/>
      <c r="U765" s="5"/>
      <c r="V765" s="5"/>
      <c r="W765" s="5"/>
      <c r="X765" s="5"/>
      <c r="Y765" s="5"/>
      <c r="Z765" s="5"/>
    </row>
    <row r="766" spans="1:26" ht="15.75" customHeight="1">
      <c r="A766" s="5"/>
      <c r="B766" s="5"/>
      <c r="C766" s="5"/>
      <c r="D766" s="433"/>
      <c r="E766" s="3"/>
      <c r="F766" s="5"/>
      <c r="G766" s="5"/>
      <c r="H766" s="5"/>
      <c r="I766" s="5"/>
      <c r="J766" s="5"/>
      <c r="K766" s="5"/>
      <c r="L766" s="5"/>
      <c r="M766" s="5"/>
      <c r="N766" s="5"/>
      <c r="O766" s="5"/>
      <c r="P766" s="1"/>
      <c r="Q766" s="5"/>
      <c r="R766" s="5"/>
      <c r="S766" s="5"/>
      <c r="T766" s="5"/>
      <c r="U766" s="5"/>
      <c r="V766" s="5"/>
      <c r="W766" s="5"/>
      <c r="X766" s="5"/>
      <c r="Y766" s="5"/>
      <c r="Z766" s="5"/>
    </row>
    <row r="767" spans="1:26" ht="15.75" customHeight="1">
      <c r="A767" s="5"/>
      <c r="B767" s="5"/>
      <c r="C767" s="5"/>
      <c r="D767" s="433"/>
      <c r="E767" s="3"/>
      <c r="F767" s="5"/>
      <c r="G767" s="5"/>
      <c r="H767" s="5"/>
      <c r="I767" s="5"/>
      <c r="J767" s="5"/>
      <c r="K767" s="5"/>
      <c r="L767" s="5"/>
      <c r="M767" s="5"/>
      <c r="N767" s="5"/>
      <c r="O767" s="5"/>
      <c r="P767" s="1"/>
      <c r="Q767" s="5"/>
      <c r="R767" s="5"/>
      <c r="S767" s="5"/>
      <c r="T767" s="5"/>
      <c r="U767" s="5"/>
      <c r="V767" s="5"/>
      <c r="W767" s="5"/>
      <c r="X767" s="5"/>
      <c r="Y767" s="5"/>
      <c r="Z767" s="5"/>
    </row>
    <row r="768" spans="1:26" ht="15.75" customHeight="1">
      <c r="A768" s="5"/>
      <c r="B768" s="5"/>
      <c r="C768" s="5"/>
      <c r="D768" s="433"/>
      <c r="E768" s="3"/>
      <c r="F768" s="5"/>
      <c r="G768" s="5"/>
      <c r="H768" s="5"/>
      <c r="I768" s="5"/>
      <c r="J768" s="5"/>
      <c r="K768" s="5"/>
      <c r="L768" s="5"/>
      <c r="M768" s="5"/>
      <c r="N768" s="5"/>
      <c r="O768" s="5"/>
      <c r="P768" s="1"/>
      <c r="Q768" s="5"/>
      <c r="R768" s="5"/>
      <c r="S768" s="5"/>
      <c r="T768" s="5"/>
      <c r="U768" s="5"/>
      <c r="V768" s="5"/>
      <c r="W768" s="5"/>
      <c r="X768" s="5"/>
      <c r="Y768" s="5"/>
      <c r="Z768" s="5"/>
    </row>
    <row r="769" spans="1:26" ht="15.75" customHeight="1">
      <c r="A769" s="5"/>
      <c r="B769" s="5"/>
      <c r="C769" s="5"/>
      <c r="D769" s="433"/>
      <c r="E769" s="3"/>
      <c r="F769" s="5"/>
      <c r="G769" s="5"/>
      <c r="H769" s="5"/>
      <c r="I769" s="5"/>
      <c r="J769" s="5"/>
      <c r="K769" s="5"/>
      <c r="L769" s="5"/>
      <c r="M769" s="5"/>
      <c r="N769" s="5"/>
      <c r="O769" s="5"/>
      <c r="P769" s="1"/>
      <c r="Q769" s="5"/>
      <c r="R769" s="5"/>
      <c r="S769" s="5"/>
      <c r="T769" s="5"/>
      <c r="U769" s="5"/>
      <c r="V769" s="5"/>
      <c r="W769" s="5"/>
      <c r="X769" s="5"/>
      <c r="Y769" s="5"/>
      <c r="Z769" s="5"/>
    </row>
    <row r="770" spans="1:26" ht="15.75" customHeight="1">
      <c r="A770" s="5"/>
      <c r="B770" s="5"/>
      <c r="C770" s="5"/>
      <c r="D770" s="433"/>
      <c r="E770" s="3"/>
      <c r="F770" s="5"/>
      <c r="G770" s="5"/>
      <c r="H770" s="5"/>
      <c r="I770" s="5"/>
      <c r="J770" s="5"/>
      <c r="K770" s="5"/>
      <c r="L770" s="5"/>
      <c r="M770" s="5"/>
      <c r="N770" s="5"/>
      <c r="O770" s="5"/>
      <c r="P770" s="1"/>
      <c r="Q770" s="5"/>
      <c r="R770" s="5"/>
      <c r="S770" s="5"/>
      <c r="T770" s="5"/>
      <c r="U770" s="5"/>
      <c r="V770" s="5"/>
      <c r="W770" s="5"/>
      <c r="X770" s="5"/>
      <c r="Y770" s="5"/>
      <c r="Z770" s="5"/>
    </row>
    <row r="771" spans="1:26" ht="15.75" customHeight="1">
      <c r="A771" s="5"/>
      <c r="B771" s="5"/>
      <c r="C771" s="5"/>
      <c r="D771" s="433"/>
      <c r="E771" s="3"/>
      <c r="F771" s="5"/>
      <c r="G771" s="5"/>
      <c r="H771" s="5"/>
      <c r="I771" s="5"/>
      <c r="J771" s="5"/>
      <c r="K771" s="5"/>
      <c r="L771" s="5"/>
      <c r="M771" s="5"/>
      <c r="N771" s="5"/>
      <c r="O771" s="5"/>
      <c r="P771" s="1"/>
      <c r="Q771" s="5"/>
      <c r="R771" s="5"/>
      <c r="S771" s="5"/>
      <c r="T771" s="5"/>
      <c r="U771" s="5"/>
      <c r="V771" s="5"/>
      <c r="W771" s="5"/>
      <c r="X771" s="5"/>
      <c r="Y771" s="5"/>
      <c r="Z771" s="5"/>
    </row>
    <row r="772" spans="1:26" ht="15.75" customHeight="1">
      <c r="A772" s="5"/>
      <c r="B772" s="5"/>
      <c r="C772" s="5"/>
      <c r="D772" s="433"/>
      <c r="E772" s="3"/>
      <c r="F772" s="5"/>
      <c r="G772" s="5"/>
      <c r="H772" s="5"/>
      <c r="I772" s="5"/>
      <c r="J772" s="5"/>
      <c r="K772" s="5"/>
      <c r="L772" s="5"/>
      <c r="M772" s="5"/>
      <c r="N772" s="5"/>
      <c r="O772" s="5"/>
      <c r="P772" s="1"/>
      <c r="Q772" s="5"/>
      <c r="R772" s="5"/>
      <c r="S772" s="5"/>
      <c r="T772" s="5"/>
      <c r="U772" s="5"/>
      <c r="V772" s="5"/>
      <c r="W772" s="5"/>
      <c r="X772" s="5"/>
      <c r="Y772" s="5"/>
      <c r="Z772" s="5"/>
    </row>
    <row r="773" spans="1:26" ht="15.75" customHeight="1">
      <c r="A773" s="5"/>
      <c r="B773" s="5"/>
      <c r="C773" s="5"/>
      <c r="D773" s="433"/>
      <c r="E773" s="3"/>
      <c r="F773" s="5"/>
      <c r="G773" s="5"/>
      <c r="H773" s="5"/>
      <c r="I773" s="5"/>
      <c r="J773" s="5"/>
      <c r="K773" s="5"/>
      <c r="L773" s="5"/>
      <c r="M773" s="5"/>
      <c r="N773" s="5"/>
      <c r="O773" s="5"/>
      <c r="P773" s="1"/>
      <c r="Q773" s="5"/>
      <c r="R773" s="5"/>
      <c r="S773" s="5"/>
      <c r="T773" s="5"/>
      <c r="U773" s="5"/>
      <c r="V773" s="5"/>
      <c r="W773" s="5"/>
      <c r="X773" s="5"/>
      <c r="Y773" s="5"/>
      <c r="Z773" s="5"/>
    </row>
    <row r="774" spans="1:26" ht="15.75" customHeight="1">
      <c r="A774" s="5"/>
      <c r="B774" s="5"/>
      <c r="C774" s="5"/>
      <c r="D774" s="433"/>
      <c r="E774" s="3"/>
      <c r="F774" s="5"/>
      <c r="G774" s="5"/>
      <c r="H774" s="5"/>
      <c r="I774" s="5"/>
      <c r="J774" s="5"/>
      <c r="K774" s="5"/>
      <c r="L774" s="5"/>
      <c r="M774" s="5"/>
      <c r="N774" s="5"/>
      <c r="O774" s="5"/>
      <c r="P774" s="1"/>
      <c r="Q774" s="5"/>
      <c r="R774" s="5"/>
      <c r="S774" s="5"/>
      <c r="T774" s="5"/>
      <c r="U774" s="5"/>
      <c r="V774" s="5"/>
      <c r="W774" s="5"/>
      <c r="X774" s="5"/>
      <c r="Y774" s="5"/>
      <c r="Z774" s="5"/>
    </row>
    <row r="775" spans="1:26" ht="15.75" customHeight="1">
      <c r="A775" s="5"/>
      <c r="B775" s="5"/>
      <c r="C775" s="5"/>
      <c r="D775" s="433"/>
      <c r="E775" s="3"/>
      <c r="F775" s="5"/>
      <c r="G775" s="5"/>
      <c r="H775" s="5"/>
      <c r="I775" s="5"/>
      <c r="J775" s="5"/>
      <c r="K775" s="5"/>
      <c r="L775" s="5"/>
      <c r="M775" s="5"/>
      <c r="N775" s="5"/>
      <c r="O775" s="5"/>
      <c r="P775" s="1"/>
      <c r="Q775" s="5"/>
      <c r="R775" s="5"/>
      <c r="S775" s="5"/>
      <c r="T775" s="5"/>
      <c r="U775" s="5"/>
      <c r="V775" s="5"/>
      <c r="W775" s="5"/>
      <c r="X775" s="5"/>
      <c r="Y775" s="5"/>
      <c r="Z775" s="5"/>
    </row>
    <row r="776" spans="1:26" ht="15.75" customHeight="1">
      <c r="A776" s="5"/>
      <c r="B776" s="5"/>
      <c r="C776" s="5"/>
      <c r="D776" s="433"/>
      <c r="E776" s="3"/>
      <c r="F776" s="5"/>
      <c r="G776" s="5"/>
      <c r="H776" s="5"/>
      <c r="I776" s="5"/>
      <c r="J776" s="5"/>
      <c r="K776" s="5"/>
      <c r="L776" s="5"/>
      <c r="M776" s="5"/>
      <c r="N776" s="5"/>
      <c r="O776" s="5"/>
      <c r="P776" s="1"/>
      <c r="Q776" s="5"/>
      <c r="R776" s="5"/>
      <c r="S776" s="5"/>
      <c r="T776" s="5"/>
      <c r="U776" s="5"/>
      <c r="V776" s="5"/>
      <c r="W776" s="5"/>
      <c r="X776" s="5"/>
      <c r="Y776" s="5"/>
      <c r="Z776" s="5"/>
    </row>
    <row r="777" spans="1:26" ht="15.75" customHeight="1">
      <c r="A777" s="5"/>
      <c r="B777" s="5"/>
      <c r="C777" s="5"/>
      <c r="D777" s="433"/>
      <c r="E777" s="3"/>
      <c r="F777" s="5"/>
      <c r="G777" s="5"/>
      <c r="H777" s="5"/>
      <c r="I777" s="5"/>
      <c r="J777" s="5"/>
      <c r="K777" s="5"/>
      <c r="L777" s="5"/>
      <c r="M777" s="5"/>
      <c r="N777" s="5"/>
      <c r="O777" s="5"/>
      <c r="P777" s="1"/>
      <c r="Q777" s="5"/>
      <c r="R777" s="5"/>
      <c r="S777" s="5"/>
      <c r="T777" s="5"/>
      <c r="U777" s="5"/>
      <c r="V777" s="5"/>
      <c r="W777" s="5"/>
      <c r="X777" s="5"/>
      <c r="Y777" s="5"/>
      <c r="Z777" s="5"/>
    </row>
    <row r="778" spans="1:26" ht="15.75" customHeight="1">
      <c r="A778" s="5"/>
      <c r="B778" s="5"/>
      <c r="C778" s="5"/>
      <c r="D778" s="433"/>
      <c r="E778" s="3"/>
      <c r="F778" s="5"/>
      <c r="G778" s="5"/>
      <c r="H778" s="5"/>
      <c r="I778" s="5"/>
      <c r="J778" s="5"/>
      <c r="K778" s="5"/>
      <c r="L778" s="5"/>
      <c r="M778" s="5"/>
      <c r="N778" s="5"/>
      <c r="O778" s="5"/>
      <c r="P778" s="1"/>
      <c r="Q778" s="5"/>
      <c r="R778" s="5"/>
      <c r="S778" s="5"/>
      <c r="T778" s="5"/>
      <c r="U778" s="5"/>
      <c r="V778" s="5"/>
      <c r="W778" s="5"/>
      <c r="X778" s="5"/>
      <c r="Y778" s="5"/>
      <c r="Z778" s="5"/>
    </row>
    <row r="779" spans="1:26" ht="15.75" customHeight="1">
      <c r="A779" s="5"/>
      <c r="B779" s="5"/>
      <c r="C779" s="5"/>
      <c r="D779" s="433"/>
      <c r="E779" s="3"/>
      <c r="F779" s="5"/>
      <c r="G779" s="5"/>
      <c r="H779" s="5"/>
      <c r="I779" s="5"/>
      <c r="J779" s="5"/>
      <c r="K779" s="5"/>
      <c r="L779" s="5"/>
      <c r="M779" s="5"/>
      <c r="N779" s="5"/>
      <c r="O779" s="5"/>
      <c r="P779" s="1"/>
      <c r="Q779" s="5"/>
      <c r="R779" s="5"/>
      <c r="S779" s="5"/>
      <c r="T779" s="5"/>
      <c r="U779" s="5"/>
      <c r="V779" s="5"/>
      <c r="W779" s="5"/>
      <c r="X779" s="5"/>
      <c r="Y779" s="5"/>
      <c r="Z779" s="5"/>
    </row>
    <row r="780" spans="1:26" ht="15.75" customHeight="1">
      <c r="A780" s="5"/>
      <c r="B780" s="5"/>
      <c r="C780" s="5"/>
      <c r="D780" s="433"/>
      <c r="E780" s="3"/>
      <c r="F780" s="5"/>
      <c r="G780" s="5"/>
      <c r="H780" s="5"/>
      <c r="I780" s="5"/>
      <c r="J780" s="5"/>
      <c r="K780" s="5"/>
      <c r="L780" s="5"/>
      <c r="M780" s="5"/>
      <c r="N780" s="5"/>
      <c r="O780" s="5"/>
      <c r="P780" s="1"/>
      <c r="Q780" s="5"/>
      <c r="R780" s="5"/>
      <c r="S780" s="5"/>
      <c r="T780" s="5"/>
      <c r="U780" s="5"/>
      <c r="V780" s="5"/>
      <c r="W780" s="5"/>
      <c r="X780" s="5"/>
      <c r="Y780" s="5"/>
      <c r="Z780" s="5"/>
    </row>
    <row r="781" spans="1:26" ht="15.75" customHeight="1">
      <c r="A781" s="5"/>
      <c r="B781" s="5"/>
      <c r="C781" s="5"/>
      <c r="D781" s="433"/>
      <c r="E781" s="3"/>
      <c r="F781" s="5"/>
      <c r="G781" s="5"/>
      <c r="H781" s="5"/>
      <c r="I781" s="5"/>
      <c r="J781" s="5"/>
      <c r="K781" s="5"/>
      <c r="L781" s="5"/>
      <c r="M781" s="5"/>
      <c r="N781" s="5"/>
      <c r="O781" s="5"/>
      <c r="P781" s="1"/>
      <c r="Q781" s="5"/>
      <c r="R781" s="5"/>
      <c r="S781" s="5"/>
      <c r="T781" s="5"/>
      <c r="U781" s="5"/>
      <c r="V781" s="5"/>
      <c r="W781" s="5"/>
      <c r="X781" s="5"/>
      <c r="Y781" s="5"/>
      <c r="Z781" s="5"/>
    </row>
    <row r="782" spans="1:26" ht="15.75" customHeight="1">
      <c r="A782" s="5"/>
      <c r="B782" s="5"/>
      <c r="C782" s="5"/>
      <c r="D782" s="433"/>
      <c r="E782" s="3"/>
      <c r="F782" s="5"/>
      <c r="G782" s="5"/>
      <c r="H782" s="5"/>
      <c r="I782" s="5"/>
      <c r="J782" s="5"/>
      <c r="K782" s="5"/>
      <c r="L782" s="5"/>
      <c r="M782" s="5"/>
      <c r="N782" s="5"/>
      <c r="O782" s="5"/>
      <c r="P782" s="1"/>
      <c r="Q782" s="5"/>
      <c r="R782" s="5"/>
      <c r="S782" s="5"/>
      <c r="T782" s="5"/>
      <c r="U782" s="5"/>
      <c r="V782" s="5"/>
      <c r="W782" s="5"/>
      <c r="X782" s="5"/>
      <c r="Y782" s="5"/>
      <c r="Z782" s="5"/>
    </row>
    <row r="783" spans="1:26" ht="15.75" customHeight="1">
      <c r="A783" s="5"/>
      <c r="B783" s="5"/>
      <c r="C783" s="5"/>
      <c r="D783" s="433"/>
      <c r="E783" s="3"/>
      <c r="F783" s="5"/>
      <c r="G783" s="5"/>
      <c r="H783" s="5"/>
      <c r="I783" s="5"/>
      <c r="J783" s="5"/>
      <c r="K783" s="5"/>
      <c r="L783" s="5"/>
      <c r="M783" s="5"/>
      <c r="N783" s="5"/>
      <c r="O783" s="5"/>
      <c r="P783" s="1"/>
      <c r="Q783" s="5"/>
      <c r="R783" s="5"/>
      <c r="S783" s="5"/>
      <c r="T783" s="5"/>
      <c r="U783" s="5"/>
      <c r="V783" s="5"/>
      <c r="W783" s="5"/>
      <c r="X783" s="5"/>
      <c r="Y783" s="5"/>
      <c r="Z783" s="5"/>
    </row>
    <row r="784" spans="1:26" ht="15.75" customHeight="1">
      <c r="A784" s="5"/>
      <c r="B784" s="5"/>
      <c r="C784" s="5"/>
      <c r="D784" s="433"/>
      <c r="E784" s="3"/>
      <c r="F784" s="5"/>
      <c r="G784" s="5"/>
      <c r="H784" s="5"/>
      <c r="I784" s="5"/>
      <c r="J784" s="5"/>
      <c r="K784" s="5"/>
      <c r="L784" s="5"/>
      <c r="M784" s="5"/>
      <c r="N784" s="5"/>
      <c r="O784" s="5"/>
      <c r="P784" s="1"/>
      <c r="Q784" s="5"/>
      <c r="R784" s="5"/>
      <c r="S784" s="5"/>
      <c r="T784" s="5"/>
      <c r="U784" s="5"/>
      <c r="V784" s="5"/>
      <c r="W784" s="5"/>
      <c r="X784" s="5"/>
      <c r="Y784" s="5"/>
      <c r="Z784" s="5"/>
    </row>
    <row r="785" spans="1:26" ht="15.75" customHeight="1">
      <c r="A785" s="5"/>
      <c r="B785" s="5"/>
      <c r="C785" s="5"/>
      <c r="D785" s="433"/>
      <c r="E785" s="3"/>
      <c r="F785" s="5"/>
      <c r="G785" s="5"/>
      <c r="H785" s="5"/>
      <c r="I785" s="5"/>
      <c r="J785" s="5"/>
      <c r="K785" s="5"/>
      <c r="L785" s="5"/>
      <c r="M785" s="5"/>
      <c r="N785" s="5"/>
      <c r="O785" s="5"/>
      <c r="P785" s="1"/>
      <c r="Q785" s="5"/>
      <c r="R785" s="5"/>
      <c r="S785" s="5"/>
      <c r="T785" s="5"/>
      <c r="U785" s="5"/>
      <c r="V785" s="5"/>
      <c r="W785" s="5"/>
      <c r="X785" s="5"/>
      <c r="Y785" s="5"/>
      <c r="Z785" s="5"/>
    </row>
    <row r="786" spans="1:26" ht="15.75" customHeight="1">
      <c r="A786" s="5"/>
      <c r="B786" s="5"/>
      <c r="C786" s="5"/>
      <c r="D786" s="433"/>
      <c r="E786" s="3"/>
      <c r="F786" s="5"/>
      <c r="G786" s="5"/>
      <c r="H786" s="5"/>
      <c r="I786" s="5"/>
      <c r="J786" s="5"/>
      <c r="K786" s="5"/>
      <c r="L786" s="5"/>
      <c r="M786" s="5"/>
      <c r="N786" s="5"/>
      <c r="O786" s="5"/>
      <c r="P786" s="1"/>
      <c r="Q786" s="5"/>
      <c r="R786" s="5"/>
      <c r="S786" s="5"/>
      <c r="T786" s="5"/>
      <c r="U786" s="5"/>
      <c r="V786" s="5"/>
      <c r="W786" s="5"/>
      <c r="X786" s="5"/>
      <c r="Y786" s="5"/>
      <c r="Z786" s="5"/>
    </row>
    <row r="787" spans="1:26" ht="15.75" customHeight="1">
      <c r="A787" s="5"/>
      <c r="B787" s="5"/>
      <c r="C787" s="5"/>
      <c r="D787" s="433"/>
      <c r="E787" s="3"/>
      <c r="F787" s="5"/>
      <c r="G787" s="5"/>
      <c r="H787" s="5"/>
      <c r="I787" s="5"/>
      <c r="J787" s="5"/>
      <c r="K787" s="5"/>
      <c r="L787" s="5"/>
      <c r="M787" s="5"/>
      <c r="N787" s="5"/>
      <c r="O787" s="5"/>
      <c r="P787" s="1"/>
      <c r="Q787" s="5"/>
      <c r="R787" s="5"/>
      <c r="S787" s="5"/>
      <c r="T787" s="5"/>
      <c r="U787" s="5"/>
      <c r="V787" s="5"/>
      <c r="W787" s="5"/>
      <c r="X787" s="5"/>
      <c r="Y787" s="5"/>
      <c r="Z787" s="5"/>
    </row>
    <row r="788" spans="1:26" ht="15.75" customHeight="1">
      <c r="A788" s="5"/>
      <c r="B788" s="5"/>
      <c r="C788" s="5"/>
      <c r="D788" s="433"/>
      <c r="E788" s="3"/>
      <c r="F788" s="5"/>
      <c r="G788" s="5"/>
      <c r="H788" s="5"/>
      <c r="I788" s="5"/>
      <c r="J788" s="5"/>
      <c r="K788" s="5"/>
      <c r="L788" s="5"/>
      <c r="M788" s="5"/>
      <c r="N788" s="5"/>
      <c r="O788" s="5"/>
      <c r="P788" s="1"/>
      <c r="Q788" s="5"/>
      <c r="R788" s="5"/>
      <c r="S788" s="5"/>
      <c r="T788" s="5"/>
      <c r="U788" s="5"/>
      <c r="V788" s="5"/>
      <c r="W788" s="5"/>
      <c r="X788" s="5"/>
      <c r="Y788" s="5"/>
      <c r="Z788" s="5"/>
    </row>
    <row r="789" spans="1:26" ht="15.75" customHeight="1">
      <c r="A789" s="5"/>
      <c r="B789" s="5"/>
      <c r="C789" s="5"/>
      <c r="D789" s="433"/>
      <c r="E789" s="3"/>
      <c r="F789" s="5"/>
      <c r="G789" s="5"/>
      <c r="H789" s="5"/>
      <c r="I789" s="5"/>
      <c r="J789" s="5"/>
      <c r="K789" s="5"/>
      <c r="L789" s="5"/>
      <c r="M789" s="5"/>
      <c r="N789" s="5"/>
      <c r="O789" s="5"/>
      <c r="P789" s="1"/>
      <c r="Q789" s="5"/>
      <c r="R789" s="5"/>
      <c r="S789" s="5"/>
      <c r="T789" s="5"/>
      <c r="U789" s="5"/>
      <c r="V789" s="5"/>
      <c r="W789" s="5"/>
      <c r="X789" s="5"/>
      <c r="Y789" s="5"/>
      <c r="Z789" s="5"/>
    </row>
    <row r="790" spans="1:26" ht="15.75" customHeight="1">
      <c r="A790" s="5"/>
      <c r="B790" s="5"/>
      <c r="C790" s="5"/>
      <c r="D790" s="433"/>
      <c r="E790" s="3"/>
      <c r="F790" s="5"/>
      <c r="G790" s="5"/>
      <c r="H790" s="5"/>
      <c r="I790" s="5"/>
      <c r="J790" s="5"/>
      <c r="K790" s="5"/>
      <c r="L790" s="5"/>
      <c r="M790" s="5"/>
      <c r="N790" s="5"/>
      <c r="O790" s="5"/>
      <c r="P790" s="1"/>
      <c r="Q790" s="5"/>
      <c r="R790" s="5"/>
      <c r="S790" s="5"/>
      <c r="T790" s="5"/>
      <c r="U790" s="5"/>
      <c r="V790" s="5"/>
      <c r="W790" s="5"/>
      <c r="X790" s="5"/>
      <c r="Y790" s="5"/>
      <c r="Z790" s="5"/>
    </row>
    <row r="791" spans="1:26" ht="15.75" customHeight="1">
      <c r="A791" s="5"/>
      <c r="B791" s="5"/>
      <c r="C791" s="5"/>
      <c r="D791" s="433"/>
      <c r="E791" s="3"/>
      <c r="F791" s="5"/>
      <c r="G791" s="5"/>
      <c r="H791" s="5"/>
      <c r="I791" s="5"/>
      <c r="J791" s="5"/>
      <c r="K791" s="5"/>
      <c r="L791" s="5"/>
      <c r="M791" s="5"/>
      <c r="N791" s="5"/>
      <c r="O791" s="5"/>
      <c r="P791" s="1"/>
      <c r="Q791" s="5"/>
      <c r="R791" s="5"/>
      <c r="S791" s="5"/>
      <c r="T791" s="5"/>
      <c r="U791" s="5"/>
      <c r="V791" s="5"/>
      <c r="W791" s="5"/>
      <c r="X791" s="5"/>
      <c r="Y791" s="5"/>
      <c r="Z791" s="5"/>
    </row>
    <row r="792" spans="1:26" ht="15.75" customHeight="1">
      <c r="A792" s="5"/>
      <c r="B792" s="5"/>
      <c r="C792" s="5"/>
      <c r="D792" s="433"/>
      <c r="E792" s="3"/>
      <c r="F792" s="5"/>
      <c r="G792" s="5"/>
      <c r="H792" s="5"/>
      <c r="I792" s="5"/>
      <c r="J792" s="5"/>
      <c r="K792" s="5"/>
      <c r="L792" s="5"/>
      <c r="M792" s="5"/>
      <c r="N792" s="5"/>
      <c r="O792" s="5"/>
      <c r="P792" s="1"/>
      <c r="Q792" s="5"/>
      <c r="R792" s="5"/>
      <c r="S792" s="5"/>
      <c r="T792" s="5"/>
      <c r="U792" s="5"/>
      <c r="V792" s="5"/>
      <c r="W792" s="5"/>
      <c r="X792" s="5"/>
      <c r="Y792" s="5"/>
      <c r="Z792" s="5"/>
    </row>
    <row r="793" spans="1:26" ht="15.75" customHeight="1">
      <c r="A793" s="5"/>
      <c r="B793" s="5"/>
      <c r="C793" s="5"/>
      <c r="D793" s="433"/>
      <c r="E793" s="3"/>
      <c r="F793" s="5"/>
      <c r="G793" s="5"/>
      <c r="H793" s="5"/>
      <c r="I793" s="5"/>
      <c r="J793" s="5"/>
      <c r="K793" s="5"/>
      <c r="L793" s="5"/>
      <c r="M793" s="5"/>
      <c r="N793" s="5"/>
      <c r="O793" s="5"/>
      <c r="P793" s="1"/>
      <c r="Q793" s="5"/>
      <c r="R793" s="5"/>
      <c r="S793" s="5"/>
      <c r="T793" s="5"/>
      <c r="U793" s="5"/>
      <c r="V793" s="5"/>
      <c r="W793" s="5"/>
      <c r="X793" s="5"/>
      <c r="Y793" s="5"/>
      <c r="Z793" s="5"/>
    </row>
    <row r="794" spans="1:26" ht="15.75" customHeight="1">
      <c r="A794" s="5"/>
      <c r="B794" s="5"/>
      <c r="C794" s="5"/>
      <c r="D794" s="433"/>
      <c r="E794" s="3"/>
      <c r="F794" s="5"/>
      <c r="G794" s="5"/>
      <c r="H794" s="5"/>
      <c r="I794" s="5"/>
      <c r="J794" s="5"/>
      <c r="K794" s="5"/>
      <c r="L794" s="5"/>
      <c r="M794" s="5"/>
      <c r="N794" s="5"/>
      <c r="O794" s="5"/>
      <c r="P794" s="1"/>
      <c r="Q794" s="5"/>
      <c r="R794" s="5"/>
      <c r="S794" s="5"/>
      <c r="T794" s="5"/>
      <c r="U794" s="5"/>
      <c r="V794" s="5"/>
      <c r="W794" s="5"/>
      <c r="X794" s="5"/>
      <c r="Y794" s="5"/>
      <c r="Z794" s="5"/>
    </row>
    <row r="795" spans="1:26" ht="15.75" customHeight="1">
      <c r="A795" s="5"/>
      <c r="B795" s="5"/>
      <c r="C795" s="5"/>
      <c r="D795" s="433"/>
      <c r="E795" s="3"/>
      <c r="F795" s="5"/>
      <c r="G795" s="5"/>
      <c r="H795" s="5"/>
      <c r="I795" s="5"/>
      <c r="J795" s="5"/>
      <c r="K795" s="5"/>
      <c r="L795" s="5"/>
      <c r="M795" s="5"/>
      <c r="N795" s="5"/>
      <c r="O795" s="5"/>
      <c r="P795" s="1"/>
      <c r="Q795" s="5"/>
      <c r="R795" s="5"/>
      <c r="S795" s="5"/>
      <c r="T795" s="5"/>
      <c r="U795" s="5"/>
      <c r="V795" s="5"/>
      <c r="W795" s="5"/>
      <c r="X795" s="5"/>
      <c r="Y795" s="5"/>
      <c r="Z795" s="5"/>
    </row>
    <row r="796" spans="1:26" ht="15.75" customHeight="1">
      <c r="A796" s="5"/>
      <c r="B796" s="5"/>
      <c r="C796" s="5"/>
      <c r="D796" s="433"/>
      <c r="E796" s="3"/>
      <c r="F796" s="5"/>
      <c r="G796" s="5"/>
      <c r="H796" s="5"/>
      <c r="I796" s="5"/>
      <c r="J796" s="5"/>
      <c r="K796" s="5"/>
      <c r="L796" s="5"/>
      <c r="M796" s="5"/>
      <c r="N796" s="5"/>
      <c r="O796" s="5"/>
      <c r="P796" s="1"/>
      <c r="Q796" s="5"/>
      <c r="R796" s="5"/>
      <c r="S796" s="5"/>
      <c r="T796" s="5"/>
      <c r="U796" s="5"/>
      <c r="V796" s="5"/>
      <c r="W796" s="5"/>
      <c r="X796" s="5"/>
      <c r="Y796" s="5"/>
      <c r="Z796" s="5"/>
    </row>
    <row r="797" spans="1:26" ht="15.75" customHeight="1">
      <c r="A797" s="5"/>
      <c r="B797" s="5"/>
      <c r="C797" s="5"/>
      <c r="D797" s="433"/>
      <c r="E797" s="3"/>
      <c r="F797" s="5"/>
      <c r="G797" s="5"/>
      <c r="H797" s="5"/>
      <c r="I797" s="5"/>
      <c r="J797" s="5"/>
      <c r="K797" s="5"/>
      <c r="L797" s="5"/>
      <c r="M797" s="5"/>
      <c r="N797" s="5"/>
      <c r="O797" s="5"/>
      <c r="P797" s="1"/>
      <c r="Q797" s="5"/>
      <c r="R797" s="5"/>
      <c r="S797" s="5"/>
      <c r="T797" s="5"/>
      <c r="U797" s="5"/>
      <c r="V797" s="5"/>
      <c r="W797" s="5"/>
      <c r="X797" s="5"/>
      <c r="Y797" s="5"/>
      <c r="Z797" s="5"/>
    </row>
    <row r="798" spans="1:26" ht="15.75" customHeight="1">
      <c r="A798" s="5"/>
      <c r="B798" s="5"/>
      <c r="C798" s="5"/>
      <c r="D798" s="433"/>
      <c r="E798" s="3"/>
      <c r="F798" s="5"/>
      <c r="G798" s="5"/>
      <c r="H798" s="5"/>
      <c r="I798" s="5"/>
      <c r="J798" s="5"/>
      <c r="K798" s="5"/>
      <c r="L798" s="5"/>
      <c r="M798" s="5"/>
      <c r="N798" s="5"/>
      <c r="O798" s="5"/>
      <c r="P798" s="1"/>
      <c r="Q798" s="5"/>
      <c r="R798" s="5"/>
      <c r="S798" s="5"/>
      <c r="T798" s="5"/>
      <c r="U798" s="5"/>
      <c r="V798" s="5"/>
      <c r="W798" s="5"/>
      <c r="X798" s="5"/>
      <c r="Y798" s="5"/>
      <c r="Z798" s="5"/>
    </row>
    <row r="799" spans="1:26" ht="15.75" customHeight="1">
      <c r="A799" s="5"/>
      <c r="B799" s="5"/>
      <c r="C799" s="5"/>
      <c r="D799" s="433"/>
      <c r="E799" s="3"/>
      <c r="F799" s="5"/>
      <c r="G799" s="5"/>
      <c r="H799" s="5"/>
      <c r="I799" s="5"/>
      <c r="J799" s="5"/>
      <c r="K799" s="5"/>
      <c r="L799" s="5"/>
      <c r="M799" s="5"/>
      <c r="N799" s="5"/>
      <c r="O799" s="5"/>
      <c r="P799" s="1"/>
      <c r="Q799" s="5"/>
      <c r="R799" s="5"/>
      <c r="S799" s="5"/>
      <c r="T799" s="5"/>
      <c r="U799" s="5"/>
      <c r="V799" s="5"/>
      <c r="W799" s="5"/>
      <c r="X799" s="5"/>
      <c r="Y799" s="5"/>
      <c r="Z799" s="5"/>
    </row>
    <row r="800" spans="1:26" ht="15.75" customHeight="1">
      <c r="A800" s="5"/>
      <c r="B800" s="5"/>
      <c r="C800" s="5"/>
      <c r="D800" s="433"/>
      <c r="E800" s="3"/>
      <c r="F800" s="5"/>
      <c r="G800" s="5"/>
      <c r="H800" s="5"/>
      <c r="I800" s="5"/>
      <c r="J800" s="5"/>
      <c r="K800" s="5"/>
      <c r="L800" s="5"/>
      <c r="M800" s="5"/>
      <c r="N800" s="5"/>
      <c r="O800" s="5"/>
      <c r="P800" s="1"/>
      <c r="Q800" s="5"/>
      <c r="R800" s="5"/>
      <c r="S800" s="5"/>
      <c r="T800" s="5"/>
      <c r="U800" s="5"/>
      <c r="V800" s="5"/>
      <c r="W800" s="5"/>
      <c r="X800" s="5"/>
      <c r="Y800" s="5"/>
      <c r="Z800" s="5"/>
    </row>
    <row r="801" spans="1:26" ht="15.75" customHeight="1">
      <c r="A801" s="5"/>
      <c r="B801" s="5"/>
      <c r="C801" s="5"/>
      <c r="D801" s="433"/>
      <c r="E801" s="3"/>
      <c r="F801" s="5"/>
      <c r="G801" s="5"/>
      <c r="H801" s="5"/>
      <c r="I801" s="5"/>
      <c r="J801" s="5"/>
      <c r="K801" s="5"/>
      <c r="L801" s="5"/>
      <c r="M801" s="5"/>
      <c r="N801" s="5"/>
      <c r="O801" s="5"/>
      <c r="P801" s="1"/>
      <c r="Q801" s="5"/>
      <c r="R801" s="5"/>
      <c r="S801" s="5"/>
      <c r="T801" s="5"/>
      <c r="U801" s="5"/>
      <c r="V801" s="5"/>
      <c r="W801" s="5"/>
      <c r="X801" s="5"/>
      <c r="Y801" s="5"/>
      <c r="Z801" s="5"/>
    </row>
    <row r="802" spans="1:26" ht="15.75" customHeight="1">
      <c r="A802" s="5"/>
      <c r="B802" s="5"/>
      <c r="C802" s="5"/>
      <c r="D802" s="433"/>
      <c r="E802" s="3"/>
      <c r="F802" s="5"/>
      <c r="G802" s="5"/>
      <c r="H802" s="5"/>
      <c r="I802" s="5"/>
      <c r="J802" s="5"/>
      <c r="K802" s="5"/>
      <c r="L802" s="5"/>
      <c r="M802" s="5"/>
      <c r="N802" s="5"/>
      <c r="O802" s="5"/>
      <c r="P802" s="1"/>
      <c r="Q802" s="5"/>
      <c r="R802" s="5"/>
      <c r="S802" s="5"/>
      <c r="T802" s="5"/>
      <c r="U802" s="5"/>
      <c r="V802" s="5"/>
      <c r="W802" s="5"/>
      <c r="X802" s="5"/>
      <c r="Y802" s="5"/>
      <c r="Z802" s="5"/>
    </row>
    <row r="803" spans="1:26" ht="15.75" customHeight="1">
      <c r="A803" s="5"/>
      <c r="B803" s="5"/>
      <c r="C803" s="5"/>
      <c r="D803" s="433"/>
      <c r="E803" s="3"/>
      <c r="F803" s="5"/>
      <c r="G803" s="5"/>
      <c r="H803" s="5"/>
      <c r="I803" s="5"/>
      <c r="J803" s="5"/>
      <c r="K803" s="5"/>
      <c r="L803" s="5"/>
      <c r="M803" s="5"/>
      <c r="N803" s="5"/>
      <c r="O803" s="5"/>
      <c r="P803" s="1"/>
      <c r="Q803" s="5"/>
      <c r="R803" s="5"/>
      <c r="S803" s="5"/>
      <c r="T803" s="5"/>
      <c r="U803" s="5"/>
      <c r="V803" s="5"/>
      <c r="W803" s="5"/>
      <c r="X803" s="5"/>
      <c r="Y803" s="5"/>
      <c r="Z803" s="5"/>
    </row>
    <row r="804" spans="1:26" ht="15.75" customHeight="1">
      <c r="A804" s="5"/>
      <c r="B804" s="5"/>
      <c r="C804" s="5"/>
      <c r="D804" s="433"/>
      <c r="E804" s="3"/>
      <c r="F804" s="5"/>
      <c r="G804" s="5"/>
      <c r="H804" s="5"/>
      <c r="I804" s="5"/>
      <c r="J804" s="5"/>
      <c r="K804" s="5"/>
      <c r="L804" s="5"/>
      <c r="M804" s="5"/>
      <c r="N804" s="5"/>
      <c r="O804" s="5"/>
      <c r="P804" s="1"/>
      <c r="Q804" s="5"/>
      <c r="R804" s="5"/>
      <c r="S804" s="5"/>
      <c r="T804" s="5"/>
      <c r="U804" s="5"/>
      <c r="V804" s="5"/>
      <c r="W804" s="5"/>
      <c r="X804" s="5"/>
      <c r="Y804" s="5"/>
      <c r="Z804" s="5"/>
    </row>
    <row r="805" spans="1:26" ht="15.75" customHeight="1">
      <c r="A805" s="5"/>
      <c r="B805" s="5"/>
      <c r="C805" s="5"/>
      <c r="D805" s="433"/>
      <c r="E805" s="3"/>
      <c r="F805" s="5"/>
      <c r="G805" s="5"/>
      <c r="H805" s="5"/>
      <c r="I805" s="5"/>
      <c r="J805" s="5"/>
      <c r="K805" s="5"/>
      <c r="L805" s="5"/>
      <c r="M805" s="5"/>
      <c r="N805" s="5"/>
      <c r="O805" s="5"/>
      <c r="P805" s="1"/>
      <c r="Q805" s="5"/>
      <c r="R805" s="5"/>
      <c r="S805" s="5"/>
      <c r="T805" s="5"/>
      <c r="U805" s="5"/>
      <c r="V805" s="5"/>
      <c r="W805" s="5"/>
      <c r="X805" s="5"/>
      <c r="Y805" s="5"/>
      <c r="Z805" s="5"/>
    </row>
    <row r="806" spans="1:26" ht="15.75" customHeight="1">
      <c r="A806" s="5"/>
      <c r="B806" s="5"/>
      <c r="C806" s="5"/>
      <c r="D806" s="433"/>
      <c r="E806" s="3"/>
      <c r="F806" s="5"/>
      <c r="G806" s="5"/>
      <c r="H806" s="5"/>
      <c r="I806" s="5"/>
      <c r="J806" s="5"/>
      <c r="K806" s="5"/>
      <c r="L806" s="5"/>
      <c r="M806" s="5"/>
      <c r="N806" s="5"/>
      <c r="O806" s="5"/>
      <c r="P806" s="1"/>
      <c r="Q806" s="5"/>
      <c r="R806" s="5"/>
      <c r="S806" s="5"/>
      <c r="T806" s="5"/>
      <c r="U806" s="5"/>
      <c r="V806" s="5"/>
      <c r="W806" s="5"/>
      <c r="X806" s="5"/>
      <c r="Y806" s="5"/>
      <c r="Z806" s="5"/>
    </row>
    <row r="807" spans="1:26" ht="15.75" customHeight="1">
      <c r="A807" s="5"/>
      <c r="B807" s="5"/>
      <c r="C807" s="5"/>
      <c r="D807" s="433"/>
      <c r="E807" s="3"/>
      <c r="F807" s="5"/>
      <c r="G807" s="5"/>
      <c r="H807" s="5"/>
      <c r="I807" s="5"/>
      <c r="J807" s="5"/>
      <c r="K807" s="5"/>
      <c r="L807" s="5"/>
      <c r="M807" s="5"/>
      <c r="N807" s="5"/>
      <c r="O807" s="5"/>
      <c r="P807" s="1"/>
      <c r="Q807" s="5"/>
      <c r="R807" s="5"/>
      <c r="S807" s="5"/>
      <c r="T807" s="5"/>
      <c r="U807" s="5"/>
      <c r="V807" s="5"/>
      <c r="W807" s="5"/>
      <c r="X807" s="5"/>
      <c r="Y807" s="5"/>
      <c r="Z807" s="5"/>
    </row>
    <row r="808" spans="1:26" ht="15.75" customHeight="1">
      <c r="A808" s="5"/>
      <c r="B808" s="5"/>
      <c r="C808" s="5"/>
      <c r="D808" s="433"/>
      <c r="E808" s="3"/>
      <c r="F808" s="5"/>
      <c r="G808" s="5"/>
      <c r="H808" s="5"/>
      <c r="I808" s="5"/>
      <c r="J808" s="5"/>
      <c r="K808" s="5"/>
      <c r="L808" s="5"/>
      <c r="M808" s="5"/>
      <c r="N808" s="5"/>
      <c r="O808" s="5"/>
      <c r="P808" s="1"/>
      <c r="Q808" s="5"/>
      <c r="R808" s="5"/>
      <c r="S808" s="5"/>
      <c r="T808" s="5"/>
      <c r="U808" s="5"/>
      <c r="V808" s="5"/>
      <c r="W808" s="5"/>
      <c r="X808" s="5"/>
      <c r="Y808" s="5"/>
      <c r="Z808" s="5"/>
    </row>
    <row r="809" spans="1:26" ht="15.75" customHeight="1">
      <c r="A809" s="5"/>
      <c r="B809" s="5"/>
      <c r="C809" s="5"/>
      <c r="D809" s="433"/>
      <c r="E809" s="3"/>
      <c r="F809" s="5"/>
      <c r="G809" s="5"/>
      <c r="H809" s="5"/>
      <c r="I809" s="5"/>
      <c r="J809" s="5"/>
      <c r="K809" s="5"/>
      <c r="L809" s="5"/>
      <c r="M809" s="5"/>
      <c r="N809" s="5"/>
      <c r="O809" s="5"/>
      <c r="P809" s="1"/>
      <c r="Q809" s="5"/>
      <c r="R809" s="5"/>
      <c r="S809" s="5"/>
      <c r="T809" s="5"/>
      <c r="U809" s="5"/>
      <c r="V809" s="5"/>
      <c r="W809" s="5"/>
      <c r="X809" s="5"/>
      <c r="Y809" s="5"/>
      <c r="Z809" s="5"/>
    </row>
    <row r="810" spans="1:26" ht="15.75" customHeight="1">
      <c r="A810" s="5"/>
      <c r="B810" s="5"/>
      <c r="C810" s="5"/>
      <c r="D810" s="433"/>
      <c r="E810" s="3"/>
      <c r="F810" s="5"/>
      <c r="G810" s="5"/>
      <c r="H810" s="5"/>
      <c r="I810" s="5"/>
      <c r="J810" s="5"/>
      <c r="K810" s="5"/>
      <c r="L810" s="5"/>
      <c r="M810" s="5"/>
      <c r="N810" s="5"/>
      <c r="O810" s="5"/>
      <c r="P810" s="1"/>
      <c r="Q810" s="5"/>
      <c r="R810" s="5"/>
      <c r="S810" s="5"/>
      <c r="T810" s="5"/>
      <c r="U810" s="5"/>
      <c r="V810" s="5"/>
      <c r="W810" s="5"/>
      <c r="X810" s="5"/>
      <c r="Y810" s="5"/>
      <c r="Z810" s="5"/>
    </row>
    <row r="811" spans="1:26" ht="15.75" customHeight="1">
      <c r="A811" s="5"/>
      <c r="B811" s="5"/>
      <c r="C811" s="5"/>
      <c r="D811" s="433"/>
      <c r="E811" s="3"/>
      <c r="F811" s="5"/>
      <c r="G811" s="5"/>
      <c r="H811" s="5"/>
      <c r="I811" s="5"/>
      <c r="J811" s="5"/>
      <c r="K811" s="5"/>
      <c r="L811" s="5"/>
      <c r="M811" s="5"/>
      <c r="N811" s="5"/>
      <c r="O811" s="5"/>
      <c r="P811" s="1"/>
      <c r="Q811" s="5"/>
      <c r="R811" s="5"/>
      <c r="S811" s="5"/>
      <c r="T811" s="5"/>
      <c r="U811" s="5"/>
      <c r="V811" s="5"/>
      <c r="W811" s="5"/>
      <c r="X811" s="5"/>
      <c r="Y811" s="5"/>
      <c r="Z811" s="5"/>
    </row>
    <row r="812" spans="1:26" ht="15.75" customHeight="1">
      <c r="A812" s="5"/>
      <c r="B812" s="5"/>
      <c r="C812" s="5"/>
      <c r="D812" s="433"/>
      <c r="E812" s="3"/>
      <c r="F812" s="5"/>
      <c r="G812" s="5"/>
      <c r="H812" s="5"/>
      <c r="I812" s="5"/>
      <c r="J812" s="5"/>
      <c r="K812" s="5"/>
      <c r="L812" s="5"/>
      <c r="M812" s="5"/>
      <c r="N812" s="5"/>
      <c r="O812" s="5"/>
      <c r="P812" s="1"/>
      <c r="Q812" s="5"/>
      <c r="R812" s="5"/>
      <c r="S812" s="5"/>
      <c r="T812" s="5"/>
      <c r="U812" s="5"/>
      <c r="V812" s="5"/>
      <c r="W812" s="5"/>
      <c r="X812" s="5"/>
      <c r="Y812" s="5"/>
      <c r="Z812" s="5"/>
    </row>
    <row r="813" spans="1:26" ht="15.75" customHeight="1">
      <c r="A813" s="5"/>
      <c r="B813" s="5"/>
      <c r="C813" s="5"/>
      <c r="D813" s="433"/>
      <c r="E813" s="3"/>
      <c r="F813" s="5"/>
      <c r="G813" s="5"/>
      <c r="H813" s="5"/>
      <c r="I813" s="5"/>
      <c r="J813" s="5"/>
      <c r="K813" s="5"/>
      <c r="L813" s="5"/>
      <c r="M813" s="5"/>
      <c r="N813" s="5"/>
      <c r="O813" s="5"/>
      <c r="P813" s="1"/>
      <c r="Q813" s="5"/>
      <c r="R813" s="5"/>
      <c r="S813" s="5"/>
      <c r="T813" s="5"/>
      <c r="U813" s="5"/>
      <c r="V813" s="5"/>
      <c r="W813" s="5"/>
      <c r="X813" s="5"/>
      <c r="Y813" s="5"/>
      <c r="Z813" s="5"/>
    </row>
    <row r="814" spans="1:26" ht="15.75" customHeight="1">
      <c r="A814" s="5"/>
      <c r="B814" s="5"/>
      <c r="C814" s="5"/>
      <c r="D814" s="433"/>
      <c r="E814" s="3"/>
      <c r="F814" s="5"/>
      <c r="G814" s="5"/>
      <c r="H814" s="5"/>
      <c r="I814" s="5"/>
      <c r="J814" s="5"/>
      <c r="K814" s="5"/>
      <c r="L814" s="5"/>
      <c r="M814" s="5"/>
      <c r="N814" s="5"/>
      <c r="O814" s="5"/>
      <c r="P814" s="1"/>
      <c r="Q814" s="5"/>
      <c r="R814" s="5"/>
      <c r="S814" s="5"/>
      <c r="T814" s="5"/>
      <c r="U814" s="5"/>
      <c r="V814" s="5"/>
      <c r="W814" s="5"/>
      <c r="X814" s="5"/>
      <c r="Y814" s="5"/>
      <c r="Z814" s="5"/>
    </row>
    <row r="815" spans="1:26" ht="15.75" customHeight="1">
      <c r="A815" s="5"/>
      <c r="B815" s="5"/>
      <c r="C815" s="5"/>
      <c r="D815" s="433"/>
      <c r="E815" s="3"/>
      <c r="F815" s="5"/>
      <c r="G815" s="5"/>
      <c r="H815" s="5"/>
      <c r="I815" s="5"/>
      <c r="J815" s="5"/>
      <c r="K815" s="5"/>
      <c r="L815" s="5"/>
      <c r="M815" s="5"/>
      <c r="N815" s="5"/>
      <c r="O815" s="5"/>
      <c r="P815" s="1"/>
      <c r="Q815" s="5"/>
      <c r="R815" s="5"/>
      <c r="S815" s="5"/>
      <c r="T815" s="5"/>
      <c r="U815" s="5"/>
      <c r="V815" s="5"/>
      <c r="W815" s="5"/>
      <c r="X815" s="5"/>
      <c r="Y815" s="5"/>
      <c r="Z815" s="5"/>
    </row>
    <row r="816" spans="1:26" ht="15.75" customHeight="1">
      <c r="A816" s="5"/>
      <c r="B816" s="5"/>
      <c r="C816" s="5"/>
      <c r="D816" s="433"/>
      <c r="E816" s="3"/>
      <c r="F816" s="5"/>
      <c r="G816" s="5"/>
      <c r="H816" s="5"/>
      <c r="I816" s="5"/>
      <c r="J816" s="5"/>
      <c r="K816" s="5"/>
      <c r="L816" s="5"/>
      <c r="M816" s="5"/>
      <c r="N816" s="5"/>
      <c r="O816" s="5"/>
      <c r="P816" s="1"/>
      <c r="Q816" s="5"/>
      <c r="R816" s="5"/>
      <c r="S816" s="5"/>
      <c r="T816" s="5"/>
      <c r="U816" s="5"/>
      <c r="V816" s="5"/>
      <c r="W816" s="5"/>
      <c r="X816" s="5"/>
      <c r="Y816" s="5"/>
      <c r="Z816" s="5"/>
    </row>
    <row r="817" spans="1:26" ht="15.75" customHeight="1">
      <c r="A817" s="5"/>
      <c r="B817" s="5"/>
      <c r="C817" s="5"/>
      <c r="D817" s="433"/>
      <c r="E817" s="3"/>
      <c r="F817" s="5"/>
      <c r="G817" s="5"/>
      <c r="H817" s="5"/>
      <c r="I817" s="5"/>
      <c r="J817" s="5"/>
      <c r="K817" s="5"/>
      <c r="L817" s="5"/>
      <c r="M817" s="5"/>
      <c r="N817" s="5"/>
      <c r="O817" s="5"/>
      <c r="P817" s="1"/>
      <c r="Q817" s="5"/>
      <c r="R817" s="5"/>
      <c r="S817" s="5"/>
      <c r="T817" s="5"/>
      <c r="U817" s="5"/>
      <c r="V817" s="5"/>
      <c r="W817" s="5"/>
      <c r="X817" s="5"/>
      <c r="Y817" s="5"/>
      <c r="Z817" s="5"/>
    </row>
    <row r="818" spans="1:26" ht="15.75" customHeight="1">
      <c r="A818" s="5"/>
      <c r="B818" s="5"/>
      <c r="C818" s="5"/>
      <c r="D818" s="433"/>
      <c r="E818" s="3"/>
      <c r="F818" s="5"/>
      <c r="G818" s="5"/>
      <c r="H818" s="5"/>
      <c r="I818" s="5"/>
      <c r="J818" s="5"/>
      <c r="K818" s="5"/>
      <c r="L818" s="5"/>
      <c r="M818" s="5"/>
      <c r="N818" s="5"/>
      <c r="O818" s="5"/>
      <c r="P818" s="1"/>
      <c r="Q818" s="5"/>
      <c r="R818" s="5"/>
      <c r="S818" s="5"/>
      <c r="T818" s="5"/>
      <c r="U818" s="5"/>
      <c r="V818" s="5"/>
      <c r="W818" s="5"/>
      <c r="X818" s="5"/>
      <c r="Y818" s="5"/>
      <c r="Z818" s="5"/>
    </row>
    <row r="819" spans="1:26" ht="15.75" customHeight="1">
      <c r="A819" s="5"/>
      <c r="B819" s="5"/>
      <c r="C819" s="5"/>
      <c r="D819" s="433"/>
      <c r="E819" s="3"/>
      <c r="F819" s="5"/>
      <c r="G819" s="5"/>
      <c r="H819" s="5"/>
      <c r="I819" s="5"/>
      <c r="J819" s="5"/>
      <c r="K819" s="5"/>
      <c r="L819" s="5"/>
      <c r="M819" s="5"/>
      <c r="N819" s="5"/>
      <c r="O819" s="5"/>
      <c r="P819" s="1"/>
      <c r="Q819" s="5"/>
      <c r="R819" s="5"/>
      <c r="S819" s="5"/>
      <c r="T819" s="5"/>
      <c r="U819" s="5"/>
      <c r="V819" s="5"/>
      <c r="W819" s="5"/>
      <c r="X819" s="5"/>
      <c r="Y819" s="5"/>
      <c r="Z819" s="5"/>
    </row>
    <row r="820" spans="1:26" ht="15.75" customHeight="1">
      <c r="A820" s="5"/>
      <c r="B820" s="5"/>
      <c r="C820" s="5"/>
      <c r="D820" s="433"/>
      <c r="E820" s="3"/>
      <c r="F820" s="5"/>
      <c r="G820" s="5"/>
      <c r="H820" s="5"/>
      <c r="I820" s="5"/>
      <c r="J820" s="5"/>
      <c r="K820" s="5"/>
      <c r="L820" s="5"/>
      <c r="M820" s="5"/>
      <c r="N820" s="5"/>
      <c r="O820" s="5"/>
      <c r="P820" s="1"/>
      <c r="Q820" s="5"/>
      <c r="R820" s="5"/>
      <c r="S820" s="5"/>
      <c r="T820" s="5"/>
      <c r="U820" s="5"/>
      <c r="V820" s="5"/>
      <c r="W820" s="5"/>
      <c r="X820" s="5"/>
      <c r="Y820" s="5"/>
      <c r="Z820" s="5"/>
    </row>
    <row r="821" spans="1:26" ht="15.75" customHeight="1">
      <c r="A821" s="5"/>
      <c r="B821" s="5"/>
      <c r="C821" s="5"/>
      <c r="D821" s="433"/>
      <c r="E821" s="3"/>
      <c r="F821" s="5"/>
      <c r="G821" s="5"/>
      <c r="H821" s="5"/>
      <c r="I821" s="5"/>
      <c r="J821" s="5"/>
      <c r="K821" s="5"/>
      <c r="L821" s="5"/>
      <c r="M821" s="5"/>
      <c r="N821" s="5"/>
      <c r="O821" s="5"/>
      <c r="P821" s="1"/>
      <c r="Q821" s="5"/>
      <c r="R821" s="5"/>
      <c r="S821" s="5"/>
      <c r="T821" s="5"/>
      <c r="U821" s="5"/>
      <c r="V821" s="5"/>
      <c r="W821" s="5"/>
      <c r="X821" s="5"/>
      <c r="Y821" s="5"/>
      <c r="Z821" s="5"/>
    </row>
    <row r="822" spans="1:26" ht="15.75" customHeight="1">
      <c r="A822" s="5"/>
      <c r="B822" s="5"/>
      <c r="C822" s="5"/>
      <c r="D822" s="433"/>
      <c r="E822" s="3"/>
      <c r="F822" s="5"/>
      <c r="G822" s="5"/>
      <c r="H822" s="5"/>
      <c r="I822" s="5"/>
      <c r="J822" s="5"/>
      <c r="K822" s="5"/>
      <c r="L822" s="5"/>
      <c r="M822" s="5"/>
      <c r="N822" s="5"/>
      <c r="O822" s="5"/>
      <c r="P822" s="1"/>
      <c r="Q822" s="5"/>
      <c r="R822" s="5"/>
      <c r="S822" s="5"/>
      <c r="T822" s="5"/>
      <c r="U822" s="5"/>
      <c r="V822" s="5"/>
      <c r="W822" s="5"/>
      <c r="X822" s="5"/>
      <c r="Y822" s="5"/>
      <c r="Z822" s="5"/>
    </row>
    <row r="823" spans="1:26" ht="15.75" customHeight="1">
      <c r="A823" s="5"/>
      <c r="B823" s="5"/>
      <c r="C823" s="5"/>
      <c r="D823" s="433"/>
      <c r="E823" s="3"/>
      <c r="F823" s="5"/>
      <c r="G823" s="5"/>
      <c r="H823" s="5"/>
      <c r="I823" s="5"/>
      <c r="J823" s="5"/>
      <c r="K823" s="5"/>
      <c r="L823" s="5"/>
      <c r="M823" s="5"/>
      <c r="N823" s="5"/>
      <c r="O823" s="5"/>
      <c r="P823" s="1"/>
      <c r="Q823" s="5"/>
      <c r="R823" s="5"/>
      <c r="S823" s="5"/>
      <c r="T823" s="5"/>
      <c r="U823" s="5"/>
      <c r="V823" s="5"/>
      <c r="W823" s="5"/>
      <c r="X823" s="5"/>
      <c r="Y823" s="5"/>
      <c r="Z823" s="5"/>
    </row>
    <row r="824" spans="1:26" ht="15.75" customHeight="1">
      <c r="A824" s="5"/>
      <c r="B824" s="5"/>
      <c r="C824" s="5"/>
      <c r="D824" s="433"/>
      <c r="E824" s="3"/>
      <c r="F824" s="5"/>
      <c r="G824" s="5"/>
      <c r="H824" s="5"/>
      <c r="I824" s="5"/>
      <c r="J824" s="5"/>
      <c r="K824" s="5"/>
      <c r="L824" s="5"/>
      <c r="M824" s="5"/>
      <c r="N824" s="5"/>
      <c r="O824" s="5"/>
      <c r="P824" s="1"/>
      <c r="Q824" s="5"/>
      <c r="R824" s="5"/>
      <c r="S824" s="5"/>
      <c r="T824" s="5"/>
      <c r="U824" s="5"/>
      <c r="V824" s="5"/>
      <c r="W824" s="5"/>
      <c r="X824" s="5"/>
      <c r="Y824" s="5"/>
      <c r="Z824" s="5"/>
    </row>
    <row r="825" spans="1:26" ht="15.75" customHeight="1">
      <c r="A825" s="5"/>
      <c r="B825" s="5"/>
      <c r="C825" s="5"/>
      <c r="D825" s="433"/>
      <c r="E825" s="3"/>
      <c r="F825" s="5"/>
      <c r="G825" s="5"/>
      <c r="H825" s="5"/>
      <c r="I825" s="5"/>
      <c r="J825" s="5"/>
      <c r="K825" s="5"/>
      <c r="L825" s="5"/>
      <c r="M825" s="5"/>
      <c r="N825" s="5"/>
      <c r="O825" s="5"/>
      <c r="P825" s="1"/>
      <c r="Q825" s="5"/>
      <c r="R825" s="5"/>
      <c r="S825" s="5"/>
      <c r="T825" s="5"/>
      <c r="U825" s="5"/>
      <c r="V825" s="5"/>
      <c r="W825" s="5"/>
      <c r="X825" s="5"/>
      <c r="Y825" s="5"/>
      <c r="Z825" s="5"/>
    </row>
    <row r="826" spans="1:26" ht="15.75" customHeight="1">
      <c r="A826" s="5"/>
      <c r="B826" s="5"/>
      <c r="C826" s="5"/>
      <c r="D826" s="433"/>
      <c r="E826" s="3"/>
      <c r="F826" s="5"/>
      <c r="G826" s="5"/>
      <c r="H826" s="5"/>
      <c r="I826" s="5"/>
      <c r="J826" s="5"/>
      <c r="K826" s="5"/>
      <c r="L826" s="5"/>
      <c r="M826" s="5"/>
      <c r="N826" s="5"/>
      <c r="O826" s="5"/>
      <c r="P826" s="1"/>
      <c r="Q826" s="5"/>
      <c r="R826" s="5"/>
      <c r="S826" s="5"/>
      <c r="T826" s="5"/>
      <c r="U826" s="5"/>
      <c r="V826" s="5"/>
      <c r="W826" s="5"/>
      <c r="X826" s="5"/>
      <c r="Y826" s="5"/>
      <c r="Z826" s="5"/>
    </row>
    <row r="827" spans="1:26" ht="15.75" customHeight="1">
      <c r="A827" s="5"/>
      <c r="B827" s="5"/>
      <c r="C827" s="5"/>
      <c r="D827" s="433"/>
      <c r="E827" s="3"/>
      <c r="F827" s="5"/>
      <c r="G827" s="5"/>
      <c r="H827" s="5"/>
      <c r="I827" s="5"/>
      <c r="J827" s="5"/>
      <c r="K827" s="5"/>
      <c r="L827" s="5"/>
      <c r="M827" s="5"/>
      <c r="N827" s="5"/>
      <c r="O827" s="5"/>
      <c r="P827" s="1"/>
      <c r="Q827" s="5"/>
      <c r="R827" s="5"/>
      <c r="S827" s="5"/>
      <c r="T827" s="5"/>
      <c r="U827" s="5"/>
      <c r="V827" s="5"/>
      <c r="W827" s="5"/>
      <c r="X827" s="5"/>
      <c r="Y827" s="5"/>
      <c r="Z827" s="5"/>
    </row>
    <row r="828" spans="1:26" ht="15.75" customHeight="1">
      <c r="A828" s="5"/>
      <c r="B828" s="5"/>
      <c r="C828" s="5"/>
      <c r="D828" s="433"/>
      <c r="E828" s="3"/>
      <c r="F828" s="5"/>
      <c r="G828" s="5"/>
      <c r="H828" s="5"/>
      <c r="I828" s="5"/>
      <c r="J828" s="5"/>
      <c r="K828" s="5"/>
      <c r="L828" s="5"/>
      <c r="M828" s="5"/>
      <c r="N828" s="5"/>
      <c r="O828" s="5"/>
      <c r="P828" s="1"/>
      <c r="Q828" s="5"/>
      <c r="R828" s="5"/>
      <c r="S828" s="5"/>
      <c r="T828" s="5"/>
      <c r="U828" s="5"/>
      <c r="V828" s="5"/>
      <c r="W828" s="5"/>
      <c r="X828" s="5"/>
      <c r="Y828" s="5"/>
      <c r="Z828" s="5"/>
    </row>
    <row r="829" spans="1:26" ht="15.75" customHeight="1">
      <c r="A829" s="5"/>
      <c r="B829" s="5"/>
      <c r="C829" s="5"/>
      <c r="D829" s="433"/>
      <c r="E829" s="3"/>
      <c r="F829" s="5"/>
      <c r="G829" s="5"/>
      <c r="H829" s="5"/>
      <c r="I829" s="5"/>
      <c r="J829" s="5"/>
      <c r="K829" s="5"/>
      <c r="L829" s="5"/>
      <c r="M829" s="5"/>
      <c r="N829" s="5"/>
      <c r="O829" s="5"/>
      <c r="P829" s="1"/>
      <c r="Q829" s="5"/>
      <c r="R829" s="5"/>
      <c r="S829" s="5"/>
      <c r="T829" s="5"/>
      <c r="U829" s="5"/>
      <c r="V829" s="5"/>
      <c r="W829" s="5"/>
      <c r="X829" s="5"/>
      <c r="Y829" s="5"/>
      <c r="Z829" s="5"/>
    </row>
    <row r="830" spans="1:26" ht="15.75" customHeight="1">
      <c r="A830" s="5"/>
      <c r="B830" s="5"/>
      <c r="C830" s="5"/>
      <c r="D830" s="433"/>
      <c r="E830" s="3"/>
      <c r="F830" s="5"/>
      <c r="G830" s="5"/>
      <c r="H830" s="5"/>
      <c r="I830" s="5"/>
      <c r="J830" s="5"/>
      <c r="K830" s="5"/>
      <c r="L830" s="5"/>
      <c r="M830" s="5"/>
      <c r="N830" s="5"/>
      <c r="O830" s="5"/>
      <c r="P830" s="1"/>
      <c r="Q830" s="5"/>
      <c r="R830" s="5"/>
      <c r="S830" s="5"/>
      <c r="T830" s="5"/>
      <c r="U830" s="5"/>
      <c r="V830" s="5"/>
      <c r="W830" s="5"/>
      <c r="X830" s="5"/>
      <c r="Y830" s="5"/>
      <c r="Z830" s="5"/>
    </row>
    <row r="831" spans="1:26" ht="15.75" customHeight="1">
      <c r="A831" s="5"/>
      <c r="B831" s="5"/>
      <c r="C831" s="5"/>
      <c r="D831" s="433"/>
      <c r="E831" s="3"/>
      <c r="F831" s="5"/>
      <c r="G831" s="5"/>
      <c r="H831" s="5"/>
      <c r="I831" s="5"/>
      <c r="J831" s="5"/>
      <c r="K831" s="5"/>
      <c r="L831" s="5"/>
      <c r="M831" s="5"/>
      <c r="N831" s="5"/>
      <c r="O831" s="5"/>
      <c r="P831" s="1"/>
      <c r="Q831" s="5"/>
      <c r="R831" s="5"/>
      <c r="S831" s="5"/>
      <c r="T831" s="5"/>
      <c r="U831" s="5"/>
      <c r="V831" s="5"/>
      <c r="W831" s="5"/>
      <c r="X831" s="5"/>
      <c r="Y831" s="5"/>
      <c r="Z831" s="5"/>
    </row>
    <row r="832" spans="1:26" ht="15.75" customHeight="1">
      <c r="A832" s="5"/>
      <c r="B832" s="5"/>
      <c r="C832" s="5"/>
      <c r="D832" s="433"/>
      <c r="E832" s="3"/>
      <c r="F832" s="5"/>
      <c r="G832" s="5"/>
      <c r="H832" s="5"/>
      <c r="I832" s="5"/>
      <c r="J832" s="5"/>
      <c r="K832" s="5"/>
      <c r="L832" s="5"/>
      <c r="M832" s="5"/>
      <c r="N832" s="5"/>
      <c r="O832" s="5"/>
      <c r="P832" s="1"/>
      <c r="Q832" s="5"/>
      <c r="R832" s="5"/>
      <c r="S832" s="5"/>
      <c r="T832" s="5"/>
      <c r="U832" s="5"/>
      <c r="V832" s="5"/>
      <c r="W832" s="5"/>
      <c r="X832" s="5"/>
      <c r="Y832" s="5"/>
      <c r="Z832" s="5"/>
    </row>
    <row r="833" spans="1:26" ht="15.75" customHeight="1">
      <c r="A833" s="5"/>
      <c r="B833" s="5"/>
      <c r="C833" s="5"/>
      <c r="D833" s="433"/>
      <c r="E833" s="3"/>
      <c r="F833" s="5"/>
      <c r="G833" s="5"/>
      <c r="H833" s="5"/>
      <c r="I833" s="5"/>
      <c r="J833" s="5"/>
      <c r="K833" s="5"/>
      <c r="L833" s="5"/>
      <c r="M833" s="5"/>
      <c r="N833" s="5"/>
      <c r="O833" s="5"/>
      <c r="P833" s="1"/>
      <c r="Q833" s="5"/>
      <c r="R833" s="5"/>
      <c r="S833" s="5"/>
      <c r="T833" s="5"/>
      <c r="U833" s="5"/>
      <c r="V833" s="5"/>
      <c r="W833" s="5"/>
      <c r="X833" s="5"/>
      <c r="Y833" s="5"/>
      <c r="Z833" s="5"/>
    </row>
    <row r="834" spans="1:26" ht="15.75" customHeight="1">
      <c r="A834" s="5"/>
      <c r="B834" s="5"/>
      <c r="C834" s="5"/>
      <c r="D834" s="433"/>
      <c r="E834" s="3"/>
      <c r="F834" s="5"/>
      <c r="G834" s="5"/>
      <c r="H834" s="5"/>
      <c r="I834" s="5"/>
      <c r="J834" s="5"/>
      <c r="K834" s="5"/>
      <c r="L834" s="5"/>
      <c r="M834" s="5"/>
      <c r="N834" s="5"/>
      <c r="O834" s="5"/>
      <c r="P834" s="1"/>
      <c r="Q834" s="5"/>
      <c r="R834" s="5"/>
      <c r="S834" s="5"/>
      <c r="T834" s="5"/>
      <c r="U834" s="5"/>
      <c r="V834" s="5"/>
      <c r="W834" s="5"/>
      <c r="X834" s="5"/>
      <c r="Y834" s="5"/>
      <c r="Z834" s="5"/>
    </row>
    <row r="835" spans="1:26" ht="15.75" customHeight="1">
      <c r="A835" s="5"/>
      <c r="B835" s="5"/>
      <c r="C835" s="5"/>
      <c r="D835" s="433"/>
      <c r="E835" s="3"/>
      <c r="F835" s="5"/>
      <c r="G835" s="5"/>
      <c r="H835" s="5"/>
      <c r="I835" s="5"/>
      <c r="J835" s="5"/>
      <c r="K835" s="5"/>
      <c r="L835" s="5"/>
      <c r="M835" s="5"/>
      <c r="N835" s="5"/>
      <c r="O835" s="5"/>
      <c r="P835" s="1"/>
      <c r="Q835" s="5"/>
      <c r="R835" s="5"/>
      <c r="S835" s="5"/>
      <c r="T835" s="5"/>
      <c r="U835" s="5"/>
      <c r="V835" s="5"/>
      <c r="W835" s="5"/>
      <c r="X835" s="5"/>
      <c r="Y835" s="5"/>
      <c r="Z835" s="5"/>
    </row>
    <row r="836" spans="1:26" ht="15.75" customHeight="1">
      <c r="A836" s="5"/>
      <c r="B836" s="5"/>
      <c r="C836" s="5"/>
      <c r="D836" s="433"/>
      <c r="E836" s="3"/>
      <c r="F836" s="5"/>
      <c r="G836" s="5"/>
      <c r="H836" s="5"/>
      <c r="I836" s="5"/>
      <c r="J836" s="5"/>
      <c r="K836" s="5"/>
      <c r="L836" s="5"/>
      <c r="M836" s="5"/>
      <c r="N836" s="5"/>
      <c r="O836" s="5"/>
      <c r="P836" s="1"/>
      <c r="Q836" s="5"/>
      <c r="R836" s="5"/>
      <c r="S836" s="5"/>
      <c r="T836" s="5"/>
      <c r="U836" s="5"/>
      <c r="V836" s="5"/>
      <c r="W836" s="5"/>
      <c r="X836" s="5"/>
      <c r="Y836" s="5"/>
      <c r="Z836" s="5"/>
    </row>
    <row r="837" spans="1:26" ht="15.75" customHeight="1">
      <c r="A837" s="5"/>
      <c r="B837" s="5"/>
      <c r="C837" s="5"/>
      <c r="D837" s="433"/>
      <c r="E837" s="3"/>
      <c r="F837" s="5"/>
      <c r="G837" s="5"/>
      <c r="H837" s="5"/>
      <c r="I837" s="5"/>
      <c r="J837" s="5"/>
      <c r="K837" s="5"/>
      <c r="L837" s="5"/>
      <c r="M837" s="5"/>
      <c r="N837" s="5"/>
      <c r="O837" s="5"/>
      <c r="P837" s="1"/>
      <c r="Q837" s="5"/>
      <c r="R837" s="5"/>
      <c r="S837" s="5"/>
      <c r="T837" s="5"/>
      <c r="U837" s="5"/>
      <c r="V837" s="5"/>
      <c r="W837" s="5"/>
      <c r="X837" s="5"/>
      <c r="Y837" s="5"/>
      <c r="Z837" s="5"/>
    </row>
    <row r="838" spans="1:26" ht="15.75" customHeight="1">
      <c r="A838" s="5"/>
      <c r="B838" s="5"/>
      <c r="C838" s="5"/>
      <c r="D838" s="433"/>
      <c r="E838" s="3"/>
      <c r="F838" s="5"/>
      <c r="G838" s="5"/>
      <c r="H838" s="5"/>
      <c r="I838" s="5"/>
      <c r="J838" s="5"/>
      <c r="K838" s="5"/>
      <c r="L838" s="5"/>
      <c r="M838" s="5"/>
      <c r="N838" s="5"/>
      <c r="O838" s="5"/>
      <c r="P838" s="1"/>
      <c r="Q838" s="5"/>
      <c r="R838" s="5"/>
      <c r="S838" s="5"/>
      <c r="T838" s="5"/>
      <c r="U838" s="5"/>
      <c r="V838" s="5"/>
      <c r="W838" s="5"/>
      <c r="X838" s="5"/>
      <c r="Y838" s="5"/>
      <c r="Z838" s="5"/>
    </row>
    <row r="839" spans="1:26" ht="15.75" customHeight="1">
      <c r="A839" s="5"/>
      <c r="B839" s="5"/>
      <c r="C839" s="5"/>
      <c r="D839" s="433"/>
      <c r="E839" s="3"/>
      <c r="F839" s="5"/>
      <c r="G839" s="5"/>
      <c r="H839" s="5"/>
      <c r="I839" s="5"/>
      <c r="J839" s="5"/>
      <c r="K839" s="5"/>
      <c r="L839" s="5"/>
      <c r="M839" s="5"/>
      <c r="N839" s="5"/>
      <c r="O839" s="5"/>
      <c r="P839" s="1"/>
      <c r="Q839" s="5"/>
      <c r="R839" s="5"/>
      <c r="S839" s="5"/>
      <c r="T839" s="5"/>
      <c r="U839" s="5"/>
      <c r="V839" s="5"/>
      <c r="W839" s="5"/>
      <c r="X839" s="5"/>
      <c r="Y839" s="5"/>
      <c r="Z839" s="5"/>
    </row>
    <row r="840" spans="1:26" ht="15.75" customHeight="1">
      <c r="A840" s="5"/>
      <c r="B840" s="5"/>
      <c r="C840" s="5"/>
      <c r="D840" s="433"/>
      <c r="E840" s="3"/>
      <c r="F840" s="5"/>
      <c r="G840" s="5"/>
      <c r="H840" s="5"/>
      <c r="I840" s="5"/>
      <c r="J840" s="5"/>
      <c r="K840" s="5"/>
      <c r="L840" s="5"/>
      <c r="M840" s="5"/>
      <c r="N840" s="5"/>
      <c r="O840" s="5"/>
      <c r="P840" s="1"/>
      <c r="Q840" s="5"/>
      <c r="R840" s="5"/>
      <c r="S840" s="5"/>
      <c r="T840" s="5"/>
      <c r="U840" s="5"/>
      <c r="V840" s="5"/>
      <c r="W840" s="5"/>
      <c r="X840" s="5"/>
      <c r="Y840" s="5"/>
      <c r="Z840" s="5"/>
    </row>
    <row r="841" spans="1:26" ht="15.75" customHeight="1">
      <c r="A841" s="5"/>
      <c r="B841" s="5"/>
      <c r="C841" s="5"/>
      <c r="D841" s="433"/>
      <c r="E841" s="3"/>
      <c r="F841" s="5"/>
      <c r="G841" s="5"/>
      <c r="H841" s="5"/>
      <c r="I841" s="5"/>
      <c r="J841" s="5"/>
      <c r="K841" s="5"/>
      <c r="L841" s="5"/>
      <c r="M841" s="5"/>
      <c r="N841" s="5"/>
      <c r="O841" s="5"/>
      <c r="P841" s="1"/>
      <c r="Q841" s="5"/>
      <c r="R841" s="5"/>
      <c r="S841" s="5"/>
      <c r="T841" s="5"/>
      <c r="U841" s="5"/>
      <c r="V841" s="5"/>
      <c r="W841" s="5"/>
      <c r="X841" s="5"/>
      <c r="Y841" s="5"/>
      <c r="Z841" s="5"/>
    </row>
    <row r="842" spans="1:26" ht="15.75" customHeight="1">
      <c r="A842" s="5"/>
      <c r="B842" s="5"/>
      <c r="C842" s="5"/>
      <c r="D842" s="433"/>
      <c r="E842" s="3"/>
      <c r="F842" s="5"/>
      <c r="G842" s="5"/>
      <c r="H842" s="5"/>
      <c r="I842" s="5"/>
      <c r="J842" s="5"/>
      <c r="K842" s="5"/>
      <c r="L842" s="5"/>
      <c r="M842" s="5"/>
      <c r="N842" s="5"/>
      <c r="O842" s="5"/>
      <c r="P842" s="1"/>
      <c r="Q842" s="5"/>
      <c r="R842" s="5"/>
      <c r="S842" s="5"/>
      <c r="T842" s="5"/>
      <c r="U842" s="5"/>
      <c r="V842" s="5"/>
      <c r="W842" s="5"/>
      <c r="X842" s="5"/>
      <c r="Y842" s="5"/>
      <c r="Z842" s="5"/>
    </row>
    <row r="843" spans="1:26" ht="15.75" customHeight="1">
      <c r="A843" s="5"/>
      <c r="B843" s="5"/>
      <c r="C843" s="5"/>
      <c r="D843" s="433"/>
      <c r="E843" s="3"/>
      <c r="F843" s="5"/>
      <c r="G843" s="5"/>
      <c r="H843" s="5"/>
      <c r="I843" s="5"/>
      <c r="J843" s="5"/>
      <c r="K843" s="5"/>
      <c r="L843" s="5"/>
      <c r="M843" s="5"/>
      <c r="N843" s="5"/>
      <c r="O843" s="5"/>
      <c r="P843" s="1"/>
      <c r="Q843" s="5"/>
      <c r="R843" s="5"/>
      <c r="S843" s="5"/>
      <c r="T843" s="5"/>
      <c r="U843" s="5"/>
      <c r="V843" s="5"/>
      <c r="W843" s="5"/>
      <c r="X843" s="5"/>
      <c r="Y843" s="5"/>
      <c r="Z843" s="5"/>
    </row>
    <row r="844" spans="1:26" ht="15.75" customHeight="1">
      <c r="A844" s="5"/>
      <c r="B844" s="5"/>
      <c r="C844" s="5"/>
      <c r="D844" s="433"/>
      <c r="E844" s="3"/>
      <c r="F844" s="5"/>
      <c r="G844" s="5"/>
      <c r="H844" s="5"/>
      <c r="I844" s="5"/>
      <c r="J844" s="5"/>
      <c r="K844" s="5"/>
      <c r="L844" s="5"/>
      <c r="M844" s="5"/>
      <c r="N844" s="5"/>
      <c r="O844" s="5"/>
      <c r="P844" s="1"/>
      <c r="Q844" s="5"/>
      <c r="R844" s="5"/>
      <c r="S844" s="5"/>
      <c r="T844" s="5"/>
      <c r="U844" s="5"/>
      <c r="V844" s="5"/>
      <c r="W844" s="5"/>
      <c r="X844" s="5"/>
      <c r="Y844" s="5"/>
      <c r="Z844" s="5"/>
    </row>
    <row r="845" spans="1:26" ht="15.75" customHeight="1">
      <c r="A845" s="5"/>
      <c r="B845" s="5"/>
      <c r="C845" s="5"/>
      <c r="D845" s="433"/>
      <c r="E845" s="3"/>
      <c r="F845" s="5"/>
      <c r="G845" s="5"/>
      <c r="H845" s="5"/>
      <c r="I845" s="5"/>
      <c r="J845" s="5"/>
      <c r="K845" s="5"/>
      <c r="L845" s="5"/>
      <c r="M845" s="5"/>
      <c r="N845" s="5"/>
      <c r="O845" s="5"/>
      <c r="P845" s="1"/>
      <c r="Q845" s="5"/>
      <c r="R845" s="5"/>
      <c r="S845" s="5"/>
      <c r="T845" s="5"/>
      <c r="U845" s="5"/>
      <c r="V845" s="5"/>
      <c r="W845" s="5"/>
      <c r="X845" s="5"/>
      <c r="Y845" s="5"/>
      <c r="Z845" s="5"/>
    </row>
    <row r="846" spans="1:26" ht="15.75" customHeight="1">
      <c r="A846" s="5"/>
      <c r="B846" s="5"/>
      <c r="C846" s="5"/>
      <c r="D846" s="433"/>
      <c r="E846" s="3"/>
      <c r="F846" s="5"/>
      <c r="G846" s="5"/>
      <c r="H846" s="5"/>
      <c r="I846" s="5"/>
      <c r="J846" s="5"/>
      <c r="K846" s="5"/>
      <c r="L846" s="5"/>
      <c r="M846" s="5"/>
      <c r="N846" s="5"/>
      <c r="O846" s="5"/>
      <c r="P846" s="1"/>
      <c r="Q846" s="5"/>
      <c r="R846" s="5"/>
      <c r="S846" s="5"/>
      <c r="T846" s="5"/>
      <c r="U846" s="5"/>
      <c r="V846" s="5"/>
      <c r="W846" s="5"/>
      <c r="X846" s="5"/>
      <c r="Y846" s="5"/>
      <c r="Z846" s="5"/>
    </row>
    <row r="847" spans="1:26" ht="15.75" customHeight="1">
      <c r="A847" s="5"/>
      <c r="B847" s="5"/>
      <c r="C847" s="5"/>
      <c r="D847" s="433"/>
      <c r="E847" s="3"/>
      <c r="F847" s="5"/>
      <c r="G847" s="5"/>
      <c r="H847" s="5"/>
      <c r="I847" s="5"/>
      <c r="J847" s="5"/>
      <c r="K847" s="5"/>
      <c r="L847" s="5"/>
      <c r="M847" s="5"/>
      <c r="N847" s="5"/>
      <c r="O847" s="5"/>
      <c r="P847" s="1"/>
      <c r="Q847" s="5"/>
      <c r="R847" s="5"/>
      <c r="S847" s="5"/>
      <c r="T847" s="5"/>
      <c r="U847" s="5"/>
      <c r="V847" s="5"/>
      <c r="W847" s="5"/>
      <c r="X847" s="5"/>
      <c r="Y847" s="5"/>
      <c r="Z847" s="5"/>
    </row>
    <row r="848" spans="1:26" ht="15.75" customHeight="1">
      <c r="A848" s="5"/>
      <c r="B848" s="5"/>
      <c r="C848" s="5"/>
      <c r="D848" s="433"/>
      <c r="E848" s="3"/>
      <c r="F848" s="5"/>
      <c r="G848" s="5"/>
      <c r="H848" s="5"/>
      <c r="I848" s="5"/>
      <c r="J848" s="5"/>
      <c r="K848" s="5"/>
      <c r="L848" s="5"/>
      <c r="M848" s="5"/>
      <c r="N848" s="5"/>
      <c r="O848" s="5"/>
      <c r="P848" s="1"/>
      <c r="Q848" s="5"/>
      <c r="R848" s="5"/>
      <c r="S848" s="5"/>
      <c r="T848" s="5"/>
      <c r="U848" s="5"/>
      <c r="V848" s="5"/>
      <c r="W848" s="5"/>
      <c r="X848" s="5"/>
      <c r="Y848" s="5"/>
      <c r="Z848" s="5"/>
    </row>
    <row r="849" spans="1:26" ht="15.75" customHeight="1">
      <c r="A849" s="5"/>
      <c r="B849" s="5"/>
      <c r="C849" s="5"/>
      <c r="D849" s="433"/>
      <c r="E849" s="3"/>
      <c r="F849" s="5"/>
      <c r="G849" s="5"/>
      <c r="H849" s="5"/>
      <c r="I849" s="5"/>
      <c r="J849" s="5"/>
      <c r="K849" s="5"/>
      <c r="L849" s="5"/>
      <c r="M849" s="5"/>
      <c r="N849" s="5"/>
      <c r="O849" s="5"/>
      <c r="P849" s="1"/>
      <c r="Q849" s="5"/>
      <c r="R849" s="5"/>
      <c r="S849" s="5"/>
      <c r="T849" s="5"/>
      <c r="U849" s="5"/>
      <c r="V849" s="5"/>
      <c r="W849" s="5"/>
      <c r="X849" s="5"/>
      <c r="Y849" s="5"/>
      <c r="Z849" s="5"/>
    </row>
    <row r="850" spans="1:26" ht="15.75" customHeight="1">
      <c r="A850" s="5"/>
      <c r="B850" s="5"/>
      <c r="C850" s="5"/>
      <c r="D850" s="433"/>
      <c r="E850" s="3"/>
      <c r="F850" s="5"/>
      <c r="G850" s="5"/>
      <c r="H850" s="5"/>
      <c r="I850" s="5"/>
      <c r="J850" s="5"/>
      <c r="K850" s="5"/>
      <c r="L850" s="5"/>
      <c r="M850" s="5"/>
      <c r="N850" s="5"/>
      <c r="O850" s="5"/>
      <c r="P850" s="1"/>
      <c r="Q850" s="5"/>
      <c r="R850" s="5"/>
      <c r="S850" s="5"/>
      <c r="T850" s="5"/>
      <c r="U850" s="5"/>
      <c r="V850" s="5"/>
      <c r="W850" s="5"/>
      <c r="X850" s="5"/>
      <c r="Y850" s="5"/>
      <c r="Z850" s="5"/>
    </row>
    <row r="851" spans="1:26" ht="15.75" customHeight="1">
      <c r="A851" s="5"/>
      <c r="B851" s="5"/>
      <c r="C851" s="5"/>
      <c r="D851" s="433"/>
      <c r="E851" s="3"/>
      <c r="F851" s="5"/>
      <c r="G851" s="5"/>
      <c r="H851" s="5"/>
      <c r="I851" s="5"/>
      <c r="J851" s="5"/>
      <c r="K851" s="5"/>
      <c r="L851" s="5"/>
      <c r="M851" s="5"/>
      <c r="N851" s="5"/>
      <c r="O851" s="5"/>
      <c r="P851" s="1"/>
      <c r="Q851" s="5"/>
      <c r="R851" s="5"/>
      <c r="S851" s="5"/>
      <c r="T851" s="5"/>
      <c r="U851" s="5"/>
      <c r="V851" s="5"/>
      <c r="W851" s="5"/>
      <c r="X851" s="5"/>
      <c r="Y851" s="5"/>
      <c r="Z851" s="5"/>
    </row>
    <row r="852" spans="1:26" ht="15.75" customHeight="1">
      <c r="A852" s="5"/>
      <c r="B852" s="5"/>
      <c r="C852" s="5"/>
      <c r="D852" s="433"/>
      <c r="E852" s="3"/>
      <c r="F852" s="5"/>
      <c r="G852" s="5"/>
      <c r="H852" s="5"/>
      <c r="I852" s="5"/>
      <c r="J852" s="5"/>
      <c r="K852" s="5"/>
      <c r="L852" s="5"/>
      <c r="M852" s="5"/>
      <c r="N852" s="5"/>
      <c r="O852" s="5"/>
      <c r="P852" s="1"/>
      <c r="Q852" s="5"/>
      <c r="R852" s="5"/>
      <c r="S852" s="5"/>
      <c r="T852" s="5"/>
      <c r="U852" s="5"/>
      <c r="V852" s="5"/>
      <c r="W852" s="5"/>
      <c r="X852" s="5"/>
      <c r="Y852" s="5"/>
      <c r="Z852" s="5"/>
    </row>
    <row r="853" spans="1:26" ht="15.75" customHeight="1">
      <c r="A853" s="5"/>
      <c r="B853" s="5"/>
      <c r="C853" s="5"/>
      <c r="D853" s="433"/>
      <c r="E853" s="3"/>
      <c r="F853" s="5"/>
      <c r="G853" s="5"/>
      <c r="H853" s="5"/>
      <c r="I853" s="5"/>
      <c r="J853" s="5"/>
      <c r="K853" s="5"/>
      <c r="L853" s="5"/>
      <c r="M853" s="5"/>
      <c r="N853" s="5"/>
      <c r="O853" s="5"/>
      <c r="P853" s="1"/>
      <c r="Q853" s="5"/>
      <c r="R853" s="5"/>
      <c r="S853" s="5"/>
      <c r="T853" s="5"/>
      <c r="U853" s="5"/>
      <c r="V853" s="5"/>
      <c r="W853" s="5"/>
      <c r="X853" s="5"/>
      <c r="Y853" s="5"/>
      <c r="Z853" s="5"/>
    </row>
    <row r="854" spans="1:26" ht="15.75" customHeight="1">
      <c r="A854" s="5"/>
      <c r="B854" s="5"/>
      <c r="C854" s="5"/>
      <c r="D854" s="433"/>
      <c r="E854" s="3"/>
      <c r="F854" s="5"/>
      <c r="G854" s="5"/>
      <c r="H854" s="5"/>
      <c r="I854" s="5"/>
      <c r="J854" s="5"/>
      <c r="K854" s="5"/>
      <c r="L854" s="5"/>
      <c r="M854" s="5"/>
      <c r="N854" s="5"/>
      <c r="O854" s="5"/>
      <c r="P854" s="1"/>
      <c r="Q854" s="5"/>
      <c r="R854" s="5"/>
      <c r="S854" s="5"/>
      <c r="T854" s="5"/>
      <c r="U854" s="5"/>
      <c r="V854" s="5"/>
      <c r="W854" s="5"/>
      <c r="X854" s="5"/>
      <c r="Y854" s="5"/>
      <c r="Z854" s="5"/>
    </row>
    <row r="855" spans="1:26" ht="15.75" customHeight="1">
      <c r="A855" s="5"/>
      <c r="B855" s="5"/>
      <c r="C855" s="5"/>
      <c r="D855" s="433"/>
      <c r="E855" s="3"/>
      <c r="F855" s="5"/>
      <c r="G855" s="5"/>
      <c r="H855" s="5"/>
      <c r="I855" s="5"/>
      <c r="J855" s="5"/>
      <c r="K855" s="5"/>
      <c r="L855" s="5"/>
      <c r="M855" s="5"/>
      <c r="N855" s="5"/>
      <c r="O855" s="5"/>
      <c r="P855" s="1"/>
      <c r="Q855" s="5"/>
      <c r="R855" s="5"/>
      <c r="S855" s="5"/>
      <c r="T855" s="5"/>
      <c r="U855" s="5"/>
      <c r="V855" s="5"/>
      <c r="W855" s="5"/>
      <c r="X855" s="5"/>
      <c r="Y855" s="5"/>
      <c r="Z855" s="5"/>
    </row>
    <row r="856" spans="1:26" ht="15.75" customHeight="1">
      <c r="A856" s="5"/>
      <c r="B856" s="5"/>
      <c r="C856" s="5"/>
      <c r="D856" s="433"/>
      <c r="E856" s="3"/>
      <c r="F856" s="5"/>
      <c r="G856" s="5"/>
      <c r="H856" s="5"/>
      <c r="I856" s="5"/>
      <c r="J856" s="5"/>
      <c r="K856" s="5"/>
      <c r="L856" s="5"/>
      <c r="M856" s="5"/>
      <c r="N856" s="5"/>
      <c r="O856" s="5"/>
      <c r="P856" s="1"/>
      <c r="Q856" s="5"/>
      <c r="R856" s="5"/>
      <c r="S856" s="5"/>
      <c r="T856" s="5"/>
      <c r="U856" s="5"/>
      <c r="V856" s="5"/>
      <c r="W856" s="5"/>
      <c r="X856" s="5"/>
      <c r="Y856" s="5"/>
      <c r="Z856" s="5"/>
    </row>
    <row r="857" spans="1:26" ht="15.75" customHeight="1">
      <c r="A857" s="5"/>
      <c r="B857" s="5"/>
      <c r="C857" s="5"/>
      <c r="D857" s="433"/>
      <c r="E857" s="3"/>
      <c r="F857" s="5"/>
      <c r="G857" s="5"/>
      <c r="H857" s="5"/>
      <c r="I857" s="5"/>
      <c r="J857" s="5"/>
      <c r="K857" s="5"/>
      <c r="L857" s="5"/>
      <c r="M857" s="5"/>
      <c r="N857" s="5"/>
      <c r="O857" s="5"/>
      <c r="P857" s="1"/>
      <c r="Q857" s="5"/>
      <c r="R857" s="5"/>
      <c r="S857" s="5"/>
      <c r="T857" s="5"/>
      <c r="U857" s="5"/>
      <c r="V857" s="5"/>
      <c r="W857" s="5"/>
      <c r="X857" s="5"/>
      <c r="Y857" s="5"/>
      <c r="Z857" s="5"/>
    </row>
    <row r="858" spans="1:26" ht="15.75" customHeight="1">
      <c r="A858" s="5"/>
      <c r="B858" s="5"/>
      <c r="C858" s="5"/>
      <c r="D858" s="433"/>
      <c r="E858" s="3"/>
      <c r="F858" s="5"/>
      <c r="G858" s="5"/>
      <c r="H858" s="5"/>
      <c r="I858" s="5"/>
      <c r="J858" s="5"/>
      <c r="K858" s="5"/>
      <c r="L858" s="5"/>
      <c r="M858" s="5"/>
      <c r="N858" s="5"/>
      <c r="O858" s="5"/>
      <c r="P858" s="1"/>
      <c r="Q858" s="5"/>
      <c r="R858" s="5"/>
      <c r="S858" s="5"/>
      <c r="T858" s="5"/>
      <c r="U858" s="5"/>
      <c r="V858" s="5"/>
      <c r="W858" s="5"/>
      <c r="X858" s="5"/>
      <c r="Y858" s="5"/>
      <c r="Z858" s="5"/>
    </row>
    <row r="859" spans="1:26" ht="15.75" customHeight="1">
      <c r="A859" s="5"/>
      <c r="B859" s="5"/>
      <c r="C859" s="5"/>
      <c r="D859" s="433"/>
      <c r="E859" s="3"/>
      <c r="F859" s="5"/>
      <c r="G859" s="5"/>
      <c r="H859" s="5"/>
      <c r="I859" s="5"/>
      <c r="J859" s="5"/>
      <c r="K859" s="5"/>
      <c r="L859" s="5"/>
      <c r="M859" s="5"/>
      <c r="N859" s="5"/>
      <c r="O859" s="5"/>
      <c r="P859" s="1"/>
      <c r="Q859" s="5"/>
      <c r="R859" s="5"/>
      <c r="S859" s="5"/>
      <c r="T859" s="5"/>
      <c r="U859" s="5"/>
      <c r="V859" s="5"/>
      <c r="W859" s="5"/>
      <c r="X859" s="5"/>
      <c r="Y859" s="5"/>
      <c r="Z859" s="5"/>
    </row>
    <row r="860" spans="1:26" ht="15.75" customHeight="1">
      <c r="A860" s="5"/>
      <c r="B860" s="5"/>
      <c r="C860" s="5"/>
      <c r="D860" s="433"/>
      <c r="E860" s="3"/>
      <c r="F860" s="5"/>
      <c r="G860" s="5"/>
      <c r="H860" s="5"/>
      <c r="I860" s="5"/>
      <c r="J860" s="5"/>
      <c r="K860" s="5"/>
      <c r="L860" s="5"/>
      <c r="M860" s="5"/>
      <c r="N860" s="5"/>
      <c r="O860" s="5"/>
      <c r="P860" s="1"/>
      <c r="Q860" s="5"/>
      <c r="R860" s="5"/>
      <c r="S860" s="5"/>
      <c r="T860" s="5"/>
      <c r="U860" s="5"/>
      <c r="V860" s="5"/>
      <c r="W860" s="5"/>
      <c r="X860" s="5"/>
      <c r="Y860" s="5"/>
      <c r="Z860" s="5"/>
    </row>
    <row r="861" spans="1:26" ht="15.75" customHeight="1">
      <c r="A861" s="5"/>
      <c r="B861" s="5"/>
      <c r="C861" s="5"/>
      <c r="D861" s="433"/>
      <c r="E861" s="3"/>
      <c r="F861" s="5"/>
      <c r="G861" s="5"/>
      <c r="H861" s="5"/>
      <c r="I861" s="5"/>
      <c r="J861" s="5"/>
      <c r="K861" s="5"/>
      <c r="L861" s="5"/>
      <c r="M861" s="5"/>
      <c r="N861" s="5"/>
      <c r="O861" s="5"/>
      <c r="P861" s="1"/>
      <c r="Q861" s="5"/>
      <c r="R861" s="5"/>
      <c r="S861" s="5"/>
      <c r="T861" s="5"/>
      <c r="U861" s="5"/>
      <c r="V861" s="5"/>
      <c r="W861" s="5"/>
      <c r="X861" s="5"/>
      <c r="Y861" s="5"/>
      <c r="Z861" s="5"/>
    </row>
    <row r="862" spans="1:26" ht="15.75" customHeight="1">
      <c r="A862" s="5"/>
      <c r="B862" s="5"/>
      <c r="C862" s="5"/>
      <c r="D862" s="433"/>
      <c r="E862" s="3"/>
      <c r="F862" s="5"/>
      <c r="G862" s="5"/>
      <c r="H862" s="5"/>
      <c r="I862" s="5"/>
      <c r="J862" s="5"/>
      <c r="K862" s="5"/>
      <c r="L862" s="5"/>
      <c r="M862" s="5"/>
      <c r="N862" s="5"/>
      <c r="O862" s="5"/>
      <c r="P862" s="1"/>
      <c r="Q862" s="5"/>
      <c r="R862" s="5"/>
      <c r="S862" s="5"/>
      <c r="T862" s="5"/>
      <c r="U862" s="5"/>
      <c r="V862" s="5"/>
      <c r="W862" s="5"/>
      <c r="X862" s="5"/>
      <c r="Y862" s="5"/>
      <c r="Z862" s="5"/>
    </row>
    <row r="863" spans="1:26" ht="15.75" customHeight="1">
      <c r="A863" s="5"/>
      <c r="B863" s="5"/>
      <c r="C863" s="5"/>
      <c r="D863" s="433"/>
      <c r="E863" s="3"/>
      <c r="F863" s="5"/>
      <c r="G863" s="5"/>
      <c r="H863" s="5"/>
      <c r="I863" s="5"/>
      <c r="J863" s="5"/>
      <c r="K863" s="5"/>
      <c r="L863" s="5"/>
      <c r="M863" s="5"/>
      <c r="N863" s="5"/>
      <c r="O863" s="5"/>
      <c r="P863" s="1"/>
      <c r="Q863" s="5"/>
      <c r="R863" s="5"/>
      <c r="S863" s="5"/>
      <c r="T863" s="5"/>
      <c r="U863" s="5"/>
      <c r="V863" s="5"/>
      <c r="W863" s="5"/>
      <c r="X863" s="5"/>
      <c r="Y863" s="5"/>
      <c r="Z863" s="5"/>
    </row>
    <row r="864" spans="1:26" ht="15.75" customHeight="1">
      <c r="A864" s="5"/>
      <c r="B864" s="5"/>
      <c r="C864" s="5"/>
      <c r="D864" s="433"/>
      <c r="E864" s="3"/>
      <c r="F864" s="5"/>
      <c r="G864" s="5"/>
      <c r="H864" s="5"/>
      <c r="I864" s="5"/>
      <c r="J864" s="5"/>
      <c r="K864" s="5"/>
      <c r="L864" s="5"/>
      <c r="M864" s="5"/>
      <c r="N864" s="5"/>
      <c r="O864" s="5"/>
      <c r="P864" s="1"/>
      <c r="Q864" s="5"/>
      <c r="R864" s="5"/>
      <c r="S864" s="5"/>
      <c r="T864" s="5"/>
      <c r="U864" s="5"/>
      <c r="V864" s="5"/>
      <c r="W864" s="5"/>
      <c r="X864" s="5"/>
      <c r="Y864" s="5"/>
      <c r="Z864" s="5"/>
    </row>
    <row r="865" spans="1:26" ht="15.75" customHeight="1">
      <c r="A865" s="5"/>
      <c r="B865" s="5"/>
      <c r="C865" s="5"/>
      <c r="D865" s="433"/>
      <c r="E865" s="3"/>
      <c r="F865" s="5"/>
      <c r="G865" s="5"/>
      <c r="H865" s="5"/>
      <c r="I865" s="5"/>
      <c r="J865" s="5"/>
      <c r="K865" s="5"/>
      <c r="L865" s="5"/>
      <c r="M865" s="5"/>
      <c r="N865" s="5"/>
      <c r="O865" s="5"/>
      <c r="P865" s="1"/>
      <c r="Q865" s="5"/>
      <c r="R865" s="5"/>
      <c r="S865" s="5"/>
      <c r="T865" s="5"/>
      <c r="U865" s="5"/>
      <c r="V865" s="5"/>
      <c r="W865" s="5"/>
      <c r="X865" s="5"/>
      <c r="Y865" s="5"/>
      <c r="Z865" s="5"/>
    </row>
    <row r="866" spans="1:26" ht="15.75" customHeight="1">
      <c r="A866" s="5"/>
      <c r="B866" s="5"/>
      <c r="C866" s="5"/>
      <c r="D866" s="433"/>
      <c r="E866" s="3"/>
      <c r="F866" s="5"/>
      <c r="G866" s="5"/>
      <c r="H866" s="5"/>
      <c r="I866" s="5"/>
      <c r="J866" s="5"/>
      <c r="K866" s="5"/>
      <c r="L866" s="5"/>
      <c r="M866" s="5"/>
      <c r="N866" s="5"/>
      <c r="O866" s="5"/>
      <c r="P866" s="1"/>
      <c r="Q866" s="5"/>
      <c r="R866" s="5"/>
      <c r="S866" s="5"/>
      <c r="T866" s="5"/>
      <c r="U866" s="5"/>
      <c r="V866" s="5"/>
      <c r="W866" s="5"/>
      <c r="X866" s="5"/>
      <c r="Y866" s="5"/>
      <c r="Z866" s="5"/>
    </row>
    <row r="867" spans="1:26" ht="15.75" customHeight="1">
      <c r="A867" s="5"/>
      <c r="B867" s="5"/>
      <c r="C867" s="5"/>
      <c r="D867" s="433"/>
      <c r="E867" s="3"/>
      <c r="F867" s="5"/>
      <c r="G867" s="5"/>
      <c r="H867" s="5"/>
      <c r="I867" s="5"/>
      <c r="J867" s="5"/>
      <c r="K867" s="5"/>
      <c r="L867" s="5"/>
      <c r="M867" s="5"/>
      <c r="N867" s="5"/>
      <c r="O867" s="5"/>
      <c r="P867" s="1"/>
      <c r="Q867" s="5"/>
      <c r="R867" s="5"/>
      <c r="S867" s="5"/>
      <c r="T867" s="5"/>
      <c r="U867" s="5"/>
      <c r="V867" s="5"/>
      <c r="W867" s="5"/>
      <c r="X867" s="5"/>
      <c r="Y867" s="5"/>
      <c r="Z867" s="5"/>
    </row>
    <row r="868" spans="1:26" ht="15.75" customHeight="1">
      <c r="A868" s="5"/>
      <c r="B868" s="5"/>
      <c r="C868" s="5"/>
      <c r="D868" s="433"/>
      <c r="E868" s="3"/>
      <c r="F868" s="5"/>
      <c r="G868" s="5"/>
      <c r="H868" s="5"/>
      <c r="I868" s="5"/>
      <c r="J868" s="5"/>
      <c r="K868" s="5"/>
      <c r="L868" s="5"/>
      <c r="M868" s="5"/>
      <c r="N868" s="5"/>
      <c r="O868" s="5"/>
      <c r="P868" s="1"/>
      <c r="Q868" s="5"/>
      <c r="R868" s="5"/>
      <c r="S868" s="5"/>
      <c r="T868" s="5"/>
      <c r="U868" s="5"/>
      <c r="V868" s="5"/>
      <c r="W868" s="5"/>
      <c r="X868" s="5"/>
      <c r="Y868" s="5"/>
      <c r="Z868" s="5"/>
    </row>
    <row r="869" spans="1:26" ht="15.75" customHeight="1">
      <c r="A869" s="5"/>
      <c r="B869" s="5"/>
      <c r="C869" s="5"/>
      <c r="D869" s="433"/>
      <c r="E869" s="3"/>
      <c r="F869" s="5"/>
      <c r="G869" s="5"/>
      <c r="H869" s="5"/>
      <c r="I869" s="5"/>
      <c r="J869" s="5"/>
      <c r="K869" s="5"/>
      <c r="L869" s="5"/>
      <c r="M869" s="5"/>
      <c r="N869" s="5"/>
      <c r="O869" s="5"/>
      <c r="P869" s="1"/>
      <c r="Q869" s="5"/>
      <c r="R869" s="5"/>
      <c r="S869" s="5"/>
      <c r="T869" s="5"/>
      <c r="U869" s="5"/>
      <c r="V869" s="5"/>
      <c r="W869" s="5"/>
      <c r="X869" s="5"/>
      <c r="Y869" s="5"/>
      <c r="Z869" s="5"/>
    </row>
    <row r="870" spans="1:26" ht="15.75" customHeight="1">
      <c r="A870" s="5"/>
      <c r="B870" s="5"/>
      <c r="C870" s="5"/>
      <c r="D870" s="433"/>
      <c r="E870" s="3"/>
      <c r="F870" s="5"/>
      <c r="G870" s="5"/>
      <c r="H870" s="5"/>
      <c r="I870" s="5"/>
      <c r="J870" s="5"/>
      <c r="K870" s="5"/>
      <c r="L870" s="5"/>
      <c r="M870" s="5"/>
      <c r="N870" s="5"/>
      <c r="O870" s="5"/>
      <c r="P870" s="1"/>
      <c r="Q870" s="5"/>
      <c r="R870" s="5"/>
      <c r="S870" s="5"/>
      <c r="T870" s="5"/>
      <c r="U870" s="5"/>
      <c r="V870" s="5"/>
      <c r="W870" s="5"/>
      <c r="X870" s="5"/>
      <c r="Y870" s="5"/>
      <c r="Z870" s="5"/>
    </row>
    <row r="871" spans="1:26" ht="15.75" customHeight="1">
      <c r="A871" s="5"/>
      <c r="B871" s="5"/>
      <c r="C871" s="5"/>
      <c r="D871" s="433"/>
      <c r="E871" s="3"/>
      <c r="F871" s="5"/>
      <c r="G871" s="5"/>
      <c r="H871" s="5"/>
      <c r="I871" s="5"/>
      <c r="J871" s="5"/>
      <c r="K871" s="5"/>
      <c r="L871" s="5"/>
      <c r="M871" s="5"/>
      <c r="N871" s="5"/>
      <c r="O871" s="5"/>
      <c r="P871" s="1"/>
      <c r="Q871" s="5"/>
      <c r="R871" s="5"/>
      <c r="S871" s="5"/>
      <c r="T871" s="5"/>
      <c r="U871" s="5"/>
      <c r="V871" s="5"/>
      <c r="W871" s="5"/>
      <c r="X871" s="5"/>
      <c r="Y871" s="5"/>
      <c r="Z871" s="5"/>
    </row>
    <row r="872" spans="1:26" ht="15.75" customHeight="1">
      <c r="A872" s="5"/>
      <c r="B872" s="5"/>
      <c r="C872" s="5"/>
      <c r="D872" s="433"/>
      <c r="E872" s="3"/>
      <c r="F872" s="5"/>
      <c r="G872" s="5"/>
      <c r="H872" s="5"/>
      <c r="I872" s="5"/>
      <c r="J872" s="5"/>
      <c r="K872" s="5"/>
      <c r="L872" s="5"/>
      <c r="M872" s="5"/>
      <c r="N872" s="5"/>
      <c r="O872" s="5"/>
      <c r="P872" s="1"/>
      <c r="Q872" s="5"/>
      <c r="R872" s="5"/>
      <c r="S872" s="5"/>
      <c r="T872" s="5"/>
      <c r="U872" s="5"/>
      <c r="V872" s="5"/>
      <c r="W872" s="5"/>
      <c r="X872" s="5"/>
      <c r="Y872" s="5"/>
      <c r="Z872" s="5"/>
    </row>
    <row r="873" spans="1:26" ht="15.75" customHeight="1">
      <c r="A873" s="5"/>
      <c r="B873" s="5"/>
      <c r="C873" s="5"/>
      <c r="D873" s="433"/>
      <c r="E873" s="3"/>
      <c r="F873" s="5"/>
      <c r="G873" s="5"/>
      <c r="H873" s="5"/>
      <c r="I873" s="5"/>
      <c r="J873" s="5"/>
      <c r="K873" s="5"/>
      <c r="L873" s="5"/>
      <c r="M873" s="5"/>
      <c r="N873" s="5"/>
      <c r="O873" s="5"/>
      <c r="P873" s="1"/>
      <c r="Q873" s="5"/>
      <c r="R873" s="5"/>
      <c r="S873" s="5"/>
      <c r="T873" s="5"/>
      <c r="U873" s="5"/>
      <c r="V873" s="5"/>
      <c r="W873" s="5"/>
      <c r="X873" s="5"/>
      <c r="Y873" s="5"/>
      <c r="Z873" s="5"/>
    </row>
    <row r="874" spans="1:26" ht="15.75" customHeight="1">
      <c r="A874" s="5"/>
      <c r="B874" s="5"/>
      <c r="C874" s="5"/>
      <c r="D874" s="433"/>
      <c r="E874" s="3"/>
      <c r="F874" s="5"/>
      <c r="G874" s="5"/>
      <c r="H874" s="5"/>
      <c r="I874" s="5"/>
      <c r="J874" s="5"/>
      <c r="K874" s="5"/>
      <c r="L874" s="5"/>
      <c r="M874" s="5"/>
      <c r="N874" s="5"/>
      <c r="O874" s="5"/>
      <c r="P874" s="1"/>
      <c r="Q874" s="5"/>
      <c r="R874" s="5"/>
      <c r="S874" s="5"/>
      <c r="T874" s="5"/>
      <c r="U874" s="5"/>
      <c r="V874" s="5"/>
      <c r="W874" s="5"/>
      <c r="X874" s="5"/>
      <c r="Y874" s="5"/>
      <c r="Z874" s="5"/>
    </row>
    <row r="875" spans="1:26" ht="15.75" customHeight="1">
      <c r="A875" s="5"/>
      <c r="B875" s="5"/>
      <c r="C875" s="5"/>
      <c r="D875" s="433"/>
      <c r="E875" s="3"/>
      <c r="F875" s="5"/>
      <c r="G875" s="5"/>
      <c r="H875" s="5"/>
      <c r="I875" s="5"/>
      <c r="J875" s="5"/>
      <c r="K875" s="5"/>
      <c r="L875" s="5"/>
      <c r="M875" s="5"/>
      <c r="N875" s="5"/>
      <c r="O875" s="5"/>
      <c r="P875" s="1"/>
      <c r="Q875" s="5"/>
      <c r="R875" s="5"/>
      <c r="S875" s="5"/>
      <c r="T875" s="5"/>
      <c r="U875" s="5"/>
      <c r="V875" s="5"/>
      <c r="W875" s="5"/>
      <c r="X875" s="5"/>
      <c r="Y875" s="5"/>
      <c r="Z875" s="5"/>
    </row>
    <row r="876" spans="1:26" ht="15.75" customHeight="1">
      <c r="A876" s="5"/>
      <c r="B876" s="5"/>
      <c r="C876" s="5"/>
      <c r="D876" s="433"/>
      <c r="E876" s="3"/>
      <c r="F876" s="5"/>
      <c r="G876" s="5"/>
      <c r="H876" s="5"/>
      <c r="I876" s="5"/>
      <c r="J876" s="5"/>
      <c r="K876" s="5"/>
      <c r="L876" s="5"/>
      <c r="M876" s="5"/>
      <c r="N876" s="5"/>
      <c r="O876" s="5"/>
      <c r="P876" s="1"/>
      <c r="Q876" s="5"/>
      <c r="R876" s="5"/>
      <c r="S876" s="5"/>
      <c r="T876" s="5"/>
      <c r="U876" s="5"/>
      <c r="V876" s="5"/>
      <c r="W876" s="5"/>
      <c r="X876" s="5"/>
      <c r="Y876" s="5"/>
      <c r="Z876" s="5"/>
    </row>
    <row r="877" spans="1:26" ht="15.75" customHeight="1">
      <c r="A877" s="5"/>
      <c r="B877" s="5"/>
      <c r="C877" s="5"/>
      <c r="D877" s="433"/>
      <c r="E877" s="3"/>
      <c r="F877" s="5"/>
      <c r="G877" s="5"/>
      <c r="H877" s="5"/>
      <c r="I877" s="5"/>
      <c r="J877" s="5"/>
      <c r="K877" s="5"/>
      <c r="L877" s="5"/>
      <c r="M877" s="5"/>
      <c r="N877" s="5"/>
      <c r="O877" s="5"/>
      <c r="P877" s="1"/>
      <c r="Q877" s="5"/>
      <c r="R877" s="5"/>
      <c r="S877" s="5"/>
      <c r="T877" s="5"/>
      <c r="U877" s="5"/>
      <c r="V877" s="5"/>
      <c r="W877" s="5"/>
      <c r="X877" s="5"/>
      <c r="Y877" s="5"/>
      <c r="Z877" s="5"/>
    </row>
    <row r="878" spans="1:26" ht="15.75" customHeight="1">
      <c r="A878" s="5"/>
      <c r="B878" s="5"/>
      <c r="C878" s="5"/>
      <c r="D878" s="433"/>
      <c r="E878" s="3"/>
      <c r="F878" s="5"/>
      <c r="G878" s="5"/>
      <c r="H878" s="5"/>
      <c r="I878" s="5"/>
      <c r="J878" s="5"/>
      <c r="K878" s="5"/>
      <c r="L878" s="5"/>
      <c r="M878" s="5"/>
      <c r="N878" s="5"/>
      <c r="O878" s="5"/>
      <c r="P878" s="1"/>
      <c r="Q878" s="5"/>
      <c r="R878" s="5"/>
      <c r="S878" s="5"/>
      <c r="T878" s="5"/>
      <c r="U878" s="5"/>
      <c r="V878" s="5"/>
      <c r="W878" s="5"/>
      <c r="X878" s="5"/>
      <c r="Y878" s="5"/>
      <c r="Z878" s="5"/>
    </row>
    <row r="879" spans="1:26" ht="15.75" customHeight="1">
      <c r="A879" s="5"/>
      <c r="B879" s="5"/>
      <c r="C879" s="5"/>
      <c r="D879" s="433"/>
      <c r="E879" s="3"/>
      <c r="F879" s="5"/>
      <c r="G879" s="5"/>
      <c r="H879" s="5"/>
      <c r="I879" s="5"/>
      <c r="J879" s="5"/>
      <c r="K879" s="5"/>
      <c r="L879" s="5"/>
      <c r="M879" s="5"/>
      <c r="N879" s="5"/>
      <c r="O879" s="5"/>
      <c r="P879" s="1"/>
      <c r="Q879" s="5"/>
      <c r="R879" s="5"/>
      <c r="S879" s="5"/>
      <c r="T879" s="5"/>
      <c r="U879" s="5"/>
      <c r="V879" s="5"/>
      <c r="W879" s="5"/>
      <c r="X879" s="5"/>
      <c r="Y879" s="5"/>
      <c r="Z879" s="5"/>
    </row>
    <row r="880" spans="1:26" ht="15.75" customHeight="1">
      <c r="A880" s="5"/>
      <c r="B880" s="5"/>
      <c r="C880" s="5"/>
      <c r="D880" s="433"/>
      <c r="E880" s="3"/>
      <c r="F880" s="5"/>
      <c r="G880" s="5"/>
      <c r="H880" s="5"/>
      <c r="I880" s="5"/>
      <c r="J880" s="5"/>
      <c r="K880" s="5"/>
      <c r="L880" s="5"/>
      <c r="M880" s="5"/>
      <c r="N880" s="5"/>
      <c r="O880" s="5"/>
      <c r="P880" s="1"/>
      <c r="Q880" s="5"/>
      <c r="R880" s="5"/>
      <c r="S880" s="5"/>
      <c r="T880" s="5"/>
      <c r="U880" s="5"/>
      <c r="V880" s="5"/>
      <c r="W880" s="5"/>
      <c r="X880" s="5"/>
      <c r="Y880" s="5"/>
      <c r="Z880" s="5"/>
    </row>
    <row r="881" spans="1:26" ht="15.75" customHeight="1">
      <c r="A881" s="5"/>
      <c r="B881" s="5"/>
      <c r="C881" s="5"/>
      <c r="D881" s="433"/>
      <c r="E881" s="3"/>
      <c r="F881" s="5"/>
      <c r="G881" s="5"/>
      <c r="H881" s="5"/>
      <c r="I881" s="5"/>
      <c r="J881" s="5"/>
      <c r="K881" s="5"/>
      <c r="L881" s="5"/>
      <c r="M881" s="5"/>
      <c r="N881" s="5"/>
      <c r="O881" s="5"/>
      <c r="P881" s="1"/>
      <c r="Q881" s="5"/>
      <c r="R881" s="5"/>
      <c r="S881" s="5"/>
      <c r="T881" s="5"/>
      <c r="U881" s="5"/>
      <c r="V881" s="5"/>
      <c r="W881" s="5"/>
      <c r="X881" s="5"/>
      <c r="Y881" s="5"/>
      <c r="Z881" s="5"/>
    </row>
    <row r="882" spans="1:26" ht="15.75" customHeight="1">
      <c r="A882" s="5"/>
      <c r="B882" s="5"/>
      <c r="C882" s="5"/>
      <c r="D882" s="433"/>
      <c r="E882" s="3"/>
      <c r="F882" s="5"/>
      <c r="G882" s="5"/>
      <c r="H882" s="5"/>
      <c r="I882" s="5"/>
      <c r="J882" s="5"/>
      <c r="K882" s="5"/>
      <c r="L882" s="5"/>
      <c r="M882" s="5"/>
      <c r="N882" s="5"/>
      <c r="O882" s="5"/>
      <c r="P882" s="1"/>
      <c r="Q882" s="5"/>
      <c r="R882" s="5"/>
      <c r="S882" s="5"/>
      <c r="T882" s="5"/>
      <c r="U882" s="5"/>
      <c r="V882" s="5"/>
      <c r="W882" s="5"/>
      <c r="X882" s="5"/>
      <c r="Y882" s="5"/>
      <c r="Z882" s="5"/>
    </row>
    <row r="883" spans="1:26" ht="15.75" customHeight="1">
      <c r="A883" s="5"/>
      <c r="B883" s="5"/>
      <c r="C883" s="5"/>
      <c r="D883" s="433"/>
      <c r="E883" s="3"/>
      <c r="F883" s="5"/>
      <c r="G883" s="5"/>
      <c r="H883" s="5"/>
      <c r="I883" s="5"/>
      <c r="J883" s="5"/>
      <c r="K883" s="5"/>
      <c r="L883" s="5"/>
      <c r="M883" s="5"/>
      <c r="N883" s="5"/>
      <c r="O883" s="5"/>
      <c r="P883" s="1"/>
      <c r="Q883" s="5"/>
      <c r="R883" s="5"/>
      <c r="S883" s="5"/>
      <c r="T883" s="5"/>
      <c r="U883" s="5"/>
      <c r="V883" s="5"/>
      <c r="W883" s="5"/>
      <c r="X883" s="5"/>
      <c r="Y883" s="5"/>
      <c r="Z883" s="5"/>
    </row>
    <row r="884" spans="1:26" ht="15.75" customHeight="1">
      <c r="A884" s="5"/>
      <c r="B884" s="5"/>
      <c r="C884" s="5"/>
      <c r="D884" s="433"/>
      <c r="E884" s="3"/>
      <c r="F884" s="5"/>
      <c r="G884" s="5"/>
      <c r="H884" s="5"/>
      <c r="I884" s="5"/>
      <c r="J884" s="5"/>
      <c r="K884" s="5"/>
      <c r="L884" s="5"/>
      <c r="M884" s="5"/>
      <c r="N884" s="5"/>
      <c r="O884" s="5"/>
      <c r="P884" s="1"/>
      <c r="Q884" s="5"/>
      <c r="R884" s="5"/>
      <c r="S884" s="5"/>
      <c r="T884" s="5"/>
      <c r="U884" s="5"/>
      <c r="V884" s="5"/>
      <c r="W884" s="5"/>
      <c r="X884" s="5"/>
      <c r="Y884" s="5"/>
      <c r="Z884" s="5"/>
    </row>
    <row r="885" spans="1:26" ht="15.75" customHeight="1">
      <c r="A885" s="5"/>
      <c r="B885" s="5"/>
      <c r="C885" s="5"/>
      <c r="D885" s="433"/>
      <c r="E885" s="3"/>
      <c r="F885" s="5"/>
      <c r="G885" s="5"/>
      <c r="H885" s="5"/>
      <c r="I885" s="5"/>
      <c r="J885" s="5"/>
      <c r="K885" s="5"/>
      <c r="L885" s="5"/>
      <c r="M885" s="5"/>
      <c r="N885" s="5"/>
      <c r="O885" s="5"/>
      <c r="P885" s="1"/>
      <c r="Q885" s="5"/>
      <c r="R885" s="5"/>
      <c r="S885" s="5"/>
      <c r="T885" s="5"/>
      <c r="U885" s="5"/>
      <c r="V885" s="5"/>
      <c r="W885" s="5"/>
      <c r="X885" s="5"/>
      <c r="Y885" s="5"/>
      <c r="Z885" s="5"/>
    </row>
    <row r="886" spans="1:26" ht="15.75" customHeight="1">
      <c r="A886" s="5"/>
      <c r="B886" s="5"/>
      <c r="C886" s="5"/>
      <c r="D886" s="433"/>
      <c r="E886" s="3"/>
      <c r="F886" s="5"/>
      <c r="G886" s="5"/>
      <c r="H886" s="5"/>
      <c r="I886" s="5"/>
      <c r="J886" s="5"/>
      <c r="K886" s="5"/>
      <c r="L886" s="5"/>
      <c r="M886" s="5"/>
      <c r="N886" s="5"/>
      <c r="O886" s="5"/>
      <c r="P886" s="1"/>
      <c r="Q886" s="5"/>
      <c r="R886" s="5"/>
      <c r="S886" s="5"/>
      <c r="T886" s="5"/>
      <c r="U886" s="5"/>
      <c r="V886" s="5"/>
      <c r="W886" s="5"/>
      <c r="X886" s="5"/>
      <c r="Y886" s="5"/>
      <c r="Z886" s="5"/>
    </row>
    <row r="887" spans="1:26" ht="15.75" customHeight="1">
      <c r="A887" s="5"/>
      <c r="B887" s="5"/>
      <c r="C887" s="5"/>
      <c r="D887" s="433"/>
      <c r="E887" s="3"/>
      <c r="F887" s="5"/>
      <c r="G887" s="5"/>
      <c r="H887" s="5"/>
      <c r="I887" s="5"/>
      <c r="J887" s="5"/>
      <c r="K887" s="5"/>
      <c r="L887" s="5"/>
      <c r="M887" s="5"/>
      <c r="N887" s="5"/>
      <c r="O887" s="5"/>
      <c r="P887" s="1"/>
      <c r="Q887" s="5"/>
      <c r="R887" s="5"/>
      <c r="S887" s="5"/>
      <c r="T887" s="5"/>
      <c r="U887" s="5"/>
      <c r="V887" s="5"/>
      <c r="W887" s="5"/>
      <c r="X887" s="5"/>
      <c r="Y887" s="5"/>
      <c r="Z887" s="5"/>
    </row>
    <row r="888" spans="1:26" ht="15.75" customHeight="1">
      <c r="A888" s="5"/>
      <c r="B888" s="5"/>
      <c r="C888" s="5"/>
      <c r="D888" s="433"/>
      <c r="E888" s="3"/>
      <c r="F888" s="5"/>
      <c r="G888" s="5"/>
      <c r="H888" s="5"/>
      <c r="I888" s="5"/>
      <c r="J888" s="5"/>
      <c r="K888" s="5"/>
      <c r="L888" s="5"/>
      <c r="M888" s="5"/>
      <c r="N888" s="5"/>
      <c r="O888" s="5"/>
      <c r="P888" s="1"/>
      <c r="Q888" s="5"/>
      <c r="R888" s="5"/>
      <c r="S888" s="5"/>
      <c r="T888" s="5"/>
      <c r="U888" s="5"/>
      <c r="V888" s="5"/>
      <c r="W888" s="5"/>
      <c r="X888" s="5"/>
      <c r="Y888" s="5"/>
      <c r="Z888" s="5"/>
    </row>
    <row r="889" spans="1:26" ht="15.75" customHeight="1">
      <c r="A889" s="5"/>
      <c r="B889" s="5"/>
      <c r="C889" s="5"/>
      <c r="D889" s="433"/>
      <c r="E889" s="3"/>
      <c r="F889" s="5"/>
      <c r="G889" s="5"/>
      <c r="H889" s="5"/>
      <c r="I889" s="5"/>
      <c r="J889" s="5"/>
      <c r="K889" s="5"/>
      <c r="L889" s="5"/>
      <c r="M889" s="5"/>
      <c r="N889" s="5"/>
      <c r="O889" s="5"/>
      <c r="P889" s="1"/>
      <c r="Q889" s="5"/>
      <c r="R889" s="5"/>
      <c r="S889" s="5"/>
      <c r="T889" s="5"/>
      <c r="U889" s="5"/>
      <c r="V889" s="5"/>
      <c r="W889" s="5"/>
      <c r="X889" s="5"/>
      <c r="Y889" s="5"/>
      <c r="Z889" s="5"/>
    </row>
    <row r="890" spans="1:26" ht="15.75" customHeight="1">
      <c r="A890" s="5"/>
      <c r="B890" s="5"/>
      <c r="C890" s="5"/>
      <c r="D890" s="433"/>
      <c r="E890" s="3"/>
      <c r="F890" s="5"/>
      <c r="G890" s="5"/>
      <c r="H890" s="5"/>
      <c r="I890" s="5"/>
      <c r="J890" s="5"/>
      <c r="K890" s="5"/>
      <c r="L890" s="5"/>
      <c r="M890" s="5"/>
      <c r="N890" s="5"/>
      <c r="O890" s="5"/>
      <c r="P890" s="1"/>
      <c r="Q890" s="5"/>
      <c r="R890" s="5"/>
      <c r="S890" s="5"/>
      <c r="T890" s="5"/>
      <c r="U890" s="5"/>
      <c r="V890" s="5"/>
      <c r="W890" s="5"/>
      <c r="X890" s="5"/>
      <c r="Y890" s="5"/>
      <c r="Z890" s="5"/>
    </row>
    <row r="891" spans="1:26" ht="15.75" customHeight="1">
      <c r="A891" s="5"/>
      <c r="B891" s="5"/>
      <c r="C891" s="5"/>
      <c r="D891" s="433"/>
      <c r="E891" s="3"/>
      <c r="F891" s="5"/>
      <c r="G891" s="5"/>
      <c r="H891" s="5"/>
      <c r="I891" s="5"/>
      <c r="J891" s="5"/>
      <c r="K891" s="5"/>
      <c r="L891" s="5"/>
      <c r="M891" s="5"/>
      <c r="N891" s="5"/>
      <c r="O891" s="5"/>
      <c r="P891" s="1"/>
      <c r="Q891" s="5"/>
      <c r="R891" s="5"/>
      <c r="S891" s="5"/>
      <c r="T891" s="5"/>
      <c r="U891" s="5"/>
      <c r="V891" s="5"/>
      <c r="W891" s="5"/>
      <c r="X891" s="5"/>
      <c r="Y891" s="5"/>
      <c r="Z891" s="5"/>
    </row>
    <row r="892" spans="1:26" ht="15.75" customHeight="1">
      <c r="A892" s="5"/>
      <c r="B892" s="5"/>
      <c r="C892" s="5"/>
      <c r="D892" s="433"/>
      <c r="E892" s="3"/>
      <c r="F892" s="5"/>
      <c r="G892" s="5"/>
      <c r="H892" s="5"/>
      <c r="I892" s="5"/>
      <c r="J892" s="5"/>
      <c r="K892" s="5"/>
      <c r="L892" s="5"/>
      <c r="M892" s="5"/>
      <c r="N892" s="5"/>
      <c r="O892" s="5"/>
      <c r="P892" s="1"/>
      <c r="Q892" s="5"/>
      <c r="R892" s="5"/>
      <c r="S892" s="5"/>
      <c r="T892" s="5"/>
      <c r="U892" s="5"/>
      <c r="V892" s="5"/>
      <c r="W892" s="5"/>
      <c r="X892" s="5"/>
      <c r="Y892" s="5"/>
      <c r="Z892" s="5"/>
    </row>
    <row r="893" spans="1:26" ht="15.75" customHeight="1">
      <c r="A893" s="5"/>
      <c r="B893" s="5"/>
      <c r="C893" s="5"/>
      <c r="D893" s="433"/>
      <c r="E893" s="3"/>
      <c r="F893" s="5"/>
      <c r="G893" s="5"/>
      <c r="H893" s="5"/>
      <c r="I893" s="5"/>
      <c r="J893" s="5"/>
      <c r="K893" s="5"/>
      <c r="L893" s="5"/>
      <c r="M893" s="5"/>
      <c r="N893" s="5"/>
      <c r="O893" s="5"/>
      <c r="P893" s="1"/>
      <c r="Q893" s="5"/>
      <c r="R893" s="5"/>
      <c r="S893" s="5"/>
      <c r="T893" s="5"/>
      <c r="U893" s="5"/>
      <c r="V893" s="5"/>
      <c r="W893" s="5"/>
      <c r="X893" s="5"/>
      <c r="Y893" s="5"/>
      <c r="Z893" s="5"/>
    </row>
    <row r="894" spans="1:26" ht="15.75" customHeight="1">
      <c r="A894" s="5"/>
      <c r="B894" s="5"/>
      <c r="C894" s="5"/>
      <c r="D894" s="433"/>
      <c r="E894" s="3"/>
      <c r="F894" s="5"/>
      <c r="G894" s="5"/>
      <c r="H894" s="5"/>
      <c r="I894" s="5"/>
      <c r="J894" s="5"/>
      <c r="K894" s="5"/>
      <c r="L894" s="5"/>
      <c r="M894" s="5"/>
      <c r="N894" s="5"/>
      <c r="O894" s="5"/>
      <c r="P894" s="1"/>
      <c r="Q894" s="5"/>
      <c r="R894" s="5"/>
      <c r="S894" s="5"/>
      <c r="T894" s="5"/>
      <c r="U894" s="5"/>
      <c r="V894" s="5"/>
      <c r="W894" s="5"/>
      <c r="X894" s="5"/>
      <c r="Y894" s="5"/>
      <c r="Z894" s="5"/>
    </row>
    <row r="895" spans="1:26" ht="15.75" customHeight="1">
      <c r="A895" s="5"/>
      <c r="B895" s="5"/>
      <c r="C895" s="5"/>
      <c r="D895" s="433"/>
      <c r="E895" s="3"/>
      <c r="F895" s="5"/>
      <c r="G895" s="5"/>
      <c r="H895" s="5"/>
      <c r="I895" s="5"/>
      <c r="J895" s="5"/>
      <c r="K895" s="5"/>
      <c r="L895" s="5"/>
      <c r="M895" s="5"/>
      <c r="N895" s="5"/>
      <c r="O895" s="5"/>
      <c r="P895" s="1"/>
      <c r="Q895" s="5"/>
      <c r="R895" s="5"/>
      <c r="S895" s="5"/>
      <c r="T895" s="5"/>
      <c r="U895" s="5"/>
      <c r="V895" s="5"/>
      <c r="W895" s="5"/>
      <c r="X895" s="5"/>
      <c r="Y895" s="5"/>
      <c r="Z895" s="5"/>
    </row>
    <row r="896" spans="1:26" ht="15.75" customHeight="1">
      <c r="A896" s="5"/>
      <c r="B896" s="5"/>
      <c r="C896" s="5"/>
      <c r="D896" s="433"/>
      <c r="E896" s="3"/>
      <c r="F896" s="5"/>
      <c r="G896" s="5"/>
      <c r="H896" s="5"/>
      <c r="I896" s="5"/>
      <c r="J896" s="5"/>
      <c r="K896" s="5"/>
      <c r="L896" s="5"/>
      <c r="M896" s="5"/>
      <c r="N896" s="5"/>
      <c r="O896" s="5"/>
      <c r="P896" s="1"/>
      <c r="Q896" s="5"/>
      <c r="R896" s="5"/>
      <c r="S896" s="5"/>
      <c r="T896" s="5"/>
      <c r="U896" s="5"/>
      <c r="V896" s="5"/>
      <c r="W896" s="5"/>
      <c r="X896" s="5"/>
      <c r="Y896" s="5"/>
      <c r="Z896" s="5"/>
    </row>
    <row r="897" spans="1:26" ht="15.75" customHeight="1">
      <c r="A897" s="5"/>
      <c r="B897" s="5"/>
      <c r="C897" s="5"/>
      <c r="D897" s="433"/>
      <c r="E897" s="3"/>
      <c r="F897" s="5"/>
      <c r="G897" s="5"/>
      <c r="H897" s="5"/>
      <c r="I897" s="5"/>
      <c r="J897" s="5"/>
      <c r="K897" s="5"/>
      <c r="L897" s="5"/>
      <c r="M897" s="5"/>
      <c r="N897" s="5"/>
      <c r="O897" s="5"/>
      <c r="P897" s="1"/>
      <c r="Q897" s="5"/>
      <c r="R897" s="5"/>
      <c r="S897" s="5"/>
      <c r="T897" s="5"/>
      <c r="U897" s="5"/>
      <c r="V897" s="5"/>
      <c r="W897" s="5"/>
      <c r="X897" s="5"/>
      <c r="Y897" s="5"/>
      <c r="Z897" s="5"/>
    </row>
    <row r="898" spans="1:26" ht="15.75" customHeight="1">
      <c r="A898" s="5"/>
      <c r="B898" s="5"/>
      <c r="C898" s="5"/>
      <c r="D898" s="433"/>
      <c r="E898" s="3"/>
      <c r="F898" s="5"/>
      <c r="G898" s="5"/>
      <c r="H898" s="5"/>
      <c r="I898" s="5"/>
      <c r="J898" s="5"/>
      <c r="K898" s="5"/>
      <c r="L898" s="5"/>
      <c r="M898" s="5"/>
      <c r="N898" s="5"/>
      <c r="O898" s="5"/>
      <c r="P898" s="1"/>
      <c r="Q898" s="5"/>
      <c r="R898" s="5"/>
      <c r="S898" s="5"/>
      <c r="T898" s="5"/>
      <c r="U898" s="5"/>
      <c r="V898" s="5"/>
      <c r="W898" s="5"/>
      <c r="X898" s="5"/>
      <c r="Y898" s="5"/>
      <c r="Z898" s="5"/>
    </row>
    <row r="899" spans="1:26" ht="15.75" customHeight="1">
      <c r="A899" s="5"/>
      <c r="B899" s="5"/>
      <c r="C899" s="5"/>
      <c r="D899" s="433"/>
      <c r="E899" s="3"/>
      <c r="F899" s="5"/>
      <c r="G899" s="5"/>
      <c r="H899" s="5"/>
      <c r="I899" s="5"/>
      <c r="J899" s="5"/>
      <c r="K899" s="5"/>
      <c r="L899" s="5"/>
      <c r="M899" s="5"/>
      <c r="N899" s="5"/>
      <c r="O899" s="5"/>
      <c r="P899" s="1"/>
      <c r="Q899" s="5"/>
      <c r="R899" s="5"/>
      <c r="S899" s="5"/>
      <c r="T899" s="5"/>
      <c r="U899" s="5"/>
      <c r="V899" s="5"/>
      <c r="W899" s="5"/>
      <c r="X899" s="5"/>
      <c r="Y899" s="5"/>
      <c r="Z899" s="5"/>
    </row>
    <row r="900" spans="1:26" ht="15.75" customHeight="1">
      <c r="A900" s="5"/>
      <c r="B900" s="5"/>
      <c r="C900" s="5"/>
      <c r="D900" s="433"/>
      <c r="E900" s="3"/>
      <c r="F900" s="5"/>
      <c r="G900" s="5"/>
      <c r="H900" s="5"/>
      <c r="I900" s="5"/>
      <c r="J900" s="5"/>
      <c r="K900" s="5"/>
      <c r="L900" s="5"/>
      <c r="M900" s="5"/>
      <c r="N900" s="5"/>
      <c r="O900" s="5"/>
      <c r="P900" s="1"/>
      <c r="Q900" s="5"/>
      <c r="R900" s="5"/>
      <c r="S900" s="5"/>
      <c r="T900" s="5"/>
      <c r="U900" s="5"/>
      <c r="V900" s="5"/>
      <c r="W900" s="5"/>
      <c r="X900" s="5"/>
      <c r="Y900" s="5"/>
      <c r="Z900" s="5"/>
    </row>
    <row r="901" spans="1:26" ht="15.75" customHeight="1">
      <c r="A901" s="5"/>
      <c r="B901" s="5"/>
      <c r="C901" s="5"/>
      <c r="D901" s="433"/>
      <c r="E901" s="3"/>
      <c r="F901" s="5"/>
      <c r="G901" s="5"/>
      <c r="H901" s="5"/>
      <c r="I901" s="5"/>
      <c r="J901" s="5"/>
      <c r="K901" s="5"/>
      <c r="L901" s="5"/>
      <c r="M901" s="5"/>
      <c r="N901" s="5"/>
      <c r="O901" s="5"/>
      <c r="P901" s="1"/>
      <c r="Q901" s="5"/>
      <c r="R901" s="5"/>
      <c r="S901" s="5"/>
      <c r="T901" s="5"/>
      <c r="U901" s="5"/>
      <c r="V901" s="5"/>
      <c r="W901" s="5"/>
      <c r="X901" s="5"/>
      <c r="Y901" s="5"/>
      <c r="Z901" s="5"/>
    </row>
    <row r="902" spans="1:26" ht="15.75" customHeight="1">
      <c r="A902" s="5"/>
      <c r="B902" s="5"/>
      <c r="C902" s="5"/>
      <c r="D902" s="433"/>
      <c r="E902" s="3"/>
      <c r="F902" s="5"/>
      <c r="G902" s="5"/>
      <c r="H902" s="5"/>
      <c r="I902" s="5"/>
      <c r="J902" s="5"/>
      <c r="K902" s="5"/>
      <c r="L902" s="5"/>
      <c r="M902" s="5"/>
      <c r="N902" s="5"/>
      <c r="O902" s="5"/>
      <c r="P902" s="1"/>
      <c r="Q902" s="5"/>
      <c r="R902" s="5"/>
      <c r="S902" s="5"/>
      <c r="T902" s="5"/>
      <c r="U902" s="5"/>
      <c r="V902" s="5"/>
      <c r="W902" s="5"/>
      <c r="X902" s="5"/>
      <c r="Y902" s="5"/>
      <c r="Z902" s="5"/>
    </row>
    <row r="903" spans="1:26" ht="15.75" customHeight="1">
      <c r="A903" s="5"/>
      <c r="B903" s="5"/>
      <c r="C903" s="5"/>
      <c r="D903" s="433"/>
      <c r="E903" s="3"/>
      <c r="F903" s="5"/>
      <c r="G903" s="5"/>
      <c r="H903" s="5"/>
      <c r="I903" s="5"/>
      <c r="J903" s="5"/>
      <c r="K903" s="5"/>
      <c r="L903" s="5"/>
      <c r="M903" s="5"/>
      <c r="N903" s="5"/>
      <c r="O903" s="5"/>
      <c r="P903" s="1"/>
      <c r="Q903" s="5"/>
      <c r="R903" s="5"/>
      <c r="S903" s="5"/>
      <c r="T903" s="5"/>
      <c r="U903" s="5"/>
      <c r="V903" s="5"/>
      <c r="W903" s="5"/>
      <c r="X903" s="5"/>
      <c r="Y903" s="5"/>
      <c r="Z903" s="5"/>
    </row>
    <row r="904" spans="1:26" ht="15.75" customHeight="1">
      <c r="A904" s="5"/>
      <c r="B904" s="5"/>
      <c r="C904" s="5"/>
      <c r="D904" s="433"/>
      <c r="E904" s="3"/>
      <c r="F904" s="5"/>
      <c r="G904" s="5"/>
      <c r="H904" s="5"/>
      <c r="I904" s="5"/>
      <c r="J904" s="5"/>
      <c r="K904" s="5"/>
      <c r="L904" s="5"/>
      <c r="M904" s="5"/>
      <c r="N904" s="5"/>
      <c r="O904" s="5"/>
      <c r="P904" s="1"/>
      <c r="Q904" s="5"/>
      <c r="R904" s="5"/>
      <c r="S904" s="5"/>
      <c r="T904" s="5"/>
      <c r="U904" s="5"/>
      <c r="V904" s="5"/>
      <c r="W904" s="5"/>
      <c r="X904" s="5"/>
      <c r="Y904" s="5"/>
      <c r="Z904" s="5"/>
    </row>
    <row r="905" spans="1:26" ht="15.75" customHeight="1">
      <c r="A905" s="5"/>
      <c r="B905" s="5"/>
      <c r="C905" s="5"/>
      <c r="D905" s="433"/>
      <c r="E905" s="3"/>
      <c r="F905" s="5"/>
      <c r="G905" s="5"/>
      <c r="H905" s="5"/>
      <c r="I905" s="5"/>
      <c r="J905" s="5"/>
      <c r="K905" s="5"/>
      <c r="L905" s="5"/>
      <c r="M905" s="5"/>
      <c r="N905" s="5"/>
      <c r="O905" s="5"/>
      <c r="P905" s="1"/>
      <c r="Q905" s="5"/>
      <c r="R905" s="5"/>
      <c r="S905" s="5"/>
      <c r="T905" s="5"/>
      <c r="U905" s="5"/>
      <c r="V905" s="5"/>
      <c r="W905" s="5"/>
      <c r="X905" s="5"/>
      <c r="Y905" s="5"/>
      <c r="Z905" s="5"/>
    </row>
    <row r="906" spans="1:26" ht="15.75" customHeight="1">
      <c r="A906" s="5"/>
      <c r="B906" s="5"/>
      <c r="C906" s="5"/>
      <c r="D906" s="433"/>
      <c r="E906" s="3"/>
      <c r="F906" s="5"/>
      <c r="G906" s="5"/>
      <c r="H906" s="5"/>
      <c r="I906" s="5"/>
      <c r="J906" s="5"/>
      <c r="K906" s="5"/>
      <c r="L906" s="5"/>
      <c r="M906" s="5"/>
      <c r="N906" s="5"/>
      <c r="O906" s="5"/>
      <c r="P906" s="1"/>
      <c r="Q906" s="5"/>
      <c r="R906" s="5"/>
      <c r="S906" s="5"/>
      <c r="T906" s="5"/>
      <c r="U906" s="5"/>
      <c r="V906" s="5"/>
      <c r="W906" s="5"/>
      <c r="X906" s="5"/>
      <c r="Y906" s="5"/>
      <c r="Z906" s="5"/>
    </row>
    <row r="907" spans="1:26" ht="15.75" customHeight="1">
      <c r="A907" s="5"/>
      <c r="B907" s="5"/>
      <c r="C907" s="5"/>
      <c r="D907" s="433"/>
      <c r="E907" s="3"/>
      <c r="F907" s="5"/>
      <c r="G907" s="5"/>
      <c r="H907" s="5"/>
      <c r="I907" s="5"/>
      <c r="J907" s="5"/>
      <c r="K907" s="5"/>
      <c r="L907" s="5"/>
      <c r="M907" s="5"/>
      <c r="N907" s="5"/>
      <c r="O907" s="5"/>
      <c r="P907" s="1"/>
      <c r="Q907" s="5"/>
      <c r="R907" s="5"/>
      <c r="S907" s="5"/>
      <c r="T907" s="5"/>
      <c r="U907" s="5"/>
      <c r="V907" s="5"/>
      <c r="W907" s="5"/>
      <c r="X907" s="5"/>
      <c r="Y907" s="5"/>
      <c r="Z907" s="5"/>
    </row>
  </sheetData>
  <mergeCells count="1001">
    <mergeCell ref="J159:J176"/>
    <mergeCell ref="H159:I159"/>
    <mergeCell ref="H160:I160"/>
    <mergeCell ref="H161:I161"/>
    <mergeCell ref="H162:I162"/>
    <mergeCell ref="H163:I163"/>
    <mergeCell ref="K179:K194"/>
    <mergeCell ref="L179:L194"/>
    <mergeCell ref="H254:I254"/>
    <mergeCell ref="H255:I255"/>
    <mergeCell ref="H259:I259"/>
    <mergeCell ref="H172:I172"/>
    <mergeCell ref="H173:I173"/>
    <mergeCell ref="H249:I249"/>
    <mergeCell ref="H250:I250"/>
    <mergeCell ref="H251:I251"/>
    <mergeCell ref="H252:I252"/>
    <mergeCell ref="H253:I253"/>
    <mergeCell ref="H184:I184"/>
    <mergeCell ref="H185:I185"/>
    <mergeCell ref="H247:I247"/>
    <mergeCell ref="H100:I100"/>
    <mergeCell ref="H101:I101"/>
    <mergeCell ref="H118:I118"/>
    <mergeCell ref="H179:I179"/>
    <mergeCell ref="H180:I180"/>
    <mergeCell ref="H194:I194"/>
    <mergeCell ref="H181:I181"/>
    <mergeCell ref="H98:I98"/>
    <mergeCell ref="H99:I99"/>
    <mergeCell ref="N420:N434"/>
    <mergeCell ref="O420:O434"/>
    <mergeCell ref="M387:M402"/>
    <mergeCell ref="N387:N402"/>
    <mergeCell ref="O387:O402"/>
    <mergeCell ref="N371:N386"/>
    <mergeCell ref="O371:O386"/>
    <mergeCell ref="H333:I333"/>
    <mergeCell ref="H334:I334"/>
    <mergeCell ref="M291:M306"/>
    <mergeCell ref="N291:N306"/>
    <mergeCell ref="O291:O306"/>
    <mergeCell ref="N275:N290"/>
    <mergeCell ref="O275:O290"/>
    <mergeCell ref="H391:I391"/>
    <mergeCell ref="H388:I388"/>
    <mergeCell ref="J387:J402"/>
    <mergeCell ref="H396:I396"/>
    <mergeCell ref="H397:I397"/>
    <mergeCell ref="H398:I398"/>
    <mergeCell ref="L117:L137"/>
    <mergeCell ref="M117:M137"/>
    <mergeCell ref="M159:M176"/>
    <mergeCell ref="M179:M194"/>
    <mergeCell ref="N179:N194"/>
    <mergeCell ref="O179:O194"/>
    <mergeCell ref="H182:I182"/>
    <mergeCell ref="H183:I183"/>
    <mergeCell ref="H151:I151"/>
    <mergeCell ref="J420:J434"/>
    <mergeCell ref="K420:K434"/>
    <mergeCell ref="L420:L434"/>
    <mergeCell ref="K405:K419"/>
    <mergeCell ref="L405:L419"/>
    <mergeCell ref="H389:I389"/>
    <mergeCell ref="J211:J226"/>
    <mergeCell ref="L243:L258"/>
    <mergeCell ref="H244:I244"/>
    <mergeCell ref="H245:I245"/>
    <mergeCell ref="H256:I256"/>
    <mergeCell ref="H257:I257"/>
    <mergeCell ref="H258:I258"/>
    <mergeCell ref="H246:I246"/>
    <mergeCell ref="H186:I186"/>
    <mergeCell ref="H187:I187"/>
    <mergeCell ref="H188:I188"/>
    <mergeCell ref="H189:I189"/>
    <mergeCell ref="H190:I190"/>
    <mergeCell ref="H191:I191"/>
    <mergeCell ref="H192:I192"/>
    <mergeCell ref="H193:I193"/>
    <mergeCell ref="J179:J194"/>
    <mergeCell ref="H195:I195"/>
    <mergeCell ref="J195:J210"/>
    <mergeCell ref="H211:I211"/>
    <mergeCell ref="H248:I248"/>
    <mergeCell ref="M195:M210"/>
    <mergeCell ref="N195:N210"/>
    <mergeCell ref="O195:O210"/>
    <mergeCell ref="M227:M242"/>
    <mergeCell ref="N227:N242"/>
    <mergeCell ref="M259:M274"/>
    <mergeCell ref="M243:M258"/>
    <mergeCell ref="N243:N258"/>
    <mergeCell ref="O243:O258"/>
    <mergeCell ref="M275:M290"/>
    <mergeCell ref="N259:N274"/>
    <mergeCell ref="O259:O274"/>
    <mergeCell ref="M211:M226"/>
    <mergeCell ref="N211:N226"/>
    <mergeCell ref="O211:O226"/>
    <mergeCell ref="O227:O242"/>
    <mergeCell ref="K195:K210"/>
    <mergeCell ref="H206:I206"/>
    <mergeCell ref="H207:I207"/>
    <mergeCell ref="L195:L210"/>
    <mergeCell ref="H200:I200"/>
    <mergeCell ref="H201:I201"/>
    <mergeCell ref="H202:I202"/>
    <mergeCell ref="H203:I203"/>
    <mergeCell ref="H204:I204"/>
    <mergeCell ref="H205:I205"/>
    <mergeCell ref="H234:I234"/>
    <mergeCell ref="H237:I237"/>
    <mergeCell ref="J243:J258"/>
    <mergeCell ref="K243:K258"/>
    <mergeCell ref="H208:I208"/>
    <mergeCell ref="L339:L354"/>
    <mergeCell ref="H347:I347"/>
    <mergeCell ref="H348:I348"/>
    <mergeCell ref="H349:I349"/>
    <mergeCell ref="H350:I350"/>
    <mergeCell ref="H351:I351"/>
    <mergeCell ref="H352:I352"/>
    <mergeCell ref="J291:J306"/>
    <mergeCell ref="K291:K306"/>
    <mergeCell ref="L291:L306"/>
    <mergeCell ref="J275:J290"/>
    <mergeCell ref="K275:K290"/>
    <mergeCell ref="L275:L290"/>
    <mergeCell ref="J259:J274"/>
    <mergeCell ref="K259:K274"/>
    <mergeCell ref="L259:L274"/>
    <mergeCell ref="L211:L226"/>
    <mergeCell ref="L227:L242"/>
    <mergeCell ref="K211:K226"/>
    <mergeCell ref="K227:K242"/>
    <mergeCell ref="H242:I242"/>
    <mergeCell ref="H243:I243"/>
    <mergeCell ref="H227:I227"/>
    <mergeCell ref="H238:I238"/>
    <mergeCell ref="H239:I239"/>
    <mergeCell ref="H240:I240"/>
    <mergeCell ref="H241:I241"/>
    <mergeCell ref="J227:J242"/>
    <mergeCell ref="H232:I232"/>
    <mergeCell ref="H233:I233"/>
    <mergeCell ref="H235:I235"/>
    <mergeCell ref="H236:I236"/>
    <mergeCell ref="J405:J419"/>
    <mergeCell ref="H414:I414"/>
    <mergeCell ref="H415:I415"/>
    <mergeCell ref="H416:I416"/>
    <mergeCell ref="H417:I417"/>
    <mergeCell ref="H418:I418"/>
    <mergeCell ref="H419:I419"/>
    <mergeCell ref="H413:I413"/>
    <mergeCell ref="H392:I392"/>
    <mergeCell ref="H393:I393"/>
    <mergeCell ref="H394:I394"/>
    <mergeCell ref="H395:I395"/>
    <mergeCell ref="H401:I401"/>
    <mergeCell ref="H402:I402"/>
    <mergeCell ref="H385:I385"/>
    <mergeCell ref="H386:I386"/>
    <mergeCell ref="H411:I411"/>
    <mergeCell ref="H412:I412"/>
    <mergeCell ref="H399:I399"/>
    <mergeCell ref="H400:I400"/>
    <mergeCell ref="H387:I387"/>
    <mergeCell ref="H390:I390"/>
    <mergeCell ref="H209:I209"/>
    <mergeCell ref="H210:I210"/>
    <mergeCell ref="H228:I228"/>
    <mergeCell ref="H229:I229"/>
    <mergeCell ref="H170:I170"/>
    <mergeCell ref="H138:I138"/>
    <mergeCell ref="H169:I169"/>
    <mergeCell ref="H230:I230"/>
    <mergeCell ref="H231:I231"/>
    <mergeCell ref="H105:I105"/>
    <mergeCell ref="H116:I116"/>
    <mergeCell ref="H134:I134"/>
    <mergeCell ref="H131:I131"/>
    <mergeCell ref="H132:I132"/>
    <mergeCell ref="H133:I133"/>
    <mergeCell ref="H135:I135"/>
    <mergeCell ref="H124:I124"/>
    <mergeCell ref="H125:I125"/>
    <mergeCell ref="H126:I126"/>
    <mergeCell ref="H127:I127"/>
    <mergeCell ref="H128:I128"/>
    <mergeCell ref="H129:I129"/>
    <mergeCell ref="H130:I130"/>
    <mergeCell ref="H154:I154"/>
    <mergeCell ref="H146:I146"/>
    <mergeCell ref="H156:I156"/>
    <mergeCell ref="H157:I157"/>
    <mergeCell ref="H196:I196"/>
    <mergeCell ref="H197:I197"/>
    <mergeCell ref="H164:I164"/>
    <mergeCell ref="H165:I165"/>
    <mergeCell ref="H166:I166"/>
    <mergeCell ref="H167:I167"/>
    <mergeCell ref="H168:I168"/>
    <mergeCell ref="H137:I137"/>
    <mergeCell ref="H136:I136"/>
    <mergeCell ref="N117:N137"/>
    <mergeCell ref="O117:O137"/>
    <mergeCell ref="H102:I102"/>
    <mergeCell ref="H103:I103"/>
    <mergeCell ref="J117:J137"/>
    <mergeCell ref="K117:K137"/>
    <mergeCell ref="J138:J157"/>
    <mergeCell ref="N159:N176"/>
    <mergeCell ref="O159:O176"/>
    <mergeCell ref="H107:I107"/>
    <mergeCell ref="H147:I147"/>
    <mergeCell ref="H108:I108"/>
    <mergeCell ref="H109:I109"/>
    <mergeCell ref="H110:I110"/>
    <mergeCell ref="H111:I111"/>
    <mergeCell ref="H112:I112"/>
    <mergeCell ref="H113:I113"/>
    <mergeCell ref="H114:I114"/>
    <mergeCell ref="H115:I115"/>
    <mergeCell ref="H144:I144"/>
    <mergeCell ref="H153:I153"/>
    <mergeCell ref="H174:I174"/>
    <mergeCell ref="H175:I175"/>
    <mergeCell ref="H176:I176"/>
    <mergeCell ref="K159:K176"/>
    <mergeCell ref="L159:L176"/>
    <mergeCell ref="H171:I171"/>
    <mergeCell ref="H152:I152"/>
    <mergeCell ref="L387:L402"/>
    <mergeCell ref="H371:I371"/>
    <mergeCell ref="J371:J386"/>
    <mergeCell ref="K371:K386"/>
    <mergeCell ref="L371:L386"/>
    <mergeCell ref="M371:M386"/>
    <mergeCell ref="K387:K402"/>
    <mergeCell ref="H361:I361"/>
    <mergeCell ref="H362:I362"/>
    <mergeCell ref="H364:I364"/>
    <mergeCell ref="H365:I365"/>
    <mergeCell ref="H366:I366"/>
    <mergeCell ref="H367:I367"/>
    <mergeCell ref="H368:I368"/>
    <mergeCell ref="H369:I369"/>
    <mergeCell ref="H383:I383"/>
    <mergeCell ref="H384:I384"/>
    <mergeCell ref="H372:I372"/>
    <mergeCell ref="H373:I373"/>
    <mergeCell ref="H374:I374"/>
    <mergeCell ref="H375:I375"/>
    <mergeCell ref="H378:I378"/>
    <mergeCell ref="H379:I379"/>
    <mergeCell ref="H380:I380"/>
    <mergeCell ref="H381:I381"/>
    <mergeCell ref="H382:I382"/>
    <mergeCell ref="H376:I376"/>
    <mergeCell ref="H377:I377"/>
    <mergeCell ref="J323:J338"/>
    <mergeCell ref="H324:I324"/>
    <mergeCell ref="H325:I325"/>
    <mergeCell ref="H326:I326"/>
    <mergeCell ref="H327:I327"/>
    <mergeCell ref="H328:I328"/>
    <mergeCell ref="H331:I331"/>
    <mergeCell ref="H332:I332"/>
    <mergeCell ref="J355:J370"/>
    <mergeCell ref="K355:K370"/>
    <mergeCell ref="M355:M370"/>
    <mergeCell ref="N355:N370"/>
    <mergeCell ref="E355:E370"/>
    <mergeCell ref="H355:I355"/>
    <mergeCell ref="H356:I356"/>
    <mergeCell ref="H357:I357"/>
    <mergeCell ref="H358:I358"/>
    <mergeCell ref="H370:I370"/>
    <mergeCell ref="H345:I345"/>
    <mergeCell ref="H346:I346"/>
    <mergeCell ref="H359:I359"/>
    <mergeCell ref="H360:I360"/>
    <mergeCell ref="E339:E354"/>
    <mergeCell ref="H339:I339"/>
    <mergeCell ref="H340:I340"/>
    <mergeCell ref="H341:I341"/>
    <mergeCell ref="H342:I342"/>
    <mergeCell ref="L355:L370"/>
    <mergeCell ref="H363:I363"/>
    <mergeCell ref="J339:J354"/>
    <mergeCell ref="K339:K354"/>
    <mergeCell ref="H353:I353"/>
    <mergeCell ref="M339:M354"/>
    <mergeCell ref="M323:M338"/>
    <mergeCell ref="N323:N338"/>
    <mergeCell ref="O323:O338"/>
    <mergeCell ref="O466:O479"/>
    <mergeCell ref="O480:O492"/>
    <mergeCell ref="L466:L479"/>
    <mergeCell ref="F158:I158"/>
    <mergeCell ref="F177:I177"/>
    <mergeCell ref="F178:I178"/>
    <mergeCell ref="E179:E194"/>
    <mergeCell ref="E227:E242"/>
    <mergeCell ref="E195:E210"/>
    <mergeCell ref="E211:E226"/>
    <mergeCell ref="E243:E258"/>
    <mergeCell ref="E259:E274"/>
    <mergeCell ref="J307:J322"/>
    <mergeCell ref="K307:K322"/>
    <mergeCell ref="L307:L322"/>
    <mergeCell ref="O438:O451"/>
    <mergeCell ref="H297:I297"/>
    <mergeCell ref="H298:I298"/>
    <mergeCell ref="H299:I299"/>
    <mergeCell ref="H300:I300"/>
    <mergeCell ref="H301:I301"/>
    <mergeCell ref="H302:I302"/>
    <mergeCell ref="H303:I303"/>
    <mergeCell ref="K323:K338"/>
    <mergeCell ref="L323:L338"/>
    <mergeCell ref="H329:I329"/>
    <mergeCell ref="H330:I330"/>
    <mergeCell ref="H323:I323"/>
    <mergeCell ref="E159:E176"/>
    <mergeCell ref="E117:E137"/>
    <mergeCell ref="H426:I426"/>
    <mergeCell ref="H427:I427"/>
    <mergeCell ref="H428:I428"/>
    <mergeCell ref="H429:I429"/>
    <mergeCell ref="H430:I430"/>
    <mergeCell ref="H431:I431"/>
    <mergeCell ref="H432:I432"/>
    <mergeCell ref="H433:I433"/>
    <mergeCell ref="H343:I343"/>
    <mergeCell ref="H344:I344"/>
    <mergeCell ref="E323:E338"/>
    <mergeCell ref="H420:I420"/>
    <mergeCell ref="F403:I403"/>
    <mergeCell ref="F404:I404"/>
    <mergeCell ref="E387:E402"/>
    <mergeCell ref="E420:E434"/>
    <mergeCell ref="H421:I421"/>
    <mergeCell ref="H422:I422"/>
    <mergeCell ref="H423:I423"/>
    <mergeCell ref="H424:I424"/>
    <mergeCell ref="H425:I425"/>
    <mergeCell ref="H434:I434"/>
    <mergeCell ref="H139:I139"/>
    <mergeCell ref="H140:I140"/>
    <mergeCell ref="H141:I141"/>
    <mergeCell ref="H142:I142"/>
    <mergeCell ref="H143:I143"/>
    <mergeCell ref="H354:I354"/>
    <mergeCell ref="H119:I119"/>
    <mergeCell ref="H120:I120"/>
    <mergeCell ref="L138:L157"/>
    <mergeCell ref="M138:M157"/>
    <mergeCell ref="N138:N157"/>
    <mergeCell ref="H148:I148"/>
    <mergeCell ref="H149:I149"/>
    <mergeCell ref="H150:I150"/>
    <mergeCell ref="H592:I592"/>
    <mergeCell ref="H593:I593"/>
    <mergeCell ref="J602:J614"/>
    <mergeCell ref="K602:K614"/>
    <mergeCell ref="H591:I591"/>
    <mergeCell ref="H612:I612"/>
    <mergeCell ref="H646:I646"/>
    <mergeCell ref="H647:I647"/>
    <mergeCell ref="H648:I648"/>
    <mergeCell ref="H652:I652"/>
    <mergeCell ref="H590:I590"/>
    <mergeCell ref="L602:L614"/>
    <mergeCell ref="H613:I613"/>
    <mergeCell ref="H596:I596"/>
    <mergeCell ref="H597:I597"/>
    <mergeCell ref="J507:J520"/>
    <mergeCell ref="N494:N506"/>
    <mergeCell ref="N521:N534"/>
    <mergeCell ref="M521:M534"/>
    <mergeCell ref="H516:I516"/>
    <mergeCell ref="H517:I517"/>
    <mergeCell ref="H518:I518"/>
    <mergeCell ref="H519:I519"/>
    <mergeCell ref="H511:I511"/>
    <mergeCell ref="H585:I585"/>
    <mergeCell ref="N339:N354"/>
    <mergeCell ref="J674:J678"/>
    <mergeCell ref="K674:K678"/>
    <mergeCell ref="L674:L678"/>
    <mergeCell ref="J629:J641"/>
    <mergeCell ref="J645:J653"/>
    <mergeCell ref="K645:K653"/>
    <mergeCell ref="L645:L653"/>
    <mergeCell ref="K654:K662"/>
    <mergeCell ref="L654:L662"/>
    <mergeCell ref="J654:J662"/>
    <mergeCell ref="J615:J628"/>
    <mergeCell ref="K615:K628"/>
    <mergeCell ref="H633:I633"/>
    <mergeCell ref="H634:I634"/>
    <mergeCell ref="K629:K641"/>
    <mergeCell ref="L629:L641"/>
    <mergeCell ref="L615:L628"/>
    <mergeCell ref="E589:E601"/>
    <mergeCell ref="E576:E588"/>
    <mergeCell ref="H576:I576"/>
    <mergeCell ref="J589:J601"/>
    <mergeCell ref="K589:K601"/>
    <mergeCell ref="L589:L601"/>
    <mergeCell ref="H564:I564"/>
    <mergeCell ref="H565:I565"/>
    <mergeCell ref="F561:F562"/>
    <mergeCell ref="H562:I562"/>
    <mergeCell ref="E549:E562"/>
    <mergeCell ref="E521:E534"/>
    <mergeCell ref="H572:I572"/>
    <mergeCell ref="H573:I573"/>
    <mergeCell ref="H574:I574"/>
    <mergeCell ref="H575:I575"/>
    <mergeCell ref="H594:I594"/>
    <mergeCell ref="H595:I595"/>
    <mergeCell ref="J563:J575"/>
    <mergeCell ref="K563:K575"/>
    <mergeCell ref="L563:L575"/>
    <mergeCell ref="K576:K588"/>
    <mergeCell ref="L576:L588"/>
    <mergeCell ref="J576:J588"/>
    <mergeCell ref="H570:I570"/>
    <mergeCell ref="H571:I571"/>
    <mergeCell ref="H579:I579"/>
    <mergeCell ref="H580:I580"/>
    <mergeCell ref="H581:I581"/>
    <mergeCell ref="H582:I582"/>
    <mergeCell ref="H583:I583"/>
    <mergeCell ref="H584:I584"/>
    <mergeCell ref="D24:I24"/>
    <mergeCell ref="M27:M33"/>
    <mergeCell ref="H28:I28"/>
    <mergeCell ref="H29:I29"/>
    <mergeCell ref="H30:I30"/>
    <mergeCell ref="E25:I25"/>
    <mergeCell ref="F26:I26"/>
    <mergeCell ref="A1:N1"/>
    <mergeCell ref="A2:N2"/>
    <mergeCell ref="B20:I20"/>
    <mergeCell ref="B21:I21"/>
    <mergeCell ref="B22:I22"/>
    <mergeCell ref="C23:I23"/>
    <mergeCell ref="L67:L75"/>
    <mergeCell ref="C683:I683"/>
    <mergeCell ref="C681:I681"/>
    <mergeCell ref="H639:I639"/>
    <mergeCell ref="H640:I640"/>
    <mergeCell ref="E645:E653"/>
    <mergeCell ref="H618:I618"/>
    <mergeCell ref="H617:I617"/>
    <mergeCell ref="H616:I616"/>
    <mergeCell ref="N563:N575"/>
    <mergeCell ref="M97:M116"/>
    <mergeCell ref="M34:M40"/>
    <mergeCell ref="M42:M48"/>
    <mergeCell ref="M49:M55"/>
    <mergeCell ref="M58:M66"/>
    <mergeCell ref="M67:M75"/>
    <mergeCell ref="N97:N116"/>
    <mergeCell ref="H577:I577"/>
    <mergeCell ref="H578:I578"/>
    <mergeCell ref="H624:I624"/>
    <mergeCell ref="H623:I623"/>
    <mergeCell ref="H626:I626"/>
    <mergeCell ref="H625:I625"/>
    <mergeCell ref="H621:I621"/>
    <mergeCell ref="H620:I620"/>
    <mergeCell ref="H619:I619"/>
    <mergeCell ref="D691:I691"/>
    <mergeCell ref="D687:I687"/>
    <mergeCell ref="D688:I688"/>
    <mergeCell ref="D689:I689"/>
    <mergeCell ref="H655:I655"/>
    <mergeCell ref="H645:I645"/>
    <mergeCell ref="H649:I649"/>
    <mergeCell ref="H650:I650"/>
    <mergeCell ref="H654:I654"/>
    <mergeCell ref="H651:I651"/>
    <mergeCell ref="H630:I630"/>
    <mergeCell ref="H653:I653"/>
    <mergeCell ref="N77:N85"/>
    <mergeCell ref="O97:O116"/>
    <mergeCell ref="O27:O33"/>
    <mergeCell ref="N34:N40"/>
    <mergeCell ref="O34:O40"/>
    <mergeCell ref="N42:N48"/>
    <mergeCell ref="O42:O48"/>
    <mergeCell ref="O86:O94"/>
    <mergeCell ref="O77:O85"/>
    <mergeCell ref="O615:O627"/>
    <mergeCell ref="O589:O601"/>
    <mergeCell ref="O602:O614"/>
    <mergeCell ref="O576:O588"/>
    <mergeCell ref="O654:O662"/>
    <mergeCell ref="N645:N653"/>
    <mergeCell ref="O645:O653"/>
    <mergeCell ref="N654:N662"/>
    <mergeCell ref="N615:N628"/>
    <mergeCell ref="N405:N419"/>
    <mergeCell ref="N452:N465"/>
    <mergeCell ref="N438:N451"/>
    <mergeCell ref="O355:O370"/>
    <mergeCell ref="O339:O354"/>
    <mergeCell ref="N466:N479"/>
    <mergeCell ref="N480:N492"/>
    <mergeCell ref="M654:M662"/>
    <mergeCell ref="M674:M678"/>
    <mergeCell ref="M615:M628"/>
    <mergeCell ref="M420:M434"/>
    <mergeCell ref="M602:M614"/>
    <mergeCell ref="M563:M575"/>
    <mergeCell ref="M576:M588"/>
    <mergeCell ref="M549:M562"/>
    <mergeCell ref="M645:M653"/>
    <mergeCell ref="M452:M465"/>
    <mergeCell ref="O629:O641"/>
    <mergeCell ref="N629:N641"/>
    <mergeCell ref="M307:M322"/>
    <mergeCell ref="M629:M641"/>
    <mergeCell ref="C695:L695"/>
    <mergeCell ref="J707:L707"/>
    <mergeCell ref="J699:K699"/>
    <mergeCell ref="J706:L706"/>
    <mergeCell ref="N674:N678"/>
    <mergeCell ref="O674:O678"/>
    <mergeCell ref="M405:M419"/>
    <mergeCell ref="M438:M451"/>
    <mergeCell ref="D692:I692"/>
    <mergeCell ref="D693:I693"/>
    <mergeCell ref="C679:I679"/>
    <mergeCell ref="C690:I690"/>
    <mergeCell ref="H635:I635"/>
    <mergeCell ref="H636:I636"/>
    <mergeCell ref="H637:I637"/>
    <mergeCell ref="H638:I638"/>
    <mergeCell ref="H629:I629"/>
    <mergeCell ref="H622:I622"/>
    <mergeCell ref="O138:O157"/>
    <mergeCell ref="O405:O419"/>
    <mergeCell ref="N602:N614"/>
    <mergeCell ref="M466:M479"/>
    <mergeCell ref="M535:M548"/>
    <mergeCell ref="M507:M520"/>
    <mergeCell ref="M480:M493"/>
    <mergeCell ref="M494:M506"/>
    <mergeCell ref="O521:O533"/>
    <mergeCell ref="N507:N520"/>
    <mergeCell ref="O507:O519"/>
    <mergeCell ref="O452:O464"/>
    <mergeCell ref="O494:O506"/>
    <mergeCell ref="N49:N55"/>
    <mergeCell ref="N58:N66"/>
    <mergeCell ref="O49:O55"/>
    <mergeCell ref="O58:O66"/>
    <mergeCell ref="M86:M94"/>
    <mergeCell ref="M77:M85"/>
    <mergeCell ref="M589:M601"/>
    <mergeCell ref="N589:N601"/>
    <mergeCell ref="O563:O575"/>
    <mergeCell ref="N576:N588"/>
    <mergeCell ref="O549:O562"/>
    <mergeCell ref="N549:N562"/>
    <mergeCell ref="O535:O547"/>
    <mergeCell ref="N535:N548"/>
    <mergeCell ref="N307:N322"/>
    <mergeCell ref="O307:O322"/>
    <mergeCell ref="N67:N75"/>
    <mergeCell ref="O67:O75"/>
    <mergeCell ref="N86:N94"/>
    <mergeCell ref="H586:I586"/>
    <mergeCell ref="H587:I587"/>
    <mergeCell ref="H588:I588"/>
    <mergeCell ref="E563:E575"/>
    <mergeCell ref="H563:I563"/>
    <mergeCell ref="E405:E419"/>
    <mergeCell ref="H405:I405"/>
    <mergeCell ref="H406:I406"/>
    <mergeCell ref="H407:I407"/>
    <mergeCell ref="H408:I408"/>
    <mergeCell ref="H409:I409"/>
    <mergeCell ref="H410:I410"/>
    <mergeCell ref="H566:I566"/>
    <mergeCell ref="H567:I567"/>
    <mergeCell ref="H568:I568"/>
    <mergeCell ref="H569:I569"/>
    <mergeCell ref="H446:I446"/>
    <mergeCell ref="H447:I447"/>
    <mergeCell ref="E438:E451"/>
    <mergeCell ref="F450:F451"/>
    <mergeCell ref="H451:I451"/>
    <mergeCell ref="H448:I448"/>
    <mergeCell ref="H467:I467"/>
    <mergeCell ref="H465:I465"/>
    <mergeCell ref="H468:I468"/>
    <mergeCell ref="H469:I469"/>
    <mergeCell ref="F464:F465"/>
    <mergeCell ref="H522:I522"/>
    <mergeCell ref="H533:I533"/>
    <mergeCell ref="H551:I551"/>
    <mergeCell ref="H553:I553"/>
    <mergeCell ref="H554:I554"/>
    <mergeCell ref="H555:I555"/>
    <mergeCell ref="H504:I504"/>
    <mergeCell ref="H505:I505"/>
    <mergeCell ref="H470:I470"/>
    <mergeCell ref="H443:I443"/>
    <mergeCell ref="H444:I444"/>
    <mergeCell ref="H445:I445"/>
    <mergeCell ref="H335:I335"/>
    <mergeCell ref="H336:I336"/>
    <mergeCell ref="H337:I337"/>
    <mergeCell ref="H338:I338"/>
    <mergeCell ref="E307:E322"/>
    <mergeCell ref="H307:I307"/>
    <mergeCell ref="H322:I322"/>
    <mergeCell ref="H308:I308"/>
    <mergeCell ref="H309:I309"/>
    <mergeCell ref="H310:I310"/>
    <mergeCell ref="H311:I311"/>
    <mergeCell ref="H312:I312"/>
    <mergeCell ref="H313:I313"/>
    <mergeCell ref="H314:I314"/>
    <mergeCell ref="H315:I315"/>
    <mergeCell ref="H316:I316"/>
    <mergeCell ref="H317:I317"/>
    <mergeCell ref="H318:I318"/>
    <mergeCell ref="H319:I319"/>
    <mergeCell ref="H320:I320"/>
    <mergeCell ref="H321:I321"/>
    <mergeCell ref="F492:F493"/>
    <mergeCell ref="E494:E506"/>
    <mergeCell ref="E507:E520"/>
    <mergeCell ref="F519:F520"/>
    <mergeCell ref="E291:E306"/>
    <mergeCell ref="H291:I291"/>
    <mergeCell ref="H292:I292"/>
    <mergeCell ref="H293:I293"/>
    <mergeCell ref="H294:I294"/>
    <mergeCell ref="H295:I295"/>
    <mergeCell ref="H296:I296"/>
    <mergeCell ref="E275:E290"/>
    <mergeCell ref="H275:I275"/>
    <mergeCell ref="H290:I290"/>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H289:I289"/>
    <mergeCell ref="H267:I267"/>
    <mergeCell ref="H268:I268"/>
    <mergeCell ref="H269:I269"/>
    <mergeCell ref="H270:I270"/>
    <mergeCell ref="H271:I271"/>
    <mergeCell ref="H272:I272"/>
    <mergeCell ref="H273:I273"/>
    <mergeCell ref="H512:I512"/>
    <mergeCell ref="H537:I537"/>
    <mergeCell ref="H527:I527"/>
    <mergeCell ref="H528:I528"/>
    <mergeCell ref="H529:I529"/>
    <mergeCell ref="H493:I493"/>
    <mergeCell ref="H450:I450"/>
    <mergeCell ref="H466:I466"/>
    <mergeCell ref="H463:I463"/>
    <mergeCell ref="H464:I464"/>
    <mergeCell ref="H490:I490"/>
    <mergeCell ref="H491:I491"/>
    <mergeCell ref="H492:I492"/>
    <mergeCell ref="H520:I520"/>
    <mergeCell ref="H479:I479"/>
    <mergeCell ref="H482:I482"/>
    <mergeCell ref="H483:I483"/>
    <mergeCell ref="H484:I484"/>
    <mergeCell ref="H304:I304"/>
    <mergeCell ref="H305:I305"/>
    <mergeCell ref="H306:I306"/>
    <mergeCell ref="L535:L548"/>
    <mergeCell ref="K535:K548"/>
    <mergeCell ref="K549:K562"/>
    <mergeCell ref="L549:L562"/>
    <mergeCell ref="H507:I507"/>
    <mergeCell ref="H508:I508"/>
    <mergeCell ref="H509:I509"/>
    <mergeCell ref="J549:J562"/>
    <mergeCell ref="L521:L534"/>
    <mergeCell ref="J535:J548"/>
    <mergeCell ref="H535:I535"/>
    <mergeCell ref="H536:I536"/>
    <mergeCell ref="F533:F534"/>
    <mergeCell ref="H534:I534"/>
    <mergeCell ref="K494:K506"/>
    <mergeCell ref="L494:L506"/>
    <mergeCell ref="H499:I499"/>
    <mergeCell ref="H500:I500"/>
    <mergeCell ref="H501:I501"/>
    <mergeCell ref="H502:I502"/>
    <mergeCell ref="H525:I525"/>
    <mergeCell ref="H526:I526"/>
    <mergeCell ref="H494:I494"/>
    <mergeCell ref="J494:J506"/>
    <mergeCell ref="H521:I521"/>
    <mergeCell ref="J521:J534"/>
    <mergeCell ref="K521:K534"/>
    <mergeCell ref="L507:L520"/>
    <mergeCell ref="K507:K520"/>
    <mergeCell ref="H540:I540"/>
    <mergeCell ref="H541:I541"/>
    <mergeCell ref="H552:I552"/>
    <mergeCell ref="K34:K40"/>
    <mergeCell ref="L34:L40"/>
    <mergeCell ref="L42:L48"/>
    <mergeCell ref="H33:I33"/>
    <mergeCell ref="H34:I34"/>
    <mergeCell ref="H52:I52"/>
    <mergeCell ref="H53:I53"/>
    <mergeCell ref="H54:I54"/>
    <mergeCell ref="H47:I47"/>
    <mergeCell ref="H48:I48"/>
    <mergeCell ref="H68:I68"/>
    <mergeCell ref="H69:I69"/>
    <mergeCell ref="H77:I77"/>
    <mergeCell ref="H80:I80"/>
    <mergeCell ref="H81:I81"/>
    <mergeCell ref="H82:I82"/>
    <mergeCell ref="H78:I78"/>
    <mergeCell ref="H79:I79"/>
    <mergeCell ref="H42:I42"/>
    <mergeCell ref="H60:I60"/>
    <mergeCell ref="H61:I61"/>
    <mergeCell ref="H62:I62"/>
    <mergeCell ref="H63:I63"/>
    <mergeCell ref="H64:I64"/>
    <mergeCell ref="H67:I67"/>
    <mergeCell ref="J67:J75"/>
    <mergeCell ref="K67:K75"/>
    <mergeCell ref="J58:J66"/>
    <mergeCell ref="K58:K66"/>
    <mergeCell ref="J42:J48"/>
    <mergeCell ref="K42:K48"/>
    <mergeCell ref="F41:I41"/>
    <mergeCell ref="H36:I36"/>
    <mergeCell ref="H37:I37"/>
    <mergeCell ref="H38:I38"/>
    <mergeCell ref="H39:I39"/>
    <mergeCell ref="H40:I40"/>
    <mergeCell ref="H43:I43"/>
    <mergeCell ref="H44:I44"/>
    <mergeCell ref="H45:I45"/>
    <mergeCell ref="H46:I46"/>
    <mergeCell ref="H50:I50"/>
    <mergeCell ref="H51:I51"/>
    <mergeCell ref="F57:I57"/>
    <mergeCell ref="H59:I59"/>
    <mergeCell ref="H58:I58"/>
    <mergeCell ref="H65:I65"/>
    <mergeCell ref="H66:I66"/>
    <mergeCell ref="H55:I55"/>
    <mergeCell ref="H72:I72"/>
    <mergeCell ref="H73:I73"/>
    <mergeCell ref="E67:E75"/>
    <mergeCell ref="E77:E85"/>
    <mergeCell ref="F76:I76"/>
    <mergeCell ref="H145:I145"/>
    <mergeCell ref="F96:I96"/>
    <mergeCell ref="E97:E116"/>
    <mergeCell ref="J97:J116"/>
    <mergeCell ref="K97:K116"/>
    <mergeCell ref="H93:I93"/>
    <mergeCell ref="H94:I94"/>
    <mergeCell ref="H84:I84"/>
    <mergeCell ref="H85:I85"/>
    <mergeCell ref="H83:I83"/>
    <mergeCell ref="H97:I97"/>
    <mergeCell ref="H87:I87"/>
    <mergeCell ref="H88:I88"/>
    <mergeCell ref="H89:I89"/>
    <mergeCell ref="H90:I90"/>
    <mergeCell ref="H91:I91"/>
    <mergeCell ref="H92:I92"/>
    <mergeCell ref="H86:I86"/>
    <mergeCell ref="K138:K157"/>
    <mergeCell ref="F130:F131"/>
    <mergeCell ref="G130:G131"/>
    <mergeCell ref="E138:E157"/>
    <mergeCell ref="H104:I104"/>
    <mergeCell ref="H121:I121"/>
    <mergeCell ref="H117:I117"/>
    <mergeCell ref="H122:I122"/>
    <mergeCell ref="H123:I123"/>
    <mergeCell ref="H31:I31"/>
    <mergeCell ref="E27:E33"/>
    <mergeCell ref="N27:N33"/>
    <mergeCell ref="H35:I35"/>
    <mergeCell ref="H27:I27"/>
    <mergeCell ref="J27:J33"/>
    <mergeCell ref="K27:K33"/>
    <mergeCell ref="L27:L33"/>
    <mergeCell ref="H32:I32"/>
    <mergeCell ref="E34:E40"/>
    <mergeCell ref="J34:J40"/>
    <mergeCell ref="E42:E48"/>
    <mergeCell ref="L49:L55"/>
    <mergeCell ref="L58:L66"/>
    <mergeCell ref="K77:K85"/>
    <mergeCell ref="L77:L85"/>
    <mergeCell ref="E95:I95"/>
    <mergeCell ref="E86:E94"/>
    <mergeCell ref="J86:J94"/>
    <mergeCell ref="K86:K94"/>
    <mergeCell ref="L86:L94"/>
    <mergeCell ref="E49:E55"/>
    <mergeCell ref="H49:I49"/>
    <mergeCell ref="J49:J55"/>
    <mergeCell ref="K49:K55"/>
    <mergeCell ref="E56:I56"/>
    <mergeCell ref="E58:E66"/>
    <mergeCell ref="H75:I75"/>
    <mergeCell ref="J77:J85"/>
    <mergeCell ref="H74:I74"/>
    <mergeCell ref="H70:I70"/>
    <mergeCell ref="H71:I71"/>
    <mergeCell ref="L97:L116"/>
    <mergeCell ref="H155:I155"/>
    <mergeCell ref="H542:I542"/>
    <mergeCell ref="H543:I543"/>
    <mergeCell ref="H544:I544"/>
    <mergeCell ref="H545:I545"/>
    <mergeCell ref="H549:I549"/>
    <mergeCell ref="H550:I550"/>
    <mergeCell ref="H589:I589"/>
    <mergeCell ref="D686:I686"/>
    <mergeCell ref="D684:I684"/>
    <mergeCell ref="D685:I685"/>
    <mergeCell ref="E663:I663"/>
    <mergeCell ref="E654:E662"/>
    <mergeCell ref="E666:I666"/>
    <mergeCell ref="H449:I449"/>
    <mergeCell ref="E436:I436"/>
    <mergeCell ref="D435:I435"/>
    <mergeCell ref="F627:F628"/>
    <mergeCell ref="F547:F548"/>
    <mergeCell ref="H675:I675"/>
    <mergeCell ref="E674:E677"/>
    <mergeCell ref="H674:I674"/>
    <mergeCell ref="E669:I669"/>
    <mergeCell ref="D673:I673"/>
    <mergeCell ref="E672:I672"/>
    <mergeCell ref="D682:I682"/>
    <mergeCell ref="H676:I676"/>
    <mergeCell ref="D680:I680"/>
    <mergeCell ref="E602:E614"/>
    <mergeCell ref="E480:E493"/>
    <mergeCell ref="E535:E548"/>
    <mergeCell ref="H558:I558"/>
    <mergeCell ref="H559:I559"/>
    <mergeCell ref="H560:I560"/>
    <mergeCell ref="H632:I632"/>
    <mergeCell ref="H627:I627"/>
    <mergeCell ref="H546:I546"/>
    <mergeCell ref="H547:I547"/>
    <mergeCell ref="H218:I218"/>
    <mergeCell ref="H219:I219"/>
    <mergeCell ref="H220:I220"/>
    <mergeCell ref="H221:I221"/>
    <mergeCell ref="H222:I222"/>
    <mergeCell ref="H223:I223"/>
    <mergeCell ref="H274:I274"/>
    <mergeCell ref="H212:I212"/>
    <mergeCell ref="H213:I213"/>
    <mergeCell ref="H214:I214"/>
    <mergeCell ref="H215:I215"/>
    <mergeCell ref="H216:I216"/>
    <mergeCell ref="H217:I217"/>
    <mergeCell ref="H226:I226"/>
    <mergeCell ref="H224:I224"/>
    <mergeCell ref="H225:I225"/>
    <mergeCell ref="H473:I473"/>
    <mergeCell ref="H474:I474"/>
    <mergeCell ref="H475:I475"/>
    <mergeCell ref="H476:I476"/>
    <mergeCell ref="H477:I477"/>
    <mergeCell ref="H478:I478"/>
    <mergeCell ref="H506:I506"/>
    <mergeCell ref="H488:I488"/>
    <mergeCell ref="H489:I489"/>
    <mergeCell ref="H539:I539"/>
    <mergeCell ref="H513:I513"/>
    <mergeCell ref="H514:I514"/>
    <mergeCell ref="H548:I548"/>
    <mergeCell ref="H510:I510"/>
    <mergeCell ref="H530:I530"/>
    <mergeCell ref="H531:I531"/>
    <mergeCell ref="H532:I532"/>
    <mergeCell ref="H198:I198"/>
    <mergeCell ref="H199:I199"/>
    <mergeCell ref="H460:I460"/>
    <mergeCell ref="H461:I461"/>
    <mergeCell ref="H454:I454"/>
    <mergeCell ref="H455:I455"/>
    <mergeCell ref="H456:I456"/>
    <mergeCell ref="H457:I457"/>
    <mergeCell ref="H458:I458"/>
    <mergeCell ref="H459:I459"/>
    <mergeCell ref="H462:I462"/>
    <mergeCell ref="H439:I439"/>
    <mergeCell ref="H440:I440"/>
    <mergeCell ref="H441:I441"/>
    <mergeCell ref="H442:I442"/>
    <mergeCell ref="H452:I452"/>
    <mergeCell ref="H453:I453"/>
    <mergeCell ref="H260:I260"/>
    <mergeCell ref="H261:I261"/>
    <mergeCell ref="H262:I262"/>
    <mergeCell ref="H263:I263"/>
    <mergeCell ref="H264:I264"/>
    <mergeCell ref="H265:I265"/>
    <mergeCell ref="H266:I266"/>
    <mergeCell ref="H607:I607"/>
    <mergeCell ref="H610:I610"/>
    <mergeCell ref="H614:I614"/>
    <mergeCell ref="H631:I631"/>
    <mergeCell ref="H628:I628"/>
    <mergeCell ref="H677:I677"/>
    <mergeCell ref="H678:I678"/>
    <mergeCell ref="H656:I656"/>
    <mergeCell ref="H657:I657"/>
    <mergeCell ref="H658:I658"/>
    <mergeCell ref="H659:I659"/>
    <mergeCell ref="H660:I660"/>
    <mergeCell ref="H661:I661"/>
    <mergeCell ref="H662:I662"/>
    <mergeCell ref="H471:I471"/>
    <mergeCell ref="H472:I472"/>
    <mergeCell ref="H486:I486"/>
    <mergeCell ref="H556:I556"/>
    <mergeCell ref="H557:I557"/>
    <mergeCell ref="H611:I611"/>
    <mergeCell ref="H523:I523"/>
    <mergeCell ref="H524:I524"/>
    <mergeCell ref="H487:I487"/>
    <mergeCell ref="H485:I485"/>
    <mergeCell ref="H503:I503"/>
    <mergeCell ref="H480:I480"/>
    <mergeCell ref="H495:I495"/>
    <mergeCell ref="H496:I496"/>
    <mergeCell ref="H497:I497"/>
    <mergeCell ref="H498:I498"/>
    <mergeCell ref="H481:I481"/>
    <mergeCell ref="H538:I538"/>
    <mergeCell ref="K438:K451"/>
    <mergeCell ref="J438:J451"/>
    <mergeCell ref="E452:E465"/>
    <mergeCell ref="H438:I438"/>
    <mergeCell ref="H106:I106"/>
    <mergeCell ref="E629:E641"/>
    <mergeCell ref="H641:I641"/>
    <mergeCell ref="H515:I515"/>
    <mergeCell ref="F478:F479"/>
    <mergeCell ref="E466:E479"/>
    <mergeCell ref="H561:I561"/>
    <mergeCell ref="J452:J465"/>
    <mergeCell ref="K452:K465"/>
    <mergeCell ref="L438:L451"/>
    <mergeCell ref="K466:K479"/>
    <mergeCell ref="J466:J479"/>
    <mergeCell ref="J480:J492"/>
    <mergeCell ref="K480:K492"/>
    <mergeCell ref="L480:L492"/>
    <mergeCell ref="L452:L465"/>
    <mergeCell ref="H598:I598"/>
    <mergeCell ref="H599:I599"/>
    <mergeCell ref="H600:I600"/>
    <mergeCell ref="H601:I601"/>
    <mergeCell ref="H608:I608"/>
    <mergeCell ref="H609:I609"/>
    <mergeCell ref="H615:I615"/>
    <mergeCell ref="H602:I602"/>
    <mergeCell ref="H603:I603"/>
    <mergeCell ref="H604:I604"/>
    <mergeCell ref="H605:I605"/>
    <mergeCell ref="H606:I606"/>
  </mergeCells>
  <hyperlinks>
    <hyperlink ref="H107" r:id="rId1" xr:uid="{00000000-0004-0000-0400-000000000000}"/>
    <hyperlink ref="H108" r:id="rId2" xr:uid="{00000000-0004-0000-0400-000001000000}"/>
    <hyperlink ref="H111" r:id="rId3" xr:uid="{00000000-0004-0000-0400-000002000000}"/>
    <hyperlink ref="H112" r:id="rId4" xr:uid="{00000000-0004-0000-0400-000003000000}"/>
    <hyperlink ref="H113" r:id="rId5" xr:uid="{00000000-0004-0000-0400-000004000000}"/>
    <hyperlink ref="H126" r:id="rId6" xr:uid="{00000000-0004-0000-0400-000005000000}"/>
    <hyperlink ref="H127" r:id="rId7" xr:uid="{00000000-0004-0000-0400-000006000000}"/>
    <hyperlink ref="H128" r:id="rId8" xr:uid="{00000000-0004-0000-0400-000007000000}"/>
    <hyperlink ref="H131" r:id="rId9" xr:uid="{00000000-0004-0000-0400-000008000000}"/>
    <hyperlink ref="H132" r:id="rId10" xr:uid="{00000000-0004-0000-0400-000009000000}"/>
    <hyperlink ref="H133" r:id="rId11" xr:uid="{00000000-0004-0000-0400-00000A000000}"/>
    <hyperlink ref="H134" r:id="rId12" xr:uid="{00000000-0004-0000-0400-00000B000000}"/>
    <hyperlink ref="H148" r:id="rId13" xr:uid="{00000000-0004-0000-0400-00000C000000}"/>
    <hyperlink ref="H149" r:id="rId14" xr:uid="{00000000-0004-0000-0400-00000D000000}"/>
    <hyperlink ref="H152" r:id="rId15" xr:uid="{00000000-0004-0000-0400-00000E000000}"/>
    <hyperlink ref="H153" r:id="rId16" xr:uid="{00000000-0004-0000-0400-00000F000000}"/>
    <hyperlink ref="H154" r:id="rId17" xr:uid="{00000000-0004-0000-0400-000010000000}"/>
    <hyperlink ref="H168" r:id="rId18" xr:uid="{00000000-0004-0000-0400-000011000000}"/>
    <hyperlink ref="H169" r:id="rId19" xr:uid="{00000000-0004-0000-0400-000012000000}"/>
    <hyperlink ref="H170" r:id="rId20" xr:uid="{00000000-0004-0000-0400-000013000000}"/>
    <hyperlink ref="H171" r:id="rId21" xr:uid="{00000000-0004-0000-0400-000014000000}"/>
    <hyperlink ref="H172" r:id="rId22" xr:uid="{00000000-0004-0000-0400-000015000000}"/>
    <hyperlink ref="H173" r:id="rId23" xr:uid="{00000000-0004-0000-0400-000016000000}"/>
    <hyperlink ref="H191" r:id="rId24" xr:uid="{00000000-0004-0000-0400-000017000000}"/>
    <hyperlink ref="H192" r:id="rId25" xr:uid="{00000000-0004-0000-0400-000018000000}"/>
    <hyperlink ref="H204" r:id="rId26" xr:uid="{00000000-0004-0000-0400-000019000000}"/>
    <hyperlink ref="H205" r:id="rId27" xr:uid="{00000000-0004-0000-0400-00001A000000}"/>
    <hyperlink ref="H206" r:id="rId28" xr:uid="{00000000-0004-0000-0400-00001B000000}"/>
    <hyperlink ref="H207" r:id="rId29" xr:uid="{00000000-0004-0000-0400-00001C000000}"/>
    <hyperlink ref="H208" r:id="rId30" xr:uid="{00000000-0004-0000-0400-00001D000000}"/>
    <hyperlink ref="H220" r:id="rId31" xr:uid="{00000000-0004-0000-0400-00001E000000}"/>
    <hyperlink ref="H221" r:id="rId32" xr:uid="{00000000-0004-0000-0400-00001F000000}"/>
    <hyperlink ref="H222" r:id="rId33" xr:uid="{00000000-0004-0000-0400-000020000000}"/>
    <hyperlink ref="H223" r:id="rId34" xr:uid="{00000000-0004-0000-0400-000021000000}"/>
    <hyperlink ref="H224" r:id="rId35" xr:uid="{00000000-0004-0000-0400-000022000000}"/>
    <hyperlink ref="H236" r:id="rId36" xr:uid="{00000000-0004-0000-0400-000023000000}"/>
    <hyperlink ref="H237" r:id="rId37" xr:uid="{00000000-0004-0000-0400-000024000000}"/>
    <hyperlink ref="H238" r:id="rId38" xr:uid="{00000000-0004-0000-0400-000025000000}"/>
    <hyperlink ref="H239" r:id="rId39" xr:uid="{00000000-0004-0000-0400-000026000000}"/>
    <hyperlink ref="H240" r:id="rId40" xr:uid="{00000000-0004-0000-0400-000027000000}"/>
    <hyperlink ref="H252" r:id="rId41" xr:uid="{00000000-0004-0000-0400-000028000000}"/>
    <hyperlink ref="H253" r:id="rId42" xr:uid="{00000000-0004-0000-0400-000029000000}"/>
    <hyperlink ref="H254" r:id="rId43" xr:uid="{00000000-0004-0000-0400-00002A000000}"/>
    <hyperlink ref="H255" r:id="rId44" xr:uid="{00000000-0004-0000-0400-00002B000000}"/>
    <hyperlink ref="H256" r:id="rId45" xr:uid="{00000000-0004-0000-0400-00002C000000}"/>
    <hyperlink ref="H268" r:id="rId46" xr:uid="{00000000-0004-0000-0400-00002D000000}"/>
    <hyperlink ref="H269" r:id="rId47" xr:uid="{00000000-0004-0000-0400-00002E000000}"/>
    <hyperlink ref="H270" r:id="rId48" xr:uid="{00000000-0004-0000-0400-00002F000000}"/>
    <hyperlink ref="H271" r:id="rId49" xr:uid="{00000000-0004-0000-0400-000030000000}"/>
    <hyperlink ref="H272" r:id="rId50" xr:uid="{00000000-0004-0000-0400-000031000000}"/>
    <hyperlink ref="H284" r:id="rId51" xr:uid="{00000000-0004-0000-0400-000032000000}"/>
    <hyperlink ref="H285" r:id="rId52" xr:uid="{00000000-0004-0000-0400-000033000000}"/>
    <hyperlink ref="H286" r:id="rId53" xr:uid="{00000000-0004-0000-0400-000034000000}"/>
    <hyperlink ref="H287" r:id="rId54" xr:uid="{00000000-0004-0000-0400-000035000000}"/>
    <hyperlink ref="H288" r:id="rId55" xr:uid="{00000000-0004-0000-0400-000036000000}"/>
    <hyperlink ref="H316" r:id="rId56" xr:uid="{00000000-0004-0000-0400-000037000000}"/>
    <hyperlink ref="H317" r:id="rId57" xr:uid="{00000000-0004-0000-0400-000038000000}"/>
    <hyperlink ref="H318" r:id="rId58" xr:uid="{00000000-0004-0000-0400-000039000000}"/>
    <hyperlink ref="H319" r:id="rId59" xr:uid="{00000000-0004-0000-0400-00003A000000}"/>
    <hyperlink ref="H320" r:id="rId60" xr:uid="{00000000-0004-0000-0400-00003B000000}"/>
    <hyperlink ref="H332" r:id="rId61" xr:uid="{00000000-0004-0000-0400-00003C000000}"/>
    <hyperlink ref="H333" r:id="rId62" xr:uid="{00000000-0004-0000-0400-00003D000000}"/>
    <hyperlink ref="H334" r:id="rId63" xr:uid="{00000000-0004-0000-0400-00003E000000}"/>
    <hyperlink ref="H335" r:id="rId64" xr:uid="{00000000-0004-0000-0400-00003F000000}"/>
    <hyperlink ref="H336" r:id="rId65" xr:uid="{00000000-0004-0000-0400-000040000000}"/>
    <hyperlink ref="H348" r:id="rId66" xr:uid="{00000000-0004-0000-0400-000041000000}"/>
    <hyperlink ref="H349" r:id="rId67" xr:uid="{00000000-0004-0000-0400-000042000000}"/>
    <hyperlink ref="H350" r:id="rId68" xr:uid="{00000000-0004-0000-0400-000043000000}"/>
    <hyperlink ref="H351" r:id="rId69" xr:uid="{00000000-0004-0000-0400-000044000000}"/>
    <hyperlink ref="H352" r:id="rId70" xr:uid="{00000000-0004-0000-0400-000045000000}"/>
    <hyperlink ref="H364" r:id="rId71" xr:uid="{00000000-0004-0000-0400-000046000000}"/>
    <hyperlink ref="H365" r:id="rId72" xr:uid="{00000000-0004-0000-0400-000047000000}"/>
    <hyperlink ref="H366" r:id="rId73" xr:uid="{00000000-0004-0000-0400-000048000000}"/>
    <hyperlink ref="H367" r:id="rId74" xr:uid="{00000000-0004-0000-0400-000049000000}"/>
    <hyperlink ref="H368" r:id="rId75" xr:uid="{00000000-0004-0000-0400-00004A000000}"/>
    <hyperlink ref="H383" r:id="rId76" xr:uid="{00000000-0004-0000-0400-00004B000000}"/>
    <hyperlink ref="H396" r:id="rId77" xr:uid="{00000000-0004-0000-0400-00004C000000}"/>
    <hyperlink ref="H397" r:id="rId78" xr:uid="{00000000-0004-0000-0400-00004D000000}"/>
    <hyperlink ref="H398" r:id="rId79" xr:uid="{00000000-0004-0000-0400-00004E000000}"/>
    <hyperlink ref="H399" r:id="rId80" xr:uid="{00000000-0004-0000-0400-00004F000000}"/>
    <hyperlink ref="H400" r:id="rId81" xr:uid="{00000000-0004-0000-0400-000050000000}"/>
    <hyperlink ref="H415" r:id="rId82" xr:uid="{00000000-0004-0000-0400-000051000000}"/>
    <hyperlink ref="H416" r:id="rId83" xr:uid="{00000000-0004-0000-0400-000052000000}"/>
    <hyperlink ref="H417" r:id="rId84" xr:uid="{00000000-0004-0000-0400-000053000000}"/>
    <hyperlink ref="H430" r:id="rId85" xr:uid="{00000000-0004-0000-0400-000054000000}"/>
    <hyperlink ref="H431" r:id="rId86" xr:uid="{00000000-0004-0000-0400-000055000000}"/>
    <hyperlink ref="H432" r:id="rId87" xr:uid="{00000000-0004-0000-0400-000056000000}"/>
    <hyperlink ref="H443" r:id="rId88" xr:uid="{00000000-0004-0000-0400-000057000000}"/>
    <hyperlink ref="H445" r:id="rId89" xr:uid="{00000000-0004-0000-0400-000058000000}"/>
    <hyperlink ref="H446" r:id="rId90" xr:uid="{00000000-0004-0000-0400-000059000000}"/>
    <hyperlink ref="H447" r:id="rId91" xr:uid="{00000000-0004-0000-0400-00005A000000}"/>
    <hyperlink ref="H448" r:id="rId92" xr:uid="{00000000-0004-0000-0400-00005B000000}"/>
    <hyperlink ref="H451" r:id="rId93" xr:uid="{00000000-0004-0000-0400-00005C000000}"/>
    <hyperlink ref="H457" r:id="rId94" xr:uid="{00000000-0004-0000-0400-00005D000000}"/>
    <hyperlink ref="H459" r:id="rId95" xr:uid="{00000000-0004-0000-0400-00005E000000}"/>
    <hyperlink ref="H460" r:id="rId96" xr:uid="{00000000-0004-0000-0400-00005F000000}"/>
    <hyperlink ref="H461" r:id="rId97" xr:uid="{00000000-0004-0000-0400-000060000000}"/>
    <hyperlink ref="H462" r:id="rId98" xr:uid="{00000000-0004-0000-0400-000061000000}"/>
    <hyperlink ref="H465" r:id="rId99" xr:uid="{00000000-0004-0000-0400-000062000000}"/>
    <hyperlink ref="H471" r:id="rId100" xr:uid="{00000000-0004-0000-0400-000063000000}"/>
    <hyperlink ref="H473" r:id="rId101" xr:uid="{00000000-0004-0000-0400-000064000000}"/>
    <hyperlink ref="H474" r:id="rId102" xr:uid="{00000000-0004-0000-0400-000065000000}"/>
    <hyperlink ref="H475" r:id="rId103" xr:uid="{00000000-0004-0000-0400-000066000000}"/>
    <hyperlink ref="H476" r:id="rId104" xr:uid="{00000000-0004-0000-0400-000067000000}"/>
    <hyperlink ref="H479" r:id="rId105" xr:uid="{00000000-0004-0000-0400-000068000000}"/>
    <hyperlink ref="H485" r:id="rId106" xr:uid="{00000000-0004-0000-0400-000069000000}"/>
    <hyperlink ref="H487" r:id="rId107" xr:uid="{00000000-0004-0000-0400-00006A000000}"/>
    <hyperlink ref="H488" r:id="rId108" xr:uid="{00000000-0004-0000-0400-00006B000000}"/>
    <hyperlink ref="H489" r:id="rId109" xr:uid="{00000000-0004-0000-0400-00006C000000}"/>
    <hyperlink ref="H490" r:id="rId110" xr:uid="{00000000-0004-0000-0400-00006D000000}"/>
    <hyperlink ref="H493" r:id="rId111" xr:uid="{00000000-0004-0000-0400-00006E000000}"/>
    <hyperlink ref="H499" r:id="rId112" xr:uid="{00000000-0004-0000-0400-00006F000000}"/>
    <hyperlink ref="H501" r:id="rId113" xr:uid="{00000000-0004-0000-0400-000070000000}"/>
    <hyperlink ref="H502" r:id="rId114" xr:uid="{00000000-0004-0000-0400-000071000000}"/>
    <hyperlink ref="H503" r:id="rId115" xr:uid="{00000000-0004-0000-0400-000072000000}"/>
    <hyperlink ref="H504" r:id="rId116" xr:uid="{00000000-0004-0000-0400-000073000000}"/>
    <hyperlink ref="H512" r:id="rId117" xr:uid="{00000000-0004-0000-0400-000074000000}"/>
    <hyperlink ref="H514" r:id="rId118" xr:uid="{00000000-0004-0000-0400-000075000000}"/>
    <hyperlink ref="H515" r:id="rId119" xr:uid="{00000000-0004-0000-0400-000076000000}"/>
    <hyperlink ref="H516" r:id="rId120" xr:uid="{00000000-0004-0000-0400-000077000000}"/>
    <hyperlink ref="H517" r:id="rId121" xr:uid="{00000000-0004-0000-0400-000078000000}"/>
    <hyperlink ref="H520" r:id="rId122" xr:uid="{00000000-0004-0000-0400-000079000000}"/>
    <hyperlink ref="H526" r:id="rId123" xr:uid="{00000000-0004-0000-0400-00007A000000}"/>
    <hyperlink ref="H528" r:id="rId124" xr:uid="{00000000-0004-0000-0400-00007B000000}"/>
    <hyperlink ref="H529" r:id="rId125" xr:uid="{00000000-0004-0000-0400-00007C000000}"/>
    <hyperlink ref="H530" r:id="rId126" xr:uid="{00000000-0004-0000-0400-00007D000000}"/>
    <hyperlink ref="H531" r:id="rId127" xr:uid="{00000000-0004-0000-0400-00007E000000}"/>
    <hyperlink ref="H534" r:id="rId128" xr:uid="{00000000-0004-0000-0400-00007F000000}"/>
    <hyperlink ref="H540" r:id="rId129" xr:uid="{00000000-0004-0000-0400-000080000000}"/>
    <hyperlink ref="H542" r:id="rId130" xr:uid="{00000000-0004-0000-0400-000081000000}"/>
    <hyperlink ref="H543" r:id="rId131" xr:uid="{00000000-0004-0000-0400-000082000000}"/>
    <hyperlink ref="H544" r:id="rId132" xr:uid="{00000000-0004-0000-0400-000083000000}"/>
    <hyperlink ref="H545" r:id="rId133" xr:uid="{00000000-0004-0000-0400-000084000000}"/>
    <hyperlink ref="H548" r:id="rId134" xr:uid="{00000000-0004-0000-0400-000085000000}"/>
    <hyperlink ref="H554" r:id="rId135" xr:uid="{00000000-0004-0000-0400-000086000000}"/>
    <hyperlink ref="H556" r:id="rId136" xr:uid="{00000000-0004-0000-0400-000087000000}"/>
    <hyperlink ref="H557" r:id="rId137" xr:uid="{00000000-0004-0000-0400-000088000000}"/>
    <hyperlink ref="H558" r:id="rId138" xr:uid="{00000000-0004-0000-0400-000089000000}"/>
    <hyperlink ref="H559" r:id="rId139" xr:uid="{00000000-0004-0000-0400-00008A000000}"/>
    <hyperlink ref="H562" r:id="rId140" xr:uid="{00000000-0004-0000-0400-00008B000000}"/>
    <hyperlink ref="H568" r:id="rId141" xr:uid="{00000000-0004-0000-0400-00008C000000}"/>
    <hyperlink ref="H570" r:id="rId142" xr:uid="{00000000-0004-0000-0400-00008D000000}"/>
    <hyperlink ref="H571" r:id="rId143" xr:uid="{00000000-0004-0000-0400-00008E000000}"/>
    <hyperlink ref="H572" r:id="rId144" xr:uid="{00000000-0004-0000-0400-00008F000000}"/>
    <hyperlink ref="H573" r:id="rId145" xr:uid="{00000000-0004-0000-0400-000090000000}"/>
    <hyperlink ref="H578" r:id="rId146" xr:uid="{00000000-0004-0000-0400-000091000000}"/>
    <hyperlink ref="H581" r:id="rId147" xr:uid="{00000000-0004-0000-0400-000092000000}"/>
    <hyperlink ref="H583" r:id="rId148" xr:uid="{00000000-0004-0000-0400-000093000000}"/>
    <hyperlink ref="H584" r:id="rId149" xr:uid="{00000000-0004-0000-0400-000094000000}"/>
    <hyperlink ref="H585" r:id="rId150" xr:uid="{00000000-0004-0000-0400-000095000000}"/>
    <hyperlink ref="H586" r:id="rId151" xr:uid="{00000000-0004-0000-0400-000096000000}"/>
    <hyperlink ref="H594" r:id="rId152" xr:uid="{00000000-0004-0000-0400-000097000000}"/>
    <hyperlink ref="H596" r:id="rId153" xr:uid="{00000000-0004-0000-0400-000098000000}"/>
    <hyperlink ref="H597" r:id="rId154" xr:uid="{00000000-0004-0000-0400-000099000000}"/>
    <hyperlink ref="H598" r:id="rId155" xr:uid="{00000000-0004-0000-0400-00009A000000}"/>
    <hyperlink ref="H599" r:id="rId156" xr:uid="{00000000-0004-0000-0400-00009B000000}"/>
    <hyperlink ref="H607" r:id="rId157" xr:uid="{00000000-0004-0000-0400-00009C000000}"/>
    <hyperlink ref="H609" r:id="rId158" xr:uid="{00000000-0004-0000-0400-00009D000000}"/>
    <hyperlink ref="H610" r:id="rId159" xr:uid="{00000000-0004-0000-0400-00009E000000}"/>
    <hyperlink ref="H611" r:id="rId160" xr:uid="{00000000-0004-0000-0400-00009F000000}"/>
    <hyperlink ref="H620" r:id="rId161" xr:uid="{00000000-0004-0000-0400-0000A0000000}"/>
    <hyperlink ref="H622" r:id="rId162" xr:uid="{00000000-0004-0000-0400-0000A1000000}"/>
    <hyperlink ref="H623" r:id="rId163" xr:uid="{00000000-0004-0000-0400-0000A2000000}"/>
    <hyperlink ref="H624" r:id="rId164" xr:uid="{00000000-0004-0000-0400-0000A3000000}"/>
    <hyperlink ref="H625" r:id="rId165" xr:uid="{00000000-0004-0000-0400-0000A4000000}"/>
    <hyperlink ref="H628" r:id="rId166" xr:uid="{00000000-0004-0000-0400-0000A5000000}"/>
    <hyperlink ref="H634" r:id="rId167" xr:uid="{00000000-0004-0000-0400-0000A6000000}"/>
    <hyperlink ref="H636" r:id="rId168" xr:uid="{00000000-0004-0000-0400-0000A7000000}"/>
    <hyperlink ref="H637" r:id="rId169" xr:uid="{00000000-0004-0000-0400-0000A8000000}"/>
    <hyperlink ref="H638" r:id="rId170" xr:uid="{00000000-0004-0000-0400-0000A9000000}"/>
    <hyperlink ref="H639" r:id="rId171" xr:uid="{00000000-0004-0000-0400-0000AA000000}"/>
    <hyperlink ref="H650" r:id="rId172" xr:uid="{00000000-0004-0000-0400-0000AB000000}"/>
    <hyperlink ref="H652" r:id="rId173" xr:uid="{00000000-0004-0000-0400-0000AC000000}"/>
    <hyperlink ref="H653" r:id="rId174" xr:uid="{00000000-0004-0000-0400-0000AD000000}"/>
    <hyperlink ref="H659" r:id="rId175" xr:uid="{00000000-0004-0000-0400-0000AE000000}"/>
    <hyperlink ref="H661" r:id="rId176" xr:uid="{00000000-0004-0000-0400-0000AF000000}"/>
    <hyperlink ref="H662" r:id="rId177" xr:uid="{00000000-0004-0000-0400-0000B0000000}"/>
    <hyperlink ref="H676" r:id="rId178" xr:uid="{00000000-0004-0000-0400-0000B1000000}"/>
    <hyperlink ref="H677" r:id="rId179" xr:uid="{00000000-0004-0000-0400-0000B2000000}"/>
  </hyperlinks>
  <pageMargins left="0.51181102362204722" right="0.23622047244094491" top="0.39370078740157483" bottom="0.47244094488188981" header="0" footer="0"/>
  <pageSetup paperSize="9" orientation="landscape"/>
  <headerFooter>
    <oddFooter>&amp;C&amp;P</oddFooter>
  </headerFooter>
  <rowBreaks count="1" manualBreakCount="1">
    <brk id="671" man="1"/>
  </rowBreaks>
  <drawing r:id="rId18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Z284"/>
  <sheetViews>
    <sheetView showGridLines="0" topLeftCell="N50" workbookViewId="0">
      <selection activeCell="P35" sqref="P35"/>
    </sheetView>
  </sheetViews>
  <sheetFormatPr defaultColWidth="14.42578125" defaultRowHeight="15" customHeight="1"/>
  <cols>
    <col min="1" max="1" width="3.85546875" customWidth="1"/>
    <col min="2" max="2" width="2.85546875" customWidth="1"/>
    <col min="3" max="3" width="2.7109375" customWidth="1"/>
    <col min="4" max="4" width="2.5703125" customWidth="1"/>
    <col min="5" max="5" width="22.7109375" customWidth="1"/>
    <col min="6" max="6" width="1.5703125" customWidth="1"/>
    <col min="7" max="7" width="15.85546875" customWidth="1"/>
    <col min="8" max="8" width="17.28515625" customWidth="1"/>
    <col min="9" max="9" width="10.28515625" customWidth="1"/>
    <col min="10" max="10" width="33.5703125" customWidth="1"/>
    <col min="11" max="11" width="7.28515625" customWidth="1"/>
    <col min="12" max="12" width="8.42578125" customWidth="1"/>
    <col min="13" max="13" width="26.28515625" customWidth="1"/>
    <col min="14" max="14" width="79.85546875" customWidth="1"/>
    <col min="15" max="15" width="13.5703125" customWidth="1"/>
    <col min="16" max="16" width="73.85546875" customWidth="1"/>
    <col min="17" max="26" width="8" customWidth="1"/>
  </cols>
  <sheetData>
    <row r="1" spans="1:26" ht="15" customHeight="1">
      <c r="A1" s="648" t="s">
        <v>364</v>
      </c>
      <c r="B1" s="647"/>
      <c r="C1" s="647"/>
      <c r="D1" s="647"/>
      <c r="E1" s="647"/>
      <c r="F1" s="647"/>
      <c r="G1" s="647"/>
      <c r="H1" s="647"/>
      <c r="I1" s="647"/>
      <c r="J1" s="647"/>
      <c r="K1" s="647"/>
      <c r="L1" s="647"/>
      <c r="M1" s="647"/>
      <c r="N1" s="6"/>
      <c r="O1" s="6"/>
      <c r="P1" s="6"/>
      <c r="Q1" s="5"/>
      <c r="R1" s="5"/>
      <c r="S1" s="5"/>
      <c r="T1" s="5"/>
      <c r="U1" s="5"/>
      <c r="V1" s="5"/>
      <c r="W1" s="5"/>
      <c r="X1" s="5"/>
      <c r="Y1" s="5"/>
      <c r="Z1" s="5"/>
    </row>
    <row r="2" spans="1:26" ht="15" customHeight="1">
      <c r="A2" s="648" t="s">
        <v>1428</v>
      </c>
      <c r="B2" s="647"/>
      <c r="C2" s="647"/>
      <c r="D2" s="647"/>
      <c r="E2" s="647"/>
      <c r="F2" s="647"/>
      <c r="G2" s="647"/>
      <c r="H2" s="647"/>
      <c r="I2" s="647"/>
      <c r="J2" s="647"/>
      <c r="K2" s="647"/>
      <c r="L2" s="647"/>
      <c r="M2" s="647"/>
      <c r="N2" s="6"/>
      <c r="O2" s="6"/>
      <c r="P2" s="6"/>
      <c r="Q2" s="5"/>
      <c r="R2" s="5"/>
      <c r="S2" s="5"/>
      <c r="T2" s="5"/>
      <c r="U2" s="5"/>
      <c r="V2" s="5"/>
      <c r="W2" s="5"/>
      <c r="X2" s="5"/>
      <c r="Y2" s="5"/>
      <c r="Z2" s="5"/>
    </row>
    <row r="3" spans="1:26" ht="15" customHeight="1">
      <c r="A3" s="1"/>
      <c r="B3" s="1"/>
      <c r="C3" s="1"/>
      <c r="D3" s="1"/>
      <c r="E3" s="1"/>
      <c r="F3" s="1"/>
      <c r="G3" s="1"/>
      <c r="H3" s="1"/>
      <c r="I3" s="92"/>
      <c r="J3" s="1"/>
      <c r="K3" s="31"/>
      <c r="L3" s="31"/>
      <c r="M3" s="1"/>
      <c r="N3" s="31"/>
      <c r="O3" s="6"/>
      <c r="P3" s="6"/>
      <c r="Q3" s="5"/>
      <c r="R3" s="5"/>
      <c r="S3" s="5"/>
      <c r="T3" s="5"/>
      <c r="U3" s="5"/>
      <c r="V3" s="5"/>
      <c r="W3" s="5"/>
      <c r="X3" s="5"/>
      <c r="Y3" s="5"/>
      <c r="Z3" s="5"/>
    </row>
    <row r="4" spans="1:26" ht="15" customHeight="1">
      <c r="A4" s="1" t="s">
        <v>897</v>
      </c>
      <c r="B4" s="1"/>
      <c r="C4" s="1"/>
      <c r="D4" s="83"/>
      <c r="E4" s="83"/>
      <c r="F4" s="83"/>
      <c r="G4" s="1"/>
      <c r="H4" s="1"/>
      <c r="I4" s="92"/>
      <c r="J4" s="1"/>
      <c r="K4" s="31"/>
      <c r="L4" s="31"/>
      <c r="M4" s="1"/>
      <c r="N4" s="31"/>
      <c r="O4" s="6"/>
      <c r="P4" s="6"/>
      <c r="Q4" s="5"/>
      <c r="R4" s="5"/>
      <c r="S4" s="5"/>
      <c r="T4" s="5"/>
      <c r="U4" s="5"/>
      <c r="V4" s="5"/>
      <c r="W4" s="5"/>
      <c r="X4" s="5"/>
      <c r="Y4" s="5"/>
      <c r="Z4" s="5"/>
    </row>
    <row r="5" spans="1:26" ht="15" customHeight="1">
      <c r="A5" s="1"/>
      <c r="B5" s="1"/>
      <c r="C5" s="1" t="s">
        <v>367</v>
      </c>
      <c r="D5" s="1"/>
      <c r="E5" s="1"/>
      <c r="F5" s="1" t="s">
        <v>114</v>
      </c>
      <c r="G5" s="677" t="str">
        <f>PENDIDIKAN!F5</f>
        <v>Dr. Afdhal Muttaqin H.S. M.Si</v>
      </c>
      <c r="H5" s="647"/>
      <c r="I5" s="647"/>
      <c r="J5" s="647"/>
      <c r="K5" s="31"/>
      <c r="L5" s="31"/>
      <c r="M5" s="1"/>
      <c r="N5" s="31"/>
      <c r="O5" s="6"/>
      <c r="P5" s="6"/>
      <c r="Q5" s="5"/>
      <c r="R5" s="5"/>
      <c r="S5" s="5"/>
      <c r="T5" s="5"/>
      <c r="U5" s="5"/>
      <c r="V5" s="5"/>
      <c r="W5" s="5"/>
      <c r="X5" s="5"/>
      <c r="Y5" s="5"/>
      <c r="Z5" s="5"/>
    </row>
    <row r="6" spans="1:26" ht="15" customHeight="1">
      <c r="A6" s="1"/>
      <c r="B6" s="1"/>
      <c r="C6" s="1" t="s">
        <v>369</v>
      </c>
      <c r="D6" s="1"/>
      <c r="E6" s="1"/>
      <c r="F6" s="1" t="s">
        <v>114</v>
      </c>
      <c r="G6" s="677" t="str">
        <f>PENDIDIKAN!F6</f>
        <v>197704292005011002</v>
      </c>
      <c r="H6" s="647"/>
      <c r="I6" s="647"/>
      <c r="J6" s="647"/>
      <c r="K6" s="31"/>
      <c r="L6" s="31"/>
      <c r="M6" s="1"/>
      <c r="N6" s="31"/>
      <c r="O6" s="6"/>
      <c r="P6" s="6"/>
      <c r="Q6" s="5"/>
      <c r="R6" s="5"/>
      <c r="S6" s="5"/>
      <c r="T6" s="5"/>
      <c r="U6" s="5"/>
      <c r="V6" s="5"/>
      <c r="W6" s="5"/>
      <c r="X6" s="5"/>
      <c r="Y6" s="5"/>
      <c r="Z6" s="5"/>
    </row>
    <row r="7" spans="1:26" ht="15" customHeight="1">
      <c r="A7" s="1"/>
      <c r="B7" s="1"/>
      <c r="C7" s="1" t="s">
        <v>371</v>
      </c>
      <c r="D7" s="1"/>
      <c r="E7" s="1"/>
      <c r="F7" s="1" t="s">
        <v>114</v>
      </c>
      <c r="G7" s="828" t="str">
        <f>PENDIDIKAN!F7</f>
        <v>Penata Tingkat I (Gol. III/d)</v>
      </c>
      <c r="H7" s="647"/>
      <c r="I7" s="647"/>
      <c r="J7" s="647"/>
      <c r="K7" s="31"/>
      <c r="L7" s="31"/>
      <c r="M7" s="1"/>
      <c r="N7" s="31"/>
      <c r="O7" s="6"/>
      <c r="P7" s="6"/>
      <c r="Q7" s="5"/>
      <c r="R7" s="5"/>
      <c r="S7" s="5"/>
      <c r="T7" s="5"/>
      <c r="U7" s="5"/>
      <c r="V7" s="5"/>
      <c r="W7" s="5"/>
      <c r="X7" s="5"/>
      <c r="Y7" s="5"/>
      <c r="Z7" s="5"/>
    </row>
    <row r="8" spans="1:26" ht="15" customHeight="1">
      <c r="A8" s="1"/>
      <c r="B8" s="1"/>
      <c r="C8" s="1" t="s">
        <v>373</v>
      </c>
      <c r="D8" s="1"/>
      <c r="E8" s="1"/>
      <c r="F8" s="1" t="s">
        <v>114</v>
      </c>
      <c r="G8" s="746" t="str">
        <f>PENDIDIKAN!F8</f>
        <v>Ketua Jurusan Fisika</v>
      </c>
      <c r="H8" s="647"/>
      <c r="I8" s="647"/>
      <c r="J8" s="647"/>
      <c r="K8" s="647"/>
      <c r="L8" s="647"/>
      <c r="M8" s="647"/>
      <c r="N8" s="31"/>
      <c r="O8" s="6"/>
      <c r="P8" s="6"/>
      <c r="Q8" s="5"/>
      <c r="R8" s="5"/>
      <c r="S8" s="5"/>
      <c r="T8" s="5"/>
      <c r="U8" s="5"/>
      <c r="V8" s="5"/>
      <c r="W8" s="5"/>
      <c r="X8" s="5"/>
      <c r="Y8" s="5"/>
      <c r="Z8" s="5"/>
    </row>
    <row r="9" spans="1:26" ht="15" customHeight="1">
      <c r="A9" s="1"/>
      <c r="B9" s="1"/>
      <c r="C9" s="1" t="s">
        <v>85</v>
      </c>
      <c r="D9" s="1"/>
      <c r="E9" s="1"/>
      <c r="F9" s="1" t="s">
        <v>114</v>
      </c>
      <c r="G9" s="746" t="str">
        <f>G16</f>
        <v>Fakultas Matematika dan Ilmu Pengetahuan Alam Universitas Andalas</v>
      </c>
      <c r="H9" s="647"/>
      <c r="I9" s="647"/>
      <c r="J9" s="647"/>
      <c r="K9" s="31"/>
      <c r="L9" s="31"/>
      <c r="M9" s="1"/>
      <c r="N9" s="31"/>
      <c r="O9" s="6"/>
      <c r="P9" s="6"/>
      <c r="Q9" s="5"/>
      <c r="R9" s="5"/>
      <c r="S9" s="5"/>
      <c r="T9" s="5"/>
      <c r="U9" s="5"/>
      <c r="V9" s="5"/>
      <c r="W9" s="5"/>
      <c r="X9" s="5"/>
      <c r="Y9" s="5"/>
      <c r="Z9" s="5"/>
    </row>
    <row r="10" spans="1:26" ht="15" customHeight="1">
      <c r="A10" s="1"/>
      <c r="B10" s="1"/>
      <c r="C10" s="1"/>
      <c r="D10" s="1"/>
      <c r="E10" s="1"/>
      <c r="F10" s="1"/>
      <c r="G10" s="83"/>
      <c r="H10" s="83"/>
      <c r="I10" s="83"/>
      <c r="J10" s="83"/>
      <c r="K10" s="31"/>
      <c r="L10" s="31"/>
      <c r="M10" s="1"/>
      <c r="N10" s="31"/>
      <c r="O10" s="6"/>
      <c r="P10" s="6"/>
      <c r="Q10" s="5"/>
      <c r="R10" s="5"/>
      <c r="S10" s="5"/>
      <c r="T10" s="5"/>
      <c r="U10" s="5"/>
      <c r="V10" s="5"/>
      <c r="W10" s="5"/>
      <c r="X10" s="5"/>
      <c r="Y10" s="5"/>
      <c r="Z10" s="5"/>
    </row>
    <row r="11" spans="1:26" ht="15" customHeight="1">
      <c r="A11" s="1" t="s">
        <v>899</v>
      </c>
      <c r="B11" s="1"/>
      <c r="C11" s="1"/>
      <c r="D11" s="83"/>
      <c r="E11" s="83"/>
      <c r="F11" s="83"/>
      <c r="G11" s="1"/>
      <c r="H11" s="1"/>
      <c r="I11" s="92"/>
      <c r="J11" s="1"/>
      <c r="K11" s="31"/>
      <c r="L11" s="31"/>
      <c r="M11" s="1"/>
      <c r="N11" s="31"/>
      <c r="O11" s="6"/>
      <c r="P11" s="6"/>
      <c r="Q11" s="5"/>
      <c r="R11" s="5"/>
      <c r="S11" s="5"/>
      <c r="T11" s="5"/>
      <c r="U11" s="5"/>
      <c r="V11" s="5"/>
      <c r="W11" s="5"/>
      <c r="X11" s="5"/>
      <c r="Y11" s="5"/>
      <c r="Z11" s="5"/>
    </row>
    <row r="12" spans="1:26" ht="15" customHeight="1">
      <c r="A12" s="1"/>
      <c r="B12" s="1"/>
      <c r="C12" s="1" t="s">
        <v>64</v>
      </c>
      <c r="D12" s="1"/>
      <c r="E12" s="1"/>
      <c r="F12" s="1" t="s">
        <v>114</v>
      </c>
      <c r="G12" s="677" t="str">
        <f>PENDIDIKAN!F12</f>
        <v>Dr. Mohammad Ali Shafii, M.Si</v>
      </c>
      <c r="H12" s="647"/>
      <c r="I12" s="647"/>
      <c r="J12" s="647"/>
      <c r="K12" s="31"/>
      <c r="L12" s="31"/>
      <c r="M12" s="1"/>
      <c r="N12" s="31"/>
      <c r="O12" s="6"/>
      <c r="P12" s="6"/>
      <c r="Q12" s="5"/>
      <c r="R12" s="5"/>
      <c r="S12" s="5"/>
      <c r="T12" s="5"/>
      <c r="U12" s="5"/>
      <c r="V12" s="5"/>
      <c r="W12" s="5"/>
      <c r="X12" s="5"/>
      <c r="Y12" s="5"/>
      <c r="Z12" s="5"/>
    </row>
    <row r="13" spans="1:26" ht="15" customHeight="1">
      <c r="A13" s="1"/>
      <c r="B13" s="1"/>
      <c r="C13" s="1" t="s">
        <v>376</v>
      </c>
      <c r="D13" s="1"/>
      <c r="E13" s="1"/>
      <c r="F13" s="1" t="s">
        <v>114</v>
      </c>
      <c r="G13" s="677" t="str">
        <f>PENDIDIKAN!F13</f>
        <v>19700612 199702 1002 / 0012067007</v>
      </c>
      <c r="H13" s="647"/>
      <c r="I13" s="647"/>
      <c r="J13" s="647"/>
      <c r="K13" s="31"/>
      <c r="L13" s="31"/>
      <c r="M13" s="1"/>
      <c r="N13" s="31"/>
      <c r="O13" s="6"/>
      <c r="P13" s="6"/>
      <c r="Q13" s="5"/>
      <c r="R13" s="5"/>
      <c r="S13" s="5"/>
      <c r="T13" s="5"/>
      <c r="U13" s="5"/>
      <c r="V13" s="5"/>
      <c r="W13" s="5"/>
      <c r="X13" s="5"/>
      <c r="Y13" s="5"/>
      <c r="Z13" s="5"/>
    </row>
    <row r="14" spans="1:26" ht="15" customHeight="1">
      <c r="A14" s="1"/>
      <c r="B14" s="1"/>
      <c r="C14" s="1" t="s">
        <v>371</v>
      </c>
      <c r="D14" s="1"/>
      <c r="E14" s="1"/>
      <c r="F14" s="1" t="s">
        <v>114</v>
      </c>
      <c r="G14" s="828" t="str">
        <f>PENDIDIKAN!F14</f>
        <v>Penata (Gol. III/c) / 1 Oktober 2011</v>
      </c>
      <c r="H14" s="647"/>
      <c r="I14" s="647"/>
      <c r="J14" s="647"/>
      <c r="K14" s="31"/>
      <c r="L14" s="31"/>
      <c r="M14" s="1"/>
      <c r="N14" s="31"/>
      <c r="O14" s="6"/>
      <c r="P14" s="6"/>
      <c r="Q14" s="5"/>
      <c r="R14" s="5"/>
      <c r="S14" s="5"/>
      <c r="T14" s="5"/>
      <c r="U14" s="5"/>
      <c r="V14" s="5"/>
      <c r="W14" s="5"/>
      <c r="X14" s="5"/>
      <c r="Y14" s="5"/>
      <c r="Z14" s="5"/>
    </row>
    <row r="15" spans="1:26" ht="15" customHeight="1">
      <c r="A15" s="1"/>
      <c r="B15" s="1"/>
      <c r="C15" s="1" t="s">
        <v>373</v>
      </c>
      <c r="D15" s="1"/>
      <c r="E15" s="1"/>
      <c r="F15" s="1" t="s">
        <v>114</v>
      </c>
      <c r="G15" s="746" t="str">
        <f>PENDIDIKAN!F15</f>
        <v>Lektor / 1 September 2007</v>
      </c>
      <c r="H15" s="647"/>
      <c r="I15" s="647"/>
      <c r="J15" s="647"/>
      <c r="K15" s="647"/>
      <c r="L15" s="647"/>
      <c r="M15" s="647"/>
      <c r="N15" s="31"/>
      <c r="O15" s="6"/>
      <c r="P15" s="6"/>
      <c r="Q15" s="5"/>
      <c r="R15" s="5"/>
      <c r="S15" s="5"/>
      <c r="T15" s="5"/>
      <c r="U15" s="5"/>
      <c r="V15" s="5"/>
      <c r="W15" s="5"/>
      <c r="X15" s="5"/>
      <c r="Y15" s="5"/>
      <c r="Z15" s="5"/>
    </row>
    <row r="16" spans="1:26" ht="15" customHeight="1">
      <c r="A16" s="1"/>
      <c r="B16" s="1"/>
      <c r="C16" s="1" t="s">
        <v>85</v>
      </c>
      <c r="D16" s="1"/>
      <c r="E16" s="1"/>
      <c r="F16" s="1" t="s">
        <v>114</v>
      </c>
      <c r="G16" s="746" t="str">
        <f>PENDIDIKAN!F16</f>
        <v>Fakultas Matematika dan Ilmu Pengetahuan Alam Universitas Andalas</v>
      </c>
      <c r="H16" s="647"/>
      <c r="I16" s="647"/>
      <c r="J16" s="647"/>
      <c r="K16" s="31"/>
      <c r="L16" s="31"/>
      <c r="M16" s="1"/>
      <c r="N16" s="31"/>
      <c r="O16" s="6"/>
      <c r="P16" s="6"/>
      <c r="Q16" s="5"/>
      <c r="R16" s="5"/>
      <c r="S16" s="5"/>
      <c r="T16" s="5"/>
      <c r="U16" s="5"/>
      <c r="V16" s="5"/>
      <c r="W16" s="5"/>
      <c r="X16" s="5"/>
      <c r="Y16" s="5"/>
      <c r="Z16" s="5"/>
    </row>
    <row r="17" spans="1:26" ht="15" customHeight="1">
      <c r="A17" s="1"/>
      <c r="B17" s="1"/>
      <c r="C17" s="1"/>
      <c r="D17" s="1"/>
      <c r="E17" s="1"/>
      <c r="F17" s="1"/>
      <c r="G17" s="1"/>
      <c r="H17" s="1"/>
      <c r="I17" s="92"/>
      <c r="J17" s="1"/>
      <c r="K17" s="31"/>
      <c r="L17" s="31"/>
      <c r="M17" s="1"/>
      <c r="N17" s="31"/>
      <c r="O17" s="6"/>
      <c r="P17" s="6"/>
      <c r="Q17" s="5"/>
      <c r="R17" s="5"/>
      <c r="S17" s="5"/>
      <c r="T17" s="5"/>
      <c r="U17" s="5"/>
      <c r="V17" s="5"/>
      <c r="W17" s="5"/>
      <c r="X17" s="5"/>
      <c r="Y17" s="5"/>
      <c r="Z17" s="5"/>
    </row>
    <row r="18" spans="1:26" ht="15" customHeight="1">
      <c r="A18" s="677" t="s">
        <v>1429</v>
      </c>
      <c r="B18" s="647"/>
      <c r="C18" s="647"/>
      <c r="D18" s="647"/>
      <c r="E18" s="647"/>
      <c r="F18" s="647"/>
      <c r="G18" s="647"/>
      <c r="H18" s="647"/>
      <c r="I18" s="647"/>
      <c r="J18" s="647"/>
      <c r="K18" s="647"/>
      <c r="L18" s="647"/>
      <c r="M18" s="647"/>
      <c r="N18" s="92"/>
      <c r="O18" s="230"/>
      <c r="P18" s="230"/>
      <c r="Q18" s="5"/>
      <c r="R18" s="5"/>
      <c r="S18" s="5"/>
      <c r="T18" s="5"/>
      <c r="U18" s="5"/>
      <c r="V18" s="5"/>
      <c r="W18" s="5"/>
      <c r="X18" s="5"/>
      <c r="Y18" s="5"/>
      <c r="Z18" s="5"/>
    </row>
    <row r="19" spans="1:26" ht="15" customHeight="1">
      <c r="A19" s="7"/>
      <c r="B19" s="7"/>
      <c r="C19" s="7"/>
      <c r="D19" s="7"/>
      <c r="E19" s="7"/>
      <c r="F19" s="7"/>
      <c r="G19" s="7"/>
      <c r="H19" s="7"/>
      <c r="I19" s="230"/>
      <c r="J19" s="218"/>
      <c r="K19" s="31"/>
      <c r="L19" s="31"/>
      <c r="M19" s="1"/>
      <c r="N19" s="31"/>
      <c r="O19" s="6"/>
      <c r="P19" s="6"/>
      <c r="Q19" s="5"/>
      <c r="R19" s="5"/>
      <c r="S19" s="5"/>
      <c r="T19" s="5"/>
      <c r="U19" s="5"/>
      <c r="V19" s="5"/>
      <c r="W19" s="5"/>
      <c r="X19" s="5"/>
      <c r="Y19" s="5"/>
      <c r="Z19" s="5"/>
    </row>
    <row r="20" spans="1:26" ht="75" customHeight="1">
      <c r="A20" s="9" t="s">
        <v>2</v>
      </c>
      <c r="B20" s="817" t="s">
        <v>379</v>
      </c>
      <c r="C20" s="654"/>
      <c r="D20" s="654"/>
      <c r="E20" s="654"/>
      <c r="F20" s="654"/>
      <c r="G20" s="654"/>
      <c r="H20" s="9" t="s">
        <v>380</v>
      </c>
      <c r="I20" s="9" t="s">
        <v>381</v>
      </c>
      <c r="J20" s="9" t="s">
        <v>382</v>
      </c>
      <c r="K20" s="9" t="s">
        <v>383</v>
      </c>
      <c r="L20" s="9" t="s">
        <v>384</v>
      </c>
      <c r="M20" s="9" t="s">
        <v>385</v>
      </c>
      <c r="N20" s="234" t="s">
        <v>1430</v>
      </c>
      <c r="O20" s="234" t="s">
        <v>387</v>
      </c>
      <c r="P20" s="234" t="s">
        <v>5</v>
      </c>
      <c r="Q20" s="5"/>
      <c r="R20" s="5"/>
      <c r="S20" s="5"/>
      <c r="T20" s="5"/>
      <c r="U20" s="5"/>
      <c r="V20" s="5"/>
      <c r="W20" s="5"/>
      <c r="X20" s="5"/>
      <c r="Y20" s="5"/>
      <c r="Z20" s="5"/>
    </row>
    <row r="21" spans="1:26" ht="15" customHeight="1">
      <c r="A21" s="8">
        <v>1</v>
      </c>
      <c r="B21" s="717">
        <v>2</v>
      </c>
      <c r="C21" s="654"/>
      <c r="D21" s="654"/>
      <c r="E21" s="654"/>
      <c r="F21" s="654"/>
      <c r="G21" s="654"/>
      <c r="H21" s="8">
        <v>3</v>
      </c>
      <c r="I21" s="9">
        <v>4</v>
      </c>
      <c r="J21" s="8">
        <v>5</v>
      </c>
      <c r="K21" s="8">
        <v>6</v>
      </c>
      <c r="L21" s="8">
        <v>7</v>
      </c>
      <c r="M21" s="8">
        <v>8</v>
      </c>
      <c r="N21" s="238">
        <v>9</v>
      </c>
      <c r="O21" s="238">
        <v>10</v>
      </c>
      <c r="P21" s="238">
        <v>11</v>
      </c>
      <c r="Q21" s="5"/>
      <c r="R21" s="5"/>
      <c r="S21" s="5"/>
      <c r="T21" s="5"/>
      <c r="U21" s="5"/>
      <c r="V21" s="5"/>
      <c r="W21" s="5"/>
      <c r="X21" s="5"/>
      <c r="Y21" s="5"/>
      <c r="Z21" s="5"/>
    </row>
    <row r="22" spans="1:26" ht="33" customHeight="1">
      <c r="A22" s="153" t="s">
        <v>280</v>
      </c>
      <c r="B22" s="719" t="s">
        <v>281</v>
      </c>
      <c r="C22" s="654"/>
      <c r="D22" s="654"/>
      <c r="E22" s="654"/>
      <c r="F22" s="654"/>
      <c r="G22" s="657"/>
      <c r="H22" s="161"/>
      <c r="I22" s="27"/>
      <c r="J22" s="108"/>
      <c r="K22" s="51"/>
      <c r="L22" s="67">
        <f>L23+L25+L27+L61+L65</f>
        <v>38</v>
      </c>
      <c r="M22" s="164"/>
      <c r="N22" s="501"/>
      <c r="O22" s="238"/>
      <c r="P22" s="238"/>
      <c r="Q22" s="5"/>
      <c r="R22" s="5"/>
      <c r="S22" s="5"/>
      <c r="T22" s="5"/>
      <c r="U22" s="5"/>
      <c r="V22" s="5"/>
      <c r="W22" s="5"/>
      <c r="X22" s="5"/>
      <c r="Y22" s="5"/>
      <c r="Z22" s="5"/>
    </row>
    <row r="23" spans="1:26" ht="19.5" customHeight="1">
      <c r="A23" s="134"/>
      <c r="B23" s="309">
        <v>1</v>
      </c>
      <c r="C23" s="719" t="s">
        <v>1431</v>
      </c>
      <c r="D23" s="654"/>
      <c r="E23" s="654"/>
      <c r="F23" s="654"/>
      <c r="G23" s="657"/>
      <c r="H23" s="161"/>
      <c r="I23" s="27"/>
      <c r="J23" s="108"/>
      <c r="K23" s="51"/>
      <c r="L23" s="8">
        <v>0</v>
      </c>
      <c r="M23" s="164"/>
      <c r="N23" s="501"/>
      <c r="O23" s="238"/>
      <c r="P23" s="502" t="s">
        <v>1432</v>
      </c>
      <c r="Q23" s="5"/>
      <c r="R23" s="5"/>
      <c r="S23" s="5"/>
      <c r="T23" s="5"/>
      <c r="U23" s="5"/>
      <c r="V23" s="5"/>
      <c r="W23" s="5"/>
      <c r="X23" s="5"/>
      <c r="Y23" s="5"/>
      <c r="Z23" s="5"/>
    </row>
    <row r="24" spans="1:26" ht="77.25" customHeight="1">
      <c r="A24" s="134"/>
      <c r="B24" s="125"/>
      <c r="C24" s="19"/>
      <c r="D24" s="720" t="s">
        <v>1433</v>
      </c>
      <c r="E24" s="654"/>
      <c r="F24" s="654"/>
      <c r="G24" s="657"/>
      <c r="H24" s="161"/>
      <c r="I24" s="27" t="s">
        <v>1434</v>
      </c>
      <c r="J24" s="108"/>
      <c r="K24" s="51"/>
      <c r="L24" s="11">
        <v>0</v>
      </c>
      <c r="M24" s="164"/>
      <c r="N24" s="501"/>
      <c r="O24" s="238"/>
      <c r="P24" s="502" t="s">
        <v>1435</v>
      </c>
      <c r="Q24" s="5"/>
      <c r="R24" s="5"/>
      <c r="S24" s="5"/>
      <c r="T24" s="5"/>
      <c r="U24" s="5"/>
      <c r="V24" s="5"/>
      <c r="W24" s="5"/>
      <c r="X24" s="5"/>
      <c r="Y24" s="5"/>
      <c r="Z24" s="5"/>
    </row>
    <row r="25" spans="1:26" ht="34.5" customHeight="1">
      <c r="A25" s="134"/>
      <c r="B25" s="503">
        <v>2</v>
      </c>
      <c r="C25" s="719" t="s">
        <v>1436</v>
      </c>
      <c r="D25" s="654"/>
      <c r="E25" s="654"/>
      <c r="F25" s="654"/>
      <c r="G25" s="657"/>
      <c r="H25" s="162"/>
      <c r="I25" s="101"/>
      <c r="J25" s="105"/>
      <c r="K25" s="504"/>
      <c r="L25" s="8">
        <v>0</v>
      </c>
      <c r="M25" s="505"/>
      <c r="N25" s="506"/>
      <c r="O25" s="74"/>
      <c r="P25" s="502" t="s">
        <v>1432</v>
      </c>
      <c r="Q25" s="5"/>
      <c r="R25" s="5"/>
      <c r="S25" s="5"/>
      <c r="T25" s="5"/>
      <c r="U25" s="5"/>
      <c r="V25" s="5"/>
      <c r="W25" s="5"/>
      <c r="X25" s="5"/>
      <c r="Y25" s="5"/>
      <c r="Z25" s="5"/>
    </row>
    <row r="26" spans="1:26" ht="64.5" customHeight="1">
      <c r="A26" s="134"/>
      <c r="B26" s="125"/>
      <c r="C26" s="19"/>
      <c r="D26" s="678" t="s">
        <v>1437</v>
      </c>
      <c r="E26" s="654"/>
      <c r="F26" s="654"/>
      <c r="G26" s="657"/>
      <c r="H26" s="161"/>
      <c r="I26" s="27"/>
      <c r="J26" s="108"/>
      <c r="K26" s="51"/>
      <c r="L26" s="11">
        <v>0</v>
      </c>
      <c r="M26" s="164"/>
      <c r="N26" s="501"/>
      <c r="O26" s="238"/>
      <c r="P26" s="502" t="s">
        <v>1438</v>
      </c>
      <c r="Q26" s="5"/>
      <c r="R26" s="5"/>
      <c r="S26" s="5"/>
      <c r="T26" s="5"/>
      <c r="U26" s="5"/>
      <c r="V26" s="5"/>
      <c r="W26" s="5"/>
      <c r="X26" s="5"/>
      <c r="Y26" s="5"/>
      <c r="Z26" s="5"/>
    </row>
    <row r="27" spans="1:26" ht="50.25" customHeight="1">
      <c r="A27" s="367"/>
      <c r="B27" s="503">
        <v>3</v>
      </c>
      <c r="C27" s="719" t="s">
        <v>1439</v>
      </c>
      <c r="D27" s="654"/>
      <c r="E27" s="654"/>
      <c r="F27" s="654"/>
      <c r="G27" s="657"/>
      <c r="H27" s="507"/>
      <c r="I27" s="27"/>
      <c r="J27" s="108"/>
      <c r="K27" s="51"/>
      <c r="L27" s="508">
        <f>(L51+L28)</f>
        <v>38</v>
      </c>
      <c r="M27" s="164"/>
      <c r="N27" s="501"/>
      <c r="O27" s="509"/>
      <c r="P27" s="510" t="s">
        <v>1432</v>
      </c>
      <c r="Q27" s="5"/>
      <c r="R27" s="5"/>
      <c r="S27" s="5"/>
      <c r="T27" s="5"/>
      <c r="U27" s="5"/>
      <c r="V27" s="5"/>
      <c r="W27" s="5"/>
      <c r="X27" s="5"/>
      <c r="Y27" s="5"/>
      <c r="Z27" s="5"/>
    </row>
    <row r="28" spans="1:26" ht="19.5" customHeight="1">
      <c r="A28" s="134"/>
      <c r="B28" s="135"/>
      <c r="C28" s="27" t="s">
        <v>239</v>
      </c>
      <c r="D28" s="656" t="s">
        <v>288</v>
      </c>
      <c r="E28" s="654"/>
      <c r="F28" s="654"/>
      <c r="G28" s="657"/>
      <c r="H28" s="161"/>
      <c r="I28" s="27"/>
      <c r="J28" s="108"/>
      <c r="K28" s="51"/>
      <c r="L28" s="8">
        <f>SUM(L29:L50)</f>
        <v>38</v>
      </c>
      <c r="M28" s="164"/>
      <c r="N28" s="501"/>
      <c r="O28" s="238"/>
      <c r="P28" s="300"/>
      <c r="Q28" s="5"/>
      <c r="R28" s="5"/>
      <c r="S28" s="5"/>
      <c r="T28" s="5"/>
      <c r="U28" s="5"/>
      <c r="V28" s="5"/>
      <c r="W28" s="5"/>
      <c r="X28" s="5"/>
      <c r="Y28" s="5"/>
      <c r="Z28" s="5"/>
    </row>
    <row r="29" spans="1:26" ht="19.5" customHeight="1">
      <c r="A29" s="134"/>
      <c r="B29" s="135"/>
      <c r="C29" s="137"/>
      <c r="D29" s="27" t="s">
        <v>237</v>
      </c>
      <c r="E29" s="41" t="s">
        <v>1440</v>
      </c>
      <c r="F29" s="72"/>
      <c r="G29" s="511"/>
      <c r="H29" s="161"/>
      <c r="I29" s="27"/>
      <c r="J29" s="108"/>
      <c r="K29" s="51"/>
      <c r="L29" s="11">
        <v>0</v>
      </c>
      <c r="M29" s="164"/>
      <c r="N29" s="501"/>
      <c r="O29" s="238"/>
      <c r="P29" s="502" t="s">
        <v>1441</v>
      </c>
      <c r="Q29" s="5"/>
      <c r="R29" s="5"/>
      <c r="S29" s="5"/>
      <c r="T29" s="5"/>
      <c r="U29" s="5"/>
      <c r="V29" s="5"/>
      <c r="W29" s="5"/>
      <c r="X29" s="5"/>
      <c r="Y29" s="5"/>
      <c r="Z29" s="5"/>
    </row>
    <row r="30" spans="1:26" ht="19.5" customHeight="1">
      <c r="A30" s="134"/>
      <c r="B30" s="135"/>
      <c r="C30" s="137"/>
      <c r="D30" s="27" t="s">
        <v>243</v>
      </c>
      <c r="E30" s="166" t="s">
        <v>1442</v>
      </c>
      <c r="F30" s="111"/>
      <c r="G30" s="512"/>
      <c r="H30" s="161"/>
      <c r="I30" s="27"/>
      <c r="J30" s="108"/>
      <c r="K30" s="51"/>
      <c r="L30" s="11">
        <v>0</v>
      </c>
      <c r="M30" s="164"/>
      <c r="N30" s="501"/>
      <c r="O30" s="238"/>
      <c r="P30" s="502" t="s">
        <v>1438</v>
      </c>
      <c r="Q30" s="5"/>
      <c r="R30" s="5"/>
      <c r="S30" s="5"/>
      <c r="T30" s="5"/>
      <c r="U30" s="5"/>
      <c r="V30" s="5"/>
      <c r="W30" s="5"/>
      <c r="X30" s="5"/>
      <c r="Y30" s="5"/>
      <c r="Z30" s="5"/>
    </row>
    <row r="31" spans="1:26" ht="19.5" customHeight="1">
      <c r="A31" s="134"/>
      <c r="B31" s="135"/>
      <c r="C31" s="823"/>
      <c r="D31" s="125" t="s">
        <v>247</v>
      </c>
      <c r="E31" s="293" t="s">
        <v>1443</v>
      </c>
      <c r="F31" s="111"/>
      <c r="G31" s="512"/>
      <c r="H31" s="161"/>
      <c r="I31" s="27"/>
      <c r="J31" s="108"/>
      <c r="K31" s="51"/>
      <c r="L31" s="11">
        <v>0</v>
      </c>
      <c r="M31" s="164"/>
      <c r="N31" s="506"/>
      <c r="O31" s="74"/>
      <c r="P31" s="502" t="s">
        <v>1444</v>
      </c>
      <c r="Q31" s="5"/>
      <c r="R31" s="5"/>
      <c r="S31" s="5"/>
      <c r="T31" s="5"/>
      <c r="U31" s="5"/>
      <c r="V31" s="5"/>
      <c r="W31" s="5"/>
      <c r="X31" s="5"/>
      <c r="Y31" s="5"/>
      <c r="Z31" s="5"/>
    </row>
    <row r="32" spans="1:26" ht="74.25" customHeight="1">
      <c r="A32" s="134"/>
      <c r="B32" s="135"/>
      <c r="C32" s="651"/>
      <c r="D32" s="101"/>
      <c r="E32" s="827" t="s">
        <v>1445</v>
      </c>
      <c r="F32" s="654"/>
      <c r="G32" s="657"/>
      <c r="H32" s="513">
        <v>41214</v>
      </c>
      <c r="I32" s="514" t="s">
        <v>1446</v>
      </c>
      <c r="J32" s="515">
        <v>1</v>
      </c>
      <c r="K32" s="516">
        <v>2</v>
      </c>
      <c r="L32" s="517">
        <f t="shared" ref="L32:L50" si="0">J32*K32</f>
        <v>2</v>
      </c>
      <c r="M32" s="518" t="s">
        <v>1447</v>
      </c>
      <c r="N32" s="519" t="s">
        <v>1448</v>
      </c>
      <c r="O32" s="520"/>
      <c r="P32" s="645" t="s">
        <v>1846</v>
      </c>
      <c r="Q32" s="5">
        <v>1</v>
      </c>
      <c r="R32" s="5"/>
      <c r="S32" s="5"/>
      <c r="T32" s="5"/>
      <c r="U32" s="5"/>
      <c r="V32" s="5"/>
      <c r="W32" s="5"/>
      <c r="X32" s="5"/>
      <c r="Y32" s="5"/>
      <c r="Z32" s="5"/>
    </row>
    <row r="33" spans="1:26" ht="78.75" customHeight="1">
      <c r="A33" s="134"/>
      <c r="B33" s="135"/>
      <c r="C33" s="651"/>
      <c r="D33" s="135"/>
      <c r="E33" s="827" t="s">
        <v>1449</v>
      </c>
      <c r="F33" s="654"/>
      <c r="G33" s="657"/>
      <c r="H33" s="513" t="s">
        <v>1450</v>
      </c>
      <c r="I33" s="514" t="s">
        <v>1446</v>
      </c>
      <c r="J33" s="515">
        <v>1</v>
      </c>
      <c r="K33" s="516">
        <v>2</v>
      </c>
      <c r="L33" s="517">
        <f t="shared" si="0"/>
        <v>2</v>
      </c>
      <c r="M33" s="518" t="s">
        <v>1451</v>
      </c>
      <c r="N33" s="296" t="s">
        <v>1452</v>
      </c>
      <c r="O33" s="300"/>
      <c r="P33" s="502" t="s">
        <v>1847</v>
      </c>
      <c r="Q33" s="5">
        <v>1</v>
      </c>
      <c r="R33" s="5"/>
      <c r="S33" s="5"/>
      <c r="T33" s="5"/>
      <c r="U33" s="5"/>
      <c r="V33" s="5"/>
      <c r="W33" s="5"/>
      <c r="X33" s="5"/>
      <c r="Y33" s="5"/>
      <c r="Z33" s="5"/>
    </row>
    <row r="34" spans="1:26" ht="77.25" customHeight="1">
      <c r="A34" s="134"/>
      <c r="B34" s="135"/>
      <c r="C34" s="651"/>
      <c r="D34" s="135"/>
      <c r="E34" s="827" t="s">
        <v>1453</v>
      </c>
      <c r="F34" s="654"/>
      <c r="G34" s="657"/>
      <c r="H34" s="513" t="s">
        <v>1454</v>
      </c>
      <c r="I34" s="514" t="s">
        <v>1446</v>
      </c>
      <c r="J34" s="515">
        <v>1</v>
      </c>
      <c r="K34" s="516">
        <v>2</v>
      </c>
      <c r="L34" s="517">
        <f t="shared" si="0"/>
        <v>2</v>
      </c>
      <c r="M34" s="518" t="s">
        <v>1455</v>
      </c>
      <c r="N34" s="319" t="s">
        <v>1456</v>
      </c>
      <c r="O34" s="238"/>
      <c r="P34" s="502" t="s">
        <v>1847</v>
      </c>
      <c r="Q34" s="5">
        <v>1</v>
      </c>
      <c r="R34" s="5"/>
      <c r="S34" s="5"/>
      <c r="T34" s="5"/>
      <c r="U34" s="5"/>
      <c r="V34" s="5"/>
      <c r="W34" s="5"/>
      <c r="X34" s="5"/>
      <c r="Y34" s="5"/>
      <c r="Z34" s="5"/>
    </row>
    <row r="35" spans="1:26" ht="69.75" customHeight="1">
      <c r="A35" s="134"/>
      <c r="B35" s="135"/>
      <c r="C35" s="651"/>
      <c r="D35" s="823"/>
      <c r="E35" s="827" t="s">
        <v>1457</v>
      </c>
      <c r="F35" s="654"/>
      <c r="G35" s="657"/>
      <c r="H35" s="521" t="s">
        <v>1458</v>
      </c>
      <c r="I35" s="514" t="s">
        <v>1446</v>
      </c>
      <c r="J35" s="515">
        <v>1</v>
      </c>
      <c r="K35" s="516">
        <v>2</v>
      </c>
      <c r="L35" s="517">
        <f t="shared" si="0"/>
        <v>2</v>
      </c>
      <c r="M35" s="518" t="s">
        <v>1459</v>
      </c>
      <c r="N35" s="319" t="s">
        <v>1460</v>
      </c>
      <c r="O35" s="238"/>
      <c r="P35" s="502" t="s">
        <v>1847</v>
      </c>
      <c r="Q35" s="5">
        <v>1</v>
      </c>
      <c r="R35" s="5"/>
      <c r="S35" s="5"/>
      <c r="T35" s="5"/>
      <c r="U35" s="5"/>
      <c r="V35" s="5"/>
      <c r="W35" s="5"/>
      <c r="X35" s="5"/>
      <c r="Y35" s="5"/>
      <c r="Z35" s="5"/>
    </row>
    <row r="36" spans="1:26" ht="73.5" customHeight="1">
      <c r="A36" s="134"/>
      <c r="B36" s="135"/>
      <c r="C36" s="651"/>
      <c r="D36" s="651"/>
      <c r="E36" s="827" t="s">
        <v>1461</v>
      </c>
      <c r="F36" s="654"/>
      <c r="G36" s="657"/>
      <c r="H36" s="513">
        <v>42301</v>
      </c>
      <c r="I36" s="514" t="s">
        <v>1446</v>
      </c>
      <c r="J36" s="515">
        <v>1</v>
      </c>
      <c r="K36" s="516">
        <v>2</v>
      </c>
      <c r="L36" s="517">
        <f t="shared" si="0"/>
        <v>2</v>
      </c>
      <c r="M36" s="518" t="s">
        <v>1462</v>
      </c>
      <c r="N36" s="319" t="s">
        <v>1463</v>
      </c>
      <c r="O36" s="238"/>
      <c r="P36" s="502" t="s">
        <v>1847</v>
      </c>
      <c r="Q36" s="5">
        <v>1</v>
      </c>
      <c r="R36" s="5"/>
      <c r="S36" s="5"/>
      <c r="T36" s="5"/>
      <c r="U36" s="5"/>
      <c r="V36" s="5"/>
      <c r="W36" s="5"/>
      <c r="X36" s="5"/>
      <c r="Y36" s="5"/>
      <c r="Z36" s="5"/>
    </row>
    <row r="37" spans="1:26" ht="66.75" customHeight="1">
      <c r="A37" s="134"/>
      <c r="B37" s="135"/>
      <c r="C37" s="651"/>
      <c r="D37" s="651"/>
      <c r="E37" s="827" t="s">
        <v>1464</v>
      </c>
      <c r="F37" s="654"/>
      <c r="G37" s="657"/>
      <c r="H37" s="513">
        <v>42301</v>
      </c>
      <c r="I37" s="514" t="s">
        <v>1446</v>
      </c>
      <c r="J37" s="515">
        <v>1</v>
      </c>
      <c r="K37" s="516">
        <v>2</v>
      </c>
      <c r="L37" s="517">
        <f t="shared" si="0"/>
        <v>2</v>
      </c>
      <c r="M37" s="518" t="s">
        <v>1465</v>
      </c>
      <c r="N37" s="319" t="s">
        <v>1466</v>
      </c>
      <c r="O37" s="238"/>
      <c r="P37" s="502" t="s">
        <v>1847</v>
      </c>
      <c r="Q37" s="5">
        <v>1</v>
      </c>
      <c r="R37" s="5"/>
      <c r="S37" s="5"/>
      <c r="T37" s="5"/>
      <c r="U37" s="5"/>
      <c r="V37" s="5"/>
      <c r="W37" s="5"/>
      <c r="X37" s="5"/>
      <c r="Y37" s="5"/>
      <c r="Z37" s="5"/>
    </row>
    <row r="38" spans="1:26" ht="68.25" customHeight="1">
      <c r="A38" s="134"/>
      <c r="B38" s="135"/>
      <c r="C38" s="651"/>
      <c r="D38" s="651"/>
      <c r="E38" s="827" t="s">
        <v>1467</v>
      </c>
      <c r="F38" s="654"/>
      <c r="G38" s="657"/>
      <c r="H38" s="513">
        <v>42623</v>
      </c>
      <c r="I38" s="514" t="s">
        <v>1446</v>
      </c>
      <c r="J38" s="515">
        <v>1</v>
      </c>
      <c r="K38" s="516">
        <v>2</v>
      </c>
      <c r="L38" s="517">
        <f t="shared" si="0"/>
        <v>2</v>
      </c>
      <c r="M38" s="518" t="s">
        <v>1468</v>
      </c>
      <c r="N38" s="319" t="s">
        <v>1469</v>
      </c>
      <c r="O38" s="238"/>
      <c r="P38" s="502" t="s">
        <v>1847</v>
      </c>
      <c r="Q38" s="5">
        <v>1</v>
      </c>
      <c r="R38" s="5"/>
      <c r="S38" s="5"/>
      <c r="T38" s="5"/>
      <c r="U38" s="5"/>
      <c r="V38" s="5"/>
      <c r="W38" s="5"/>
      <c r="X38" s="5"/>
      <c r="Y38" s="5"/>
      <c r="Z38" s="5"/>
    </row>
    <row r="39" spans="1:26" ht="79.5" customHeight="1">
      <c r="A39" s="134"/>
      <c r="B39" s="135"/>
      <c r="C39" s="651"/>
      <c r="D39" s="651"/>
      <c r="E39" s="827" t="s">
        <v>1470</v>
      </c>
      <c r="F39" s="654"/>
      <c r="G39" s="657"/>
      <c r="H39" s="513">
        <v>42819</v>
      </c>
      <c r="I39" s="514" t="s">
        <v>1446</v>
      </c>
      <c r="J39" s="515">
        <v>1</v>
      </c>
      <c r="K39" s="516">
        <v>2</v>
      </c>
      <c r="L39" s="517">
        <f t="shared" si="0"/>
        <v>2</v>
      </c>
      <c r="M39" s="518" t="s">
        <v>1471</v>
      </c>
      <c r="N39" s="319" t="s">
        <v>1472</v>
      </c>
      <c r="O39" s="238"/>
      <c r="P39" s="502" t="s">
        <v>1847</v>
      </c>
      <c r="Q39" s="5">
        <v>1</v>
      </c>
      <c r="R39" s="5"/>
      <c r="S39" s="5"/>
      <c r="T39" s="5"/>
      <c r="U39" s="5"/>
      <c r="V39" s="5"/>
      <c r="W39" s="5"/>
      <c r="X39" s="5"/>
      <c r="Y39" s="5"/>
      <c r="Z39" s="5"/>
    </row>
    <row r="40" spans="1:26" ht="68.25" customHeight="1">
      <c r="A40" s="134"/>
      <c r="B40" s="135"/>
      <c r="C40" s="651"/>
      <c r="D40" s="651"/>
      <c r="E40" s="827" t="s">
        <v>1473</v>
      </c>
      <c r="F40" s="654"/>
      <c r="G40" s="657"/>
      <c r="H40" s="513">
        <v>42994</v>
      </c>
      <c r="I40" s="514" t="s">
        <v>1446</v>
      </c>
      <c r="J40" s="515">
        <v>1</v>
      </c>
      <c r="K40" s="516">
        <v>2</v>
      </c>
      <c r="L40" s="517">
        <f t="shared" si="0"/>
        <v>2</v>
      </c>
      <c r="M40" s="518" t="s">
        <v>1474</v>
      </c>
      <c r="N40" s="319" t="s">
        <v>1475</v>
      </c>
      <c r="O40" s="238"/>
      <c r="P40" s="502" t="s">
        <v>1847</v>
      </c>
      <c r="Q40" s="5">
        <v>1</v>
      </c>
      <c r="R40" s="5"/>
      <c r="S40" s="5"/>
      <c r="T40" s="5"/>
      <c r="U40" s="5"/>
      <c r="V40" s="5"/>
      <c r="W40" s="5"/>
      <c r="X40" s="5"/>
      <c r="Y40" s="5"/>
      <c r="Z40" s="5"/>
    </row>
    <row r="41" spans="1:26" ht="68.25" customHeight="1">
      <c r="A41" s="134"/>
      <c r="B41" s="135"/>
      <c r="C41" s="651"/>
      <c r="D41" s="651"/>
      <c r="E41" s="827" t="s">
        <v>1476</v>
      </c>
      <c r="F41" s="654"/>
      <c r="G41" s="657"/>
      <c r="H41" s="513">
        <v>43013</v>
      </c>
      <c r="I41" s="514" t="s">
        <v>1446</v>
      </c>
      <c r="J41" s="515">
        <v>1</v>
      </c>
      <c r="K41" s="516">
        <v>2</v>
      </c>
      <c r="L41" s="517">
        <f t="shared" si="0"/>
        <v>2</v>
      </c>
      <c r="M41" s="518" t="s">
        <v>1477</v>
      </c>
      <c r="N41" s="319" t="s">
        <v>1478</v>
      </c>
      <c r="O41" s="238"/>
      <c r="P41" s="502" t="s">
        <v>1847</v>
      </c>
      <c r="Q41" s="5">
        <v>1</v>
      </c>
      <c r="R41" s="5"/>
      <c r="S41" s="5"/>
      <c r="T41" s="5"/>
      <c r="U41" s="5"/>
      <c r="V41" s="5"/>
      <c r="W41" s="5"/>
      <c r="X41" s="5"/>
      <c r="Y41" s="5"/>
      <c r="Z41" s="5"/>
    </row>
    <row r="42" spans="1:26" ht="72" customHeight="1">
      <c r="A42" s="134"/>
      <c r="B42" s="135"/>
      <c r="C42" s="652"/>
      <c r="D42" s="652"/>
      <c r="E42" s="827" t="s">
        <v>1479</v>
      </c>
      <c r="F42" s="654"/>
      <c r="G42" s="657"/>
      <c r="H42" s="521">
        <v>43211</v>
      </c>
      <c r="I42" s="522" t="s">
        <v>1446</v>
      </c>
      <c r="J42" s="515">
        <v>1</v>
      </c>
      <c r="K42" s="516">
        <v>2</v>
      </c>
      <c r="L42" s="516">
        <f t="shared" si="0"/>
        <v>2</v>
      </c>
      <c r="M42" s="518" t="s">
        <v>1480</v>
      </c>
      <c r="N42" s="319" t="s">
        <v>1481</v>
      </c>
      <c r="O42" s="238"/>
      <c r="P42" s="502" t="s">
        <v>1847</v>
      </c>
      <c r="Q42" s="5">
        <v>1</v>
      </c>
      <c r="R42" s="5"/>
      <c r="S42" s="5"/>
      <c r="T42" s="5"/>
      <c r="U42" s="5"/>
      <c r="V42" s="5"/>
      <c r="W42" s="5"/>
      <c r="X42" s="5"/>
      <c r="Y42" s="5"/>
      <c r="Z42" s="5"/>
    </row>
    <row r="43" spans="1:26" ht="72" customHeight="1">
      <c r="A43" s="134"/>
      <c r="B43" s="135"/>
      <c r="C43" s="125"/>
      <c r="D43" s="382"/>
      <c r="E43" s="827" t="s">
        <v>1482</v>
      </c>
      <c r="F43" s="654"/>
      <c r="G43" s="657"/>
      <c r="H43" s="521">
        <v>43318</v>
      </c>
      <c r="I43" s="522" t="s">
        <v>1446</v>
      </c>
      <c r="J43" s="515">
        <v>1</v>
      </c>
      <c r="K43" s="516">
        <v>2</v>
      </c>
      <c r="L43" s="516">
        <f t="shared" si="0"/>
        <v>2</v>
      </c>
      <c r="M43" s="518" t="s">
        <v>1483</v>
      </c>
      <c r="N43" s="319" t="s">
        <v>1484</v>
      </c>
      <c r="O43" s="238"/>
      <c r="P43" s="502" t="s">
        <v>1847</v>
      </c>
      <c r="Q43" s="5">
        <v>1</v>
      </c>
      <c r="R43" s="5"/>
      <c r="S43" s="5"/>
      <c r="T43" s="5"/>
      <c r="U43" s="5"/>
      <c r="V43" s="5"/>
      <c r="W43" s="5"/>
      <c r="X43" s="5"/>
      <c r="Y43" s="5"/>
      <c r="Z43" s="5"/>
    </row>
    <row r="44" spans="1:26" ht="72" customHeight="1">
      <c r="A44" s="134"/>
      <c r="B44" s="135"/>
      <c r="C44" s="125"/>
      <c r="D44" s="382"/>
      <c r="E44" s="827" t="s">
        <v>1485</v>
      </c>
      <c r="F44" s="654"/>
      <c r="G44" s="657"/>
      <c r="H44" s="521">
        <v>43438</v>
      </c>
      <c r="I44" s="522" t="s">
        <v>1446</v>
      </c>
      <c r="J44" s="515">
        <v>1</v>
      </c>
      <c r="K44" s="516">
        <v>2</v>
      </c>
      <c r="L44" s="516">
        <f t="shared" si="0"/>
        <v>2</v>
      </c>
      <c r="M44" s="518" t="s">
        <v>1486</v>
      </c>
      <c r="N44" s="319" t="s">
        <v>1487</v>
      </c>
      <c r="O44" s="238"/>
      <c r="P44" s="502" t="s">
        <v>1848</v>
      </c>
      <c r="Q44" s="5">
        <v>1</v>
      </c>
      <c r="R44" s="5"/>
      <c r="S44" s="5"/>
      <c r="T44" s="5"/>
      <c r="U44" s="5"/>
      <c r="V44" s="5"/>
      <c r="W44" s="5"/>
      <c r="X44" s="5"/>
      <c r="Y44" s="5"/>
      <c r="Z44" s="5"/>
    </row>
    <row r="45" spans="1:26" ht="72" customHeight="1">
      <c r="A45" s="134"/>
      <c r="B45" s="135"/>
      <c r="C45" s="125"/>
      <c r="D45" s="382"/>
      <c r="E45" s="827" t="s">
        <v>1488</v>
      </c>
      <c r="F45" s="654"/>
      <c r="G45" s="657"/>
      <c r="H45" s="521">
        <v>43526</v>
      </c>
      <c r="I45" s="522" t="s">
        <v>1446</v>
      </c>
      <c r="J45" s="515">
        <v>1</v>
      </c>
      <c r="K45" s="516">
        <v>2</v>
      </c>
      <c r="L45" s="516">
        <f t="shared" si="0"/>
        <v>2</v>
      </c>
      <c r="M45" s="518" t="s">
        <v>1489</v>
      </c>
      <c r="N45" s="319" t="s">
        <v>1490</v>
      </c>
      <c r="O45" s="238"/>
      <c r="P45" s="502" t="s">
        <v>1847</v>
      </c>
      <c r="Q45" s="5">
        <v>1</v>
      </c>
      <c r="R45" s="5"/>
      <c r="S45" s="5"/>
      <c r="T45" s="5"/>
      <c r="U45" s="5"/>
      <c r="V45" s="5"/>
      <c r="W45" s="5"/>
      <c r="X45" s="5"/>
      <c r="Y45" s="5"/>
      <c r="Z45" s="5"/>
    </row>
    <row r="46" spans="1:26" ht="72" customHeight="1">
      <c r="A46" s="134"/>
      <c r="B46" s="135"/>
      <c r="C46" s="125"/>
      <c r="D46" s="382"/>
      <c r="E46" s="827" t="s">
        <v>1491</v>
      </c>
      <c r="F46" s="654"/>
      <c r="G46" s="657"/>
      <c r="H46" s="521">
        <v>43720</v>
      </c>
      <c r="I46" s="522" t="s">
        <v>1446</v>
      </c>
      <c r="J46" s="515">
        <v>1</v>
      </c>
      <c r="K46" s="516">
        <v>2</v>
      </c>
      <c r="L46" s="516">
        <f t="shared" si="0"/>
        <v>2</v>
      </c>
      <c r="M46" s="518" t="s">
        <v>1492</v>
      </c>
      <c r="N46" s="319" t="s">
        <v>1493</v>
      </c>
      <c r="O46" s="238"/>
      <c r="P46" s="502" t="s">
        <v>1849</v>
      </c>
      <c r="Q46" s="5">
        <v>1</v>
      </c>
      <c r="R46" s="5"/>
      <c r="S46" s="5"/>
      <c r="T46" s="5"/>
      <c r="U46" s="5"/>
      <c r="V46" s="5"/>
      <c r="W46" s="5"/>
      <c r="X46" s="5"/>
      <c r="Y46" s="5"/>
      <c r="Z46" s="5"/>
    </row>
    <row r="47" spans="1:26" ht="72" customHeight="1">
      <c r="A47" s="134"/>
      <c r="B47" s="135"/>
      <c r="C47" s="125"/>
      <c r="D47" s="382"/>
      <c r="E47" s="827" t="s">
        <v>1494</v>
      </c>
      <c r="F47" s="654"/>
      <c r="G47" s="657"/>
      <c r="H47" s="521">
        <v>43913</v>
      </c>
      <c r="I47" s="522" t="s">
        <v>1446</v>
      </c>
      <c r="J47" s="515">
        <v>1</v>
      </c>
      <c r="K47" s="516">
        <v>2</v>
      </c>
      <c r="L47" s="516">
        <f t="shared" si="0"/>
        <v>2</v>
      </c>
      <c r="M47" s="518" t="s">
        <v>1495</v>
      </c>
      <c r="N47" s="319" t="s">
        <v>1496</v>
      </c>
      <c r="O47" s="238"/>
      <c r="P47" s="645" t="s">
        <v>1846</v>
      </c>
      <c r="Q47" s="5">
        <v>1</v>
      </c>
      <c r="R47" s="5"/>
      <c r="S47" s="5"/>
      <c r="T47" s="5"/>
      <c r="U47" s="5"/>
      <c r="V47" s="5"/>
      <c r="W47" s="5"/>
      <c r="X47" s="5"/>
      <c r="Y47" s="5"/>
      <c r="Z47" s="5"/>
    </row>
    <row r="48" spans="1:26" ht="72" customHeight="1">
      <c r="A48" s="134"/>
      <c r="B48" s="135"/>
      <c r="C48" s="125"/>
      <c r="D48" s="382"/>
      <c r="E48" s="827" t="s">
        <v>1497</v>
      </c>
      <c r="F48" s="654"/>
      <c r="G48" s="657"/>
      <c r="H48" s="521">
        <v>44014</v>
      </c>
      <c r="I48" s="522" t="s">
        <v>1446</v>
      </c>
      <c r="J48" s="515">
        <v>1</v>
      </c>
      <c r="K48" s="516">
        <v>2</v>
      </c>
      <c r="L48" s="516">
        <f t="shared" si="0"/>
        <v>2</v>
      </c>
      <c r="M48" s="518" t="s">
        <v>1498</v>
      </c>
      <c r="N48" s="523" t="s">
        <v>1499</v>
      </c>
      <c r="O48" s="238"/>
      <c r="P48" s="502" t="s">
        <v>1847</v>
      </c>
      <c r="Q48" s="5">
        <v>1</v>
      </c>
      <c r="R48" s="5"/>
      <c r="S48" s="5"/>
      <c r="T48" s="5"/>
      <c r="U48" s="5"/>
      <c r="V48" s="5"/>
      <c r="W48" s="5"/>
      <c r="X48" s="5"/>
      <c r="Y48" s="5"/>
      <c r="Z48" s="5"/>
    </row>
    <row r="49" spans="1:26" ht="72" customHeight="1">
      <c r="A49" s="134"/>
      <c r="B49" s="135"/>
      <c r="C49" s="125"/>
      <c r="D49" s="382"/>
      <c r="E49" s="827" t="s">
        <v>1500</v>
      </c>
      <c r="F49" s="654"/>
      <c r="G49" s="657"/>
      <c r="H49" s="521">
        <v>44289</v>
      </c>
      <c r="I49" s="522" t="s">
        <v>1446</v>
      </c>
      <c r="J49" s="515">
        <v>1</v>
      </c>
      <c r="K49" s="516">
        <v>2</v>
      </c>
      <c r="L49" s="516">
        <f t="shared" si="0"/>
        <v>2</v>
      </c>
      <c r="M49" s="518" t="s">
        <v>1501</v>
      </c>
      <c r="N49" s="523" t="s">
        <v>1502</v>
      </c>
      <c r="O49" s="238"/>
      <c r="P49" s="502" t="s">
        <v>1847</v>
      </c>
      <c r="Q49" s="5">
        <v>1</v>
      </c>
      <c r="R49" s="5"/>
      <c r="S49" s="5"/>
      <c r="T49" s="5"/>
      <c r="U49" s="5"/>
      <c r="V49" s="5"/>
      <c r="W49" s="5"/>
      <c r="X49" s="5"/>
      <c r="Y49" s="5"/>
      <c r="Z49" s="5"/>
    </row>
    <row r="50" spans="1:26" ht="72" customHeight="1">
      <c r="A50" s="134"/>
      <c r="B50" s="135"/>
      <c r="C50" s="125"/>
      <c r="D50" s="382"/>
      <c r="E50" s="827" t="s">
        <v>1503</v>
      </c>
      <c r="F50" s="654"/>
      <c r="G50" s="657"/>
      <c r="H50" s="521">
        <v>44369</v>
      </c>
      <c r="I50" s="522" t="s">
        <v>1446</v>
      </c>
      <c r="J50" s="515">
        <v>1</v>
      </c>
      <c r="K50" s="516">
        <v>2</v>
      </c>
      <c r="L50" s="516">
        <f t="shared" si="0"/>
        <v>2</v>
      </c>
      <c r="M50" s="518" t="s">
        <v>1504</v>
      </c>
      <c r="N50" s="523" t="s">
        <v>1505</v>
      </c>
      <c r="O50" s="238"/>
      <c r="P50" s="502" t="s">
        <v>1847</v>
      </c>
      <c r="Q50" s="5">
        <v>1</v>
      </c>
      <c r="R50" s="5"/>
      <c r="S50" s="5"/>
      <c r="T50" s="5"/>
      <c r="U50" s="5"/>
      <c r="V50" s="5"/>
      <c r="W50" s="5"/>
      <c r="X50" s="5"/>
      <c r="Y50" s="5"/>
      <c r="Z50" s="5"/>
    </row>
    <row r="51" spans="1:26" ht="42.75" customHeight="1">
      <c r="A51" s="134"/>
      <c r="B51" s="135"/>
      <c r="C51" s="19" t="s">
        <v>241</v>
      </c>
      <c r="D51" s="709" t="s">
        <v>1506</v>
      </c>
      <c r="E51" s="691"/>
      <c r="F51" s="691"/>
      <c r="G51" s="671"/>
      <c r="H51" s="161"/>
      <c r="I51" s="27"/>
      <c r="J51" s="108"/>
      <c r="K51" s="51"/>
      <c r="L51" s="67">
        <v>0</v>
      </c>
      <c r="M51" s="524"/>
      <c r="N51" s="501"/>
      <c r="O51" s="238"/>
      <c r="P51" s="238"/>
      <c r="Q51" s="5">
        <f>SUM(Q32:Q50)</f>
        <v>19</v>
      </c>
      <c r="R51" s="5"/>
      <c r="S51" s="5"/>
      <c r="T51" s="5"/>
      <c r="U51" s="5"/>
      <c r="V51" s="5"/>
      <c r="W51" s="5"/>
      <c r="X51" s="5"/>
      <c r="Y51" s="5"/>
      <c r="Z51" s="5"/>
    </row>
    <row r="52" spans="1:26" ht="27.75" customHeight="1">
      <c r="A52" s="134"/>
      <c r="B52" s="135"/>
      <c r="C52" s="160"/>
      <c r="D52" s="27" t="s">
        <v>237</v>
      </c>
      <c r="E52" s="41" t="s">
        <v>1440</v>
      </c>
      <c r="F52" s="72"/>
      <c r="G52" s="511"/>
      <c r="H52" s="161"/>
      <c r="I52" s="27"/>
      <c r="J52" s="108"/>
      <c r="K52" s="51"/>
      <c r="L52" s="11">
        <v>0</v>
      </c>
      <c r="M52" s="164"/>
      <c r="N52" s="501"/>
      <c r="O52" s="238"/>
      <c r="P52" s="502" t="s">
        <v>1438</v>
      </c>
      <c r="Q52" s="5"/>
      <c r="R52" s="5"/>
      <c r="S52" s="5"/>
      <c r="T52" s="5"/>
      <c r="U52" s="5"/>
      <c r="V52" s="5"/>
      <c r="W52" s="5"/>
      <c r="X52" s="5"/>
      <c r="Y52" s="5"/>
      <c r="Z52" s="5"/>
    </row>
    <row r="53" spans="1:26" ht="27" customHeight="1">
      <c r="A53" s="134"/>
      <c r="B53" s="135"/>
      <c r="C53" s="160"/>
      <c r="D53" s="27" t="s">
        <v>243</v>
      </c>
      <c r="E53" s="166" t="s">
        <v>1442</v>
      </c>
      <c r="F53" s="111"/>
      <c r="G53" s="512"/>
      <c r="H53" s="161"/>
      <c r="I53" s="27"/>
      <c r="J53" s="108"/>
      <c r="K53" s="51"/>
      <c r="L53" s="11">
        <v>0</v>
      </c>
      <c r="M53" s="164"/>
      <c r="N53" s="501"/>
      <c r="O53" s="238"/>
      <c r="P53" s="502" t="s">
        <v>1444</v>
      </c>
      <c r="Q53" s="5"/>
      <c r="R53" s="5"/>
      <c r="S53" s="5"/>
      <c r="T53" s="5"/>
      <c r="U53" s="5"/>
      <c r="V53" s="5"/>
      <c r="W53" s="5"/>
      <c r="X53" s="5"/>
      <c r="Y53" s="5"/>
      <c r="Z53" s="5"/>
    </row>
    <row r="54" spans="1:26" ht="24.75" customHeight="1">
      <c r="A54" s="134"/>
      <c r="B54" s="135"/>
      <c r="C54" s="165"/>
      <c r="D54" s="125" t="s">
        <v>247</v>
      </c>
      <c r="E54" s="41" t="s">
        <v>1443</v>
      </c>
      <c r="F54" s="111"/>
      <c r="G54" s="512"/>
      <c r="H54" s="161"/>
      <c r="I54" s="27"/>
      <c r="J54" s="108"/>
      <c r="K54" s="51"/>
      <c r="L54" s="11">
        <v>0</v>
      </c>
      <c r="M54" s="164"/>
      <c r="N54" s="501"/>
      <c r="O54" s="238"/>
      <c r="P54" s="502" t="s">
        <v>1507</v>
      </c>
      <c r="Q54" s="5"/>
      <c r="R54" s="5"/>
      <c r="S54" s="5"/>
      <c r="T54" s="5"/>
      <c r="U54" s="5"/>
      <c r="V54" s="5"/>
      <c r="W54" s="5"/>
      <c r="X54" s="5"/>
      <c r="Y54" s="5"/>
      <c r="Z54" s="5"/>
    </row>
    <row r="55" spans="1:26" ht="24.75" customHeight="1">
      <c r="A55" s="134"/>
      <c r="B55" s="135"/>
      <c r="C55" s="165"/>
      <c r="D55" s="125" t="s">
        <v>247</v>
      </c>
      <c r="E55" s="41" t="s">
        <v>1508</v>
      </c>
      <c r="F55" s="111"/>
      <c r="G55" s="512"/>
      <c r="H55" s="161"/>
      <c r="I55" s="27"/>
      <c r="J55" s="108"/>
      <c r="K55" s="51"/>
      <c r="L55" s="11">
        <v>0</v>
      </c>
      <c r="M55" s="164"/>
      <c r="N55" s="501"/>
      <c r="O55" s="238"/>
      <c r="P55" s="502" t="s">
        <v>1507</v>
      </c>
      <c r="Q55" s="5"/>
      <c r="R55" s="5"/>
      <c r="S55" s="5"/>
      <c r="T55" s="5"/>
      <c r="U55" s="5"/>
      <c r="V55" s="5"/>
      <c r="W55" s="5"/>
      <c r="X55" s="5"/>
      <c r="Y55" s="5"/>
      <c r="Z55" s="5"/>
    </row>
    <row r="56" spans="1:26" ht="26.25" customHeight="1">
      <c r="A56" s="134"/>
      <c r="B56" s="135"/>
      <c r="C56" s="165"/>
      <c r="D56" s="27">
        <v>1</v>
      </c>
      <c r="E56" s="678" t="s">
        <v>1509</v>
      </c>
      <c r="F56" s="654"/>
      <c r="G56" s="657"/>
      <c r="H56" s="161"/>
      <c r="I56" s="27" t="s">
        <v>827</v>
      </c>
      <c r="J56" s="108"/>
      <c r="K56" s="11"/>
      <c r="L56" s="11">
        <f t="shared" ref="L56:L58" si="1">SUM(J56*K56)</f>
        <v>0</v>
      </c>
      <c r="M56" s="27" t="s">
        <v>1510</v>
      </c>
      <c r="N56" s="525"/>
      <c r="O56" s="323"/>
      <c r="P56" s="323"/>
      <c r="Q56" s="5"/>
      <c r="R56" s="5"/>
      <c r="S56" s="5"/>
      <c r="T56" s="5"/>
      <c r="U56" s="5"/>
      <c r="V56" s="5"/>
      <c r="W56" s="5"/>
      <c r="X56" s="5"/>
      <c r="Y56" s="5"/>
      <c r="Z56" s="5"/>
    </row>
    <row r="57" spans="1:26" ht="37.5" customHeight="1">
      <c r="A57" s="134"/>
      <c r="B57" s="135"/>
      <c r="C57" s="165"/>
      <c r="D57" s="125">
        <v>2</v>
      </c>
      <c r="E57" s="678" t="s">
        <v>1511</v>
      </c>
      <c r="F57" s="654"/>
      <c r="G57" s="657"/>
      <c r="H57" s="161"/>
      <c r="I57" s="27" t="s">
        <v>321</v>
      </c>
      <c r="J57" s="108"/>
      <c r="K57" s="11"/>
      <c r="L57" s="11">
        <f t="shared" si="1"/>
        <v>0</v>
      </c>
      <c r="M57" s="27" t="s">
        <v>1510</v>
      </c>
      <c r="N57" s="525"/>
      <c r="O57" s="323"/>
      <c r="P57" s="323"/>
      <c r="Q57" s="5"/>
      <c r="R57" s="5"/>
      <c r="S57" s="5"/>
      <c r="T57" s="5"/>
      <c r="U57" s="5"/>
      <c r="V57" s="5"/>
      <c r="W57" s="5"/>
      <c r="X57" s="5"/>
      <c r="Y57" s="5"/>
      <c r="Z57" s="5"/>
    </row>
    <row r="58" spans="1:26" ht="40.5" customHeight="1">
      <c r="A58" s="134"/>
      <c r="B58" s="135"/>
      <c r="C58" s="165"/>
      <c r="D58" s="125">
        <v>3</v>
      </c>
      <c r="E58" s="678" t="s">
        <v>1512</v>
      </c>
      <c r="F58" s="654"/>
      <c r="G58" s="657"/>
      <c r="H58" s="161"/>
      <c r="I58" s="27" t="s">
        <v>827</v>
      </c>
      <c r="J58" s="108"/>
      <c r="K58" s="11"/>
      <c r="L58" s="11">
        <f t="shared" si="1"/>
        <v>0</v>
      </c>
      <c r="M58" s="27" t="s">
        <v>1510</v>
      </c>
      <c r="N58" s="525"/>
      <c r="O58" s="323"/>
      <c r="P58" s="323"/>
      <c r="Q58" s="5"/>
      <c r="R58" s="5"/>
      <c r="S58" s="5"/>
      <c r="T58" s="5"/>
      <c r="U58" s="5"/>
      <c r="V58" s="5"/>
      <c r="W58" s="5"/>
      <c r="X58" s="5"/>
      <c r="Y58" s="5"/>
      <c r="Z58" s="5"/>
    </row>
    <row r="59" spans="1:26" ht="19.5" customHeight="1">
      <c r="A59" s="134"/>
      <c r="B59" s="135"/>
      <c r="C59" s="165"/>
      <c r="D59" s="125"/>
      <c r="E59" s="291"/>
      <c r="F59" s="111"/>
      <c r="G59" s="512"/>
      <c r="H59" s="161"/>
      <c r="I59" s="27"/>
      <c r="J59" s="108"/>
      <c r="K59" s="51"/>
      <c r="L59" s="11"/>
      <c r="M59" s="164"/>
      <c r="N59" s="501"/>
      <c r="O59" s="238"/>
      <c r="P59" s="238"/>
      <c r="Q59" s="5"/>
      <c r="R59" s="5"/>
      <c r="S59" s="5"/>
      <c r="T59" s="5"/>
      <c r="U59" s="5"/>
      <c r="V59" s="5"/>
      <c r="W59" s="5"/>
      <c r="X59" s="5"/>
      <c r="Y59" s="5"/>
      <c r="Z59" s="5"/>
    </row>
    <row r="60" spans="1:26" ht="19.5" customHeight="1">
      <c r="A60" s="134"/>
      <c r="B60" s="125"/>
      <c r="C60" s="11">
        <v>2</v>
      </c>
      <c r="D60" s="678" t="s">
        <v>291</v>
      </c>
      <c r="E60" s="654"/>
      <c r="F60" s="654"/>
      <c r="G60" s="657"/>
      <c r="H60" s="161"/>
      <c r="I60" s="27"/>
      <c r="J60" s="108"/>
      <c r="K60" s="51"/>
      <c r="L60" s="11">
        <v>0</v>
      </c>
      <c r="M60" s="164"/>
      <c r="N60" s="501"/>
      <c r="O60" s="238"/>
      <c r="P60" s="238"/>
      <c r="Q60" s="5"/>
      <c r="R60" s="5"/>
      <c r="S60" s="5"/>
      <c r="T60" s="5"/>
      <c r="U60" s="5"/>
      <c r="V60" s="5"/>
      <c r="W60" s="5"/>
      <c r="X60" s="5"/>
      <c r="Y60" s="5"/>
      <c r="Z60" s="5"/>
    </row>
    <row r="61" spans="1:26" ht="49.5" customHeight="1">
      <c r="A61" s="134"/>
      <c r="B61" s="503">
        <v>4</v>
      </c>
      <c r="C61" s="719" t="s">
        <v>1513</v>
      </c>
      <c r="D61" s="654"/>
      <c r="E61" s="654"/>
      <c r="F61" s="654"/>
      <c r="G61" s="657"/>
      <c r="H61" s="526"/>
      <c r="I61" s="9"/>
      <c r="J61" s="239"/>
      <c r="K61" s="444"/>
      <c r="L61" s="8">
        <v>0</v>
      </c>
      <c r="M61" s="164"/>
      <c r="N61" s="501"/>
      <c r="O61" s="238"/>
      <c r="P61" s="502" t="s">
        <v>1432</v>
      </c>
      <c r="Q61" s="5"/>
      <c r="R61" s="5"/>
      <c r="S61" s="5"/>
      <c r="T61" s="5"/>
      <c r="U61" s="5"/>
      <c r="V61" s="5"/>
      <c r="W61" s="5"/>
      <c r="X61" s="5"/>
      <c r="Y61" s="5"/>
      <c r="Z61" s="5"/>
    </row>
    <row r="62" spans="1:26" ht="19.5" customHeight="1">
      <c r="A62" s="134"/>
      <c r="B62" s="135"/>
      <c r="C62" s="11">
        <v>1</v>
      </c>
      <c r="D62" s="678" t="s">
        <v>1514</v>
      </c>
      <c r="E62" s="654"/>
      <c r="F62" s="654"/>
      <c r="G62" s="657"/>
      <c r="H62" s="161"/>
      <c r="I62" s="27"/>
      <c r="J62" s="108"/>
      <c r="K62" s="51"/>
      <c r="L62" s="11">
        <v>0</v>
      </c>
      <c r="M62" s="164"/>
      <c r="N62" s="501"/>
      <c r="O62" s="238"/>
      <c r="P62" s="502" t="s">
        <v>1515</v>
      </c>
      <c r="Q62" s="5"/>
      <c r="R62" s="5"/>
      <c r="S62" s="5"/>
      <c r="T62" s="5"/>
      <c r="U62" s="5"/>
      <c r="V62" s="5"/>
      <c r="W62" s="5"/>
      <c r="X62" s="5"/>
      <c r="Y62" s="5"/>
      <c r="Z62" s="5"/>
    </row>
    <row r="63" spans="1:26" ht="31.5" customHeight="1">
      <c r="A63" s="134"/>
      <c r="B63" s="135"/>
      <c r="C63" s="11">
        <v>2</v>
      </c>
      <c r="D63" s="678" t="s">
        <v>1516</v>
      </c>
      <c r="E63" s="654"/>
      <c r="F63" s="654"/>
      <c r="G63" s="657"/>
      <c r="H63" s="161"/>
      <c r="I63" s="27"/>
      <c r="J63" s="108"/>
      <c r="K63" s="51"/>
      <c r="L63" s="11">
        <v>0</v>
      </c>
      <c r="M63" s="164"/>
      <c r="N63" s="501"/>
      <c r="O63" s="238"/>
      <c r="P63" s="502" t="s">
        <v>1507</v>
      </c>
      <c r="Q63" s="5"/>
      <c r="R63" s="5"/>
      <c r="S63" s="5"/>
      <c r="T63" s="5"/>
      <c r="U63" s="5"/>
      <c r="V63" s="5"/>
      <c r="W63" s="5"/>
      <c r="X63" s="5"/>
      <c r="Y63" s="5"/>
      <c r="Z63" s="5"/>
    </row>
    <row r="64" spans="1:26" ht="19.5" customHeight="1">
      <c r="A64" s="134"/>
      <c r="B64" s="159"/>
      <c r="C64" s="159">
        <v>3</v>
      </c>
      <c r="D64" s="718" t="s">
        <v>1517</v>
      </c>
      <c r="E64" s="691"/>
      <c r="F64" s="691"/>
      <c r="G64" s="671"/>
      <c r="H64" s="527"/>
      <c r="I64" s="125"/>
      <c r="J64" s="148"/>
      <c r="K64" s="113"/>
      <c r="L64" s="159">
        <v>0</v>
      </c>
      <c r="M64" s="524"/>
      <c r="N64" s="528"/>
      <c r="O64" s="300"/>
      <c r="P64" s="502" t="s">
        <v>1518</v>
      </c>
      <c r="Q64" s="5"/>
      <c r="R64" s="5"/>
      <c r="S64" s="5"/>
      <c r="T64" s="5"/>
      <c r="U64" s="5"/>
      <c r="V64" s="5"/>
      <c r="W64" s="5"/>
      <c r="X64" s="5"/>
      <c r="Y64" s="5"/>
      <c r="Z64" s="5"/>
    </row>
    <row r="65" spans="1:26" ht="19.5" customHeight="1">
      <c r="A65" s="134"/>
      <c r="B65" s="114">
        <v>5</v>
      </c>
      <c r="C65" s="737" t="s">
        <v>1519</v>
      </c>
      <c r="D65" s="691"/>
      <c r="E65" s="691"/>
      <c r="F65" s="691"/>
      <c r="G65" s="671"/>
      <c r="H65" s="147"/>
      <c r="I65" s="125"/>
      <c r="J65" s="148"/>
      <c r="K65" s="113"/>
      <c r="L65" s="8">
        <v>0</v>
      </c>
      <c r="M65" s="524"/>
      <c r="N65" s="528"/>
      <c r="O65" s="300"/>
      <c r="P65" s="502" t="s">
        <v>1432</v>
      </c>
      <c r="Q65" s="5"/>
      <c r="R65" s="5"/>
      <c r="S65" s="5"/>
      <c r="T65" s="5"/>
      <c r="U65" s="5"/>
      <c r="V65" s="5"/>
      <c r="W65" s="5"/>
      <c r="X65" s="5"/>
      <c r="Y65" s="5"/>
      <c r="Z65" s="5"/>
    </row>
    <row r="66" spans="1:26" ht="36" customHeight="1">
      <c r="A66" s="134"/>
      <c r="B66" s="159"/>
      <c r="C66" s="14"/>
      <c r="D66" s="678" t="s">
        <v>1520</v>
      </c>
      <c r="E66" s="654"/>
      <c r="F66" s="654"/>
      <c r="G66" s="657"/>
      <c r="H66" s="167"/>
      <c r="I66" s="27"/>
      <c r="J66" s="108"/>
      <c r="K66" s="51"/>
      <c r="L66" s="11">
        <v>0</v>
      </c>
      <c r="M66" s="164"/>
      <c r="N66" s="501"/>
      <c r="O66" s="238"/>
      <c r="P66" s="502" t="s">
        <v>1438</v>
      </c>
      <c r="Q66" s="5"/>
      <c r="R66" s="5"/>
      <c r="S66" s="5"/>
      <c r="T66" s="5"/>
      <c r="U66" s="5"/>
      <c r="V66" s="5"/>
      <c r="W66" s="5"/>
      <c r="X66" s="5"/>
      <c r="Y66" s="5"/>
      <c r="Z66" s="5"/>
    </row>
    <row r="67" spans="1:26" ht="33.75" customHeight="1">
      <c r="A67" s="134"/>
      <c r="B67" s="529">
        <v>6</v>
      </c>
      <c r="C67" s="829" t="s">
        <v>1521</v>
      </c>
      <c r="D67" s="735"/>
      <c r="E67" s="735"/>
      <c r="F67" s="735"/>
      <c r="G67" s="736"/>
      <c r="H67" s="530"/>
      <c r="I67" s="531"/>
      <c r="J67" s="532"/>
      <c r="K67" s="533"/>
      <c r="L67" s="534">
        <v>0</v>
      </c>
      <c r="M67" s="535"/>
      <c r="N67" s="528"/>
      <c r="O67" s="300"/>
      <c r="P67" s="502" t="s">
        <v>1432</v>
      </c>
      <c r="Q67" s="5"/>
      <c r="R67" s="5"/>
      <c r="S67" s="5"/>
      <c r="T67" s="5"/>
      <c r="U67" s="5"/>
      <c r="V67" s="5"/>
      <c r="W67" s="5"/>
      <c r="X67" s="5"/>
      <c r="Y67" s="5"/>
      <c r="Z67" s="5"/>
    </row>
    <row r="68" spans="1:26" ht="97.5" customHeight="1">
      <c r="A68" s="134"/>
      <c r="B68" s="536"/>
      <c r="C68" s="537"/>
      <c r="D68" s="830" t="s">
        <v>1522</v>
      </c>
      <c r="E68" s="654"/>
      <c r="F68" s="654"/>
      <c r="G68" s="657"/>
      <c r="H68" s="538"/>
      <c r="I68" s="539"/>
      <c r="J68" s="540"/>
      <c r="K68" s="541"/>
      <c r="L68" s="542">
        <v>0</v>
      </c>
      <c r="M68" s="543"/>
      <c r="N68" s="501"/>
      <c r="O68" s="238"/>
      <c r="P68" s="502" t="s">
        <v>1435</v>
      </c>
      <c r="Q68" s="5"/>
      <c r="R68" s="5"/>
      <c r="S68" s="5"/>
      <c r="T68" s="5"/>
      <c r="U68" s="5"/>
      <c r="V68" s="5"/>
      <c r="W68" s="5"/>
      <c r="X68" s="5"/>
      <c r="Y68" s="5"/>
      <c r="Z68" s="5"/>
    </row>
    <row r="69" spans="1:26" ht="31.5" customHeight="1">
      <c r="A69" s="134"/>
      <c r="B69" s="529">
        <v>7</v>
      </c>
      <c r="C69" s="829" t="s">
        <v>1523</v>
      </c>
      <c r="D69" s="735"/>
      <c r="E69" s="735"/>
      <c r="F69" s="735"/>
      <c r="G69" s="736"/>
      <c r="H69" s="530"/>
      <c r="I69" s="531"/>
      <c r="J69" s="532"/>
      <c r="K69" s="533"/>
      <c r="L69" s="534">
        <v>0</v>
      </c>
      <c r="M69" s="535"/>
      <c r="N69" s="528"/>
      <c r="O69" s="300"/>
      <c r="P69" s="502" t="s">
        <v>1432</v>
      </c>
      <c r="Q69" s="5"/>
      <c r="R69" s="5"/>
      <c r="S69" s="5"/>
      <c r="T69" s="5"/>
      <c r="U69" s="5"/>
      <c r="V69" s="5"/>
      <c r="W69" s="5"/>
      <c r="X69" s="5"/>
      <c r="Y69" s="5"/>
      <c r="Z69" s="5"/>
    </row>
    <row r="70" spans="1:26" ht="36" customHeight="1">
      <c r="A70" s="134"/>
      <c r="B70" s="544"/>
      <c r="C70" s="538" t="s">
        <v>310</v>
      </c>
      <c r="D70" s="830" t="s">
        <v>1524</v>
      </c>
      <c r="E70" s="654"/>
      <c r="F70" s="654"/>
      <c r="G70" s="657"/>
      <c r="H70" s="538"/>
      <c r="I70" s="539"/>
      <c r="J70" s="540"/>
      <c r="K70" s="541"/>
      <c r="L70" s="542">
        <v>0</v>
      </c>
      <c r="M70" s="543"/>
      <c r="N70" s="501"/>
      <c r="O70" s="238"/>
      <c r="P70" s="502" t="s">
        <v>1507</v>
      </c>
      <c r="Q70" s="5"/>
      <c r="R70" s="5"/>
      <c r="S70" s="5"/>
      <c r="T70" s="5"/>
      <c r="U70" s="5"/>
      <c r="V70" s="5"/>
      <c r="W70" s="5"/>
      <c r="X70" s="5"/>
      <c r="Y70" s="5"/>
      <c r="Z70" s="5"/>
    </row>
    <row r="71" spans="1:26" ht="36" customHeight="1">
      <c r="A71" s="134"/>
      <c r="B71" s="544"/>
      <c r="C71" s="538" t="s">
        <v>289</v>
      </c>
      <c r="D71" s="830" t="s">
        <v>1525</v>
      </c>
      <c r="E71" s="654"/>
      <c r="F71" s="654"/>
      <c r="G71" s="657"/>
      <c r="H71" s="538"/>
      <c r="I71" s="539"/>
      <c r="J71" s="540"/>
      <c r="K71" s="541"/>
      <c r="L71" s="542">
        <v>0</v>
      </c>
      <c r="M71" s="543"/>
      <c r="N71" s="501"/>
      <c r="O71" s="238"/>
      <c r="P71" s="502" t="s">
        <v>1518</v>
      </c>
      <c r="Q71" s="5"/>
      <c r="R71" s="5"/>
      <c r="S71" s="5"/>
      <c r="T71" s="5"/>
      <c r="U71" s="5"/>
      <c r="V71" s="5"/>
      <c r="W71" s="5"/>
      <c r="X71" s="5"/>
      <c r="Y71" s="5"/>
      <c r="Z71" s="5"/>
    </row>
    <row r="72" spans="1:26" ht="24.75" customHeight="1">
      <c r="A72" s="717" t="s">
        <v>894</v>
      </c>
      <c r="B72" s="654"/>
      <c r="C72" s="654"/>
      <c r="D72" s="654"/>
      <c r="E72" s="654"/>
      <c r="F72" s="654"/>
      <c r="G72" s="654"/>
      <c r="H72" s="654"/>
      <c r="I72" s="654"/>
      <c r="J72" s="657"/>
      <c r="K72" s="545"/>
      <c r="L72" s="508">
        <f>L22</f>
        <v>38</v>
      </c>
      <c r="M72" s="51"/>
      <c r="N72" s="57"/>
      <c r="O72" s="238">
        <f>SUM(O22:O66)</f>
        <v>0</v>
      </c>
      <c r="P72" s="238"/>
      <c r="Q72" s="5"/>
      <c r="R72" s="5"/>
      <c r="S72" s="5"/>
      <c r="T72" s="5"/>
      <c r="U72" s="5"/>
      <c r="V72" s="5"/>
      <c r="W72" s="5"/>
      <c r="X72" s="5"/>
      <c r="Y72" s="5"/>
      <c r="Z72" s="5"/>
    </row>
    <row r="73" spans="1:26" ht="15" customHeight="1">
      <c r="A73" s="1"/>
      <c r="B73" s="1"/>
      <c r="C73" s="6"/>
      <c r="D73" s="6"/>
      <c r="E73" s="6"/>
      <c r="F73" s="6"/>
      <c r="G73" s="6"/>
      <c r="H73" s="6"/>
      <c r="I73" s="6"/>
      <c r="J73" s="6"/>
      <c r="K73" s="499"/>
      <c r="L73" s="499"/>
      <c r="M73" s="1"/>
      <c r="N73" s="31"/>
      <c r="O73" s="6"/>
      <c r="P73" s="6"/>
      <c r="Q73" s="5"/>
      <c r="R73" s="5"/>
      <c r="S73" s="5"/>
      <c r="T73" s="5"/>
      <c r="U73" s="5"/>
      <c r="V73" s="5"/>
      <c r="W73" s="5"/>
      <c r="X73" s="5"/>
      <c r="Y73" s="5"/>
      <c r="Z73" s="5"/>
    </row>
    <row r="74" spans="1:26" ht="15" customHeight="1">
      <c r="A74" s="1" t="s">
        <v>895</v>
      </c>
      <c r="B74" s="1"/>
      <c r="C74" s="31"/>
      <c r="D74" s="31"/>
      <c r="E74" s="31"/>
      <c r="F74" s="1"/>
      <c r="G74" s="1"/>
      <c r="H74" s="31"/>
      <c r="I74" s="92"/>
      <c r="J74" s="31"/>
      <c r="K74" s="31"/>
      <c r="L74" s="31"/>
      <c r="M74" s="1"/>
      <c r="N74" s="31"/>
      <c r="O74" s="6"/>
      <c r="P74" s="6"/>
      <c r="Q74" s="5"/>
      <c r="R74" s="5"/>
      <c r="S74" s="5"/>
      <c r="T74" s="5"/>
      <c r="U74" s="5"/>
      <c r="V74" s="5"/>
      <c r="W74" s="5"/>
      <c r="X74" s="5"/>
      <c r="Y74" s="5"/>
      <c r="Z74" s="5"/>
    </row>
    <row r="75" spans="1:26" ht="15" customHeight="1">
      <c r="A75" s="1"/>
      <c r="B75" s="1"/>
      <c r="C75" s="31"/>
      <c r="D75" s="31"/>
      <c r="E75" s="31"/>
      <c r="F75" s="1"/>
      <c r="G75" s="1"/>
      <c r="H75" s="1"/>
      <c r="I75" s="92"/>
      <c r="J75" s="1"/>
      <c r="K75" s="31"/>
      <c r="L75" s="31"/>
      <c r="M75" s="1"/>
      <c r="N75" s="31"/>
      <c r="O75" s="6"/>
      <c r="P75" s="6"/>
      <c r="Q75" s="5"/>
      <c r="R75" s="5"/>
      <c r="S75" s="5"/>
      <c r="T75" s="5"/>
      <c r="U75" s="5"/>
      <c r="V75" s="5"/>
      <c r="W75" s="5"/>
      <c r="X75" s="5"/>
      <c r="Y75" s="5"/>
      <c r="Z75" s="5"/>
    </row>
    <row r="76" spans="1:26" ht="15" customHeight="1">
      <c r="A76" s="1"/>
      <c r="B76" s="1"/>
      <c r="C76" s="31"/>
      <c r="D76" s="31"/>
      <c r="E76" s="31"/>
      <c r="F76" s="1"/>
      <c r="G76" s="1"/>
      <c r="H76" s="1"/>
      <c r="I76" s="434"/>
      <c r="J76" s="3" t="s">
        <v>344</v>
      </c>
      <c r="K76" s="31"/>
      <c r="L76" s="31"/>
      <c r="M76" s="1"/>
      <c r="N76" s="31"/>
      <c r="O76" s="6"/>
      <c r="P76" s="6"/>
      <c r="Q76" s="5"/>
      <c r="R76" s="5"/>
      <c r="S76" s="5"/>
      <c r="T76" s="5"/>
      <c r="U76" s="5"/>
      <c r="V76" s="5"/>
      <c r="W76" s="5"/>
      <c r="X76" s="5"/>
      <c r="Y76" s="5"/>
      <c r="Z76" s="5"/>
    </row>
    <row r="77" spans="1:26" ht="15" customHeight="1">
      <c r="A77" s="1"/>
      <c r="B77" s="1"/>
      <c r="C77" s="31"/>
      <c r="D77" s="31"/>
      <c r="E77" s="31"/>
      <c r="F77" s="1"/>
      <c r="G77" s="1"/>
      <c r="H77" s="1"/>
      <c r="I77" s="434"/>
      <c r="J77" s="3" t="str">
        <f>DUPAK!I246</f>
        <v>Ketua Jurusan Fisika</v>
      </c>
      <c r="K77" s="90"/>
      <c r="L77" s="89"/>
      <c r="M77" s="90"/>
      <c r="N77" s="89"/>
      <c r="O77" s="6"/>
      <c r="P77" s="6"/>
      <c r="Q77" s="5"/>
      <c r="R77" s="5"/>
      <c r="S77" s="5"/>
      <c r="T77" s="5"/>
      <c r="U77" s="5"/>
      <c r="V77" s="5"/>
      <c r="W77" s="5"/>
      <c r="X77" s="5"/>
      <c r="Y77" s="5"/>
      <c r="Z77" s="5"/>
    </row>
    <row r="78" spans="1:26" ht="15" customHeight="1">
      <c r="A78" s="1"/>
      <c r="B78" s="1"/>
      <c r="C78" s="31"/>
      <c r="D78" s="31"/>
      <c r="E78" s="31"/>
      <c r="F78" s="1"/>
      <c r="G78" s="1"/>
      <c r="H78" s="1"/>
      <c r="I78" s="434"/>
      <c r="J78" s="3" t="str">
        <f>DUPAK!H247</f>
        <v>Fakultas Matematika dan Ilmu Pengetahuan Alam</v>
      </c>
      <c r="K78" s="31"/>
      <c r="L78" s="31"/>
      <c r="M78" s="1"/>
      <c r="N78" s="31"/>
      <c r="O78" s="6"/>
      <c r="P78" s="6"/>
      <c r="Q78" s="5"/>
      <c r="R78" s="5"/>
      <c r="S78" s="5"/>
      <c r="T78" s="5"/>
      <c r="U78" s="5"/>
      <c r="V78" s="5"/>
      <c r="W78" s="5"/>
      <c r="X78" s="5"/>
      <c r="Y78" s="5"/>
      <c r="Z78" s="5"/>
    </row>
    <row r="79" spans="1:26" ht="15" customHeight="1">
      <c r="A79" s="1"/>
      <c r="B79" s="1"/>
      <c r="C79" s="31"/>
      <c r="D79" s="31"/>
      <c r="E79" s="31"/>
      <c r="F79" s="1"/>
      <c r="G79" s="1"/>
      <c r="H79" s="1"/>
      <c r="I79" s="434"/>
      <c r="J79" s="5"/>
      <c r="K79" s="31"/>
      <c r="L79" s="31"/>
      <c r="M79" s="1"/>
      <c r="N79" s="31"/>
      <c r="O79" s="6"/>
      <c r="P79" s="6"/>
      <c r="Q79" s="5"/>
      <c r="R79" s="5"/>
      <c r="S79" s="5"/>
      <c r="T79" s="5"/>
      <c r="U79" s="5"/>
      <c r="V79" s="5"/>
      <c r="W79" s="5"/>
      <c r="X79" s="5"/>
      <c r="Y79" s="5"/>
      <c r="Z79" s="5"/>
    </row>
    <row r="80" spans="1:26" ht="15" customHeight="1">
      <c r="A80" s="1"/>
      <c r="B80" s="1"/>
      <c r="C80" s="31"/>
      <c r="D80" s="31"/>
      <c r="E80" s="31"/>
      <c r="F80" s="1"/>
      <c r="G80" s="1"/>
      <c r="H80" s="1"/>
      <c r="I80" s="434"/>
      <c r="J80" s="5"/>
      <c r="K80" s="31"/>
      <c r="L80" s="31"/>
      <c r="M80" s="1"/>
      <c r="N80" s="31"/>
      <c r="O80" s="6"/>
      <c r="P80" s="6"/>
      <c r="Q80" s="5"/>
      <c r="R80" s="5"/>
      <c r="S80" s="5"/>
      <c r="T80" s="5"/>
      <c r="U80" s="5"/>
      <c r="V80" s="5"/>
      <c r="W80" s="5"/>
      <c r="X80" s="5"/>
      <c r="Y80" s="5"/>
      <c r="Z80" s="5"/>
    </row>
    <row r="81" spans="1:26" ht="15" customHeight="1">
      <c r="A81" s="1"/>
      <c r="B81" s="1"/>
      <c r="C81" s="31"/>
      <c r="D81" s="31"/>
      <c r="E81" s="31"/>
      <c r="F81" s="1"/>
      <c r="G81" s="1"/>
      <c r="H81" s="1"/>
      <c r="I81" s="434"/>
      <c r="J81" s="5"/>
      <c r="K81" s="83"/>
      <c r="L81" s="31"/>
      <c r="M81" s="83"/>
      <c r="N81" s="31"/>
      <c r="O81" s="6"/>
      <c r="P81" s="6"/>
      <c r="Q81" s="5"/>
      <c r="R81" s="5"/>
      <c r="S81" s="5"/>
      <c r="T81" s="5"/>
      <c r="U81" s="5"/>
      <c r="V81" s="5"/>
      <c r="W81" s="5"/>
      <c r="X81" s="5"/>
      <c r="Y81" s="5"/>
      <c r="Z81" s="5"/>
    </row>
    <row r="82" spans="1:26" ht="15" customHeight="1">
      <c r="A82" s="1"/>
      <c r="B82" s="1"/>
      <c r="C82" s="31"/>
      <c r="D82" s="31"/>
      <c r="E82" s="31"/>
      <c r="F82" s="1"/>
      <c r="G82" s="1"/>
      <c r="H82" s="1"/>
      <c r="I82" s="434"/>
      <c r="J82" s="5"/>
      <c r="K82" s="83"/>
      <c r="L82" s="31"/>
      <c r="M82" s="83"/>
      <c r="N82" s="31"/>
      <c r="O82" s="6"/>
      <c r="P82" s="6"/>
      <c r="Q82" s="5"/>
      <c r="R82" s="5"/>
      <c r="S82" s="5"/>
      <c r="T82" s="5"/>
      <c r="U82" s="5"/>
      <c r="V82" s="5"/>
      <c r="W82" s="5"/>
      <c r="X82" s="5"/>
      <c r="Y82" s="5"/>
      <c r="Z82" s="5"/>
    </row>
    <row r="83" spans="1:26" ht="15" customHeight="1">
      <c r="A83" s="1"/>
      <c r="B83" s="1"/>
      <c r="C83" s="31"/>
      <c r="D83" s="31"/>
      <c r="E83" s="31"/>
      <c r="F83" s="1"/>
      <c r="G83" s="1"/>
      <c r="H83" s="1"/>
      <c r="I83" s="434"/>
      <c r="J83" s="183" t="str">
        <f>DUPAK!I252</f>
        <v>Dr. Afdhal Muttaqin H.S. M.Si</v>
      </c>
      <c r="K83" s="83"/>
      <c r="L83" s="31"/>
      <c r="M83" s="83"/>
      <c r="N83" s="31"/>
      <c r="O83" s="6"/>
      <c r="P83" s="6"/>
      <c r="Q83" s="5"/>
      <c r="R83" s="5"/>
      <c r="S83" s="5"/>
      <c r="T83" s="5"/>
      <c r="U83" s="5"/>
      <c r="V83" s="5"/>
      <c r="W83" s="5"/>
      <c r="X83" s="5"/>
      <c r="Y83" s="5"/>
      <c r="Z83" s="5"/>
    </row>
    <row r="84" spans="1:26" ht="15" customHeight="1">
      <c r="A84" s="1"/>
      <c r="B84" s="1"/>
      <c r="C84" s="31"/>
      <c r="D84" s="31"/>
      <c r="E84" s="31"/>
      <c r="F84" s="1"/>
      <c r="G84" s="1"/>
      <c r="H84" s="1"/>
      <c r="I84" s="546"/>
      <c r="J84" s="3" t="str">
        <f>DUPAK!I253</f>
        <v>197704292005011002</v>
      </c>
      <c r="K84" s="31"/>
      <c r="L84" s="31"/>
      <c r="M84" s="1"/>
      <c r="N84" s="31"/>
      <c r="O84" s="6"/>
      <c r="P84" s="6"/>
      <c r="Q84" s="5"/>
      <c r="R84" s="5"/>
      <c r="S84" s="5"/>
      <c r="T84" s="5"/>
      <c r="U84" s="5"/>
      <c r="V84" s="5"/>
      <c r="W84" s="5"/>
      <c r="X84" s="5"/>
      <c r="Y84" s="5"/>
      <c r="Z84" s="5"/>
    </row>
    <row r="85" spans="1:26" ht="15" customHeight="1">
      <c r="A85" s="1"/>
      <c r="B85" s="1"/>
      <c r="C85" s="31"/>
      <c r="D85" s="31"/>
      <c r="E85" s="31"/>
      <c r="F85" s="1"/>
      <c r="G85" s="1"/>
      <c r="H85" s="1"/>
      <c r="I85" s="434"/>
      <c r="J85" s="5"/>
      <c r="K85" s="7"/>
      <c r="L85" s="6"/>
      <c r="M85" s="7"/>
      <c r="N85" s="6"/>
      <c r="O85" s="6"/>
      <c r="P85" s="6"/>
      <c r="Q85" s="5"/>
      <c r="R85" s="5"/>
      <c r="S85" s="5"/>
      <c r="T85" s="5"/>
      <c r="U85" s="5"/>
      <c r="V85" s="5"/>
      <c r="W85" s="5"/>
      <c r="X85" s="5"/>
      <c r="Y85" s="5"/>
      <c r="Z85" s="5"/>
    </row>
    <row r="86" spans="1:26" ht="15.75" customHeight="1">
      <c r="A86" s="5"/>
      <c r="B86" s="5"/>
      <c r="C86" s="5"/>
      <c r="D86" s="5"/>
      <c r="E86" s="5"/>
      <c r="F86" s="5"/>
      <c r="G86" s="5"/>
      <c r="H86" s="5"/>
      <c r="I86" s="5"/>
      <c r="J86" s="5"/>
      <c r="K86" s="5"/>
      <c r="L86" s="3"/>
      <c r="M86" s="5"/>
      <c r="N86" s="3"/>
      <c r="O86" s="6"/>
      <c r="P86" s="6"/>
      <c r="Q86" s="5"/>
      <c r="R86" s="5"/>
      <c r="S86" s="5"/>
      <c r="T86" s="5"/>
      <c r="U86" s="5"/>
      <c r="V86" s="5"/>
      <c r="W86" s="5"/>
      <c r="X86" s="5"/>
      <c r="Y86" s="5"/>
      <c r="Z86" s="5"/>
    </row>
    <row r="87" spans="1:26" ht="15.75" customHeight="1">
      <c r="A87" s="5"/>
      <c r="B87" s="5"/>
      <c r="C87" s="5"/>
      <c r="D87" s="5"/>
      <c r="E87" s="5"/>
      <c r="F87" s="5"/>
      <c r="G87" s="5"/>
      <c r="H87" s="5"/>
      <c r="I87" s="5"/>
      <c r="J87" s="5"/>
      <c r="K87" s="5"/>
      <c r="L87" s="3"/>
      <c r="M87" s="5"/>
      <c r="N87" s="3"/>
      <c r="O87" s="6"/>
      <c r="P87" s="6"/>
      <c r="Q87" s="5"/>
      <c r="R87" s="5"/>
      <c r="S87" s="5"/>
      <c r="T87" s="5"/>
      <c r="U87" s="5"/>
      <c r="V87" s="5"/>
      <c r="W87" s="5"/>
      <c r="X87" s="5"/>
      <c r="Y87" s="5"/>
      <c r="Z87" s="5"/>
    </row>
    <row r="88" spans="1:26" ht="15.75" customHeight="1">
      <c r="A88" s="5"/>
      <c r="B88" s="5"/>
      <c r="C88" s="5"/>
      <c r="D88" s="5"/>
      <c r="E88" s="5"/>
      <c r="F88" s="5"/>
      <c r="G88" s="5"/>
      <c r="H88" s="5"/>
      <c r="I88" s="5"/>
      <c r="J88" s="5"/>
      <c r="K88" s="5"/>
      <c r="L88" s="3"/>
      <c r="M88" s="5"/>
      <c r="N88" s="3"/>
      <c r="O88" s="6"/>
      <c r="P88" s="6"/>
      <c r="Q88" s="5"/>
      <c r="R88" s="5"/>
      <c r="S88" s="5"/>
      <c r="T88" s="5"/>
      <c r="U88" s="5"/>
      <c r="V88" s="5"/>
      <c r="W88" s="5"/>
      <c r="X88" s="5"/>
      <c r="Y88" s="5"/>
      <c r="Z88" s="5"/>
    </row>
    <row r="89" spans="1:26" ht="15.75" customHeight="1">
      <c r="A89" s="5"/>
      <c r="B89" s="5"/>
      <c r="C89" s="5"/>
      <c r="D89" s="5"/>
      <c r="E89" s="5"/>
      <c r="F89" s="5"/>
      <c r="G89" s="5"/>
      <c r="H89" s="5"/>
      <c r="I89" s="5"/>
      <c r="J89" s="5"/>
      <c r="K89" s="5"/>
      <c r="L89" s="3"/>
      <c r="M89" s="5"/>
      <c r="N89" s="3"/>
      <c r="O89" s="6"/>
      <c r="P89" s="6"/>
      <c r="Q89" s="5"/>
      <c r="R89" s="5"/>
      <c r="S89" s="5"/>
      <c r="T89" s="5"/>
      <c r="U89" s="5"/>
      <c r="V89" s="5"/>
      <c r="W89" s="5"/>
      <c r="X89" s="5"/>
      <c r="Y89" s="5"/>
      <c r="Z89" s="5"/>
    </row>
    <row r="90" spans="1:26" ht="15.75" customHeight="1">
      <c r="A90" s="5"/>
      <c r="B90" s="5"/>
      <c r="C90" s="5"/>
      <c r="D90" s="5"/>
      <c r="E90" s="5"/>
      <c r="F90" s="5"/>
      <c r="G90" s="5"/>
      <c r="H90" s="5"/>
      <c r="I90" s="5"/>
      <c r="J90" s="5"/>
      <c r="K90" s="5"/>
      <c r="L90" s="3"/>
      <c r="M90" s="5"/>
      <c r="N90" s="3"/>
      <c r="O90" s="6"/>
      <c r="P90" s="6"/>
      <c r="Q90" s="5"/>
      <c r="R90" s="5"/>
      <c r="S90" s="5"/>
      <c r="T90" s="5"/>
      <c r="U90" s="5"/>
      <c r="V90" s="5"/>
      <c r="W90" s="5"/>
      <c r="X90" s="5"/>
      <c r="Y90" s="5"/>
      <c r="Z90" s="5"/>
    </row>
    <row r="91" spans="1:26" ht="15.75" customHeight="1">
      <c r="A91" s="5"/>
      <c r="B91" s="5"/>
      <c r="C91" s="5"/>
      <c r="D91" s="5"/>
      <c r="E91" s="5"/>
      <c r="F91" s="5"/>
      <c r="G91" s="5"/>
      <c r="H91" s="5"/>
      <c r="I91" s="5"/>
      <c r="J91" s="5"/>
      <c r="K91" s="5"/>
      <c r="L91" s="3"/>
      <c r="M91" s="5"/>
      <c r="N91" s="3"/>
      <c r="O91" s="6"/>
      <c r="P91" s="6"/>
      <c r="Q91" s="5"/>
      <c r="R91" s="5"/>
      <c r="S91" s="5"/>
      <c r="T91" s="5"/>
      <c r="U91" s="5"/>
      <c r="V91" s="5"/>
      <c r="W91" s="5"/>
      <c r="X91" s="5"/>
      <c r="Y91" s="5"/>
      <c r="Z91" s="5"/>
    </row>
    <row r="92" spans="1:26" ht="15.75" customHeight="1">
      <c r="A92" s="5"/>
      <c r="B92" s="5"/>
      <c r="C92" s="5"/>
      <c r="D92" s="5"/>
      <c r="E92" s="5"/>
      <c r="F92" s="5"/>
      <c r="G92" s="5"/>
      <c r="H92" s="5"/>
      <c r="I92" s="5"/>
      <c r="J92" s="5"/>
      <c r="K92" s="5"/>
      <c r="L92" s="3"/>
      <c r="M92" s="5"/>
      <c r="N92" s="3"/>
      <c r="O92" s="6"/>
      <c r="P92" s="6"/>
      <c r="Q92" s="5"/>
      <c r="R92" s="5"/>
      <c r="S92" s="5"/>
      <c r="T92" s="5"/>
      <c r="U92" s="5"/>
      <c r="V92" s="5"/>
      <c r="W92" s="5"/>
      <c r="X92" s="5"/>
      <c r="Y92" s="5"/>
      <c r="Z92" s="5"/>
    </row>
    <row r="93" spans="1:26" ht="15.75" customHeight="1">
      <c r="A93" s="5"/>
      <c r="B93" s="5"/>
      <c r="C93" s="5"/>
      <c r="D93" s="5"/>
      <c r="E93" s="5"/>
      <c r="F93" s="5"/>
      <c r="G93" s="5"/>
      <c r="H93" s="5"/>
      <c r="I93" s="5"/>
      <c r="J93" s="5"/>
      <c r="K93" s="5"/>
      <c r="L93" s="3"/>
      <c r="M93" s="5"/>
      <c r="N93" s="3"/>
      <c r="O93" s="6"/>
      <c r="P93" s="6"/>
      <c r="Q93" s="5"/>
      <c r="R93" s="5"/>
      <c r="S93" s="5"/>
      <c r="T93" s="5"/>
      <c r="U93" s="5"/>
      <c r="V93" s="5"/>
      <c r="W93" s="5"/>
      <c r="X93" s="5"/>
      <c r="Y93" s="5"/>
      <c r="Z93" s="5"/>
    </row>
    <row r="94" spans="1:26" ht="15.75" customHeight="1">
      <c r="A94" s="5"/>
      <c r="B94" s="5"/>
      <c r="C94" s="5"/>
      <c r="D94" s="5"/>
      <c r="E94" s="5"/>
      <c r="F94" s="5"/>
      <c r="G94" s="5"/>
      <c r="H94" s="5"/>
      <c r="I94" s="5"/>
      <c r="J94" s="5"/>
      <c r="K94" s="5"/>
      <c r="L94" s="3"/>
      <c r="M94" s="5"/>
      <c r="N94" s="3"/>
      <c r="O94" s="6"/>
      <c r="P94" s="6"/>
      <c r="Q94" s="5"/>
      <c r="R94" s="5"/>
      <c r="S94" s="5"/>
      <c r="T94" s="5"/>
      <c r="U94" s="5"/>
      <c r="V94" s="5"/>
      <c r="W94" s="5"/>
      <c r="X94" s="5"/>
      <c r="Y94" s="5"/>
      <c r="Z94" s="5"/>
    </row>
    <row r="95" spans="1:26" ht="15.75" customHeight="1">
      <c r="A95" s="5"/>
      <c r="B95" s="5"/>
      <c r="C95" s="5"/>
      <c r="D95" s="5"/>
      <c r="E95" s="5"/>
      <c r="F95" s="5"/>
      <c r="G95" s="5"/>
      <c r="H95" s="5"/>
      <c r="I95" s="5"/>
      <c r="J95" s="5"/>
      <c r="K95" s="5"/>
      <c r="L95" s="3"/>
      <c r="M95" s="5"/>
      <c r="N95" s="3"/>
      <c r="O95" s="6"/>
      <c r="P95" s="6"/>
      <c r="Q95" s="5"/>
      <c r="R95" s="5"/>
      <c r="S95" s="5"/>
      <c r="T95" s="5"/>
      <c r="U95" s="5"/>
      <c r="V95" s="5"/>
      <c r="W95" s="5"/>
      <c r="X95" s="5"/>
      <c r="Y95" s="5"/>
      <c r="Z95" s="5"/>
    </row>
    <row r="96" spans="1:26" ht="15.75" customHeight="1">
      <c r="A96" s="5"/>
      <c r="B96" s="5"/>
      <c r="C96" s="5"/>
      <c r="D96" s="5"/>
      <c r="E96" s="5"/>
      <c r="F96" s="5"/>
      <c r="G96" s="5"/>
      <c r="H96" s="5"/>
      <c r="I96" s="5"/>
      <c r="J96" s="5"/>
      <c r="K96" s="5"/>
      <c r="L96" s="3"/>
      <c r="M96" s="5"/>
      <c r="N96" s="3"/>
      <c r="O96" s="6"/>
      <c r="P96" s="6"/>
      <c r="Q96" s="5"/>
      <c r="R96" s="5"/>
      <c r="S96" s="5"/>
      <c r="T96" s="5"/>
      <c r="U96" s="5"/>
      <c r="V96" s="5"/>
      <c r="W96" s="5"/>
      <c r="X96" s="5"/>
      <c r="Y96" s="5"/>
      <c r="Z96" s="5"/>
    </row>
    <row r="97" spans="1:26" ht="15.75" customHeight="1">
      <c r="A97" s="5"/>
      <c r="B97" s="5"/>
      <c r="C97" s="5"/>
      <c r="D97" s="5"/>
      <c r="E97" s="5"/>
      <c r="F97" s="5"/>
      <c r="G97" s="5"/>
      <c r="H97" s="5"/>
      <c r="I97" s="5"/>
      <c r="J97" s="5"/>
      <c r="K97" s="5"/>
      <c r="L97" s="3"/>
      <c r="M97" s="5"/>
      <c r="N97" s="3"/>
      <c r="O97" s="6"/>
      <c r="P97" s="6"/>
      <c r="Q97" s="5"/>
      <c r="R97" s="5"/>
      <c r="S97" s="5"/>
      <c r="T97" s="5"/>
      <c r="U97" s="5"/>
      <c r="V97" s="5"/>
      <c r="W97" s="5"/>
      <c r="X97" s="5"/>
      <c r="Y97" s="5"/>
      <c r="Z97" s="5"/>
    </row>
    <row r="98" spans="1:26" ht="15.75" customHeight="1">
      <c r="A98" s="5"/>
      <c r="B98" s="5"/>
      <c r="C98" s="5"/>
      <c r="D98" s="5"/>
      <c r="E98" s="5"/>
      <c r="F98" s="5"/>
      <c r="G98" s="5"/>
      <c r="H98" s="5"/>
      <c r="I98" s="5"/>
      <c r="J98" s="5"/>
      <c r="K98" s="5"/>
      <c r="L98" s="3"/>
      <c r="M98" s="5"/>
      <c r="N98" s="3"/>
      <c r="O98" s="6"/>
      <c r="P98" s="6"/>
      <c r="Q98" s="5"/>
      <c r="R98" s="5"/>
      <c r="S98" s="5"/>
      <c r="T98" s="5"/>
      <c r="U98" s="5"/>
      <c r="V98" s="5"/>
      <c r="W98" s="5"/>
      <c r="X98" s="5"/>
      <c r="Y98" s="5"/>
      <c r="Z98" s="5"/>
    </row>
    <row r="99" spans="1:26" ht="15.75" customHeight="1">
      <c r="A99" s="5"/>
      <c r="B99" s="5"/>
      <c r="C99" s="5"/>
      <c r="D99" s="5"/>
      <c r="E99" s="5"/>
      <c r="F99" s="5"/>
      <c r="G99" s="5"/>
      <c r="H99" s="5"/>
      <c r="I99" s="5"/>
      <c r="J99" s="5"/>
      <c r="K99" s="5"/>
      <c r="L99" s="3"/>
      <c r="M99" s="5"/>
      <c r="N99" s="3"/>
      <c r="O99" s="6"/>
      <c r="P99" s="6"/>
      <c r="Q99" s="5"/>
      <c r="R99" s="5"/>
      <c r="S99" s="5"/>
      <c r="T99" s="5"/>
      <c r="U99" s="5"/>
      <c r="V99" s="5"/>
      <c r="W99" s="5"/>
      <c r="X99" s="5"/>
      <c r="Y99" s="5"/>
      <c r="Z99" s="5"/>
    </row>
    <row r="100" spans="1:26" ht="15.75" customHeight="1">
      <c r="A100" s="5"/>
      <c r="B100" s="5"/>
      <c r="C100" s="5"/>
      <c r="D100" s="5"/>
      <c r="E100" s="5"/>
      <c r="F100" s="5"/>
      <c r="G100" s="5"/>
      <c r="H100" s="5"/>
      <c r="I100" s="5"/>
      <c r="J100" s="5"/>
      <c r="K100" s="5"/>
      <c r="L100" s="3"/>
      <c r="M100" s="5"/>
      <c r="N100" s="3"/>
      <c r="O100" s="6"/>
      <c r="P100" s="6"/>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3"/>
      <c r="M101" s="5"/>
      <c r="N101" s="3"/>
      <c r="O101" s="6"/>
      <c r="P101" s="6"/>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3"/>
      <c r="M102" s="5"/>
      <c r="N102" s="3"/>
      <c r="O102" s="6"/>
      <c r="P102" s="6"/>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3"/>
      <c r="M103" s="5"/>
      <c r="N103" s="3"/>
      <c r="O103" s="6"/>
      <c r="P103" s="6"/>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3"/>
      <c r="M104" s="5"/>
      <c r="N104" s="3"/>
      <c r="O104" s="6"/>
      <c r="P104" s="6"/>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3"/>
      <c r="M105" s="5"/>
      <c r="N105" s="3"/>
      <c r="O105" s="6"/>
      <c r="P105" s="6"/>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3"/>
      <c r="M106" s="5"/>
      <c r="N106" s="3"/>
      <c r="O106" s="6"/>
      <c r="P106" s="6"/>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3"/>
      <c r="M107" s="5"/>
      <c r="N107" s="3"/>
      <c r="O107" s="6"/>
      <c r="P107" s="6"/>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3"/>
      <c r="M108" s="5"/>
      <c r="N108" s="3"/>
      <c r="O108" s="6"/>
      <c r="P108" s="6"/>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3"/>
      <c r="M109" s="5"/>
      <c r="N109" s="3"/>
      <c r="O109" s="6"/>
      <c r="P109" s="6"/>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3"/>
      <c r="M110" s="5"/>
      <c r="N110" s="3"/>
      <c r="O110" s="6"/>
      <c r="P110" s="6"/>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3"/>
      <c r="M111" s="5"/>
      <c r="N111" s="3"/>
      <c r="O111" s="6"/>
      <c r="P111" s="6"/>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3"/>
      <c r="M112" s="5"/>
      <c r="N112" s="3"/>
      <c r="O112" s="6"/>
      <c r="P112" s="6"/>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3"/>
      <c r="M113" s="5"/>
      <c r="N113" s="3"/>
      <c r="O113" s="6"/>
      <c r="P113" s="6"/>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3"/>
      <c r="M114" s="5"/>
      <c r="N114" s="3"/>
      <c r="O114" s="6"/>
      <c r="P114" s="6"/>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3"/>
      <c r="M115" s="5"/>
      <c r="N115" s="3"/>
      <c r="O115" s="6"/>
      <c r="P115" s="6"/>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3"/>
      <c r="M116" s="5"/>
      <c r="N116" s="3"/>
      <c r="O116" s="6"/>
      <c r="P116" s="6"/>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3"/>
      <c r="M117" s="5"/>
      <c r="N117" s="3"/>
      <c r="O117" s="6"/>
      <c r="P117" s="6"/>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3"/>
      <c r="M118" s="5"/>
      <c r="N118" s="3"/>
      <c r="O118" s="6"/>
      <c r="P118" s="6"/>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3"/>
      <c r="M119" s="5"/>
      <c r="N119" s="3"/>
      <c r="O119" s="6"/>
      <c r="P119" s="6"/>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3"/>
      <c r="M120" s="5"/>
      <c r="N120" s="3"/>
      <c r="O120" s="6"/>
      <c r="P120" s="6"/>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3"/>
      <c r="M121" s="5"/>
      <c r="N121" s="3"/>
      <c r="O121" s="6"/>
      <c r="P121" s="6"/>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3"/>
      <c r="M122" s="5"/>
      <c r="N122" s="3"/>
      <c r="O122" s="6"/>
      <c r="P122" s="6"/>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3"/>
      <c r="M123" s="5"/>
      <c r="N123" s="3"/>
      <c r="O123" s="6"/>
      <c r="P123" s="6"/>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3"/>
      <c r="M124" s="5"/>
      <c r="N124" s="3"/>
      <c r="O124" s="6"/>
      <c r="P124" s="6"/>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3"/>
      <c r="M125" s="5"/>
      <c r="N125" s="3"/>
      <c r="O125" s="6"/>
      <c r="P125" s="6"/>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3"/>
      <c r="M126" s="5"/>
      <c r="N126" s="3"/>
      <c r="O126" s="6"/>
      <c r="P126" s="6"/>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3"/>
      <c r="M127" s="5"/>
      <c r="N127" s="3"/>
      <c r="O127" s="6"/>
      <c r="P127" s="6"/>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3"/>
      <c r="M128" s="5"/>
      <c r="N128" s="3"/>
      <c r="O128" s="6"/>
      <c r="P128" s="6"/>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3"/>
      <c r="M129" s="5"/>
      <c r="N129" s="3"/>
      <c r="O129" s="6"/>
      <c r="P129" s="6"/>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3"/>
      <c r="M130" s="5"/>
      <c r="N130" s="3"/>
      <c r="O130" s="6"/>
      <c r="P130" s="6"/>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3"/>
      <c r="M131" s="5"/>
      <c r="N131" s="3"/>
      <c r="O131" s="6"/>
      <c r="P131" s="6"/>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3"/>
      <c r="M132" s="5"/>
      <c r="N132" s="3"/>
      <c r="O132" s="6"/>
      <c r="P132" s="6"/>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3"/>
      <c r="M133" s="5"/>
      <c r="N133" s="3"/>
      <c r="O133" s="6"/>
      <c r="P133" s="6"/>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3"/>
      <c r="M134" s="5"/>
      <c r="N134" s="3"/>
      <c r="O134" s="6"/>
      <c r="P134" s="6"/>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3"/>
      <c r="M135" s="5"/>
      <c r="N135" s="3"/>
      <c r="O135" s="6"/>
      <c r="P135" s="6"/>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3"/>
      <c r="M136" s="5"/>
      <c r="N136" s="3"/>
      <c r="O136" s="6"/>
      <c r="P136" s="6"/>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3"/>
      <c r="M137" s="5"/>
      <c r="N137" s="3"/>
      <c r="O137" s="6"/>
      <c r="P137" s="6"/>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3"/>
      <c r="M138" s="5"/>
      <c r="N138" s="3"/>
      <c r="O138" s="6"/>
      <c r="P138" s="6"/>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3"/>
      <c r="M139" s="5"/>
      <c r="N139" s="3"/>
      <c r="O139" s="6"/>
      <c r="P139" s="6"/>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3"/>
      <c r="M140" s="5"/>
      <c r="N140" s="3"/>
      <c r="O140" s="6"/>
      <c r="P140" s="6"/>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3"/>
      <c r="M141" s="5"/>
      <c r="N141" s="3"/>
      <c r="O141" s="6"/>
      <c r="P141" s="6"/>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3"/>
      <c r="M142" s="5"/>
      <c r="N142" s="3"/>
      <c r="O142" s="6"/>
      <c r="P142" s="6"/>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3"/>
      <c r="M143" s="5"/>
      <c r="N143" s="3"/>
      <c r="O143" s="6"/>
      <c r="P143" s="6"/>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3"/>
      <c r="M144" s="5"/>
      <c r="N144" s="3"/>
      <c r="O144" s="6"/>
      <c r="P144" s="6"/>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3"/>
      <c r="M145" s="5"/>
      <c r="N145" s="3"/>
      <c r="O145" s="6"/>
      <c r="P145" s="6"/>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3"/>
      <c r="M146" s="5"/>
      <c r="N146" s="3"/>
      <c r="O146" s="6"/>
      <c r="P146" s="6"/>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3"/>
      <c r="M147" s="5"/>
      <c r="N147" s="3"/>
      <c r="O147" s="6"/>
      <c r="P147" s="6"/>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3"/>
      <c r="M148" s="5"/>
      <c r="N148" s="3"/>
      <c r="O148" s="6"/>
      <c r="P148" s="6"/>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3"/>
      <c r="M149" s="5"/>
      <c r="N149" s="3"/>
      <c r="O149" s="6"/>
      <c r="P149" s="6"/>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3"/>
      <c r="M150" s="5"/>
      <c r="N150" s="3"/>
      <c r="O150" s="6"/>
      <c r="P150" s="6"/>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3"/>
      <c r="M151" s="5"/>
      <c r="N151" s="3"/>
      <c r="O151" s="6"/>
      <c r="P151" s="6"/>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3"/>
      <c r="M152" s="5"/>
      <c r="N152" s="3"/>
      <c r="O152" s="6"/>
      <c r="P152" s="6"/>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3"/>
      <c r="M153" s="5"/>
      <c r="N153" s="3"/>
      <c r="O153" s="6"/>
      <c r="P153" s="6"/>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3"/>
      <c r="M154" s="5"/>
      <c r="N154" s="3"/>
      <c r="O154" s="6"/>
      <c r="P154" s="6"/>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3"/>
      <c r="M155" s="5"/>
      <c r="N155" s="3"/>
      <c r="O155" s="6"/>
      <c r="P155" s="6"/>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3"/>
      <c r="M156" s="5"/>
      <c r="N156" s="3"/>
      <c r="O156" s="6"/>
      <c r="P156" s="6"/>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3"/>
      <c r="M157" s="5"/>
      <c r="N157" s="3"/>
      <c r="O157" s="6"/>
      <c r="P157" s="6"/>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3"/>
      <c r="M158" s="5"/>
      <c r="N158" s="3"/>
      <c r="O158" s="6"/>
      <c r="P158" s="6"/>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3"/>
      <c r="M159" s="5"/>
      <c r="N159" s="3"/>
      <c r="O159" s="6"/>
      <c r="P159" s="6"/>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3"/>
      <c r="M160" s="5"/>
      <c r="N160" s="3"/>
      <c r="O160" s="6"/>
      <c r="P160" s="6"/>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3"/>
      <c r="M161" s="5"/>
      <c r="N161" s="3"/>
      <c r="O161" s="6"/>
      <c r="P161" s="6"/>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3"/>
      <c r="M162" s="5"/>
      <c r="N162" s="3"/>
      <c r="O162" s="6"/>
      <c r="P162" s="6"/>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3"/>
      <c r="M163" s="5"/>
      <c r="N163" s="3"/>
      <c r="O163" s="6"/>
      <c r="P163" s="6"/>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3"/>
      <c r="M164" s="5"/>
      <c r="N164" s="3"/>
      <c r="O164" s="6"/>
      <c r="P164" s="6"/>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3"/>
      <c r="M165" s="5"/>
      <c r="N165" s="3"/>
      <c r="O165" s="6"/>
      <c r="P165" s="6"/>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3"/>
      <c r="M166" s="5"/>
      <c r="N166" s="3"/>
      <c r="O166" s="6"/>
      <c r="P166" s="6"/>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3"/>
      <c r="M167" s="5"/>
      <c r="N167" s="3"/>
      <c r="O167" s="6"/>
      <c r="P167" s="6"/>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3"/>
      <c r="M168" s="5"/>
      <c r="N168" s="3"/>
      <c r="O168" s="6"/>
      <c r="P168" s="6"/>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3"/>
      <c r="M169" s="5"/>
      <c r="N169" s="3"/>
      <c r="O169" s="6"/>
      <c r="P169" s="6"/>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3"/>
      <c r="M170" s="5"/>
      <c r="N170" s="3"/>
      <c r="O170" s="6"/>
      <c r="P170" s="6"/>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3"/>
      <c r="M171" s="5"/>
      <c r="N171" s="3"/>
      <c r="O171" s="6"/>
      <c r="P171" s="6"/>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3"/>
      <c r="M172" s="5"/>
      <c r="N172" s="3"/>
      <c r="O172" s="6"/>
      <c r="P172" s="6"/>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3"/>
      <c r="M173" s="5"/>
      <c r="N173" s="3"/>
      <c r="O173" s="6"/>
      <c r="P173" s="6"/>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3"/>
      <c r="M174" s="5"/>
      <c r="N174" s="3"/>
      <c r="O174" s="6"/>
      <c r="P174" s="6"/>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3"/>
      <c r="M175" s="5"/>
      <c r="N175" s="3"/>
      <c r="O175" s="6"/>
      <c r="P175" s="6"/>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3"/>
      <c r="M176" s="5"/>
      <c r="N176" s="3"/>
      <c r="O176" s="6"/>
      <c r="P176" s="6"/>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3"/>
      <c r="M177" s="5"/>
      <c r="N177" s="3"/>
      <c r="O177" s="6"/>
      <c r="P177" s="6"/>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3"/>
      <c r="M178" s="5"/>
      <c r="N178" s="3"/>
      <c r="O178" s="6"/>
      <c r="P178" s="6"/>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3"/>
      <c r="M179" s="5"/>
      <c r="N179" s="3"/>
      <c r="O179" s="6"/>
      <c r="P179" s="6"/>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3"/>
      <c r="M180" s="5"/>
      <c r="N180" s="3"/>
      <c r="O180" s="6"/>
      <c r="P180" s="6"/>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3"/>
      <c r="M181" s="5"/>
      <c r="N181" s="3"/>
      <c r="O181" s="6"/>
      <c r="P181" s="6"/>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3"/>
      <c r="M182" s="5"/>
      <c r="N182" s="3"/>
      <c r="O182" s="6"/>
      <c r="P182" s="6"/>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3"/>
      <c r="M183" s="5"/>
      <c r="N183" s="3"/>
      <c r="O183" s="6"/>
      <c r="P183" s="6"/>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3"/>
      <c r="M184" s="5"/>
      <c r="N184" s="3"/>
      <c r="O184" s="6"/>
      <c r="P184" s="6"/>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3"/>
      <c r="M185" s="5"/>
      <c r="N185" s="3"/>
      <c r="O185" s="6"/>
      <c r="P185" s="6"/>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3"/>
      <c r="M186" s="5"/>
      <c r="N186" s="3"/>
      <c r="O186" s="6"/>
      <c r="P186" s="6"/>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3"/>
      <c r="M187" s="5"/>
      <c r="N187" s="3"/>
      <c r="O187" s="6"/>
      <c r="P187" s="6"/>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3"/>
      <c r="M188" s="5"/>
      <c r="N188" s="3"/>
      <c r="O188" s="6"/>
      <c r="P188" s="6"/>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3"/>
      <c r="M189" s="5"/>
      <c r="N189" s="3"/>
      <c r="O189" s="6"/>
      <c r="P189" s="6"/>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3"/>
      <c r="M190" s="5"/>
      <c r="N190" s="3"/>
      <c r="O190" s="6"/>
      <c r="P190" s="6"/>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3"/>
      <c r="M191" s="5"/>
      <c r="N191" s="3"/>
      <c r="O191" s="6"/>
      <c r="P191" s="6"/>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3"/>
      <c r="M192" s="5"/>
      <c r="N192" s="3"/>
      <c r="O192" s="6"/>
      <c r="P192" s="6"/>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3"/>
      <c r="M193" s="5"/>
      <c r="N193" s="3"/>
      <c r="O193" s="6"/>
      <c r="P193" s="6"/>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3"/>
      <c r="M194" s="5"/>
      <c r="N194" s="3"/>
      <c r="O194" s="6"/>
      <c r="P194" s="6"/>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3"/>
      <c r="M195" s="5"/>
      <c r="N195" s="3"/>
      <c r="O195" s="6"/>
      <c r="P195" s="6"/>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3"/>
      <c r="M196" s="5"/>
      <c r="N196" s="3"/>
      <c r="O196" s="6"/>
      <c r="P196" s="6"/>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3"/>
      <c r="M197" s="5"/>
      <c r="N197" s="3"/>
      <c r="O197" s="6"/>
      <c r="P197" s="6"/>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3"/>
      <c r="M198" s="5"/>
      <c r="N198" s="3"/>
      <c r="O198" s="6"/>
      <c r="P198" s="6"/>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3"/>
      <c r="M199" s="5"/>
      <c r="N199" s="3"/>
      <c r="O199" s="6"/>
      <c r="P199" s="6"/>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3"/>
      <c r="M200" s="5"/>
      <c r="N200" s="3"/>
      <c r="O200" s="6"/>
      <c r="P200" s="6"/>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3"/>
      <c r="M201" s="5"/>
      <c r="N201" s="3"/>
      <c r="O201" s="6"/>
      <c r="P201" s="6"/>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3"/>
      <c r="M202" s="5"/>
      <c r="N202" s="3"/>
      <c r="O202" s="6"/>
      <c r="P202" s="6"/>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3"/>
      <c r="M203" s="5"/>
      <c r="N203" s="3"/>
      <c r="O203" s="6"/>
      <c r="P203" s="6"/>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3"/>
      <c r="M204" s="5"/>
      <c r="N204" s="3"/>
      <c r="O204" s="6"/>
      <c r="P204" s="6"/>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3"/>
      <c r="M205" s="5"/>
      <c r="N205" s="3"/>
      <c r="O205" s="6"/>
      <c r="P205" s="6"/>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3"/>
      <c r="M206" s="5"/>
      <c r="N206" s="3"/>
      <c r="O206" s="6"/>
      <c r="P206" s="6"/>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3"/>
      <c r="M207" s="5"/>
      <c r="N207" s="3"/>
      <c r="O207" s="6"/>
      <c r="P207" s="6"/>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3"/>
      <c r="M208" s="5"/>
      <c r="N208" s="3"/>
      <c r="O208" s="6"/>
      <c r="P208" s="6"/>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3"/>
      <c r="M209" s="5"/>
      <c r="N209" s="3"/>
      <c r="O209" s="6"/>
      <c r="P209" s="6"/>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3"/>
      <c r="M210" s="5"/>
      <c r="N210" s="3"/>
      <c r="O210" s="6"/>
      <c r="P210" s="6"/>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3"/>
      <c r="M211" s="5"/>
      <c r="N211" s="3"/>
      <c r="O211" s="6"/>
      <c r="P211" s="6"/>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3"/>
      <c r="M212" s="5"/>
      <c r="N212" s="3"/>
      <c r="O212" s="6"/>
      <c r="P212" s="6"/>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3"/>
      <c r="M213" s="5"/>
      <c r="N213" s="3"/>
      <c r="O213" s="6"/>
      <c r="P213" s="6"/>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3"/>
      <c r="M214" s="5"/>
      <c r="N214" s="3"/>
      <c r="O214" s="6"/>
      <c r="P214" s="6"/>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3"/>
      <c r="M215" s="5"/>
      <c r="N215" s="3"/>
      <c r="O215" s="6"/>
      <c r="P215" s="6"/>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3"/>
      <c r="M216" s="5"/>
      <c r="N216" s="3"/>
      <c r="O216" s="6"/>
      <c r="P216" s="6"/>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3"/>
      <c r="M217" s="5"/>
      <c r="N217" s="3"/>
      <c r="O217" s="6"/>
      <c r="P217" s="6"/>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3"/>
      <c r="M218" s="5"/>
      <c r="N218" s="3"/>
      <c r="O218" s="6"/>
      <c r="P218" s="6"/>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3"/>
      <c r="M219" s="5"/>
      <c r="N219" s="3"/>
      <c r="O219" s="6"/>
      <c r="P219" s="6"/>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3"/>
      <c r="M220" s="5"/>
      <c r="N220" s="3"/>
      <c r="O220" s="6"/>
      <c r="P220" s="6"/>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3"/>
      <c r="M221" s="5"/>
      <c r="N221" s="3"/>
      <c r="O221" s="6"/>
      <c r="P221" s="6"/>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3"/>
      <c r="M222" s="5"/>
      <c r="N222" s="3"/>
      <c r="O222" s="6"/>
      <c r="P222" s="6"/>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3"/>
      <c r="M223" s="5"/>
      <c r="N223" s="3"/>
      <c r="O223" s="6"/>
      <c r="P223" s="6"/>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3"/>
      <c r="M224" s="5"/>
      <c r="N224" s="3"/>
      <c r="O224" s="6"/>
      <c r="P224" s="6"/>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3"/>
      <c r="M225" s="5"/>
      <c r="N225" s="3"/>
      <c r="O225" s="6"/>
      <c r="P225" s="6"/>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3"/>
      <c r="M226" s="5"/>
      <c r="N226" s="3"/>
      <c r="O226" s="6"/>
      <c r="P226" s="6"/>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3"/>
      <c r="M227" s="5"/>
      <c r="N227" s="3"/>
      <c r="O227" s="6"/>
      <c r="P227" s="6"/>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3"/>
      <c r="M228" s="5"/>
      <c r="N228" s="3"/>
      <c r="O228" s="6"/>
      <c r="P228" s="6"/>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3"/>
      <c r="M229" s="5"/>
      <c r="N229" s="3"/>
      <c r="O229" s="6"/>
      <c r="P229" s="6"/>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3"/>
      <c r="M230" s="5"/>
      <c r="N230" s="3"/>
      <c r="O230" s="6"/>
      <c r="P230" s="6"/>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3"/>
      <c r="M231" s="5"/>
      <c r="N231" s="3"/>
      <c r="O231" s="6"/>
      <c r="P231" s="6"/>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3"/>
      <c r="M232" s="5"/>
      <c r="N232" s="3"/>
      <c r="O232" s="6"/>
      <c r="P232" s="6"/>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3"/>
      <c r="M233" s="5"/>
      <c r="N233" s="3"/>
      <c r="O233" s="6"/>
      <c r="P233" s="6"/>
      <c r="Q233" s="5"/>
      <c r="R233" s="5"/>
      <c r="S233" s="5"/>
      <c r="T233" s="5"/>
      <c r="U233" s="5"/>
      <c r="V233" s="5"/>
      <c r="W233" s="5"/>
      <c r="X233" s="5"/>
      <c r="Y233" s="5"/>
      <c r="Z233" s="5"/>
    </row>
    <row r="234" spans="1:26" ht="15.75" customHeight="1">
      <c r="A234" s="5"/>
      <c r="B234" s="5"/>
      <c r="C234" s="5"/>
      <c r="D234" s="5"/>
      <c r="E234" s="5"/>
      <c r="F234" s="5"/>
      <c r="G234" s="5"/>
      <c r="H234" s="5"/>
      <c r="I234" s="5"/>
      <c r="J234" s="5"/>
      <c r="K234" s="5"/>
      <c r="L234" s="3"/>
      <c r="M234" s="5"/>
      <c r="N234" s="3"/>
      <c r="O234" s="6"/>
      <c r="P234" s="6"/>
      <c r="Q234" s="5"/>
      <c r="R234" s="5"/>
      <c r="S234" s="5"/>
      <c r="T234" s="5"/>
      <c r="U234" s="5"/>
      <c r="V234" s="5"/>
      <c r="W234" s="5"/>
      <c r="X234" s="5"/>
      <c r="Y234" s="5"/>
      <c r="Z234" s="5"/>
    </row>
    <row r="235" spans="1:26" ht="15.75" customHeight="1">
      <c r="A235" s="5"/>
      <c r="B235" s="5"/>
      <c r="C235" s="5"/>
      <c r="D235" s="5"/>
      <c r="E235" s="5"/>
      <c r="F235" s="5"/>
      <c r="G235" s="5"/>
      <c r="H235" s="5"/>
      <c r="I235" s="5"/>
      <c r="J235" s="5"/>
      <c r="K235" s="5"/>
      <c r="L235" s="3"/>
      <c r="M235" s="5"/>
      <c r="N235" s="3"/>
      <c r="O235" s="6"/>
      <c r="P235" s="6"/>
      <c r="Q235" s="5"/>
      <c r="R235" s="5"/>
      <c r="S235" s="5"/>
      <c r="T235" s="5"/>
      <c r="U235" s="5"/>
      <c r="V235" s="5"/>
      <c r="W235" s="5"/>
      <c r="X235" s="5"/>
      <c r="Y235" s="5"/>
      <c r="Z235" s="5"/>
    </row>
    <row r="236" spans="1:26" ht="15.75" customHeight="1">
      <c r="A236" s="5"/>
      <c r="B236" s="5"/>
      <c r="C236" s="5"/>
      <c r="D236" s="5"/>
      <c r="E236" s="5"/>
      <c r="F236" s="5"/>
      <c r="G236" s="5"/>
      <c r="H236" s="5"/>
      <c r="I236" s="5"/>
      <c r="J236" s="5"/>
      <c r="K236" s="5"/>
      <c r="L236" s="3"/>
      <c r="M236" s="5"/>
      <c r="N236" s="3"/>
      <c r="O236" s="6"/>
      <c r="P236" s="6"/>
      <c r="Q236" s="5"/>
      <c r="R236" s="5"/>
      <c r="S236" s="5"/>
      <c r="T236" s="5"/>
      <c r="U236" s="5"/>
      <c r="V236" s="5"/>
      <c r="W236" s="5"/>
      <c r="X236" s="5"/>
      <c r="Y236" s="5"/>
      <c r="Z236" s="5"/>
    </row>
    <row r="237" spans="1:26" ht="15.75" customHeight="1">
      <c r="A237" s="5"/>
      <c r="B237" s="5"/>
      <c r="C237" s="5"/>
      <c r="D237" s="5"/>
      <c r="E237" s="5"/>
      <c r="F237" s="5"/>
      <c r="G237" s="5"/>
      <c r="H237" s="5"/>
      <c r="I237" s="5"/>
      <c r="J237" s="5"/>
      <c r="K237" s="5"/>
      <c r="L237" s="3"/>
      <c r="M237" s="5"/>
      <c r="N237" s="3"/>
      <c r="O237" s="6"/>
      <c r="P237" s="6"/>
      <c r="Q237" s="5"/>
      <c r="R237" s="5"/>
      <c r="S237" s="5"/>
      <c r="T237" s="5"/>
      <c r="U237" s="5"/>
      <c r="V237" s="5"/>
      <c r="W237" s="5"/>
      <c r="X237" s="5"/>
      <c r="Y237" s="5"/>
      <c r="Z237" s="5"/>
    </row>
    <row r="238" spans="1:26" ht="15.75" customHeight="1">
      <c r="A238" s="5"/>
      <c r="B238" s="5"/>
      <c r="C238" s="5"/>
      <c r="D238" s="5"/>
      <c r="E238" s="5"/>
      <c r="F238" s="5"/>
      <c r="G238" s="5"/>
      <c r="H238" s="5"/>
      <c r="I238" s="5"/>
      <c r="J238" s="5"/>
      <c r="K238" s="5"/>
      <c r="L238" s="3"/>
      <c r="M238" s="5"/>
      <c r="N238" s="3"/>
      <c r="O238" s="6"/>
      <c r="P238" s="6"/>
      <c r="Q238" s="5"/>
      <c r="R238" s="5"/>
      <c r="S238" s="5"/>
      <c r="T238" s="5"/>
      <c r="U238" s="5"/>
      <c r="V238" s="5"/>
      <c r="W238" s="5"/>
      <c r="X238" s="5"/>
      <c r="Y238" s="5"/>
      <c r="Z238" s="5"/>
    </row>
    <row r="239" spans="1:26" ht="15.75" customHeight="1">
      <c r="A239" s="5"/>
      <c r="B239" s="5"/>
      <c r="C239" s="5"/>
      <c r="D239" s="5"/>
      <c r="E239" s="5"/>
      <c r="F239" s="5"/>
      <c r="G239" s="5"/>
      <c r="H239" s="5"/>
      <c r="I239" s="5"/>
      <c r="J239" s="5"/>
      <c r="K239" s="5"/>
      <c r="L239" s="3"/>
      <c r="M239" s="5"/>
      <c r="N239" s="3"/>
      <c r="O239" s="6"/>
      <c r="P239" s="6"/>
      <c r="Q239" s="5"/>
      <c r="R239" s="5"/>
      <c r="S239" s="5"/>
      <c r="T239" s="5"/>
      <c r="U239" s="5"/>
      <c r="V239" s="5"/>
      <c r="W239" s="5"/>
      <c r="X239" s="5"/>
      <c r="Y239" s="5"/>
      <c r="Z239" s="5"/>
    </row>
    <row r="240" spans="1:26" ht="15.75" customHeight="1">
      <c r="A240" s="5"/>
      <c r="B240" s="5"/>
      <c r="C240" s="5"/>
      <c r="D240" s="5"/>
      <c r="E240" s="5"/>
      <c r="F240" s="5"/>
      <c r="G240" s="5"/>
      <c r="H240" s="5"/>
      <c r="I240" s="5"/>
      <c r="J240" s="5"/>
      <c r="K240" s="5"/>
      <c r="L240" s="3"/>
      <c r="M240" s="5"/>
      <c r="N240" s="3"/>
      <c r="O240" s="6"/>
      <c r="P240" s="6"/>
      <c r="Q240" s="5"/>
      <c r="R240" s="5"/>
      <c r="S240" s="5"/>
      <c r="T240" s="5"/>
      <c r="U240" s="5"/>
      <c r="V240" s="5"/>
      <c r="W240" s="5"/>
      <c r="X240" s="5"/>
      <c r="Y240" s="5"/>
      <c r="Z240" s="5"/>
    </row>
    <row r="241" spans="1:26" ht="15.75" customHeight="1">
      <c r="A241" s="5"/>
      <c r="B241" s="5"/>
      <c r="C241" s="5"/>
      <c r="D241" s="5"/>
      <c r="E241" s="5"/>
      <c r="F241" s="5"/>
      <c r="G241" s="5"/>
      <c r="H241" s="5"/>
      <c r="I241" s="5"/>
      <c r="J241" s="5"/>
      <c r="K241" s="5"/>
      <c r="L241" s="3"/>
      <c r="M241" s="5"/>
      <c r="N241" s="3"/>
      <c r="O241" s="6"/>
      <c r="P241" s="6"/>
      <c r="Q241" s="5"/>
      <c r="R241" s="5"/>
      <c r="S241" s="5"/>
      <c r="T241" s="5"/>
      <c r="U241" s="5"/>
      <c r="V241" s="5"/>
      <c r="W241" s="5"/>
      <c r="X241" s="5"/>
      <c r="Y241" s="5"/>
      <c r="Z241" s="5"/>
    </row>
    <row r="242" spans="1:26" ht="15.75" customHeight="1">
      <c r="A242" s="5"/>
      <c r="B242" s="5"/>
      <c r="C242" s="5"/>
      <c r="D242" s="5"/>
      <c r="E242" s="5"/>
      <c r="F242" s="5"/>
      <c r="G242" s="5"/>
      <c r="H242" s="5"/>
      <c r="I242" s="5"/>
      <c r="J242" s="5"/>
      <c r="K242" s="5"/>
      <c r="L242" s="3"/>
      <c r="M242" s="5"/>
      <c r="N242" s="3"/>
      <c r="O242" s="6"/>
      <c r="P242" s="6"/>
      <c r="Q242" s="5"/>
      <c r="R242" s="5"/>
      <c r="S242" s="5"/>
      <c r="T242" s="5"/>
      <c r="U242" s="5"/>
      <c r="V242" s="5"/>
      <c r="W242" s="5"/>
      <c r="X242" s="5"/>
      <c r="Y242" s="5"/>
      <c r="Z242" s="5"/>
    </row>
    <row r="243" spans="1:26" ht="15.75" customHeight="1">
      <c r="A243" s="5"/>
      <c r="B243" s="5"/>
      <c r="C243" s="5"/>
      <c r="D243" s="5"/>
      <c r="E243" s="5"/>
      <c r="F243" s="5"/>
      <c r="G243" s="5"/>
      <c r="H243" s="5"/>
      <c r="I243" s="5"/>
      <c r="J243" s="5"/>
      <c r="K243" s="5"/>
      <c r="L243" s="3"/>
      <c r="M243" s="5"/>
      <c r="N243" s="3"/>
      <c r="O243" s="6"/>
      <c r="P243" s="6"/>
      <c r="Q243" s="5"/>
      <c r="R243" s="5"/>
      <c r="S243" s="5"/>
      <c r="T243" s="5"/>
      <c r="U243" s="5"/>
      <c r="V243" s="5"/>
      <c r="W243" s="5"/>
      <c r="X243" s="5"/>
      <c r="Y243" s="5"/>
      <c r="Z243" s="5"/>
    </row>
    <row r="244" spans="1:26" ht="15.75" customHeight="1">
      <c r="A244" s="5"/>
      <c r="B244" s="5"/>
      <c r="C244" s="5"/>
      <c r="D244" s="5"/>
      <c r="E244" s="5"/>
      <c r="F244" s="5"/>
      <c r="G244" s="5"/>
      <c r="H244" s="5"/>
      <c r="I244" s="5"/>
      <c r="J244" s="5"/>
      <c r="K244" s="5"/>
      <c r="L244" s="3"/>
      <c r="M244" s="5"/>
      <c r="N244" s="3"/>
      <c r="O244" s="6"/>
      <c r="P244" s="6"/>
      <c r="Q244" s="5"/>
      <c r="R244" s="5"/>
      <c r="S244" s="5"/>
      <c r="T244" s="5"/>
      <c r="U244" s="5"/>
      <c r="V244" s="5"/>
      <c r="W244" s="5"/>
      <c r="X244" s="5"/>
      <c r="Y244" s="5"/>
      <c r="Z244" s="5"/>
    </row>
    <row r="245" spans="1:26" ht="15.75" customHeight="1">
      <c r="A245" s="5"/>
      <c r="B245" s="5"/>
      <c r="C245" s="5"/>
      <c r="D245" s="5"/>
      <c r="E245" s="5"/>
      <c r="F245" s="5"/>
      <c r="G245" s="5"/>
      <c r="H245" s="5"/>
      <c r="I245" s="5"/>
      <c r="J245" s="5"/>
      <c r="K245" s="5"/>
      <c r="L245" s="3"/>
      <c r="M245" s="5"/>
      <c r="N245" s="3"/>
      <c r="O245" s="6"/>
      <c r="P245" s="6"/>
      <c r="Q245" s="5"/>
      <c r="R245" s="5"/>
      <c r="S245" s="5"/>
      <c r="T245" s="5"/>
      <c r="U245" s="5"/>
      <c r="V245" s="5"/>
      <c r="W245" s="5"/>
      <c r="X245" s="5"/>
      <c r="Y245" s="5"/>
      <c r="Z245" s="5"/>
    </row>
    <row r="246" spans="1:26" ht="15.75" customHeight="1">
      <c r="A246" s="5"/>
      <c r="B246" s="5"/>
      <c r="C246" s="5"/>
      <c r="D246" s="5"/>
      <c r="E246" s="5"/>
      <c r="F246" s="5"/>
      <c r="G246" s="5"/>
      <c r="H246" s="5"/>
      <c r="I246" s="5"/>
      <c r="J246" s="5"/>
      <c r="K246" s="5"/>
      <c r="L246" s="3"/>
      <c r="M246" s="5"/>
      <c r="N246" s="3"/>
      <c r="O246" s="6"/>
      <c r="P246" s="6"/>
      <c r="Q246" s="5"/>
      <c r="R246" s="5"/>
      <c r="S246" s="5"/>
      <c r="T246" s="5"/>
      <c r="U246" s="5"/>
      <c r="V246" s="5"/>
      <c r="W246" s="5"/>
      <c r="X246" s="5"/>
      <c r="Y246" s="5"/>
      <c r="Z246" s="5"/>
    </row>
    <row r="247" spans="1:26" ht="15.75" customHeight="1">
      <c r="A247" s="5"/>
      <c r="B247" s="5"/>
      <c r="C247" s="5"/>
      <c r="D247" s="5"/>
      <c r="E247" s="5"/>
      <c r="F247" s="5"/>
      <c r="G247" s="5"/>
      <c r="H247" s="5"/>
      <c r="I247" s="5"/>
      <c r="J247" s="5"/>
      <c r="K247" s="5"/>
      <c r="L247" s="3"/>
      <c r="M247" s="5"/>
      <c r="N247" s="3"/>
      <c r="O247" s="6"/>
      <c r="P247" s="6"/>
      <c r="Q247" s="5"/>
      <c r="R247" s="5"/>
      <c r="S247" s="5"/>
      <c r="T247" s="5"/>
      <c r="U247" s="5"/>
      <c r="V247" s="5"/>
      <c r="W247" s="5"/>
      <c r="X247" s="5"/>
      <c r="Y247" s="5"/>
      <c r="Z247" s="5"/>
    </row>
    <row r="248" spans="1:26" ht="15.75" customHeight="1">
      <c r="A248" s="5"/>
      <c r="B248" s="5"/>
      <c r="C248" s="5"/>
      <c r="D248" s="5"/>
      <c r="E248" s="5"/>
      <c r="F248" s="5"/>
      <c r="G248" s="5"/>
      <c r="H248" s="5"/>
      <c r="I248" s="5"/>
      <c r="J248" s="5"/>
      <c r="K248" s="5"/>
      <c r="L248" s="3"/>
      <c r="M248" s="5"/>
      <c r="N248" s="3"/>
      <c r="O248" s="6"/>
      <c r="P248" s="6"/>
      <c r="Q248" s="5"/>
      <c r="R248" s="5"/>
      <c r="S248" s="5"/>
      <c r="T248" s="5"/>
      <c r="U248" s="5"/>
      <c r="V248" s="5"/>
      <c r="W248" s="5"/>
      <c r="X248" s="5"/>
      <c r="Y248" s="5"/>
      <c r="Z248" s="5"/>
    </row>
    <row r="249" spans="1:26" ht="15.75" customHeight="1">
      <c r="A249" s="5"/>
      <c r="B249" s="5"/>
      <c r="C249" s="5"/>
      <c r="D249" s="5"/>
      <c r="E249" s="5"/>
      <c r="F249" s="5"/>
      <c r="G249" s="5"/>
      <c r="H249" s="5"/>
      <c r="I249" s="5"/>
      <c r="J249" s="5"/>
      <c r="K249" s="5"/>
      <c r="L249" s="3"/>
      <c r="M249" s="5"/>
      <c r="N249" s="3"/>
      <c r="O249" s="6"/>
      <c r="P249" s="6"/>
      <c r="Q249" s="5"/>
      <c r="R249" s="5"/>
      <c r="S249" s="5"/>
      <c r="T249" s="5"/>
      <c r="U249" s="5"/>
      <c r="V249" s="5"/>
      <c r="W249" s="5"/>
      <c r="X249" s="5"/>
      <c r="Y249" s="5"/>
      <c r="Z249" s="5"/>
    </row>
    <row r="250" spans="1:26" ht="15.75" customHeight="1">
      <c r="A250" s="5"/>
      <c r="B250" s="5"/>
      <c r="C250" s="5"/>
      <c r="D250" s="5"/>
      <c r="E250" s="5"/>
      <c r="F250" s="5"/>
      <c r="G250" s="5"/>
      <c r="H250" s="5"/>
      <c r="I250" s="5"/>
      <c r="J250" s="5"/>
      <c r="K250" s="5"/>
      <c r="L250" s="3"/>
      <c r="M250" s="5"/>
      <c r="N250" s="3"/>
      <c r="O250" s="6"/>
      <c r="P250" s="6"/>
      <c r="Q250" s="5"/>
      <c r="R250" s="5"/>
      <c r="S250" s="5"/>
      <c r="T250" s="5"/>
      <c r="U250" s="5"/>
      <c r="V250" s="5"/>
      <c r="W250" s="5"/>
      <c r="X250" s="5"/>
      <c r="Y250" s="5"/>
      <c r="Z250" s="5"/>
    </row>
    <row r="251" spans="1:26" ht="15.75" customHeight="1">
      <c r="A251" s="5"/>
      <c r="B251" s="5"/>
      <c r="C251" s="5"/>
      <c r="D251" s="5"/>
      <c r="E251" s="5"/>
      <c r="F251" s="5"/>
      <c r="G251" s="5"/>
      <c r="H251" s="5"/>
      <c r="I251" s="5"/>
      <c r="J251" s="5"/>
      <c r="K251" s="5"/>
      <c r="L251" s="3"/>
      <c r="M251" s="5"/>
      <c r="N251" s="3"/>
      <c r="O251" s="6"/>
      <c r="P251" s="6"/>
      <c r="Q251" s="5"/>
      <c r="R251" s="5"/>
      <c r="S251" s="5"/>
      <c r="T251" s="5"/>
      <c r="U251" s="5"/>
      <c r="V251" s="5"/>
      <c r="W251" s="5"/>
      <c r="X251" s="5"/>
      <c r="Y251" s="5"/>
      <c r="Z251" s="5"/>
    </row>
    <row r="252" spans="1:26" ht="15.75" customHeight="1">
      <c r="A252" s="5"/>
      <c r="B252" s="5"/>
      <c r="C252" s="5"/>
      <c r="D252" s="5"/>
      <c r="E252" s="5"/>
      <c r="F252" s="5"/>
      <c r="G252" s="5"/>
      <c r="H252" s="5"/>
      <c r="I252" s="5"/>
      <c r="J252" s="5"/>
      <c r="K252" s="5"/>
      <c r="L252" s="3"/>
      <c r="M252" s="5"/>
      <c r="N252" s="3"/>
      <c r="O252" s="6"/>
      <c r="P252" s="6"/>
      <c r="Q252" s="5"/>
      <c r="R252" s="5"/>
      <c r="S252" s="5"/>
      <c r="T252" s="5"/>
      <c r="U252" s="5"/>
      <c r="V252" s="5"/>
      <c r="W252" s="5"/>
      <c r="X252" s="5"/>
      <c r="Y252" s="5"/>
      <c r="Z252" s="5"/>
    </row>
    <row r="253" spans="1:26" ht="15.75" customHeight="1">
      <c r="A253" s="5"/>
      <c r="B253" s="5"/>
      <c r="C253" s="5"/>
      <c r="D253" s="5"/>
      <c r="E253" s="5"/>
      <c r="F253" s="5"/>
      <c r="G253" s="5"/>
      <c r="H253" s="5"/>
      <c r="I253" s="5"/>
      <c r="J253" s="5"/>
      <c r="K253" s="5"/>
      <c r="L253" s="3"/>
      <c r="M253" s="5"/>
      <c r="N253" s="3"/>
      <c r="O253" s="6"/>
      <c r="P253" s="6"/>
      <c r="Q253" s="5"/>
      <c r="R253" s="5"/>
      <c r="S253" s="5"/>
      <c r="T253" s="5"/>
      <c r="U253" s="5"/>
      <c r="V253" s="5"/>
      <c r="W253" s="5"/>
      <c r="X253" s="5"/>
      <c r="Y253" s="5"/>
      <c r="Z253" s="5"/>
    </row>
    <row r="254" spans="1:26" ht="15.75" customHeight="1">
      <c r="A254" s="5"/>
      <c r="B254" s="5"/>
      <c r="C254" s="5"/>
      <c r="D254" s="5"/>
      <c r="E254" s="5"/>
      <c r="F254" s="5"/>
      <c r="G254" s="5"/>
      <c r="H254" s="5"/>
      <c r="I254" s="5"/>
      <c r="J254" s="5"/>
      <c r="K254" s="5"/>
      <c r="L254" s="3"/>
      <c r="M254" s="5"/>
      <c r="N254" s="3"/>
      <c r="O254" s="6"/>
      <c r="P254" s="6"/>
      <c r="Q254" s="5"/>
      <c r="R254" s="5"/>
      <c r="S254" s="5"/>
      <c r="T254" s="5"/>
      <c r="U254" s="5"/>
      <c r="V254" s="5"/>
      <c r="W254" s="5"/>
      <c r="X254" s="5"/>
      <c r="Y254" s="5"/>
      <c r="Z254" s="5"/>
    </row>
    <row r="255" spans="1:26" ht="15.75" customHeight="1">
      <c r="A255" s="5"/>
      <c r="B255" s="5"/>
      <c r="C255" s="5"/>
      <c r="D255" s="5"/>
      <c r="E255" s="5"/>
      <c r="F255" s="5"/>
      <c r="G255" s="5"/>
      <c r="H255" s="5"/>
      <c r="I255" s="5"/>
      <c r="J255" s="5"/>
      <c r="K255" s="5"/>
      <c r="L255" s="3"/>
      <c r="M255" s="5"/>
      <c r="N255" s="3"/>
      <c r="O255" s="6"/>
      <c r="P255" s="6"/>
      <c r="Q255" s="5"/>
      <c r="R255" s="5"/>
      <c r="S255" s="5"/>
      <c r="T255" s="5"/>
      <c r="U255" s="5"/>
      <c r="V255" s="5"/>
      <c r="W255" s="5"/>
      <c r="X255" s="5"/>
      <c r="Y255" s="5"/>
      <c r="Z255" s="5"/>
    </row>
    <row r="256" spans="1:26" ht="15.75" customHeight="1">
      <c r="A256" s="5"/>
      <c r="B256" s="5"/>
      <c r="C256" s="5"/>
      <c r="D256" s="5"/>
      <c r="E256" s="5"/>
      <c r="F256" s="5"/>
      <c r="G256" s="5"/>
      <c r="H256" s="5"/>
      <c r="I256" s="5"/>
      <c r="J256" s="5"/>
      <c r="K256" s="5"/>
      <c r="L256" s="3"/>
      <c r="M256" s="5"/>
      <c r="N256" s="3"/>
      <c r="O256" s="6"/>
      <c r="P256" s="6"/>
      <c r="Q256" s="5"/>
      <c r="R256" s="5"/>
      <c r="S256" s="5"/>
      <c r="T256" s="5"/>
      <c r="U256" s="5"/>
      <c r="V256" s="5"/>
      <c r="W256" s="5"/>
      <c r="X256" s="5"/>
      <c r="Y256" s="5"/>
      <c r="Z256" s="5"/>
    </row>
    <row r="257" spans="1:26" ht="15.75" customHeight="1">
      <c r="A257" s="5"/>
      <c r="B257" s="5"/>
      <c r="C257" s="5"/>
      <c r="D257" s="5"/>
      <c r="E257" s="5"/>
      <c r="F257" s="5"/>
      <c r="G257" s="5"/>
      <c r="H257" s="5"/>
      <c r="I257" s="5"/>
      <c r="J257" s="5"/>
      <c r="K257" s="5"/>
      <c r="L257" s="3"/>
      <c r="M257" s="5"/>
      <c r="N257" s="3"/>
      <c r="O257" s="6"/>
      <c r="P257" s="6"/>
      <c r="Q257" s="5"/>
      <c r="R257" s="5"/>
      <c r="S257" s="5"/>
      <c r="T257" s="5"/>
      <c r="U257" s="5"/>
      <c r="V257" s="5"/>
      <c r="W257" s="5"/>
      <c r="X257" s="5"/>
      <c r="Y257" s="5"/>
      <c r="Z257" s="5"/>
    </row>
    <row r="258" spans="1:26" ht="15.75" customHeight="1">
      <c r="A258" s="5"/>
      <c r="B258" s="5"/>
      <c r="C258" s="5"/>
      <c r="D258" s="5"/>
      <c r="E258" s="5"/>
      <c r="F258" s="5"/>
      <c r="G258" s="5"/>
      <c r="H258" s="5"/>
      <c r="I258" s="5"/>
      <c r="J258" s="5"/>
      <c r="K258" s="5"/>
      <c r="L258" s="3"/>
      <c r="M258" s="5"/>
      <c r="N258" s="3"/>
      <c r="O258" s="6"/>
      <c r="P258" s="6"/>
      <c r="Q258" s="5"/>
      <c r="R258" s="5"/>
      <c r="S258" s="5"/>
      <c r="T258" s="5"/>
      <c r="U258" s="5"/>
      <c r="V258" s="5"/>
      <c r="W258" s="5"/>
      <c r="X258" s="5"/>
      <c r="Y258" s="5"/>
      <c r="Z258" s="5"/>
    </row>
    <row r="259" spans="1:26" ht="15.75" customHeight="1">
      <c r="A259" s="5"/>
      <c r="B259" s="5"/>
      <c r="C259" s="5"/>
      <c r="D259" s="5"/>
      <c r="E259" s="5"/>
      <c r="F259" s="5"/>
      <c r="G259" s="5"/>
      <c r="H259" s="5"/>
      <c r="I259" s="5"/>
      <c r="J259" s="5"/>
      <c r="K259" s="5"/>
      <c r="L259" s="3"/>
      <c r="M259" s="5"/>
      <c r="N259" s="3"/>
      <c r="O259" s="6"/>
      <c r="P259" s="6"/>
      <c r="Q259" s="5"/>
      <c r="R259" s="5"/>
      <c r="S259" s="5"/>
      <c r="T259" s="5"/>
      <c r="U259" s="5"/>
      <c r="V259" s="5"/>
      <c r="W259" s="5"/>
      <c r="X259" s="5"/>
      <c r="Y259" s="5"/>
      <c r="Z259" s="5"/>
    </row>
    <row r="260" spans="1:26" ht="15.75" customHeight="1">
      <c r="A260" s="5"/>
      <c r="B260" s="5"/>
      <c r="C260" s="5"/>
      <c r="D260" s="5"/>
      <c r="E260" s="5"/>
      <c r="F260" s="5"/>
      <c r="G260" s="5"/>
      <c r="H260" s="5"/>
      <c r="I260" s="5"/>
      <c r="J260" s="5"/>
      <c r="K260" s="5"/>
      <c r="L260" s="3"/>
      <c r="M260" s="5"/>
      <c r="N260" s="3"/>
      <c r="O260" s="6"/>
      <c r="P260" s="6"/>
      <c r="Q260" s="5"/>
      <c r="R260" s="5"/>
      <c r="S260" s="5"/>
      <c r="T260" s="5"/>
      <c r="U260" s="5"/>
      <c r="V260" s="5"/>
      <c r="W260" s="5"/>
      <c r="X260" s="5"/>
      <c r="Y260" s="5"/>
      <c r="Z260" s="5"/>
    </row>
    <row r="261" spans="1:26" ht="15.75" customHeight="1">
      <c r="A261" s="5"/>
      <c r="B261" s="5"/>
      <c r="C261" s="5"/>
      <c r="D261" s="5"/>
      <c r="E261" s="5"/>
      <c r="F261" s="5"/>
      <c r="G261" s="5"/>
      <c r="H261" s="5"/>
      <c r="I261" s="5"/>
      <c r="J261" s="5"/>
      <c r="K261" s="5"/>
      <c r="L261" s="3"/>
      <c r="M261" s="5"/>
      <c r="N261" s="3"/>
      <c r="O261" s="6"/>
      <c r="P261" s="6"/>
      <c r="Q261" s="5"/>
      <c r="R261" s="5"/>
      <c r="S261" s="5"/>
      <c r="T261" s="5"/>
      <c r="U261" s="5"/>
      <c r="V261" s="5"/>
      <c r="W261" s="5"/>
      <c r="X261" s="5"/>
      <c r="Y261" s="5"/>
      <c r="Z261" s="5"/>
    </row>
    <row r="262" spans="1:26" ht="15.75" customHeight="1">
      <c r="A262" s="5"/>
      <c r="B262" s="5"/>
      <c r="C262" s="5"/>
      <c r="D262" s="5"/>
      <c r="E262" s="5"/>
      <c r="F262" s="5"/>
      <c r="G262" s="5"/>
      <c r="H262" s="5"/>
      <c r="I262" s="5"/>
      <c r="J262" s="5"/>
      <c r="K262" s="5"/>
      <c r="L262" s="3"/>
      <c r="M262" s="5"/>
      <c r="N262" s="3"/>
      <c r="O262" s="6"/>
      <c r="P262" s="6"/>
      <c r="Q262" s="5"/>
      <c r="R262" s="5"/>
      <c r="S262" s="5"/>
      <c r="T262" s="5"/>
      <c r="U262" s="5"/>
      <c r="V262" s="5"/>
      <c r="W262" s="5"/>
      <c r="X262" s="5"/>
      <c r="Y262" s="5"/>
      <c r="Z262" s="5"/>
    </row>
    <row r="263" spans="1:26" ht="15.75" customHeight="1">
      <c r="A263" s="5"/>
      <c r="B263" s="5"/>
      <c r="C263" s="5"/>
      <c r="D263" s="5"/>
      <c r="E263" s="5"/>
      <c r="F263" s="5"/>
      <c r="G263" s="5"/>
      <c r="H263" s="5"/>
      <c r="I263" s="5"/>
      <c r="J263" s="5"/>
      <c r="K263" s="5"/>
      <c r="L263" s="3"/>
      <c r="M263" s="5"/>
      <c r="N263" s="3"/>
      <c r="O263" s="6"/>
      <c r="P263" s="6"/>
      <c r="Q263" s="5"/>
      <c r="R263" s="5"/>
      <c r="S263" s="5"/>
      <c r="T263" s="5"/>
      <c r="U263" s="5"/>
      <c r="V263" s="5"/>
      <c r="W263" s="5"/>
      <c r="X263" s="5"/>
      <c r="Y263" s="5"/>
      <c r="Z263" s="5"/>
    </row>
    <row r="264" spans="1:26" ht="15.75" customHeight="1">
      <c r="A264" s="5"/>
      <c r="B264" s="5"/>
      <c r="C264" s="5"/>
      <c r="D264" s="5"/>
      <c r="E264" s="5"/>
      <c r="F264" s="5"/>
      <c r="G264" s="5"/>
      <c r="H264" s="5"/>
      <c r="I264" s="5"/>
      <c r="J264" s="5"/>
      <c r="K264" s="5"/>
      <c r="L264" s="3"/>
      <c r="M264" s="5"/>
      <c r="N264" s="3"/>
      <c r="O264" s="6"/>
      <c r="P264" s="6"/>
      <c r="Q264" s="5"/>
      <c r="R264" s="5"/>
      <c r="S264" s="5"/>
      <c r="T264" s="5"/>
      <c r="U264" s="5"/>
      <c r="V264" s="5"/>
      <c r="W264" s="5"/>
      <c r="X264" s="5"/>
      <c r="Y264" s="5"/>
      <c r="Z264" s="5"/>
    </row>
    <row r="265" spans="1:26" ht="15.75" customHeight="1">
      <c r="A265" s="5"/>
      <c r="B265" s="5"/>
      <c r="C265" s="5"/>
      <c r="D265" s="5"/>
      <c r="E265" s="5"/>
      <c r="F265" s="5"/>
      <c r="G265" s="5"/>
      <c r="H265" s="5"/>
      <c r="I265" s="5"/>
      <c r="J265" s="5"/>
      <c r="K265" s="5"/>
      <c r="L265" s="3"/>
      <c r="M265" s="5"/>
      <c r="N265" s="3"/>
      <c r="O265" s="6"/>
      <c r="P265" s="6"/>
      <c r="Q265" s="5"/>
      <c r="R265" s="5"/>
      <c r="S265" s="5"/>
      <c r="T265" s="5"/>
      <c r="U265" s="5"/>
      <c r="V265" s="5"/>
      <c r="W265" s="5"/>
      <c r="X265" s="5"/>
      <c r="Y265" s="5"/>
      <c r="Z265" s="5"/>
    </row>
    <row r="266" spans="1:26" ht="15.75" customHeight="1">
      <c r="A266" s="5"/>
      <c r="B266" s="5"/>
      <c r="C266" s="5"/>
      <c r="D266" s="5"/>
      <c r="E266" s="5"/>
      <c r="F266" s="5"/>
      <c r="G266" s="5"/>
      <c r="H266" s="5"/>
      <c r="I266" s="5"/>
      <c r="J266" s="5"/>
      <c r="K266" s="5"/>
      <c r="L266" s="3"/>
      <c r="M266" s="5"/>
      <c r="N266" s="3"/>
      <c r="O266" s="6"/>
      <c r="P266" s="6"/>
      <c r="Q266" s="5"/>
      <c r="R266" s="5"/>
      <c r="S266" s="5"/>
      <c r="T266" s="5"/>
      <c r="U266" s="5"/>
      <c r="V266" s="5"/>
      <c r="W266" s="5"/>
      <c r="X266" s="5"/>
      <c r="Y266" s="5"/>
      <c r="Z266" s="5"/>
    </row>
    <row r="267" spans="1:26" ht="15.75" customHeight="1">
      <c r="A267" s="5"/>
      <c r="B267" s="5"/>
      <c r="C267" s="5"/>
      <c r="D267" s="5"/>
      <c r="E267" s="5"/>
      <c r="F267" s="5"/>
      <c r="G267" s="5"/>
      <c r="H267" s="5"/>
      <c r="I267" s="5"/>
      <c r="J267" s="5"/>
      <c r="K267" s="5"/>
      <c r="L267" s="3"/>
      <c r="M267" s="5"/>
      <c r="N267" s="3"/>
      <c r="O267" s="6"/>
      <c r="P267" s="6"/>
      <c r="Q267" s="5"/>
      <c r="R267" s="5"/>
      <c r="S267" s="5"/>
      <c r="T267" s="5"/>
      <c r="U267" s="5"/>
      <c r="V267" s="5"/>
      <c r="W267" s="5"/>
      <c r="X267" s="5"/>
      <c r="Y267" s="5"/>
      <c r="Z267" s="5"/>
    </row>
    <row r="268" spans="1:26" ht="15.75" customHeight="1">
      <c r="A268" s="5"/>
      <c r="B268" s="5"/>
      <c r="C268" s="5"/>
      <c r="D268" s="5"/>
      <c r="E268" s="5"/>
      <c r="F268" s="5"/>
      <c r="G268" s="5"/>
      <c r="H268" s="5"/>
      <c r="I268" s="5"/>
      <c r="J268" s="5"/>
      <c r="K268" s="5"/>
      <c r="L268" s="3"/>
      <c r="M268" s="5"/>
      <c r="N268" s="3"/>
      <c r="O268" s="6"/>
      <c r="P268" s="6"/>
      <c r="Q268" s="5"/>
      <c r="R268" s="5"/>
      <c r="S268" s="5"/>
      <c r="T268" s="5"/>
      <c r="U268" s="5"/>
      <c r="V268" s="5"/>
      <c r="W268" s="5"/>
      <c r="X268" s="5"/>
      <c r="Y268" s="5"/>
      <c r="Z268" s="5"/>
    </row>
    <row r="269" spans="1:26" ht="15.75" customHeight="1">
      <c r="A269" s="5"/>
      <c r="B269" s="5"/>
      <c r="C269" s="5"/>
      <c r="D269" s="5"/>
      <c r="E269" s="5"/>
      <c r="F269" s="5"/>
      <c r="G269" s="5"/>
      <c r="H269" s="5"/>
      <c r="I269" s="5"/>
      <c r="J269" s="5"/>
      <c r="K269" s="5"/>
      <c r="L269" s="3"/>
      <c r="M269" s="5"/>
      <c r="N269" s="3"/>
      <c r="O269" s="6"/>
      <c r="P269" s="6"/>
      <c r="Q269" s="5"/>
      <c r="R269" s="5"/>
      <c r="S269" s="5"/>
      <c r="T269" s="5"/>
      <c r="U269" s="5"/>
      <c r="V269" s="5"/>
      <c r="W269" s="5"/>
      <c r="X269" s="5"/>
      <c r="Y269" s="5"/>
      <c r="Z269" s="5"/>
    </row>
    <row r="270" spans="1:26" ht="15.75" customHeight="1">
      <c r="A270" s="5"/>
      <c r="B270" s="5"/>
      <c r="C270" s="5"/>
      <c r="D270" s="5"/>
      <c r="E270" s="5"/>
      <c r="F270" s="5"/>
      <c r="G270" s="5"/>
      <c r="H270" s="5"/>
      <c r="I270" s="5"/>
      <c r="J270" s="5"/>
      <c r="K270" s="5"/>
      <c r="L270" s="3"/>
      <c r="M270" s="5"/>
      <c r="N270" s="3"/>
      <c r="O270" s="6"/>
      <c r="P270" s="6"/>
      <c r="Q270" s="5"/>
      <c r="R270" s="5"/>
      <c r="S270" s="5"/>
      <c r="T270" s="5"/>
      <c r="U270" s="5"/>
      <c r="V270" s="5"/>
      <c r="W270" s="5"/>
      <c r="X270" s="5"/>
      <c r="Y270" s="5"/>
      <c r="Z270" s="5"/>
    </row>
    <row r="271" spans="1:26" ht="15.75" customHeight="1">
      <c r="A271" s="5"/>
      <c r="B271" s="5"/>
      <c r="C271" s="5"/>
      <c r="D271" s="5"/>
      <c r="E271" s="5"/>
      <c r="F271" s="5"/>
      <c r="G271" s="5"/>
      <c r="H271" s="5"/>
      <c r="I271" s="5"/>
      <c r="J271" s="5"/>
      <c r="K271" s="5"/>
      <c r="L271" s="3"/>
      <c r="M271" s="5"/>
      <c r="N271" s="3"/>
      <c r="O271" s="6"/>
      <c r="P271" s="6"/>
      <c r="Q271" s="5"/>
      <c r="R271" s="5"/>
      <c r="S271" s="5"/>
      <c r="T271" s="5"/>
      <c r="U271" s="5"/>
      <c r="V271" s="5"/>
      <c r="W271" s="5"/>
      <c r="X271" s="5"/>
      <c r="Y271" s="5"/>
      <c r="Z271" s="5"/>
    </row>
    <row r="272" spans="1:26" ht="15.75" customHeight="1">
      <c r="A272" s="5"/>
      <c r="B272" s="5"/>
      <c r="C272" s="5"/>
      <c r="D272" s="5"/>
      <c r="E272" s="5"/>
      <c r="F272" s="5"/>
      <c r="G272" s="5"/>
      <c r="H272" s="5"/>
      <c r="I272" s="5"/>
      <c r="J272" s="5"/>
      <c r="K272" s="5"/>
      <c r="L272" s="3"/>
      <c r="M272" s="5"/>
      <c r="N272" s="3"/>
      <c r="O272" s="6"/>
      <c r="P272" s="6"/>
      <c r="Q272" s="5"/>
      <c r="R272" s="5"/>
      <c r="S272" s="5"/>
      <c r="T272" s="5"/>
      <c r="U272" s="5"/>
      <c r="V272" s="5"/>
      <c r="W272" s="5"/>
      <c r="X272" s="5"/>
      <c r="Y272" s="5"/>
      <c r="Z272" s="5"/>
    </row>
    <row r="273" spans="1:26" ht="15.75" customHeight="1">
      <c r="A273" s="5"/>
      <c r="B273" s="5"/>
      <c r="C273" s="5"/>
      <c r="D273" s="5"/>
      <c r="E273" s="5"/>
      <c r="F273" s="5"/>
      <c r="G273" s="5"/>
      <c r="H273" s="5"/>
      <c r="I273" s="5"/>
      <c r="J273" s="5"/>
      <c r="K273" s="5"/>
      <c r="L273" s="3"/>
      <c r="M273" s="5"/>
      <c r="N273" s="3"/>
      <c r="O273" s="6"/>
      <c r="P273" s="6"/>
      <c r="Q273" s="5"/>
      <c r="R273" s="5"/>
      <c r="S273" s="5"/>
      <c r="T273" s="5"/>
      <c r="U273" s="5"/>
      <c r="V273" s="5"/>
      <c r="W273" s="5"/>
      <c r="X273" s="5"/>
      <c r="Y273" s="5"/>
      <c r="Z273" s="5"/>
    </row>
    <row r="274" spans="1:26" ht="15.75" customHeight="1">
      <c r="A274" s="5"/>
      <c r="B274" s="5"/>
      <c r="C274" s="5"/>
      <c r="D274" s="5"/>
      <c r="E274" s="5"/>
      <c r="F274" s="5"/>
      <c r="G274" s="5"/>
      <c r="H274" s="5"/>
      <c r="I274" s="5"/>
      <c r="J274" s="5"/>
      <c r="K274" s="5"/>
      <c r="L274" s="3"/>
      <c r="M274" s="5"/>
      <c r="N274" s="3"/>
      <c r="O274" s="6"/>
      <c r="P274" s="6"/>
      <c r="Q274" s="5"/>
      <c r="R274" s="5"/>
      <c r="S274" s="5"/>
      <c r="T274" s="5"/>
      <c r="U274" s="5"/>
      <c r="V274" s="5"/>
      <c r="W274" s="5"/>
      <c r="X274" s="5"/>
      <c r="Y274" s="5"/>
      <c r="Z274" s="5"/>
    </row>
    <row r="275" spans="1:26" ht="15.75" customHeight="1">
      <c r="A275" s="5"/>
      <c r="B275" s="5"/>
      <c r="C275" s="5"/>
      <c r="D275" s="5"/>
      <c r="E275" s="5"/>
      <c r="F275" s="5"/>
      <c r="G275" s="5"/>
      <c r="H275" s="5"/>
      <c r="I275" s="5"/>
      <c r="J275" s="5"/>
      <c r="K275" s="5"/>
      <c r="L275" s="3"/>
      <c r="M275" s="5"/>
      <c r="N275" s="3"/>
      <c r="O275" s="6"/>
      <c r="P275" s="6"/>
      <c r="Q275" s="5"/>
      <c r="R275" s="5"/>
      <c r="S275" s="5"/>
      <c r="T275" s="5"/>
      <c r="U275" s="5"/>
      <c r="V275" s="5"/>
      <c r="W275" s="5"/>
      <c r="X275" s="5"/>
      <c r="Y275" s="5"/>
      <c r="Z275" s="5"/>
    </row>
    <row r="276" spans="1:26" ht="15.75" customHeight="1">
      <c r="A276" s="5"/>
      <c r="B276" s="5"/>
      <c r="C276" s="5"/>
      <c r="D276" s="5"/>
      <c r="E276" s="5"/>
      <c r="F276" s="5"/>
      <c r="G276" s="5"/>
      <c r="H276" s="5"/>
      <c r="I276" s="5"/>
      <c r="J276" s="5"/>
      <c r="K276" s="5"/>
      <c r="L276" s="3"/>
      <c r="M276" s="5"/>
      <c r="N276" s="3"/>
      <c r="O276" s="6"/>
      <c r="P276" s="6"/>
      <c r="Q276" s="5"/>
      <c r="R276" s="5"/>
      <c r="S276" s="5"/>
      <c r="T276" s="5"/>
      <c r="U276" s="5"/>
      <c r="V276" s="5"/>
      <c r="W276" s="5"/>
      <c r="X276" s="5"/>
      <c r="Y276" s="5"/>
      <c r="Z276" s="5"/>
    </row>
    <row r="277" spans="1:26" ht="15.75" customHeight="1">
      <c r="A277" s="5"/>
      <c r="B277" s="5"/>
      <c r="C277" s="5"/>
      <c r="D277" s="5"/>
      <c r="E277" s="5"/>
      <c r="F277" s="5"/>
      <c r="G277" s="5"/>
      <c r="H277" s="5"/>
      <c r="I277" s="5"/>
      <c r="J277" s="5"/>
      <c r="K277" s="5"/>
      <c r="L277" s="3"/>
      <c r="M277" s="5"/>
      <c r="N277" s="3"/>
      <c r="O277" s="6"/>
      <c r="P277" s="6"/>
      <c r="Q277" s="5"/>
      <c r="R277" s="5"/>
      <c r="S277" s="5"/>
      <c r="T277" s="5"/>
      <c r="U277" s="5"/>
      <c r="V277" s="5"/>
      <c r="W277" s="5"/>
      <c r="X277" s="5"/>
      <c r="Y277" s="5"/>
      <c r="Z277" s="5"/>
    </row>
    <row r="278" spans="1:26" ht="15.75" customHeight="1">
      <c r="A278" s="5"/>
      <c r="B278" s="5"/>
      <c r="C278" s="5"/>
      <c r="D278" s="5"/>
      <c r="E278" s="5"/>
      <c r="F278" s="5"/>
      <c r="G278" s="5"/>
      <c r="H278" s="5"/>
      <c r="I278" s="5"/>
      <c r="J278" s="5"/>
      <c r="K278" s="5"/>
      <c r="L278" s="3"/>
      <c r="M278" s="5"/>
      <c r="N278" s="3"/>
      <c r="O278" s="6"/>
      <c r="P278" s="6"/>
      <c r="Q278" s="5"/>
      <c r="R278" s="5"/>
      <c r="S278" s="5"/>
      <c r="T278" s="5"/>
      <c r="U278" s="5"/>
      <c r="V278" s="5"/>
      <c r="W278" s="5"/>
      <c r="X278" s="5"/>
      <c r="Y278" s="5"/>
      <c r="Z278" s="5"/>
    </row>
    <row r="279" spans="1:26" ht="15.75" customHeight="1">
      <c r="A279" s="5"/>
      <c r="B279" s="5"/>
      <c r="C279" s="5"/>
      <c r="D279" s="5"/>
      <c r="E279" s="5"/>
      <c r="F279" s="5"/>
      <c r="G279" s="5"/>
      <c r="H279" s="5"/>
      <c r="I279" s="5"/>
      <c r="J279" s="5"/>
      <c r="K279" s="5"/>
      <c r="L279" s="3"/>
      <c r="M279" s="5"/>
      <c r="N279" s="3"/>
      <c r="O279" s="6"/>
      <c r="P279" s="6"/>
      <c r="Q279" s="5"/>
      <c r="R279" s="5"/>
      <c r="S279" s="5"/>
      <c r="T279" s="5"/>
      <c r="U279" s="5"/>
      <c r="V279" s="5"/>
      <c r="W279" s="5"/>
      <c r="X279" s="5"/>
      <c r="Y279" s="5"/>
      <c r="Z279" s="5"/>
    </row>
    <row r="280" spans="1:26" ht="15.75" customHeight="1">
      <c r="A280" s="5"/>
      <c r="B280" s="5"/>
      <c r="C280" s="5"/>
      <c r="D280" s="5"/>
      <c r="E280" s="5"/>
      <c r="F280" s="5"/>
      <c r="G280" s="5"/>
      <c r="H280" s="5"/>
      <c r="I280" s="5"/>
      <c r="J280" s="5"/>
      <c r="K280" s="5"/>
      <c r="L280" s="3"/>
      <c r="M280" s="5"/>
      <c r="N280" s="3"/>
      <c r="O280" s="6"/>
      <c r="P280" s="6"/>
      <c r="Q280" s="5"/>
      <c r="R280" s="5"/>
      <c r="S280" s="5"/>
      <c r="T280" s="5"/>
      <c r="U280" s="5"/>
      <c r="V280" s="5"/>
      <c r="W280" s="5"/>
      <c r="X280" s="5"/>
      <c r="Y280" s="5"/>
      <c r="Z280" s="5"/>
    </row>
    <row r="281" spans="1:26" ht="15.75" customHeight="1">
      <c r="A281" s="5"/>
      <c r="B281" s="5"/>
      <c r="C281" s="5"/>
      <c r="D281" s="5"/>
      <c r="E281" s="5"/>
      <c r="F281" s="5"/>
      <c r="G281" s="5"/>
      <c r="H281" s="5"/>
      <c r="I281" s="5"/>
      <c r="J281" s="5"/>
      <c r="K281" s="5"/>
      <c r="L281" s="3"/>
      <c r="M281" s="5"/>
      <c r="N281" s="3"/>
      <c r="O281" s="6"/>
      <c r="P281" s="6"/>
      <c r="Q281" s="5"/>
      <c r="R281" s="5"/>
      <c r="S281" s="5"/>
      <c r="T281" s="5"/>
      <c r="U281" s="5"/>
      <c r="V281" s="5"/>
      <c r="W281" s="5"/>
      <c r="X281" s="5"/>
      <c r="Y281" s="5"/>
      <c r="Z281" s="5"/>
    </row>
    <row r="282" spans="1:26" ht="15.75" customHeight="1">
      <c r="A282" s="5"/>
      <c r="B282" s="5"/>
      <c r="C282" s="5"/>
      <c r="D282" s="5"/>
      <c r="E282" s="5"/>
      <c r="F282" s="5"/>
      <c r="G282" s="5"/>
      <c r="H282" s="5"/>
      <c r="I282" s="5"/>
      <c r="J282" s="5"/>
      <c r="K282" s="5"/>
      <c r="L282" s="3"/>
      <c r="M282" s="5"/>
      <c r="N282" s="3"/>
      <c r="O282" s="6"/>
      <c r="P282" s="6"/>
      <c r="Q282" s="5"/>
      <c r="R282" s="5"/>
      <c r="S282" s="5"/>
      <c r="T282" s="5"/>
      <c r="U282" s="5"/>
      <c r="V282" s="5"/>
      <c r="W282" s="5"/>
      <c r="X282" s="5"/>
      <c r="Y282" s="5"/>
      <c r="Z282" s="5"/>
    </row>
    <row r="283" spans="1:26" ht="15.75" customHeight="1">
      <c r="A283" s="5"/>
      <c r="B283" s="5"/>
      <c r="C283" s="5"/>
      <c r="D283" s="5"/>
      <c r="E283" s="5"/>
      <c r="F283" s="5"/>
      <c r="G283" s="5"/>
      <c r="H283" s="5"/>
      <c r="I283" s="5"/>
      <c r="J283" s="5"/>
      <c r="K283" s="5"/>
      <c r="L283" s="3"/>
      <c r="M283" s="5"/>
      <c r="N283" s="3"/>
      <c r="O283" s="6"/>
      <c r="P283" s="6"/>
      <c r="Q283" s="5"/>
      <c r="R283" s="5"/>
      <c r="S283" s="5"/>
      <c r="T283" s="5"/>
      <c r="U283" s="5"/>
      <c r="V283" s="5"/>
      <c r="W283" s="5"/>
      <c r="X283" s="5"/>
      <c r="Y283" s="5"/>
      <c r="Z283" s="5"/>
    </row>
    <row r="284" spans="1:26" ht="15.75" customHeight="1">
      <c r="A284" s="5"/>
      <c r="B284" s="5"/>
      <c r="C284" s="5"/>
      <c r="D284" s="5"/>
      <c r="E284" s="5"/>
      <c r="F284" s="5"/>
      <c r="G284" s="5"/>
      <c r="H284" s="5"/>
      <c r="I284" s="5"/>
      <c r="J284" s="5"/>
      <c r="K284" s="5"/>
      <c r="L284" s="3"/>
      <c r="M284" s="5"/>
      <c r="N284" s="3"/>
      <c r="O284" s="6"/>
      <c r="P284" s="6"/>
      <c r="Q284" s="5"/>
      <c r="R284" s="5"/>
      <c r="S284" s="5"/>
      <c r="T284" s="5"/>
      <c r="U284" s="5"/>
      <c r="V284" s="5"/>
      <c r="W284" s="5"/>
      <c r="X284" s="5"/>
      <c r="Y284" s="5"/>
      <c r="Z284" s="5"/>
    </row>
  </sheetData>
  <mergeCells count="60">
    <mergeCell ref="D24:G24"/>
    <mergeCell ref="C25:G25"/>
    <mergeCell ref="D26:G26"/>
    <mergeCell ref="C31:C42"/>
    <mergeCell ref="D35:D42"/>
    <mergeCell ref="E34:G34"/>
    <mergeCell ref="E35:G35"/>
    <mergeCell ref="E36:G36"/>
    <mergeCell ref="E37:G37"/>
    <mergeCell ref="E38:G38"/>
    <mergeCell ref="E42:G42"/>
    <mergeCell ref="E39:G39"/>
    <mergeCell ref="E40:G40"/>
    <mergeCell ref="E41:G41"/>
    <mergeCell ref="E33:G33"/>
    <mergeCell ref="E43:G43"/>
    <mergeCell ref="E44:G44"/>
    <mergeCell ref="E45:G45"/>
    <mergeCell ref="E46:G46"/>
    <mergeCell ref="A72:J72"/>
    <mergeCell ref="D66:G66"/>
    <mergeCell ref="C67:G67"/>
    <mergeCell ref="D51:G51"/>
    <mergeCell ref="E56:G56"/>
    <mergeCell ref="E57:G57"/>
    <mergeCell ref="E58:G58"/>
    <mergeCell ref="D60:G60"/>
    <mergeCell ref="D68:G68"/>
    <mergeCell ref="C61:G61"/>
    <mergeCell ref="D64:G64"/>
    <mergeCell ref="C65:G65"/>
    <mergeCell ref="C69:G69"/>
    <mergeCell ref="D70:G70"/>
    <mergeCell ref="D71:G71"/>
    <mergeCell ref="A1:M1"/>
    <mergeCell ref="A2:M2"/>
    <mergeCell ref="G5:J5"/>
    <mergeCell ref="G6:J6"/>
    <mergeCell ref="G7:J7"/>
    <mergeCell ref="G8:M8"/>
    <mergeCell ref="G9:J9"/>
    <mergeCell ref="G12:J12"/>
    <mergeCell ref="G13:J13"/>
    <mergeCell ref="G14:J14"/>
    <mergeCell ref="E49:G49"/>
    <mergeCell ref="E50:G50"/>
    <mergeCell ref="D62:G62"/>
    <mergeCell ref="D63:G63"/>
    <mergeCell ref="G15:M15"/>
    <mergeCell ref="G16:J16"/>
    <mergeCell ref="E48:G48"/>
    <mergeCell ref="A18:M18"/>
    <mergeCell ref="B20:G20"/>
    <mergeCell ref="B21:G21"/>
    <mergeCell ref="E47:G47"/>
    <mergeCell ref="B22:G22"/>
    <mergeCell ref="C23:G23"/>
    <mergeCell ref="C27:G27"/>
    <mergeCell ref="D28:G28"/>
    <mergeCell ref="E32:G32"/>
  </mergeCells>
  <hyperlinks>
    <hyperlink ref="N32" r:id="rId1" xr:uid="{00000000-0004-0000-0500-000000000000}"/>
    <hyperlink ref="N33" r:id="rId2" xr:uid="{00000000-0004-0000-0500-000001000000}"/>
    <hyperlink ref="N34" r:id="rId3" xr:uid="{00000000-0004-0000-0500-000002000000}"/>
    <hyperlink ref="N35" r:id="rId4" xr:uid="{00000000-0004-0000-0500-000003000000}"/>
    <hyperlink ref="N36" r:id="rId5" xr:uid="{00000000-0004-0000-0500-000004000000}"/>
    <hyperlink ref="N37" r:id="rId6" xr:uid="{00000000-0004-0000-0500-000005000000}"/>
    <hyperlink ref="N38" r:id="rId7" xr:uid="{00000000-0004-0000-0500-000006000000}"/>
    <hyperlink ref="N39" r:id="rId8" xr:uid="{00000000-0004-0000-0500-000007000000}"/>
    <hyperlink ref="N40" r:id="rId9" xr:uid="{00000000-0004-0000-0500-000008000000}"/>
    <hyperlink ref="N41" r:id="rId10" xr:uid="{00000000-0004-0000-0500-000009000000}"/>
    <hyperlink ref="N42" r:id="rId11" xr:uid="{00000000-0004-0000-0500-00000A000000}"/>
    <hyperlink ref="N43" r:id="rId12" xr:uid="{00000000-0004-0000-0500-00000B000000}"/>
    <hyperlink ref="N44" r:id="rId13" xr:uid="{00000000-0004-0000-0500-00000C000000}"/>
    <hyperlink ref="N45" r:id="rId14" xr:uid="{00000000-0004-0000-0500-00000D000000}"/>
    <hyperlink ref="N46" r:id="rId15" xr:uid="{00000000-0004-0000-0500-00000E000000}"/>
    <hyperlink ref="N47" r:id="rId16" xr:uid="{00000000-0004-0000-0500-00000F000000}"/>
    <hyperlink ref="N48" r:id="rId17" xr:uid="{00000000-0004-0000-0500-000010000000}"/>
    <hyperlink ref="N49" r:id="rId18" xr:uid="{00000000-0004-0000-0500-000011000000}"/>
    <hyperlink ref="N50" r:id="rId19" xr:uid="{00000000-0004-0000-0500-000012000000}"/>
  </hyperlinks>
  <pageMargins left="0.66929133858267698" right="0.62992125984252001" top="0.74803149606299202" bottom="0.55118110236220497" header="0" footer="0"/>
  <pageSetup paperSize="9" scale="65" orientation="portrait"/>
  <headerFooter>
    <oddFooter>&amp;C&amp;P</oddFooter>
  </headerFooter>
  <drawing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Z365"/>
  <sheetViews>
    <sheetView showGridLines="0" tabSelected="1" topLeftCell="I27" workbookViewId="0">
      <selection activeCell="O86" sqref="O86"/>
    </sheetView>
  </sheetViews>
  <sheetFormatPr defaultColWidth="14.42578125" defaultRowHeight="15" customHeight="1"/>
  <cols>
    <col min="1" max="1" width="4.7109375" customWidth="1"/>
    <col min="2" max="2" width="2.85546875" customWidth="1"/>
    <col min="3" max="3" width="2.7109375" customWidth="1"/>
    <col min="4" max="4" width="3.85546875" customWidth="1"/>
    <col min="5" max="5" width="22.7109375" customWidth="1"/>
    <col min="6" max="6" width="1.5703125" customWidth="1"/>
    <col min="7" max="7" width="16" customWidth="1"/>
    <col min="8" max="8" width="19.85546875" customWidth="1"/>
    <col min="9" max="9" width="13.28515625" customWidth="1"/>
    <col min="10" max="10" width="14.140625" customWidth="1"/>
    <col min="11" max="11" width="8.7109375" customWidth="1"/>
    <col min="12" max="12" width="16" customWidth="1"/>
    <col min="13" max="13" width="26.140625" customWidth="1"/>
    <col min="14" max="14" width="87.28515625" customWidth="1"/>
    <col min="15" max="15" width="15" customWidth="1"/>
    <col min="16" max="16" width="103.42578125" hidden="1" customWidth="1"/>
    <col min="17" max="26" width="8" customWidth="1"/>
  </cols>
  <sheetData>
    <row r="1" spans="1:26" ht="15" customHeight="1">
      <c r="A1" s="648" t="s">
        <v>364</v>
      </c>
      <c r="B1" s="647"/>
      <c r="C1" s="647"/>
      <c r="D1" s="647"/>
      <c r="E1" s="647"/>
      <c r="F1" s="647"/>
      <c r="G1" s="647"/>
      <c r="H1" s="647"/>
      <c r="I1" s="647"/>
      <c r="J1" s="647"/>
      <c r="K1" s="647"/>
      <c r="L1" s="647"/>
      <c r="M1" s="647"/>
      <c r="N1" s="6"/>
      <c r="O1" s="6"/>
      <c r="P1" s="6"/>
      <c r="Q1" s="5"/>
      <c r="R1" s="5"/>
      <c r="S1" s="5"/>
      <c r="T1" s="5"/>
      <c r="U1" s="5"/>
      <c r="V1" s="5"/>
      <c r="W1" s="5"/>
      <c r="X1" s="5"/>
      <c r="Y1" s="5"/>
      <c r="Z1" s="5"/>
    </row>
    <row r="2" spans="1:26" ht="15" customHeight="1">
      <c r="A2" s="648" t="s">
        <v>1526</v>
      </c>
      <c r="B2" s="647"/>
      <c r="C2" s="647"/>
      <c r="D2" s="647"/>
      <c r="E2" s="647"/>
      <c r="F2" s="647"/>
      <c r="G2" s="647"/>
      <c r="H2" s="647"/>
      <c r="I2" s="647"/>
      <c r="J2" s="647"/>
      <c r="K2" s="647"/>
      <c r="L2" s="647"/>
      <c r="M2" s="647"/>
      <c r="N2" s="6"/>
      <c r="O2" s="6"/>
      <c r="P2" s="6"/>
      <c r="Q2" s="5"/>
      <c r="R2" s="5"/>
      <c r="S2" s="5"/>
      <c r="T2" s="5"/>
      <c r="U2" s="5"/>
      <c r="V2" s="5"/>
      <c r="W2" s="5"/>
      <c r="X2" s="5"/>
      <c r="Y2" s="5"/>
      <c r="Z2" s="5"/>
    </row>
    <row r="3" spans="1:26" ht="15" customHeight="1">
      <c r="A3" s="1"/>
      <c r="B3" s="1"/>
      <c r="C3" s="1"/>
      <c r="D3" s="1"/>
      <c r="E3" s="1"/>
      <c r="F3" s="1"/>
      <c r="G3" s="1"/>
      <c r="H3" s="31"/>
      <c r="I3" s="92"/>
      <c r="J3" s="31"/>
      <c r="K3" s="31"/>
      <c r="L3" s="31"/>
      <c r="M3" s="31"/>
      <c r="N3" s="31"/>
      <c r="O3" s="6"/>
      <c r="P3" s="6"/>
      <c r="Q3" s="5"/>
      <c r="R3" s="5"/>
      <c r="S3" s="5"/>
      <c r="T3" s="5"/>
      <c r="U3" s="5"/>
      <c r="V3" s="5"/>
      <c r="W3" s="5"/>
      <c r="X3" s="5"/>
      <c r="Y3" s="5"/>
      <c r="Z3" s="5"/>
    </row>
    <row r="4" spans="1:26" ht="15" customHeight="1">
      <c r="A4" s="1" t="s">
        <v>897</v>
      </c>
      <c r="B4" s="1"/>
      <c r="C4" s="1"/>
      <c r="D4" s="83"/>
      <c r="E4" s="83"/>
      <c r="F4" s="83"/>
      <c r="G4" s="1"/>
      <c r="H4" s="31"/>
      <c r="I4" s="92"/>
      <c r="J4" s="31"/>
      <c r="K4" s="31"/>
      <c r="L4" s="31"/>
      <c r="M4" s="31"/>
      <c r="N4" s="31"/>
      <c r="O4" s="6"/>
      <c r="P4" s="6"/>
      <c r="Q4" s="5"/>
      <c r="R4" s="5"/>
      <c r="S4" s="5"/>
      <c r="T4" s="5"/>
      <c r="U4" s="5"/>
      <c r="V4" s="5"/>
      <c r="W4" s="5"/>
      <c r="X4" s="5"/>
      <c r="Y4" s="5"/>
      <c r="Z4" s="5"/>
    </row>
    <row r="5" spans="1:26" ht="15" customHeight="1">
      <c r="A5" s="1"/>
      <c r="B5" s="1"/>
      <c r="C5" s="1" t="s">
        <v>367</v>
      </c>
      <c r="D5" s="1"/>
      <c r="E5" s="1"/>
      <c r="F5" s="1" t="s">
        <v>114</v>
      </c>
      <c r="G5" s="746" t="str">
        <f>PENDIDIKAN!F5</f>
        <v>Dr. Afdhal Muttaqin H.S. M.Si</v>
      </c>
      <c r="H5" s="647"/>
      <c r="I5" s="647"/>
      <c r="J5" s="647"/>
      <c r="K5" s="31"/>
      <c r="L5" s="31"/>
      <c r="M5" s="31"/>
      <c r="N5" s="31"/>
      <c r="O5" s="6"/>
      <c r="P5" s="6"/>
      <c r="Q5" s="5"/>
      <c r="R5" s="5"/>
      <c r="S5" s="5"/>
      <c r="T5" s="5"/>
      <c r="U5" s="5"/>
      <c r="V5" s="5"/>
      <c r="W5" s="5"/>
      <c r="X5" s="5"/>
      <c r="Y5" s="5"/>
      <c r="Z5" s="5"/>
    </row>
    <row r="6" spans="1:26" ht="15" customHeight="1">
      <c r="A6" s="1"/>
      <c r="B6" s="1"/>
      <c r="C6" s="1" t="s">
        <v>369</v>
      </c>
      <c r="D6" s="1"/>
      <c r="E6" s="1"/>
      <c r="F6" s="1" t="s">
        <v>114</v>
      </c>
      <c r="G6" s="746" t="str">
        <f>PENDIDIKAN!F6</f>
        <v>197704292005011002</v>
      </c>
      <c r="H6" s="647"/>
      <c r="I6" s="647"/>
      <c r="J6" s="647"/>
      <c r="K6" s="31"/>
      <c r="L6" s="31"/>
      <c r="M6" s="31"/>
      <c r="N6" s="31"/>
      <c r="O6" s="6"/>
      <c r="P6" s="6"/>
      <c r="Q6" s="5"/>
      <c r="R6" s="5"/>
      <c r="S6" s="5"/>
      <c r="T6" s="5"/>
      <c r="U6" s="5"/>
      <c r="V6" s="5"/>
      <c r="W6" s="5"/>
      <c r="X6" s="5"/>
      <c r="Y6" s="5"/>
      <c r="Z6" s="5"/>
    </row>
    <row r="7" spans="1:26" ht="15" customHeight="1">
      <c r="A7" s="1"/>
      <c r="B7" s="1"/>
      <c r="C7" s="1" t="s">
        <v>371</v>
      </c>
      <c r="D7" s="1"/>
      <c r="E7" s="1"/>
      <c r="F7" s="1" t="s">
        <v>114</v>
      </c>
      <c r="G7" s="746" t="str">
        <f>PENDIDIKAN!F7</f>
        <v>Penata Tingkat I (Gol. III/d)</v>
      </c>
      <c r="H7" s="647"/>
      <c r="I7" s="647"/>
      <c r="J7" s="647"/>
      <c r="K7" s="31"/>
      <c r="L7" s="31"/>
      <c r="M7" s="31"/>
      <c r="N7" s="31"/>
      <c r="O7" s="6"/>
      <c r="P7" s="6"/>
      <c r="Q7" s="5"/>
      <c r="R7" s="5"/>
      <c r="S7" s="5"/>
      <c r="T7" s="5"/>
      <c r="U7" s="5"/>
      <c r="V7" s="5"/>
      <c r="W7" s="5"/>
      <c r="X7" s="5"/>
      <c r="Y7" s="5"/>
      <c r="Z7" s="5"/>
    </row>
    <row r="8" spans="1:26" ht="15" customHeight="1">
      <c r="A8" s="1"/>
      <c r="B8" s="1"/>
      <c r="C8" s="1" t="s">
        <v>373</v>
      </c>
      <c r="D8" s="1"/>
      <c r="E8" s="1"/>
      <c r="F8" s="1" t="s">
        <v>114</v>
      </c>
      <c r="G8" s="746" t="str">
        <f>PENDIDIKAN!F8</f>
        <v>Ketua Jurusan Fisika</v>
      </c>
      <c r="H8" s="647"/>
      <c r="I8" s="647"/>
      <c r="J8" s="647"/>
      <c r="K8" s="647"/>
      <c r="L8" s="647"/>
      <c r="M8" s="647"/>
      <c r="N8" s="31"/>
      <c r="O8" s="6"/>
      <c r="P8" s="6"/>
      <c r="Q8" s="5"/>
      <c r="R8" s="5"/>
      <c r="S8" s="5"/>
      <c r="T8" s="5"/>
      <c r="U8" s="5"/>
      <c r="V8" s="5"/>
      <c r="W8" s="5"/>
      <c r="X8" s="5"/>
      <c r="Y8" s="5"/>
      <c r="Z8" s="5"/>
    </row>
    <row r="9" spans="1:26" ht="15" customHeight="1">
      <c r="A9" s="1"/>
      <c r="B9" s="1"/>
      <c r="C9" s="1" t="s">
        <v>85</v>
      </c>
      <c r="D9" s="1"/>
      <c r="E9" s="1"/>
      <c r="F9" s="1" t="s">
        <v>114</v>
      </c>
      <c r="G9" s="746" t="str">
        <f>PENDIDIKAN!F9</f>
        <v>Fakultas Matematika dan Ilmu Pengetahuan Alam Universitas Andalas</v>
      </c>
      <c r="H9" s="647"/>
      <c r="I9" s="647"/>
      <c r="J9" s="647"/>
      <c r="K9" s="31"/>
      <c r="L9" s="31"/>
      <c r="M9" s="31"/>
      <c r="N9" s="31"/>
      <c r="O9" s="6"/>
      <c r="P9" s="6"/>
      <c r="Q9" s="5"/>
      <c r="R9" s="5"/>
      <c r="S9" s="5"/>
      <c r="T9" s="5"/>
      <c r="U9" s="5"/>
      <c r="V9" s="5"/>
      <c r="W9" s="5"/>
      <c r="X9" s="5"/>
      <c r="Y9" s="5"/>
      <c r="Z9" s="5"/>
    </row>
    <row r="10" spans="1:26" ht="15" customHeight="1">
      <c r="A10" s="1"/>
      <c r="B10" s="1"/>
      <c r="C10" s="1"/>
      <c r="D10" s="1"/>
      <c r="E10" s="1"/>
      <c r="F10" s="1"/>
      <c r="G10" s="83"/>
      <c r="H10" s="31"/>
      <c r="I10" s="83"/>
      <c r="J10" s="31"/>
      <c r="K10" s="31"/>
      <c r="L10" s="31"/>
      <c r="M10" s="31"/>
      <c r="N10" s="31"/>
      <c r="O10" s="6"/>
      <c r="P10" s="6"/>
      <c r="Q10" s="5"/>
      <c r="R10" s="5"/>
      <c r="S10" s="5"/>
      <c r="T10" s="5"/>
      <c r="U10" s="5"/>
      <c r="V10" s="5"/>
      <c r="W10" s="5"/>
      <c r="X10" s="5"/>
      <c r="Y10" s="5"/>
      <c r="Z10" s="5"/>
    </row>
    <row r="11" spans="1:26" ht="15" customHeight="1">
      <c r="A11" s="1" t="s">
        <v>899</v>
      </c>
      <c r="B11" s="1"/>
      <c r="C11" s="1"/>
      <c r="D11" s="83"/>
      <c r="E11" s="83"/>
      <c r="F11" s="83"/>
      <c r="G11" s="1"/>
      <c r="H11" s="31"/>
      <c r="I11" s="92"/>
      <c r="J11" s="31"/>
      <c r="K11" s="31"/>
      <c r="L11" s="31"/>
      <c r="M11" s="31"/>
      <c r="N11" s="31"/>
      <c r="O11" s="6"/>
      <c r="P11" s="6"/>
      <c r="Q11" s="5"/>
      <c r="R11" s="5"/>
      <c r="S11" s="5"/>
      <c r="T11" s="5"/>
      <c r="U11" s="5"/>
      <c r="V11" s="5"/>
      <c r="W11" s="5"/>
      <c r="X11" s="5"/>
      <c r="Y11" s="5"/>
      <c r="Z11" s="5"/>
    </row>
    <row r="12" spans="1:26" ht="15" customHeight="1">
      <c r="A12" s="1"/>
      <c r="B12" s="1"/>
      <c r="C12" s="1" t="s">
        <v>64</v>
      </c>
      <c r="D12" s="1"/>
      <c r="E12" s="1"/>
      <c r="F12" s="1" t="s">
        <v>114</v>
      </c>
      <c r="G12" s="746" t="str">
        <f>PENDIDIKAN!F12</f>
        <v>Dr. Mohammad Ali Shafii, M.Si</v>
      </c>
      <c r="H12" s="647"/>
      <c r="I12" s="647"/>
      <c r="J12" s="647"/>
      <c r="K12" s="31"/>
      <c r="L12" s="31"/>
      <c r="M12" s="31"/>
      <c r="N12" s="31"/>
      <c r="O12" s="6"/>
      <c r="P12" s="6"/>
      <c r="Q12" s="5"/>
      <c r="R12" s="5"/>
      <c r="S12" s="5"/>
      <c r="T12" s="5"/>
      <c r="U12" s="5"/>
      <c r="V12" s="5"/>
      <c r="W12" s="5"/>
      <c r="X12" s="5"/>
      <c r="Y12" s="5"/>
      <c r="Z12" s="5"/>
    </row>
    <row r="13" spans="1:26" ht="15" customHeight="1">
      <c r="A13" s="1"/>
      <c r="B13" s="1"/>
      <c r="C13" s="1" t="s">
        <v>376</v>
      </c>
      <c r="D13" s="1"/>
      <c r="E13" s="1"/>
      <c r="F13" s="1" t="s">
        <v>114</v>
      </c>
      <c r="G13" s="746" t="str">
        <f>PENDIDIKAN!F13</f>
        <v>19700612 199702 1002 / 0012067007</v>
      </c>
      <c r="H13" s="647"/>
      <c r="I13" s="647"/>
      <c r="J13" s="647"/>
      <c r="K13" s="31"/>
      <c r="L13" s="31"/>
      <c r="M13" s="31"/>
      <c r="N13" s="31"/>
      <c r="O13" s="6"/>
      <c r="P13" s="6"/>
      <c r="Q13" s="5"/>
      <c r="R13" s="5"/>
      <c r="S13" s="5"/>
      <c r="T13" s="5"/>
      <c r="U13" s="5"/>
      <c r="V13" s="5"/>
      <c r="W13" s="5"/>
      <c r="X13" s="5"/>
      <c r="Y13" s="5"/>
      <c r="Z13" s="5"/>
    </row>
    <row r="14" spans="1:26" ht="15" customHeight="1">
      <c r="A14" s="1"/>
      <c r="B14" s="1"/>
      <c r="C14" s="1" t="s">
        <v>371</v>
      </c>
      <c r="D14" s="1"/>
      <c r="E14" s="1"/>
      <c r="F14" s="1" t="s">
        <v>114</v>
      </c>
      <c r="G14" s="746" t="str">
        <f>PENDIDIKAN!F14</f>
        <v>Penata (Gol. III/c) / 1 Oktober 2011</v>
      </c>
      <c r="H14" s="647"/>
      <c r="I14" s="647"/>
      <c r="J14" s="647"/>
      <c r="K14" s="31"/>
      <c r="L14" s="31"/>
      <c r="M14" s="31"/>
      <c r="N14" s="31"/>
      <c r="O14" s="6"/>
      <c r="P14" s="6"/>
      <c r="Q14" s="5"/>
      <c r="R14" s="5"/>
      <c r="S14" s="5"/>
      <c r="T14" s="5"/>
      <c r="U14" s="5"/>
      <c r="V14" s="5"/>
      <c r="W14" s="5"/>
      <c r="X14" s="5"/>
      <c r="Y14" s="5"/>
      <c r="Z14" s="5"/>
    </row>
    <row r="15" spans="1:26" ht="15" customHeight="1">
      <c r="A15" s="1"/>
      <c r="B15" s="1"/>
      <c r="C15" s="1" t="s">
        <v>373</v>
      </c>
      <c r="D15" s="1"/>
      <c r="E15" s="1"/>
      <c r="F15" s="1" t="s">
        <v>114</v>
      </c>
      <c r="G15" s="746" t="str">
        <f>PENDIDIKAN!F15</f>
        <v>Lektor / 1 September 2007</v>
      </c>
      <c r="H15" s="647"/>
      <c r="I15" s="647"/>
      <c r="J15" s="647"/>
      <c r="K15" s="647"/>
      <c r="L15" s="647"/>
      <c r="M15" s="647"/>
      <c r="N15" s="31"/>
      <c r="O15" s="6"/>
      <c r="P15" s="6"/>
      <c r="Q15" s="5"/>
      <c r="R15" s="5"/>
      <c r="S15" s="5"/>
      <c r="T15" s="5"/>
      <c r="U15" s="5"/>
      <c r="V15" s="5"/>
      <c r="W15" s="5"/>
      <c r="X15" s="5"/>
      <c r="Y15" s="5"/>
      <c r="Z15" s="5"/>
    </row>
    <row r="16" spans="1:26" ht="15" customHeight="1">
      <c r="A16" s="1"/>
      <c r="B16" s="1"/>
      <c r="C16" s="1" t="s">
        <v>85</v>
      </c>
      <c r="D16" s="1"/>
      <c r="E16" s="1"/>
      <c r="F16" s="1" t="s">
        <v>114</v>
      </c>
      <c r="G16" s="746" t="str">
        <f>PENDIDIKAN!F16</f>
        <v>Fakultas Matematika dan Ilmu Pengetahuan Alam Universitas Andalas</v>
      </c>
      <c r="H16" s="647"/>
      <c r="I16" s="647"/>
      <c r="J16" s="647"/>
      <c r="K16" s="31"/>
      <c r="L16" s="31"/>
      <c r="M16" s="31"/>
      <c r="N16" s="31"/>
      <c r="O16" s="6"/>
      <c r="P16" s="6"/>
      <c r="Q16" s="5"/>
      <c r="R16" s="5"/>
      <c r="S16" s="5"/>
      <c r="T16" s="5"/>
      <c r="U16" s="5"/>
      <c r="V16" s="5"/>
      <c r="W16" s="5"/>
      <c r="X16" s="5"/>
      <c r="Y16" s="5"/>
      <c r="Z16" s="5"/>
    </row>
    <row r="17" spans="1:26" ht="15" customHeight="1">
      <c r="A17" s="1"/>
      <c r="B17" s="1"/>
      <c r="C17" s="1"/>
      <c r="D17" s="1"/>
      <c r="E17" s="1"/>
      <c r="F17" s="1"/>
      <c r="G17" s="1"/>
      <c r="H17" s="31"/>
      <c r="I17" s="92"/>
      <c r="J17" s="31"/>
      <c r="K17" s="31"/>
      <c r="L17" s="31"/>
      <c r="M17" s="31"/>
      <c r="N17" s="31"/>
      <c r="O17" s="6"/>
      <c r="P17" s="6"/>
      <c r="Q17" s="5"/>
      <c r="R17" s="5"/>
      <c r="S17" s="5"/>
      <c r="T17" s="5"/>
      <c r="U17" s="5"/>
      <c r="V17" s="5"/>
      <c r="W17" s="5"/>
      <c r="X17" s="5"/>
      <c r="Y17" s="5"/>
      <c r="Z17" s="5"/>
    </row>
    <row r="18" spans="1:26" ht="15" customHeight="1">
      <c r="A18" s="677" t="s">
        <v>1527</v>
      </c>
      <c r="B18" s="647"/>
      <c r="C18" s="647"/>
      <c r="D18" s="647"/>
      <c r="E18" s="647"/>
      <c r="F18" s="647"/>
      <c r="G18" s="647"/>
      <c r="H18" s="647"/>
      <c r="I18" s="647"/>
      <c r="J18" s="647"/>
      <c r="K18" s="647"/>
      <c r="L18" s="647"/>
      <c r="M18" s="647"/>
      <c r="N18" s="92"/>
      <c r="O18" s="230"/>
      <c r="P18" s="230"/>
      <c r="Q18" s="5"/>
      <c r="R18" s="5"/>
      <c r="S18" s="5"/>
      <c r="T18" s="5"/>
      <c r="U18" s="5"/>
      <c r="V18" s="5"/>
      <c r="W18" s="5"/>
      <c r="X18" s="5"/>
      <c r="Y18" s="5"/>
      <c r="Z18" s="5"/>
    </row>
    <row r="19" spans="1:26" ht="15" customHeight="1">
      <c r="A19" s="7"/>
      <c r="B19" s="7"/>
      <c r="C19" s="7"/>
      <c r="D19" s="7"/>
      <c r="E19" s="7"/>
      <c r="F19" s="7"/>
      <c r="G19" s="7"/>
      <c r="H19" s="6"/>
      <c r="I19" s="230"/>
      <c r="J19" s="6"/>
      <c r="K19" s="31"/>
      <c r="L19" s="31"/>
      <c r="M19" s="31"/>
      <c r="N19" s="31"/>
      <c r="O19" s="6"/>
      <c r="P19" s="6"/>
      <c r="Q19" s="5"/>
      <c r="R19" s="5"/>
      <c r="S19" s="5"/>
      <c r="T19" s="5"/>
      <c r="U19" s="5"/>
      <c r="V19" s="5"/>
      <c r="W19" s="5"/>
      <c r="X19" s="5"/>
      <c r="Y19" s="5"/>
      <c r="Z19" s="5"/>
    </row>
    <row r="20" spans="1:26" ht="45">
      <c r="A20" s="9" t="s">
        <v>2</v>
      </c>
      <c r="B20" s="817" t="s">
        <v>379</v>
      </c>
      <c r="C20" s="654"/>
      <c r="D20" s="654"/>
      <c r="E20" s="654"/>
      <c r="F20" s="654"/>
      <c r="G20" s="654"/>
      <c r="H20" s="9" t="s">
        <v>380</v>
      </c>
      <c r="I20" s="9" t="s">
        <v>381</v>
      </c>
      <c r="J20" s="9" t="s">
        <v>382</v>
      </c>
      <c r="K20" s="9" t="s">
        <v>383</v>
      </c>
      <c r="L20" s="9" t="s">
        <v>384</v>
      </c>
      <c r="M20" s="9" t="s">
        <v>385</v>
      </c>
      <c r="N20" s="234" t="s">
        <v>1430</v>
      </c>
      <c r="O20" s="234" t="s">
        <v>387</v>
      </c>
      <c r="P20" s="234" t="s">
        <v>5</v>
      </c>
      <c r="Q20" s="5"/>
      <c r="R20" s="5"/>
      <c r="S20" s="5"/>
      <c r="T20" s="5"/>
      <c r="U20" s="5"/>
      <c r="V20" s="5"/>
      <c r="W20" s="5"/>
      <c r="X20" s="5"/>
      <c r="Y20" s="5"/>
      <c r="Z20" s="5"/>
    </row>
    <row r="21" spans="1:26" ht="15" customHeight="1">
      <c r="A21" s="8">
        <v>1</v>
      </c>
      <c r="B21" s="717">
        <v>2</v>
      </c>
      <c r="C21" s="654"/>
      <c r="D21" s="654"/>
      <c r="E21" s="654"/>
      <c r="F21" s="654"/>
      <c r="G21" s="654"/>
      <c r="H21" s="8">
        <v>3</v>
      </c>
      <c r="I21" s="9">
        <v>4</v>
      </c>
      <c r="J21" s="8">
        <v>5</v>
      </c>
      <c r="K21" s="8">
        <v>6</v>
      </c>
      <c r="L21" s="8">
        <v>7</v>
      </c>
      <c r="M21" s="8">
        <v>8</v>
      </c>
      <c r="N21" s="238">
        <v>9</v>
      </c>
      <c r="O21" s="238">
        <v>10</v>
      </c>
      <c r="P21" s="238">
        <v>11</v>
      </c>
      <c r="Q21" s="5"/>
      <c r="R21" s="5"/>
      <c r="S21" s="5"/>
      <c r="T21" s="5"/>
      <c r="U21" s="5"/>
      <c r="V21" s="5"/>
      <c r="W21" s="5"/>
      <c r="X21" s="5"/>
      <c r="Y21" s="5"/>
      <c r="Z21" s="5"/>
    </row>
    <row r="22" spans="1:26" ht="23.25" customHeight="1">
      <c r="A22" s="114" t="s">
        <v>299</v>
      </c>
      <c r="B22" s="719" t="s">
        <v>300</v>
      </c>
      <c r="C22" s="654"/>
      <c r="D22" s="654"/>
      <c r="E22" s="654"/>
      <c r="F22" s="654"/>
      <c r="G22" s="657"/>
      <c r="H22" s="161"/>
      <c r="I22" s="27"/>
      <c r="J22" s="108"/>
      <c r="K22" s="11"/>
      <c r="L22" s="508">
        <f>L23+L66+L74+L85+L87+L90+L133+L142+L146+L150+L152</f>
        <v>130</v>
      </c>
      <c r="M22" s="11"/>
      <c r="N22" s="57"/>
      <c r="O22" s="238"/>
      <c r="P22" s="238"/>
      <c r="Q22" s="1"/>
      <c r="R22" s="1"/>
      <c r="S22" s="1"/>
      <c r="T22" s="1"/>
      <c r="U22" s="1"/>
      <c r="V22" s="1"/>
      <c r="W22" s="1"/>
      <c r="X22" s="1"/>
      <c r="Y22" s="1"/>
      <c r="Z22" s="1"/>
    </row>
    <row r="23" spans="1:26" ht="35.25" customHeight="1">
      <c r="A23" s="150"/>
      <c r="B23" s="56" t="s">
        <v>167</v>
      </c>
      <c r="C23" s="678" t="s">
        <v>301</v>
      </c>
      <c r="D23" s="654"/>
      <c r="E23" s="654"/>
      <c r="F23" s="654"/>
      <c r="G23" s="657"/>
      <c r="H23" s="161"/>
      <c r="I23" s="27"/>
      <c r="J23" s="108"/>
      <c r="K23" s="11"/>
      <c r="L23" s="8">
        <f>L24</f>
        <v>115</v>
      </c>
      <c r="M23" s="11"/>
      <c r="N23" s="57"/>
      <c r="O23" s="238"/>
      <c r="P23" s="502" t="s">
        <v>1432</v>
      </c>
      <c r="Q23" s="1"/>
      <c r="R23" s="1"/>
      <c r="S23" s="1"/>
      <c r="T23" s="1"/>
      <c r="U23" s="1"/>
      <c r="V23" s="1"/>
      <c r="W23" s="1"/>
      <c r="X23" s="1"/>
      <c r="Y23" s="1"/>
      <c r="Z23" s="1"/>
    </row>
    <row r="24" spans="1:26" ht="35.25" customHeight="1">
      <c r="A24" s="150"/>
      <c r="B24" s="201"/>
      <c r="C24" s="11">
        <v>1</v>
      </c>
      <c r="D24" s="787" t="s">
        <v>302</v>
      </c>
      <c r="E24" s="654"/>
      <c r="F24" s="654"/>
      <c r="G24" s="657"/>
      <c r="H24" s="161"/>
      <c r="I24" s="27"/>
      <c r="J24" s="108"/>
      <c r="K24" s="11"/>
      <c r="L24" s="11">
        <f>SUM(L25:L63)</f>
        <v>115</v>
      </c>
      <c r="M24" s="11"/>
      <c r="N24" s="57"/>
      <c r="O24" s="238"/>
      <c r="P24" s="238"/>
      <c r="Q24" s="1"/>
      <c r="R24" s="1"/>
      <c r="S24" s="1"/>
      <c r="T24" s="1"/>
      <c r="U24" s="1"/>
      <c r="V24" s="1"/>
      <c r="W24" s="1"/>
      <c r="X24" s="1"/>
      <c r="Y24" s="1"/>
      <c r="Z24" s="1"/>
    </row>
    <row r="25" spans="1:26" ht="35.25" customHeight="1">
      <c r="A25" s="150"/>
      <c r="B25" s="60"/>
      <c r="C25" s="547"/>
      <c r="D25" s="27">
        <v>1</v>
      </c>
      <c r="E25" s="724" t="s">
        <v>1528</v>
      </c>
      <c r="F25" s="654"/>
      <c r="G25" s="657"/>
      <c r="H25" s="548" t="s">
        <v>1529</v>
      </c>
      <c r="I25" s="27" t="s">
        <v>883</v>
      </c>
      <c r="J25" s="549">
        <v>1</v>
      </c>
      <c r="K25" s="549">
        <v>3</v>
      </c>
      <c r="L25" s="11">
        <f t="shared" ref="L25:L36" si="0">J25*K25</f>
        <v>3</v>
      </c>
      <c r="M25" s="550" t="s">
        <v>1530</v>
      </c>
      <c r="N25" s="319" t="s">
        <v>1531</v>
      </c>
      <c r="O25" s="238">
        <v>1</v>
      </c>
      <c r="P25" s="238"/>
      <c r="Q25" s="1"/>
      <c r="R25" s="1"/>
      <c r="S25" s="1"/>
      <c r="T25" s="1"/>
      <c r="U25" s="1"/>
      <c r="V25" s="1"/>
      <c r="W25" s="1"/>
      <c r="X25" s="1"/>
      <c r="Y25" s="1"/>
      <c r="Z25" s="1"/>
    </row>
    <row r="26" spans="1:26" ht="47.25" customHeight="1">
      <c r="A26" s="150"/>
      <c r="B26" s="60"/>
      <c r="C26" s="547"/>
      <c r="D26" s="27">
        <v>2</v>
      </c>
      <c r="E26" s="724" t="s">
        <v>1532</v>
      </c>
      <c r="F26" s="654"/>
      <c r="G26" s="657"/>
      <c r="H26" s="551" t="s">
        <v>1529</v>
      </c>
      <c r="I26" s="27" t="s">
        <v>883</v>
      </c>
      <c r="J26" s="549">
        <v>1</v>
      </c>
      <c r="K26" s="549">
        <v>3</v>
      </c>
      <c r="L26" s="11">
        <f t="shared" si="0"/>
        <v>3</v>
      </c>
      <c r="M26" s="550" t="s">
        <v>1533</v>
      </c>
      <c r="N26" s="319" t="s">
        <v>1534</v>
      </c>
      <c r="O26" s="238">
        <v>1</v>
      </c>
      <c r="P26" s="238"/>
      <c r="Q26" s="1"/>
      <c r="R26" s="1"/>
      <c r="S26" s="1"/>
      <c r="T26" s="1"/>
      <c r="U26" s="1"/>
      <c r="V26" s="1"/>
      <c r="W26" s="1"/>
      <c r="X26" s="1"/>
      <c r="Y26" s="1"/>
      <c r="Z26" s="1"/>
    </row>
    <row r="27" spans="1:26" ht="35.25" customHeight="1">
      <c r="A27" s="150"/>
      <c r="B27" s="60"/>
      <c r="C27" s="547"/>
      <c r="D27" s="27">
        <v>3</v>
      </c>
      <c r="E27" s="724" t="s">
        <v>1535</v>
      </c>
      <c r="F27" s="654"/>
      <c r="G27" s="657"/>
      <c r="H27" s="551" t="s">
        <v>1536</v>
      </c>
      <c r="I27" s="27" t="s">
        <v>883</v>
      </c>
      <c r="J27" s="549">
        <v>1</v>
      </c>
      <c r="K27" s="549">
        <v>3</v>
      </c>
      <c r="L27" s="11">
        <f t="shared" si="0"/>
        <v>3</v>
      </c>
      <c r="M27" s="550" t="s">
        <v>1537</v>
      </c>
      <c r="N27" s="319" t="s">
        <v>1538</v>
      </c>
      <c r="O27" s="238">
        <v>1</v>
      </c>
      <c r="P27" s="238"/>
      <c r="Q27" s="1"/>
      <c r="R27" s="1"/>
      <c r="S27" s="1"/>
      <c r="T27" s="1"/>
      <c r="U27" s="1"/>
      <c r="V27" s="1"/>
      <c r="W27" s="1"/>
      <c r="X27" s="1"/>
      <c r="Y27" s="1"/>
      <c r="Z27" s="1"/>
    </row>
    <row r="28" spans="1:26" ht="35.25" customHeight="1">
      <c r="A28" s="150"/>
      <c r="B28" s="60"/>
      <c r="C28" s="547"/>
      <c r="D28" s="27">
        <v>4</v>
      </c>
      <c r="E28" s="724" t="s">
        <v>1539</v>
      </c>
      <c r="F28" s="654"/>
      <c r="G28" s="657"/>
      <c r="H28" s="551" t="s">
        <v>1540</v>
      </c>
      <c r="I28" s="27" t="s">
        <v>883</v>
      </c>
      <c r="J28" s="549">
        <v>1</v>
      </c>
      <c r="K28" s="549">
        <v>3</v>
      </c>
      <c r="L28" s="11">
        <f t="shared" si="0"/>
        <v>3</v>
      </c>
      <c r="M28" s="550" t="s">
        <v>1541</v>
      </c>
      <c r="N28" s="319" t="s">
        <v>1542</v>
      </c>
      <c r="O28" s="238">
        <v>1</v>
      </c>
      <c r="P28" s="238"/>
      <c r="Q28" s="1"/>
      <c r="R28" s="1"/>
      <c r="S28" s="1"/>
      <c r="T28" s="1"/>
      <c r="U28" s="1"/>
      <c r="V28" s="1"/>
      <c r="W28" s="1"/>
      <c r="X28" s="1"/>
      <c r="Y28" s="1"/>
      <c r="Z28" s="1"/>
    </row>
    <row r="29" spans="1:26" ht="35.25" customHeight="1">
      <c r="A29" s="150"/>
      <c r="B29" s="60"/>
      <c r="C29" s="547"/>
      <c r="D29" s="27">
        <v>5</v>
      </c>
      <c r="E29" s="724" t="s">
        <v>1543</v>
      </c>
      <c r="F29" s="654"/>
      <c r="G29" s="657"/>
      <c r="H29" s="551" t="s">
        <v>1544</v>
      </c>
      <c r="I29" s="27" t="s">
        <v>883</v>
      </c>
      <c r="J29" s="549">
        <v>1</v>
      </c>
      <c r="K29" s="549">
        <v>3</v>
      </c>
      <c r="L29" s="11">
        <f t="shared" si="0"/>
        <v>3</v>
      </c>
      <c r="M29" s="550" t="s">
        <v>1545</v>
      </c>
      <c r="N29" s="319" t="s">
        <v>1546</v>
      </c>
      <c r="O29" s="238">
        <v>1</v>
      </c>
      <c r="P29" s="238"/>
      <c r="Q29" s="1"/>
      <c r="R29" s="1"/>
      <c r="S29" s="1"/>
      <c r="T29" s="1"/>
      <c r="U29" s="1"/>
      <c r="V29" s="1"/>
      <c r="W29" s="1"/>
      <c r="X29" s="1"/>
      <c r="Y29" s="1"/>
      <c r="Z29" s="1"/>
    </row>
    <row r="30" spans="1:26" ht="35.25" customHeight="1">
      <c r="A30" s="150"/>
      <c r="B30" s="60"/>
      <c r="C30" s="547"/>
      <c r="D30" s="27">
        <v>6</v>
      </c>
      <c r="E30" s="724" t="s">
        <v>1547</v>
      </c>
      <c r="F30" s="654"/>
      <c r="G30" s="657"/>
      <c r="H30" s="551" t="s">
        <v>1548</v>
      </c>
      <c r="I30" s="27" t="s">
        <v>883</v>
      </c>
      <c r="J30" s="549">
        <v>1</v>
      </c>
      <c r="K30" s="549">
        <v>3</v>
      </c>
      <c r="L30" s="11">
        <f t="shared" si="0"/>
        <v>3</v>
      </c>
      <c r="M30" s="550" t="s">
        <v>1549</v>
      </c>
      <c r="N30" s="319" t="s">
        <v>1550</v>
      </c>
      <c r="O30" s="238">
        <v>1</v>
      </c>
      <c r="P30" s="238"/>
      <c r="Q30" s="1"/>
      <c r="R30" s="1"/>
      <c r="S30" s="1"/>
      <c r="T30" s="1"/>
      <c r="U30" s="1"/>
      <c r="V30" s="1"/>
      <c r="W30" s="1"/>
      <c r="X30" s="1"/>
      <c r="Y30" s="1"/>
      <c r="Z30" s="1"/>
    </row>
    <row r="31" spans="1:26" ht="46.5" customHeight="1">
      <c r="A31" s="150"/>
      <c r="B31" s="60"/>
      <c r="C31" s="547"/>
      <c r="D31" s="27">
        <v>7</v>
      </c>
      <c r="E31" s="724" t="s">
        <v>1551</v>
      </c>
      <c r="F31" s="654"/>
      <c r="G31" s="657"/>
      <c r="H31" s="551" t="s">
        <v>1552</v>
      </c>
      <c r="I31" s="27" t="s">
        <v>883</v>
      </c>
      <c r="J31" s="549">
        <v>1</v>
      </c>
      <c r="K31" s="549">
        <v>3</v>
      </c>
      <c r="L31" s="11">
        <f t="shared" si="0"/>
        <v>3</v>
      </c>
      <c r="M31" s="550" t="s">
        <v>1553</v>
      </c>
      <c r="N31" s="319" t="s">
        <v>1554</v>
      </c>
      <c r="O31" s="238">
        <v>1</v>
      </c>
      <c r="P31" s="238"/>
      <c r="Q31" s="1"/>
      <c r="R31" s="1"/>
      <c r="S31" s="1"/>
      <c r="T31" s="1"/>
      <c r="U31" s="1"/>
      <c r="V31" s="1"/>
      <c r="W31" s="1"/>
      <c r="X31" s="1"/>
      <c r="Y31" s="1"/>
      <c r="Z31" s="1"/>
    </row>
    <row r="32" spans="1:26" ht="35.25" customHeight="1">
      <c r="A32" s="150"/>
      <c r="B32" s="60"/>
      <c r="C32" s="547"/>
      <c r="D32" s="27">
        <v>8</v>
      </c>
      <c r="E32" s="724" t="s">
        <v>1555</v>
      </c>
      <c r="F32" s="654"/>
      <c r="G32" s="657"/>
      <c r="H32" s="551" t="s">
        <v>1556</v>
      </c>
      <c r="I32" s="27" t="s">
        <v>1557</v>
      </c>
      <c r="J32" s="549">
        <v>1</v>
      </c>
      <c r="K32" s="549">
        <v>3</v>
      </c>
      <c r="L32" s="11">
        <f t="shared" si="0"/>
        <v>3</v>
      </c>
      <c r="M32" s="550" t="s">
        <v>1558</v>
      </c>
      <c r="N32" s="319" t="s">
        <v>1559</v>
      </c>
      <c r="O32" s="238">
        <v>1</v>
      </c>
      <c r="P32" s="238"/>
      <c r="Q32" s="1"/>
      <c r="R32" s="1"/>
      <c r="S32" s="1"/>
      <c r="T32" s="1"/>
      <c r="U32" s="1"/>
      <c r="V32" s="1"/>
      <c r="W32" s="1"/>
      <c r="X32" s="1"/>
      <c r="Y32" s="1"/>
      <c r="Z32" s="1"/>
    </row>
    <row r="33" spans="1:26" ht="35.25" customHeight="1">
      <c r="A33" s="150"/>
      <c r="B33" s="60"/>
      <c r="C33" s="547"/>
      <c r="D33" s="27">
        <v>9</v>
      </c>
      <c r="E33" s="724" t="s">
        <v>1560</v>
      </c>
      <c r="F33" s="654"/>
      <c r="G33" s="657"/>
      <c r="H33" s="551" t="s">
        <v>1561</v>
      </c>
      <c r="I33" s="27" t="s">
        <v>883</v>
      </c>
      <c r="J33" s="549">
        <v>1</v>
      </c>
      <c r="K33" s="549">
        <v>3</v>
      </c>
      <c r="L33" s="11">
        <f t="shared" si="0"/>
        <v>3</v>
      </c>
      <c r="M33" s="550" t="s">
        <v>1562</v>
      </c>
      <c r="N33" s="319" t="s">
        <v>1563</v>
      </c>
      <c r="O33" s="238">
        <v>1</v>
      </c>
      <c r="P33" s="238"/>
      <c r="Q33" s="1"/>
      <c r="R33" s="1"/>
      <c r="S33" s="1"/>
      <c r="T33" s="1"/>
      <c r="U33" s="1"/>
      <c r="V33" s="1"/>
      <c r="W33" s="1"/>
      <c r="X33" s="1"/>
      <c r="Y33" s="1"/>
      <c r="Z33" s="1"/>
    </row>
    <row r="34" spans="1:26" ht="35.25" customHeight="1">
      <c r="A34" s="150"/>
      <c r="B34" s="60"/>
      <c r="C34" s="547"/>
      <c r="D34" s="27">
        <v>10</v>
      </c>
      <c r="E34" s="724" t="s">
        <v>1564</v>
      </c>
      <c r="F34" s="654"/>
      <c r="G34" s="657"/>
      <c r="H34" s="551" t="s">
        <v>1565</v>
      </c>
      <c r="I34" s="27" t="s">
        <v>883</v>
      </c>
      <c r="J34" s="549">
        <v>1</v>
      </c>
      <c r="K34" s="549">
        <v>3</v>
      </c>
      <c r="L34" s="11">
        <f t="shared" si="0"/>
        <v>3</v>
      </c>
      <c r="M34" s="550" t="s">
        <v>1566</v>
      </c>
      <c r="N34" s="319" t="s">
        <v>1567</v>
      </c>
      <c r="O34" s="238">
        <v>1</v>
      </c>
      <c r="P34" s="238"/>
      <c r="Q34" s="1"/>
      <c r="R34" s="1"/>
      <c r="S34" s="1"/>
      <c r="T34" s="1"/>
      <c r="U34" s="1"/>
      <c r="V34" s="1"/>
      <c r="W34" s="1"/>
      <c r="X34" s="1"/>
      <c r="Y34" s="1"/>
      <c r="Z34" s="1"/>
    </row>
    <row r="35" spans="1:26" ht="35.25" customHeight="1">
      <c r="A35" s="150"/>
      <c r="B35" s="60"/>
      <c r="C35" s="547"/>
      <c r="D35" s="27">
        <v>11</v>
      </c>
      <c r="E35" s="724" t="s">
        <v>1568</v>
      </c>
      <c r="F35" s="654"/>
      <c r="G35" s="657"/>
      <c r="H35" s="551" t="s">
        <v>1569</v>
      </c>
      <c r="I35" s="27" t="s">
        <v>883</v>
      </c>
      <c r="J35" s="549">
        <v>1</v>
      </c>
      <c r="K35" s="549">
        <v>3</v>
      </c>
      <c r="L35" s="11">
        <f t="shared" si="0"/>
        <v>3</v>
      </c>
      <c r="M35" s="550" t="s">
        <v>1570</v>
      </c>
      <c r="N35" s="319" t="s">
        <v>1571</v>
      </c>
      <c r="O35" s="238">
        <v>1</v>
      </c>
      <c r="P35" s="238"/>
      <c r="Q35" s="1"/>
      <c r="R35" s="1"/>
      <c r="S35" s="1"/>
      <c r="T35" s="1"/>
      <c r="U35" s="1"/>
      <c r="V35" s="1"/>
      <c r="W35" s="1"/>
      <c r="X35" s="1"/>
      <c r="Y35" s="1"/>
      <c r="Z35" s="1"/>
    </row>
    <row r="36" spans="1:26" ht="35.25" customHeight="1">
      <c r="A36" s="150"/>
      <c r="B36" s="60"/>
      <c r="C36" s="547"/>
      <c r="D36" s="27">
        <v>12</v>
      </c>
      <c r="E36" s="724" t="s">
        <v>1572</v>
      </c>
      <c r="F36" s="654"/>
      <c r="G36" s="657"/>
      <c r="H36" s="551" t="s">
        <v>1573</v>
      </c>
      <c r="I36" s="27" t="s">
        <v>883</v>
      </c>
      <c r="J36" s="549">
        <v>1</v>
      </c>
      <c r="K36" s="549">
        <v>3</v>
      </c>
      <c r="L36" s="11">
        <f t="shared" si="0"/>
        <v>3</v>
      </c>
      <c r="M36" s="550" t="s">
        <v>1574</v>
      </c>
      <c r="N36" s="319" t="s">
        <v>1575</v>
      </c>
      <c r="O36" s="238">
        <v>1</v>
      </c>
      <c r="P36" s="238"/>
      <c r="Q36" s="1"/>
      <c r="R36" s="1"/>
      <c r="S36" s="1"/>
      <c r="T36" s="1"/>
      <c r="U36" s="1"/>
      <c r="V36" s="1"/>
      <c r="W36" s="1"/>
      <c r="X36" s="1"/>
      <c r="Y36" s="1"/>
      <c r="Z36" s="1"/>
    </row>
    <row r="37" spans="1:26" ht="35.25" customHeight="1">
      <c r="A37" s="150"/>
      <c r="B37" s="60"/>
      <c r="C37" s="547"/>
      <c r="D37" s="27">
        <v>13</v>
      </c>
      <c r="E37" s="724" t="s">
        <v>1576</v>
      </c>
      <c r="F37" s="654"/>
      <c r="G37" s="657"/>
      <c r="H37" s="551" t="s">
        <v>1573</v>
      </c>
      <c r="I37" s="27" t="s">
        <v>883</v>
      </c>
      <c r="J37" s="549">
        <v>1</v>
      </c>
      <c r="K37" s="549">
        <v>3</v>
      </c>
      <c r="L37" s="11">
        <v>1</v>
      </c>
      <c r="M37" s="550" t="s">
        <v>1577</v>
      </c>
      <c r="N37" s="319" t="s">
        <v>1578</v>
      </c>
      <c r="O37" s="238">
        <v>1</v>
      </c>
      <c r="P37" s="238"/>
      <c r="Q37" s="1"/>
      <c r="R37" s="1"/>
      <c r="S37" s="1"/>
      <c r="T37" s="1"/>
      <c r="U37" s="1"/>
      <c r="V37" s="1"/>
      <c r="W37" s="1"/>
      <c r="X37" s="1"/>
      <c r="Y37" s="1"/>
      <c r="Z37" s="1"/>
    </row>
    <row r="38" spans="1:26" ht="35.25" customHeight="1">
      <c r="A38" s="150"/>
      <c r="B38" s="60"/>
      <c r="C38" s="547"/>
      <c r="D38" s="27">
        <v>14</v>
      </c>
      <c r="E38" s="724" t="s">
        <v>1579</v>
      </c>
      <c r="F38" s="654"/>
      <c r="G38" s="657"/>
      <c r="H38" s="551" t="s">
        <v>1580</v>
      </c>
      <c r="I38" s="27" t="s">
        <v>883</v>
      </c>
      <c r="J38" s="549">
        <v>1</v>
      </c>
      <c r="K38" s="549">
        <v>3</v>
      </c>
      <c r="L38" s="11">
        <f t="shared" ref="L38:L63" si="1">J38*K38</f>
        <v>3</v>
      </c>
      <c r="M38" s="550" t="s">
        <v>1581</v>
      </c>
      <c r="N38" s="319" t="s">
        <v>1582</v>
      </c>
      <c r="O38" s="238">
        <v>1</v>
      </c>
      <c r="P38" s="238"/>
      <c r="Q38" s="1"/>
      <c r="R38" s="1"/>
      <c r="S38" s="1"/>
      <c r="T38" s="1"/>
      <c r="U38" s="1"/>
      <c r="V38" s="1"/>
      <c r="W38" s="1"/>
      <c r="X38" s="1"/>
      <c r="Y38" s="1"/>
      <c r="Z38" s="1"/>
    </row>
    <row r="39" spans="1:26" ht="35.25" customHeight="1">
      <c r="A39" s="150"/>
      <c r="B39" s="60"/>
      <c r="C39" s="547"/>
      <c r="D39" s="27">
        <v>15</v>
      </c>
      <c r="E39" s="724" t="s">
        <v>1583</v>
      </c>
      <c r="F39" s="654"/>
      <c r="G39" s="657"/>
      <c r="H39" s="551" t="s">
        <v>1584</v>
      </c>
      <c r="I39" s="27" t="s">
        <v>883</v>
      </c>
      <c r="J39" s="549">
        <v>1</v>
      </c>
      <c r="K39" s="549">
        <v>3</v>
      </c>
      <c r="L39" s="11">
        <f t="shared" si="1"/>
        <v>3</v>
      </c>
      <c r="M39" s="550" t="s">
        <v>1585</v>
      </c>
      <c r="N39" s="319" t="s">
        <v>1586</v>
      </c>
      <c r="O39" s="238">
        <v>1</v>
      </c>
      <c r="P39" s="238"/>
      <c r="Q39" s="1"/>
      <c r="R39" s="1"/>
      <c r="S39" s="1"/>
      <c r="T39" s="1"/>
      <c r="U39" s="1"/>
      <c r="V39" s="1"/>
      <c r="W39" s="1"/>
      <c r="X39" s="1"/>
      <c r="Y39" s="1"/>
      <c r="Z39" s="1"/>
    </row>
    <row r="40" spans="1:26" ht="35.25" customHeight="1">
      <c r="A40" s="150"/>
      <c r="B40" s="60"/>
      <c r="C40" s="547"/>
      <c r="D40" s="27">
        <v>16</v>
      </c>
      <c r="E40" s="724" t="s">
        <v>1587</v>
      </c>
      <c r="F40" s="654"/>
      <c r="G40" s="657"/>
      <c r="H40" s="551" t="s">
        <v>1588</v>
      </c>
      <c r="I40" s="27" t="s">
        <v>883</v>
      </c>
      <c r="J40" s="549">
        <v>1</v>
      </c>
      <c r="K40" s="549">
        <v>3</v>
      </c>
      <c r="L40" s="11">
        <f t="shared" si="1"/>
        <v>3</v>
      </c>
      <c r="M40" s="550" t="s">
        <v>1589</v>
      </c>
      <c r="N40" s="319" t="s">
        <v>1590</v>
      </c>
      <c r="O40" s="238">
        <v>1</v>
      </c>
      <c r="P40" s="238"/>
      <c r="Q40" s="1"/>
      <c r="R40" s="1"/>
      <c r="S40" s="1"/>
      <c r="T40" s="1"/>
      <c r="U40" s="1"/>
      <c r="V40" s="1"/>
      <c r="W40" s="1"/>
      <c r="X40" s="1"/>
      <c r="Y40" s="1"/>
      <c r="Z40" s="1"/>
    </row>
    <row r="41" spans="1:26" ht="35.25" customHeight="1">
      <c r="A41" s="150"/>
      <c r="B41" s="60"/>
      <c r="C41" s="547"/>
      <c r="D41" s="27">
        <v>17</v>
      </c>
      <c r="E41" s="724" t="s">
        <v>1591</v>
      </c>
      <c r="F41" s="654"/>
      <c r="G41" s="657"/>
      <c r="H41" s="551" t="s">
        <v>1592</v>
      </c>
      <c r="I41" s="27" t="s">
        <v>883</v>
      </c>
      <c r="J41" s="549">
        <v>1</v>
      </c>
      <c r="K41" s="549">
        <v>3</v>
      </c>
      <c r="L41" s="11">
        <f t="shared" si="1"/>
        <v>3</v>
      </c>
      <c r="M41" s="550" t="s">
        <v>1593</v>
      </c>
      <c r="N41" s="319" t="s">
        <v>1594</v>
      </c>
      <c r="O41" s="238">
        <v>1</v>
      </c>
      <c r="P41" s="238"/>
      <c r="Q41" s="1"/>
      <c r="R41" s="1"/>
      <c r="S41" s="1"/>
      <c r="T41" s="1"/>
      <c r="U41" s="1"/>
      <c r="V41" s="1"/>
      <c r="W41" s="1"/>
      <c r="X41" s="1"/>
      <c r="Y41" s="1"/>
      <c r="Z41" s="1"/>
    </row>
    <row r="42" spans="1:26" ht="51.75" customHeight="1">
      <c r="A42" s="150"/>
      <c r="B42" s="60"/>
      <c r="C42" s="552"/>
      <c r="D42" s="27">
        <v>18</v>
      </c>
      <c r="E42" s="724" t="s">
        <v>1595</v>
      </c>
      <c r="F42" s="654"/>
      <c r="G42" s="654"/>
      <c r="H42" s="553" t="s">
        <v>1596</v>
      </c>
      <c r="I42" s="27" t="s">
        <v>883</v>
      </c>
      <c r="J42" s="549">
        <v>1</v>
      </c>
      <c r="K42" s="549">
        <v>3</v>
      </c>
      <c r="L42" s="11">
        <f t="shared" si="1"/>
        <v>3</v>
      </c>
      <c r="M42" s="550" t="s">
        <v>1597</v>
      </c>
      <c r="N42" s="319" t="s">
        <v>1598</v>
      </c>
      <c r="O42" s="238">
        <v>1</v>
      </c>
      <c r="P42" s="238"/>
      <c r="Q42" s="1"/>
      <c r="R42" s="1"/>
      <c r="S42" s="1"/>
      <c r="T42" s="1"/>
      <c r="U42" s="1"/>
      <c r="V42" s="1"/>
      <c r="W42" s="1"/>
      <c r="X42" s="1"/>
      <c r="Y42" s="1"/>
      <c r="Z42" s="1"/>
    </row>
    <row r="43" spans="1:26" ht="35.25" customHeight="1">
      <c r="A43" s="150"/>
      <c r="B43" s="60"/>
      <c r="C43" s="547"/>
      <c r="D43" s="27">
        <v>19</v>
      </c>
      <c r="E43" s="724" t="s">
        <v>1599</v>
      </c>
      <c r="F43" s="654"/>
      <c r="G43" s="657"/>
      <c r="H43" s="551" t="s">
        <v>1600</v>
      </c>
      <c r="I43" s="27" t="s">
        <v>883</v>
      </c>
      <c r="J43" s="549">
        <v>1</v>
      </c>
      <c r="K43" s="549">
        <v>3</v>
      </c>
      <c r="L43" s="11">
        <f t="shared" si="1"/>
        <v>3</v>
      </c>
      <c r="M43" s="550" t="s">
        <v>1601</v>
      </c>
      <c r="N43" s="319" t="s">
        <v>1602</v>
      </c>
      <c r="O43" s="238">
        <v>1</v>
      </c>
      <c r="P43" s="238"/>
      <c r="Q43" s="1"/>
      <c r="R43" s="1"/>
      <c r="S43" s="1"/>
      <c r="T43" s="1"/>
      <c r="U43" s="1"/>
      <c r="V43" s="1"/>
      <c r="W43" s="1"/>
      <c r="X43" s="1"/>
      <c r="Y43" s="1"/>
      <c r="Z43" s="1"/>
    </row>
    <row r="44" spans="1:26" ht="66.75" customHeight="1">
      <c r="A44" s="150"/>
      <c r="B44" s="60"/>
      <c r="C44" s="552"/>
      <c r="D44" s="27">
        <v>20</v>
      </c>
      <c r="E44" s="724" t="s">
        <v>1603</v>
      </c>
      <c r="F44" s="654"/>
      <c r="G44" s="657"/>
      <c r="H44" s="553" t="s">
        <v>1604</v>
      </c>
      <c r="I44" s="27" t="s">
        <v>883</v>
      </c>
      <c r="J44" s="549">
        <v>1</v>
      </c>
      <c r="K44" s="549">
        <v>3</v>
      </c>
      <c r="L44" s="11">
        <f t="shared" si="1"/>
        <v>3</v>
      </c>
      <c r="M44" s="554" t="s">
        <v>1605</v>
      </c>
      <c r="N44" s="519" t="s">
        <v>1606</v>
      </c>
      <c r="O44" s="238">
        <v>1</v>
      </c>
      <c r="P44" s="238"/>
      <c r="Q44" s="1"/>
      <c r="R44" s="1"/>
      <c r="S44" s="1"/>
      <c r="T44" s="1"/>
      <c r="U44" s="1"/>
      <c r="V44" s="1"/>
      <c r="W44" s="1"/>
      <c r="X44" s="1"/>
      <c r="Y44" s="1"/>
      <c r="Z44" s="1"/>
    </row>
    <row r="45" spans="1:26" ht="51.75" customHeight="1">
      <c r="A45" s="150"/>
      <c r="B45" s="60"/>
      <c r="C45" s="547"/>
      <c r="D45" s="27">
        <v>21</v>
      </c>
      <c r="E45" s="832" t="s">
        <v>1607</v>
      </c>
      <c r="F45" s="659"/>
      <c r="G45" s="660"/>
      <c r="H45" s="551" t="s">
        <v>1608</v>
      </c>
      <c r="I45" s="27" t="s">
        <v>883</v>
      </c>
      <c r="J45" s="549">
        <v>1</v>
      </c>
      <c r="K45" s="549">
        <v>3</v>
      </c>
      <c r="L45" s="11">
        <f t="shared" si="1"/>
        <v>3</v>
      </c>
      <c r="M45" s="554" t="s">
        <v>1609</v>
      </c>
      <c r="N45" s="329" t="s">
        <v>1610</v>
      </c>
      <c r="O45" s="74">
        <v>1</v>
      </c>
      <c r="P45" s="74"/>
      <c r="Q45" s="1"/>
      <c r="R45" s="1"/>
      <c r="S45" s="1"/>
      <c r="T45" s="1"/>
      <c r="U45" s="1"/>
      <c r="V45" s="1"/>
      <c r="W45" s="1"/>
      <c r="X45" s="1"/>
      <c r="Y45" s="1"/>
      <c r="Z45" s="1"/>
    </row>
    <row r="46" spans="1:26" ht="51.75" customHeight="1">
      <c r="A46" s="150"/>
      <c r="B46" s="60"/>
      <c r="C46" s="552"/>
      <c r="D46" s="27">
        <v>22</v>
      </c>
      <c r="E46" s="724" t="s">
        <v>1611</v>
      </c>
      <c r="F46" s="654"/>
      <c r="G46" s="654"/>
      <c r="H46" s="553" t="s">
        <v>1612</v>
      </c>
      <c r="I46" s="27" t="s">
        <v>883</v>
      </c>
      <c r="J46" s="549">
        <v>1</v>
      </c>
      <c r="K46" s="549">
        <v>3</v>
      </c>
      <c r="L46" s="11">
        <f t="shared" si="1"/>
        <v>3</v>
      </c>
      <c r="M46" s="550" t="s">
        <v>1613</v>
      </c>
      <c r="N46" s="319" t="s">
        <v>1614</v>
      </c>
      <c r="O46" s="238">
        <v>1</v>
      </c>
      <c r="P46" s="238"/>
      <c r="Q46" s="1"/>
      <c r="R46" s="1"/>
      <c r="S46" s="1"/>
      <c r="T46" s="1"/>
      <c r="U46" s="1"/>
      <c r="V46" s="1"/>
      <c r="W46" s="1"/>
      <c r="X46" s="1"/>
      <c r="Y46" s="1"/>
      <c r="Z46" s="1"/>
    </row>
    <row r="47" spans="1:26" ht="51.75" customHeight="1">
      <c r="A47" s="150"/>
      <c r="B47" s="60"/>
      <c r="C47" s="552"/>
      <c r="D47" s="27">
        <v>23</v>
      </c>
      <c r="E47" s="724" t="s">
        <v>1615</v>
      </c>
      <c r="F47" s="654"/>
      <c r="G47" s="657"/>
      <c r="H47" s="551" t="s">
        <v>1616</v>
      </c>
      <c r="I47" s="101" t="s">
        <v>883</v>
      </c>
      <c r="J47" s="555">
        <v>1</v>
      </c>
      <c r="K47" s="549">
        <v>3</v>
      </c>
      <c r="L47" s="56">
        <f t="shared" si="1"/>
        <v>3</v>
      </c>
      <c r="M47" s="554" t="s">
        <v>1617</v>
      </c>
      <c r="N47" s="319" t="s">
        <v>1618</v>
      </c>
      <c r="O47" s="238">
        <v>1</v>
      </c>
      <c r="P47" s="238"/>
      <c r="Q47" s="1"/>
      <c r="R47" s="1"/>
      <c r="S47" s="1"/>
      <c r="T47" s="1"/>
      <c r="U47" s="1"/>
      <c r="V47" s="1"/>
      <c r="W47" s="1"/>
      <c r="X47" s="1"/>
      <c r="Y47" s="1"/>
      <c r="Z47" s="1"/>
    </row>
    <row r="48" spans="1:26" ht="51.75" customHeight="1">
      <c r="A48" s="150"/>
      <c r="B48" s="60"/>
      <c r="C48" s="552"/>
      <c r="D48" s="27">
        <v>24</v>
      </c>
      <c r="E48" s="724" t="s">
        <v>1619</v>
      </c>
      <c r="F48" s="654"/>
      <c r="G48" s="657"/>
      <c r="H48" s="553" t="s">
        <v>1620</v>
      </c>
      <c r="I48" s="27" t="s">
        <v>883</v>
      </c>
      <c r="J48" s="549">
        <v>1</v>
      </c>
      <c r="K48" s="549">
        <v>3</v>
      </c>
      <c r="L48" s="11">
        <f t="shared" si="1"/>
        <v>3</v>
      </c>
      <c r="M48" s="550" t="s">
        <v>1621</v>
      </c>
      <c r="N48" s="319" t="s">
        <v>1622</v>
      </c>
      <c r="O48" s="238">
        <v>1</v>
      </c>
      <c r="P48" s="238"/>
      <c r="Q48" s="1"/>
      <c r="R48" s="1"/>
      <c r="S48" s="1"/>
      <c r="T48" s="1"/>
      <c r="U48" s="1"/>
      <c r="V48" s="1"/>
      <c r="W48" s="1"/>
      <c r="X48" s="1"/>
      <c r="Y48" s="1"/>
      <c r="Z48" s="1"/>
    </row>
    <row r="49" spans="1:26" ht="50.25" customHeight="1">
      <c r="A49" s="228"/>
      <c r="B49" s="556"/>
      <c r="C49" s="556"/>
      <c r="D49" s="27">
        <v>25</v>
      </c>
      <c r="E49" s="832" t="s">
        <v>1623</v>
      </c>
      <c r="F49" s="659"/>
      <c r="G49" s="660"/>
      <c r="H49" s="551" t="s">
        <v>1624</v>
      </c>
      <c r="I49" s="27" t="s">
        <v>883</v>
      </c>
      <c r="J49" s="549">
        <v>1</v>
      </c>
      <c r="K49" s="549">
        <v>3</v>
      </c>
      <c r="L49" s="11">
        <f t="shared" si="1"/>
        <v>3</v>
      </c>
      <c r="M49" s="554" t="s">
        <v>1625</v>
      </c>
      <c r="N49" s="557" t="s">
        <v>1626</v>
      </c>
      <c r="O49" s="558">
        <v>1</v>
      </c>
      <c r="P49" s="558"/>
      <c r="Q49" s="228"/>
      <c r="R49" s="228"/>
      <c r="S49" s="228"/>
      <c r="T49" s="228"/>
      <c r="U49" s="228"/>
      <c r="V49" s="228"/>
      <c r="W49" s="228"/>
      <c r="X49" s="228"/>
      <c r="Y49" s="228"/>
      <c r="Z49" s="228"/>
    </row>
    <row r="50" spans="1:26" ht="45.75" customHeight="1">
      <c r="A50" s="228"/>
      <c r="B50" s="556"/>
      <c r="C50" s="556"/>
      <c r="D50" s="27">
        <v>26</v>
      </c>
      <c r="E50" s="832" t="s">
        <v>1627</v>
      </c>
      <c r="F50" s="659"/>
      <c r="G50" s="660"/>
      <c r="H50" s="551" t="s">
        <v>1624</v>
      </c>
      <c r="I50" s="27" t="s">
        <v>883</v>
      </c>
      <c r="J50" s="549">
        <v>1</v>
      </c>
      <c r="K50" s="549">
        <v>3</v>
      </c>
      <c r="L50" s="11">
        <f t="shared" si="1"/>
        <v>3</v>
      </c>
      <c r="M50" s="554" t="s">
        <v>1628</v>
      </c>
      <c r="N50" s="557" t="s">
        <v>1629</v>
      </c>
      <c r="O50" s="558">
        <v>1</v>
      </c>
      <c r="P50" s="558"/>
      <c r="Q50" s="228"/>
      <c r="R50" s="228"/>
      <c r="S50" s="228"/>
      <c r="T50" s="228"/>
      <c r="U50" s="228"/>
      <c r="V50" s="228"/>
      <c r="W50" s="228"/>
      <c r="X50" s="228"/>
      <c r="Y50" s="228"/>
      <c r="Z50" s="228"/>
    </row>
    <row r="51" spans="1:26" ht="50.25" customHeight="1">
      <c r="A51" s="228"/>
      <c r="B51" s="556"/>
      <c r="C51" s="556"/>
      <c r="D51" s="27">
        <v>27</v>
      </c>
      <c r="E51" s="832" t="s">
        <v>1630</v>
      </c>
      <c r="F51" s="659"/>
      <c r="G51" s="660"/>
      <c r="H51" s="551" t="s">
        <v>1624</v>
      </c>
      <c r="I51" s="27" t="s">
        <v>883</v>
      </c>
      <c r="J51" s="549">
        <v>1</v>
      </c>
      <c r="K51" s="549">
        <v>3</v>
      </c>
      <c r="L51" s="11">
        <f t="shared" si="1"/>
        <v>3</v>
      </c>
      <c r="M51" s="554" t="s">
        <v>1631</v>
      </c>
      <c r="N51" s="557" t="s">
        <v>1632</v>
      </c>
      <c r="O51" s="558">
        <v>1</v>
      </c>
      <c r="P51" s="558"/>
      <c r="Q51" s="228"/>
      <c r="R51" s="228"/>
      <c r="S51" s="228"/>
      <c r="T51" s="228"/>
      <c r="U51" s="228"/>
      <c r="V51" s="228"/>
      <c r="W51" s="228"/>
      <c r="X51" s="228"/>
      <c r="Y51" s="228"/>
      <c r="Z51" s="228"/>
    </row>
    <row r="52" spans="1:26" ht="50.25" customHeight="1">
      <c r="A52" s="228"/>
      <c r="B52" s="556"/>
      <c r="C52" s="556"/>
      <c r="D52" s="27">
        <v>28</v>
      </c>
      <c r="E52" s="832" t="s">
        <v>1633</v>
      </c>
      <c r="F52" s="659"/>
      <c r="G52" s="660"/>
      <c r="H52" s="551" t="s">
        <v>1634</v>
      </c>
      <c r="I52" s="27" t="s">
        <v>883</v>
      </c>
      <c r="J52" s="549">
        <v>1</v>
      </c>
      <c r="K52" s="549">
        <v>3</v>
      </c>
      <c r="L52" s="11">
        <f t="shared" si="1"/>
        <v>3</v>
      </c>
      <c r="M52" s="554" t="s">
        <v>1635</v>
      </c>
      <c r="N52" s="557" t="s">
        <v>1636</v>
      </c>
      <c r="O52" s="558">
        <v>1</v>
      </c>
      <c r="P52" s="558"/>
      <c r="Q52" s="228"/>
      <c r="R52" s="228"/>
      <c r="S52" s="228"/>
      <c r="T52" s="228"/>
      <c r="U52" s="228"/>
      <c r="V52" s="228"/>
      <c r="W52" s="228"/>
      <c r="X52" s="228"/>
      <c r="Y52" s="228"/>
      <c r="Z52" s="228"/>
    </row>
    <row r="53" spans="1:26" ht="61.5" customHeight="1">
      <c r="A53" s="228"/>
      <c r="B53" s="556"/>
      <c r="C53" s="556"/>
      <c r="D53" s="27">
        <v>29</v>
      </c>
      <c r="E53" s="832" t="s">
        <v>1637</v>
      </c>
      <c r="F53" s="659"/>
      <c r="G53" s="660"/>
      <c r="H53" s="551" t="s">
        <v>867</v>
      </c>
      <c r="I53" s="27" t="s">
        <v>883</v>
      </c>
      <c r="J53" s="549">
        <v>1</v>
      </c>
      <c r="K53" s="549">
        <v>3</v>
      </c>
      <c r="L53" s="11">
        <f t="shared" si="1"/>
        <v>3</v>
      </c>
      <c r="M53" s="554" t="s">
        <v>1638</v>
      </c>
      <c r="N53" s="557" t="s">
        <v>1639</v>
      </c>
      <c r="O53" s="558">
        <v>1</v>
      </c>
      <c r="P53" s="558"/>
      <c r="Q53" s="228"/>
      <c r="R53" s="228"/>
      <c r="S53" s="228"/>
      <c r="T53" s="228"/>
      <c r="U53" s="228"/>
      <c r="V53" s="228"/>
      <c r="W53" s="228"/>
      <c r="X53" s="228"/>
      <c r="Y53" s="228"/>
      <c r="Z53" s="228"/>
    </row>
    <row r="54" spans="1:26" ht="52.5" customHeight="1">
      <c r="A54" s="228"/>
      <c r="B54" s="556"/>
      <c r="C54" s="556"/>
      <c r="D54" s="27">
        <v>30</v>
      </c>
      <c r="E54" s="832" t="s">
        <v>1640</v>
      </c>
      <c r="F54" s="659"/>
      <c r="G54" s="660"/>
      <c r="H54" s="551" t="s">
        <v>1641</v>
      </c>
      <c r="I54" s="27" t="s">
        <v>883</v>
      </c>
      <c r="J54" s="549">
        <v>1</v>
      </c>
      <c r="K54" s="549">
        <v>3</v>
      </c>
      <c r="L54" s="11">
        <f t="shared" si="1"/>
        <v>3</v>
      </c>
      <c r="M54" s="554" t="s">
        <v>1642</v>
      </c>
      <c r="N54" s="557" t="s">
        <v>1643</v>
      </c>
      <c r="O54" s="558">
        <v>1</v>
      </c>
      <c r="P54" s="558"/>
      <c r="Q54" s="228"/>
      <c r="R54" s="228"/>
      <c r="S54" s="228"/>
      <c r="T54" s="228"/>
      <c r="U54" s="228"/>
      <c r="V54" s="228"/>
      <c r="W54" s="228"/>
      <c r="X54" s="228"/>
      <c r="Y54" s="228"/>
      <c r="Z54" s="228"/>
    </row>
    <row r="55" spans="1:26" ht="51.75" customHeight="1">
      <c r="A55" s="360"/>
      <c r="B55" s="11"/>
      <c r="C55" s="559"/>
      <c r="D55" s="27">
        <v>31</v>
      </c>
      <c r="E55" s="832" t="s">
        <v>1644</v>
      </c>
      <c r="F55" s="659"/>
      <c r="G55" s="660"/>
      <c r="H55" s="553" t="s">
        <v>661</v>
      </c>
      <c r="I55" s="27" t="s">
        <v>883</v>
      </c>
      <c r="J55" s="549">
        <v>1</v>
      </c>
      <c r="K55" s="549">
        <v>3</v>
      </c>
      <c r="L55" s="11">
        <f t="shared" si="1"/>
        <v>3</v>
      </c>
      <c r="M55" s="554" t="s">
        <v>1638</v>
      </c>
      <c r="N55" s="560" t="s">
        <v>1645</v>
      </c>
      <c r="O55" s="300">
        <v>1</v>
      </c>
      <c r="P55" s="300"/>
      <c r="Q55" s="1"/>
      <c r="R55" s="1"/>
      <c r="S55" s="1"/>
      <c r="T55" s="1"/>
      <c r="U55" s="1"/>
      <c r="V55" s="1"/>
      <c r="W55" s="1"/>
      <c r="X55" s="1"/>
      <c r="Y55" s="1"/>
      <c r="Z55" s="1"/>
    </row>
    <row r="56" spans="1:26" ht="66" customHeight="1">
      <c r="A56" s="360"/>
      <c r="B56" s="11"/>
      <c r="C56" s="559"/>
      <c r="D56" s="27">
        <v>32</v>
      </c>
      <c r="E56" s="832" t="s">
        <v>1646</v>
      </c>
      <c r="F56" s="659"/>
      <c r="G56" s="660"/>
      <c r="H56" s="553" t="s">
        <v>1647</v>
      </c>
      <c r="I56" s="27" t="s">
        <v>883</v>
      </c>
      <c r="J56" s="549">
        <v>1</v>
      </c>
      <c r="K56" s="549">
        <v>3</v>
      </c>
      <c r="L56" s="11">
        <f t="shared" si="1"/>
        <v>3</v>
      </c>
      <c r="M56" s="554" t="s">
        <v>1648</v>
      </c>
      <c r="N56" s="523" t="s">
        <v>1649</v>
      </c>
      <c r="O56" s="238">
        <v>1</v>
      </c>
      <c r="P56" s="238"/>
      <c r="Q56" s="1"/>
      <c r="R56" s="1"/>
      <c r="S56" s="1"/>
      <c r="T56" s="1"/>
      <c r="U56" s="1"/>
      <c r="V56" s="1"/>
      <c r="W56" s="1"/>
      <c r="X56" s="1"/>
      <c r="Y56" s="1"/>
      <c r="Z56" s="1"/>
    </row>
    <row r="57" spans="1:26" ht="51.75" customHeight="1">
      <c r="A57" s="360"/>
      <c r="B57" s="11"/>
      <c r="C57" s="559"/>
      <c r="D57" s="27">
        <v>33</v>
      </c>
      <c r="E57" s="832" t="s">
        <v>1568</v>
      </c>
      <c r="F57" s="659"/>
      <c r="G57" s="660"/>
      <c r="H57" s="553" t="s">
        <v>1650</v>
      </c>
      <c r="I57" s="27" t="s">
        <v>883</v>
      </c>
      <c r="J57" s="549">
        <v>1</v>
      </c>
      <c r="K57" s="549">
        <v>3</v>
      </c>
      <c r="L57" s="11">
        <f t="shared" si="1"/>
        <v>3</v>
      </c>
      <c r="M57" s="554" t="s">
        <v>1651</v>
      </c>
      <c r="N57" s="523" t="s">
        <v>1652</v>
      </c>
      <c r="O57" s="238">
        <v>1</v>
      </c>
      <c r="P57" s="238"/>
      <c r="Q57" s="1"/>
      <c r="R57" s="1"/>
      <c r="S57" s="1"/>
      <c r="T57" s="1"/>
      <c r="U57" s="1"/>
      <c r="V57" s="1"/>
      <c r="W57" s="1"/>
      <c r="X57" s="1"/>
      <c r="Y57" s="1"/>
      <c r="Z57" s="1"/>
    </row>
    <row r="58" spans="1:26" ht="51.75" customHeight="1">
      <c r="A58" s="360"/>
      <c r="B58" s="11"/>
      <c r="C58" s="559"/>
      <c r="D58" s="27">
        <v>34</v>
      </c>
      <c r="E58" s="832" t="s">
        <v>1653</v>
      </c>
      <c r="F58" s="659"/>
      <c r="G58" s="660"/>
      <c r="H58" s="553" t="s">
        <v>1654</v>
      </c>
      <c r="I58" s="27" t="s">
        <v>883</v>
      </c>
      <c r="J58" s="549">
        <v>1</v>
      </c>
      <c r="K58" s="549">
        <v>3</v>
      </c>
      <c r="L58" s="11">
        <f t="shared" si="1"/>
        <v>3</v>
      </c>
      <c r="M58" s="554" t="s">
        <v>1655</v>
      </c>
      <c r="N58" s="523" t="s">
        <v>1656</v>
      </c>
      <c r="O58" s="238">
        <v>1</v>
      </c>
      <c r="P58" s="238"/>
      <c r="Q58" s="1"/>
      <c r="R58" s="1"/>
      <c r="S58" s="1"/>
      <c r="T58" s="1"/>
      <c r="U58" s="1"/>
      <c r="V58" s="1"/>
      <c r="W58" s="1"/>
      <c r="X58" s="1"/>
      <c r="Y58" s="1"/>
      <c r="Z58" s="1"/>
    </row>
    <row r="59" spans="1:26" ht="51.75" customHeight="1">
      <c r="A59" s="360"/>
      <c r="B59" s="11"/>
      <c r="C59" s="559"/>
      <c r="D59" s="27">
        <v>35</v>
      </c>
      <c r="E59" s="832" t="s">
        <v>1657</v>
      </c>
      <c r="F59" s="659"/>
      <c r="G59" s="660"/>
      <c r="H59" s="553" t="s">
        <v>1658</v>
      </c>
      <c r="I59" s="27" t="s">
        <v>883</v>
      </c>
      <c r="J59" s="549">
        <v>1</v>
      </c>
      <c r="K59" s="549">
        <v>3</v>
      </c>
      <c r="L59" s="11">
        <f t="shared" si="1"/>
        <v>3</v>
      </c>
      <c r="M59" s="554" t="s">
        <v>1659</v>
      </c>
      <c r="N59" s="523" t="s">
        <v>1660</v>
      </c>
      <c r="O59" s="238">
        <v>1</v>
      </c>
      <c r="P59" s="238"/>
      <c r="Q59" s="1"/>
      <c r="R59" s="1"/>
      <c r="S59" s="1"/>
      <c r="T59" s="1"/>
      <c r="U59" s="1"/>
      <c r="V59" s="1"/>
      <c r="W59" s="1"/>
      <c r="X59" s="1"/>
      <c r="Y59" s="1"/>
      <c r="Z59" s="1"/>
    </row>
    <row r="60" spans="1:26" ht="51.75" customHeight="1">
      <c r="A60" s="360"/>
      <c r="B60" s="11"/>
      <c r="C60" s="559"/>
      <c r="D60" s="27">
        <v>36</v>
      </c>
      <c r="E60" s="832" t="s">
        <v>1661</v>
      </c>
      <c r="F60" s="659"/>
      <c r="G60" s="660"/>
      <c r="H60" s="553" t="s">
        <v>1662</v>
      </c>
      <c r="I60" s="27" t="s">
        <v>883</v>
      </c>
      <c r="J60" s="549">
        <v>1</v>
      </c>
      <c r="K60" s="549">
        <v>3</v>
      </c>
      <c r="L60" s="11">
        <f t="shared" si="1"/>
        <v>3</v>
      </c>
      <c r="M60" s="554" t="s">
        <v>1663</v>
      </c>
      <c r="N60" s="523" t="s">
        <v>1664</v>
      </c>
      <c r="O60" s="238">
        <v>1</v>
      </c>
      <c r="P60" s="238"/>
      <c r="Q60" s="1"/>
      <c r="R60" s="1"/>
      <c r="S60" s="1"/>
      <c r="T60" s="1"/>
      <c r="U60" s="1"/>
      <c r="V60" s="1"/>
      <c r="W60" s="1"/>
      <c r="X60" s="1"/>
      <c r="Y60" s="1"/>
      <c r="Z60" s="1"/>
    </row>
    <row r="61" spans="1:26" ht="51.75" customHeight="1">
      <c r="A61" s="150"/>
      <c r="B61" s="60"/>
      <c r="C61" s="552"/>
      <c r="D61" s="27">
        <v>37</v>
      </c>
      <c r="E61" s="724" t="s">
        <v>1665</v>
      </c>
      <c r="F61" s="654"/>
      <c r="G61" s="657"/>
      <c r="H61" s="553" t="s">
        <v>1666</v>
      </c>
      <c r="I61" s="27" t="s">
        <v>883</v>
      </c>
      <c r="J61" s="549">
        <v>1</v>
      </c>
      <c r="K61" s="549">
        <v>3</v>
      </c>
      <c r="L61" s="11">
        <f t="shared" si="1"/>
        <v>3</v>
      </c>
      <c r="M61" s="561" t="s">
        <v>1667</v>
      </c>
      <c r="N61" s="519" t="s">
        <v>1668</v>
      </c>
      <c r="O61" s="238">
        <v>1</v>
      </c>
      <c r="P61" s="238"/>
      <c r="Q61" s="1"/>
      <c r="R61" s="1"/>
      <c r="S61" s="1"/>
      <c r="T61" s="1"/>
      <c r="U61" s="1"/>
      <c r="V61" s="1"/>
      <c r="W61" s="1"/>
      <c r="X61" s="1"/>
      <c r="Y61" s="1"/>
      <c r="Z61" s="1"/>
    </row>
    <row r="62" spans="1:26" ht="60" customHeight="1">
      <c r="A62" s="150"/>
      <c r="B62" s="60"/>
      <c r="C62" s="552"/>
      <c r="D62" s="27">
        <v>38</v>
      </c>
      <c r="E62" s="724" t="s">
        <v>1669</v>
      </c>
      <c r="F62" s="654"/>
      <c r="G62" s="657"/>
      <c r="H62" s="553" t="s">
        <v>1670</v>
      </c>
      <c r="I62" s="27" t="s">
        <v>883</v>
      </c>
      <c r="J62" s="549">
        <v>1</v>
      </c>
      <c r="K62" s="549">
        <v>3</v>
      </c>
      <c r="L62" s="11">
        <f t="shared" si="1"/>
        <v>3</v>
      </c>
      <c r="M62" s="554" t="s">
        <v>1671</v>
      </c>
      <c r="N62" s="523" t="s">
        <v>1672</v>
      </c>
      <c r="O62" s="238">
        <v>1</v>
      </c>
      <c r="P62" s="238"/>
      <c r="Q62" s="1"/>
      <c r="R62" s="1"/>
      <c r="S62" s="1"/>
      <c r="T62" s="1"/>
      <c r="U62" s="1"/>
      <c r="V62" s="1"/>
      <c r="W62" s="1"/>
      <c r="X62" s="1"/>
      <c r="Y62" s="1"/>
      <c r="Z62" s="1"/>
    </row>
    <row r="63" spans="1:26" ht="51.75" customHeight="1">
      <c r="A63" s="150"/>
      <c r="B63" s="60"/>
      <c r="C63" s="552"/>
      <c r="D63" s="27">
        <v>39</v>
      </c>
      <c r="E63" s="724" t="s">
        <v>1665</v>
      </c>
      <c r="F63" s="654"/>
      <c r="G63" s="657"/>
      <c r="H63" s="553" t="s">
        <v>1673</v>
      </c>
      <c r="I63" s="27" t="s">
        <v>883</v>
      </c>
      <c r="J63" s="549">
        <v>1</v>
      </c>
      <c r="K63" s="549">
        <v>3</v>
      </c>
      <c r="L63" s="11">
        <f t="shared" si="1"/>
        <v>3</v>
      </c>
      <c r="M63" s="561" t="s">
        <v>1674</v>
      </c>
      <c r="N63" s="519" t="s">
        <v>1675</v>
      </c>
      <c r="O63" s="238"/>
      <c r="P63" s="238"/>
      <c r="Q63" s="1"/>
      <c r="R63" s="1"/>
      <c r="S63" s="1"/>
      <c r="T63" s="1"/>
      <c r="U63" s="1"/>
      <c r="V63" s="1"/>
      <c r="W63" s="1"/>
      <c r="X63" s="1"/>
      <c r="Y63" s="1"/>
      <c r="Z63" s="1"/>
    </row>
    <row r="64" spans="1:26" ht="19.5" customHeight="1">
      <c r="A64" s="150"/>
      <c r="B64" s="60"/>
      <c r="C64" s="159">
        <v>2</v>
      </c>
      <c r="D64" s="709" t="s">
        <v>303</v>
      </c>
      <c r="E64" s="691"/>
      <c r="F64" s="691"/>
      <c r="G64" s="671"/>
      <c r="H64" s="527"/>
      <c r="I64" s="125"/>
      <c r="J64" s="148"/>
      <c r="K64" s="159"/>
      <c r="L64" s="159">
        <f>L65</f>
        <v>0</v>
      </c>
      <c r="M64" s="159"/>
      <c r="N64" s="57"/>
      <c r="O64" s="238"/>
      <c r="P64" s="238"/>
      <c r="Q64" s="1"/>
      <c r="R64" s="1"/>
      <c r="S64" s="1"/>
      <c r="T64" s="1"/>
      <c r="U64" s="1"/>
      <c r="V64" s="1"/>
      <c r="W64" s="1"/>
      <c r="X64" s="1"/>
      <c r="Y64" s="1"/>
      <c r="Z64" s="1"/>
    </row>
    <row r="65" spans="1:26" ht="36.75" customHeight="1">
      <c r="A65" s="562"/>
      <c r="B65" s="135"/>
      <c r="C65" s="159"/>
      <c r="D65" s="125">
        <v>1</v>
      </c>
      <c r="E65" s="678" t="s">
        <v>1676</v>
      </c>
      <c r="F65" s="654"/>
      <c r="G65" s="657"/>
      <c r="H65" s="527" t="s">
        <v>1677</v>
      </c>
      <c r="I65" s="563" t="s">
        <v>827</v>
      </c>
      <c r="J65" s="148"/>
      <c r="K65" s="159"/>
      <c r="L65" s="159">
        <v>0</v>
      </c>
      <c r="M65" s="159"/>
      <c r="N65" s="525"/>
      <c r="O65" s="300"/>
      <c r="P65" s="502"/>
      <c r="Q65" s="1"/>
      <c r="R65" s="1"/>
      <c r="S65" s="1"/>
      <c r="T65" s="1"/>
      <c r="U65" s="1"/>
      <c r="V65" s="1"/>
      <c r="W65" s="1"/>
      <c r="X65" s="1"/>
      <c r="Y65" s="1"/>
      <c r="Z65" s="1"/>
    </row>
    <row r="66" spans="1:26" ht="33" customHeight="1">
      <c r="A66" s="150"/>
      <c r="B66" s="56" t="s">
        <v>171</v>
      </c>
      <c r="C66" s="678" t="s">
        <v>304</v>
      </c>
      <c r="D66" s="654"/>
      <c r="E66" s="654"/>
      <c r="F66" s="654"/>
      <c r="G66" s="657"/>
      <c r="H66" s="161"/>
      <c r="I66" s="27"/>
      <c r="J66" s="108"/>
      <c r="K66" s="11"/>
      <c r="L66" s="8">
        <f>L67</f>
        <v>2</v>
      </c>
      <c r="M66" s="11"/>
      <c r="N66" s="57"/>
      <c r="O66" s="238"/>
      <c r="P66" s="502" t="s">
        <v>1432</v>
      </c>
      <c r="Q66" s="1"/>
      <c r="R66" s="1"/>
      <c r="S66" s="1"/>
      <c r="T66" s="1"/>
      <c r="U66" s="1"/>
      <c r="V66" s="1"/>
      <c r="W66" s="1"/>
      <c r="X66" s="1"/>
      <c r="Y66" s="1"/>
      <c r="Z66" s="1"/>
    </row>
    <row r="67" spans="1:26" ht="19.5" customHeight="1">
      <c r="A67" s="150"/>
      <c r="B67" s="60"/>
      <c r="C67" s="56">
        <v>1</v>
      </c>
      <c r="D67" s="678" t="s">
        <v>305</v>
      </c>
      <c r="E67" s="654"/>
      <c r="F67" s="654"/>
      <c r="G67" s="657"/>
      <c r="H67" s="161" t="s">
        <v>963</v>
      </c>
      <c r="I67" s="27"/>
      <c r="J67" s="108"/>
      <c r="K67" s="11"/>
      <c r="L67" s="11">
        <f>L68+L69</f>
        <v>2</v>
      </c>
      <c r="M67" s="11"/>
      <c r="N67" s="57"/>
      <c r="O67" s="238"/>
      <c r="P67" s="238"/>
      <c r="Q67" s="1"/>
      <c r="R67" s="1"/>
      <c r="S67" s="1"/>
      <c r="T67" s="1"/>
      <c r="U67" s="1"/>
      <c r="V67" s="1"/>
      <c r="W67" s="1"/>
      <c r="X67" s="1"/>
      <c r="Y67" s="1"/>
      <c r="Z67" s="1"/>
    </row>
    <row r="68" spans="1:26" ht="19.5" customHeight="1">
      <c r="A68" s="138"/>
      <c r="B68" s="60"/>
      <c r="C68" s="135"/>
      <c r="D68" s="27" t="s">
        <v>36</v>
      </c>
      <c r="E68" s="678" t="s">
        <v>306</v>
      </c>
      <c r="F68" s="654"/>
      <c r="G68" s="657"/>
      <c r="H68" s="161"/>
      <c r="I68" s="564"/>
      <c r="J68" s="128"/>
      <c r="K68" s="128"/>
      <c r="L68" s="128">
        <v>0</v>
      </c>
      <c r="M68" s="128"/>
      <c r="N68" s="565"/>
      <c r="O68" s="268"/>
      <c r="P68" s="268"/>
      <c r="Q68" s="1"/>
      <c r="R68" s="1"/>
      <c r="S68" s="1"/>
      <c r="T68" s="1"/>
      <c r="U68" s="1"/>
      <c r="V68" s="1"/>
      <c r="W68" s="1"/>
      <c r="X68" s="1"/>
      <c r="Y68" s="1"/>
      <c r="Z68" s="1"/>
    </row>
    <row r="69" spans="1:26" ht="19.5" customHeight="1">
      <c r="A69" s="138"/>
      <c r="B69" s="60"/>
      <c r="C69" s="159"/>
      <c r="D69" s="101" t="s">
        <v>39</v>
      </c>
      <c r="E69" s="656" t="s">
        <v>307</v>
      </c>
      <c r="F69" s="654"/>
      <c r="G69" s="657"/>
      <c r="H69" s="93"/>
      <c r="I69" s="563"/>
      <c r="J69" s="11"/>
      <c r="K69" s="11"/>
      <c r="L69" s="11">
        <f>L70</f>
        <v>2</v>
      </c>
      <c r="M69" s="11"/>
      <c r="N69" s="57"/>
      <c r="O69" s="238"/>
      <c r="P69" s="238"/>
      <c r="Q69" s="1"/>
      <c r="R69" s="1"/>
      <c r="S69" s="1"/>
      <c r="T69" s="1"/>
      <c r="U69" s="1"/>
      <c r="V69" s="1"/>
      <c r="W69" s="1"/>
      <c r="X69" s="1"/>
      <c r="Y69" s="1"/>
      <c r="Z69" s="1"/>
    </row>
    <row r="70" spans="1:26" ht="82.5" customHeight="1">
      <c r="A70" s="138"/>
      <c r="B70" s="60"/>
      <c r="C70" s="201"/>
      <c r="D70" s="27">
        <v>1</v>
      </c>
      <c r="E70" s="678" t="s">
        <v>1678</v>
      </c>
      <c r="F70" s="654"/>
      <c r="G70" s="657"/>
      <c r="H70" s="93" t="s">
        <v>1679</v>
      </c>
      <c r="I70" s="563" t="s">
        <v>827</v>
      </c>
      <c r="J70" s="11">
        <v>1</v>
      </c>
      <c r="K70" s="11">
        <v>2</v>
      </c>
      <c r="L70" s="11">
        <f>J70*K70</f>
        <v>2</v>
      </c>
      <c r="M70" s="11" t="s">
        <v>1680</v>
      </c>
      <c r="N70" s="566" t="s">
        <v>1681</v>
      </c>
      <c r="O70" s="238"/>
      <c r="P70" s="238"/>
      <c r="Q70" s="1"/>
      <c r="R70" s="1"/>
      <c r="S70" s="1"/>
      <c r="T70" s="1"/>
      <c r="U70" s="1"/>
      <c r="V70" s="1"/>
      <c r="W70" s="1"/>
      <c r="X70" s="1"/>
      <c r="Y70" s="1"/>
      <c r="Z70" s="1"/>
    </row>
    <row r="71" spans="1:26" ht="19.5" customHeight="1">
      <c r="A71" s="138"/>
      <c r="B71" s="60"/>
      <c r="C71" s="56">
        <v>2</v>
      </c>
      <c r="D71" s="709" t="s">
        <v>308</v>
      </c>
      <c r="E71" s="691"/>
      <c r="F71" s="691"/>
      <c r="G71" s="671"/>
      <c r="H71" s="93"/>
      <c r="I71" s="51"/>
      <c r="J71" s="11"/>
      <c r="K71" s="11"/>
      <c r="L71" s="11">
        <v>0</v>
      </c>
      <c r="M71" s="11"/>
      <c r="N71" s="57"/>
      <c r="O71" s="238"/>
      <c r="P71" s="238"/>
      <c r="Q71" s="1"/>
      <c r="R71" s="1"/>
      <c r="S71" s="1"/>
      <c r="T71" s="1"/>
      <c r="U71" s="1"/>
      <c r="V71" s="1"/>
      <c r="W71" s="1"/>
      <c r="X71" s="1"/>
      <c r="Y71" s="1"/>
      <c r="Z71" s="1"/>
    </row>
    <row r="72" spans="1:26" ht="19.5" customHeight="1">
      <c r="A72" s="138"/>
      <c r="B72" s="135"/>
      <c r="C72" s="60"/>
      <c r="D72" s="27" t="s">
        <v>36</v>
      </c>
      <c r="E72" s="678" t="s">
        <v>306</v>
      </c>
      <c r="F72" s="654"/>
      <c r="G72" s="657"/>
      <c r="H72" s="93"/>
      <c r="I72" s="11"/>
      <c r="J72" s="11"/>
      <c r="K72" s="11"/>
      <c r="L72" s="11">
        <v>0</v>
      </c>
      <c r="M72" s="11"/>
      <c r="N72" s="57"/>
      <c r="O72" s="238"/>
      <c r="P72" s="238"/>
      <c r="Q72" s="1"/>
      <c r="R72" s="1"/>
      <c r="S72" s="1"/>
      <c r="T72" s="1"/>
      <c r="U72" s="1"/>
      <c r="V72" s="1"/>
      <c r="W72" s="1"/>
      <c r="X72" s="1"/>
      <c r="Y72" s="1"/>
      <c r="Z72" s="1"/>
    </row>
    <row r="73" spans="1:26" ht="19.5" customHeight="1">
      <c r="A73" s="60"/>
      <c r="B73" s="125"/>
      <c r="C73" s="159"/>
      <c r="D73" s="27" t="s">
        <v>39</v>
      </c>
      <c r="E73" s="656" t="s">
        <v>307</v>
      </c>
      <c r="F73" s="654"/>
      <c r="G73" s="657"/>
      <c r="H73" s="93"/>
      <c r="I73" s="11"/>
      <c r="J73" s="11"/>
      <c r="K73" s="11"/>
      <c r="L73" s="11">
        <v>0</v>
      </c>
      <c r="M73" s="11"/>
      <c r="N73" s="57"/>
      <c r="O73" s="238"/>
      <c r="P73" s="238"/>
      <c r="Q73" s="1"/>
      <c r="R73" s="1"/>
      <c r="S73" s="1"/>
      <c r="T73" s="1"/>
      <c r="U73" s="1"/>
      <c r="V73" s="1"/>
      <c r="W73" s="1"/>
      <c r="X73" s="1"/>
      <c r="Y73" s="1"/>
      <c r="Z73" s="1"/>
    </row>
    <row r="74" spans="1:26" ht="19.5" customHeight="1">
      <c r="A74" s="150"/>
      <c r="B74" s="101" t="s">
        <v>180</v>
      </c>
      <c r="C74" s="678" t="s">
        <v>309</v>
      </c>
      <c r="D74" s="654"/>
      <c r="E74" s="654"/>
      <c r="F74" s="654"/>
      <c r="G74" s="657"/>
      <c r="H74" s="161"/>
      <c r="I74" s="27"/>
      <c r="J74" s="108"/>
      <c r="K74" s="11"/>
      <c r="L74" s="8">
        <f>L75+L79</f>
        <v>1</v>
      </c>
      <c r="M74" s="11"/>
      <c r="N74" s="57"/>
      <c r="O74" s="238"/>
      <c r="P74" s="238"/>
      <c r="Q74" s="1"/>
      <c r="R74" s="1"/>
      <c r="S74" s="1"/>
      <c r="T74" s="1"/>
      <c r="U74" s="1"/>
      <c r="V74" s="1"/>
      <c r="W74" s="1"/>
      <c r="X74" s="1"/>
      <c r="Y74" s="1"/>
      <c r="Z74" s="1"/>
    </row>
    <row r="75" spans="1:26" ht="19.5" customHeight="1">
      <c r="A75" s="150"/>
      <c r="B75" s="135"/>
      <c r="C75" s="56">
        <v>1</v>
      </c>
      <c r="D75" s="678" t="s">
        <v>277</v>
      </c>
      <c r="E75" s="654"/>
      <c r="F75" s="654"/>
      <c r="G75" s="657"/>
      <c r="H75" s="161"/>
      <c r="I75" s="27"/>
      <c r="J75" s="108"/>
      <c r="K75" s="11"/>
      <c r="L75" s="11">
        <v>0</v>
      </c>
      <c r="M75" s="11"/>
      <c r="N75" s="57"/>
      <c r="O75" s="238"/>
      <c r="P75" s="238"/>
      <c r="Q75" s="1"/>
      <c r="R75" s="1"/>
      <c r="S75" s="1"/>
      <c r="T75" s="1"/>
      <c r="U75" s="1"/>
      <c r="V75" s="1"/>
      <c r="W75" s="1"/>
      <c r="X75" s="1"/>
      <c r="Y75" s="1"/>
      <c r="Z75" s="1"/>
    </row>
    <row r="76" spans="1:26" ht="19.5" customHeight="1">
      <c r="A76" s="150"/>
      <c r="B76" s="135"/>
      <c r="C76" s="60"/>
      <c r="D76" s="27" t="s">
        <v>310</v>
      </c>
      <c r="E76" s="656" t="s">
        <v>311</v>
      </c>
      <c r="F76" s="654"/>
      <c r="G76" s="657"/>
      <c r="H76" s="161"/>
      <c r="I76" s="27"/>
      <c r="J76" s="108"/>
      <c r="K76" s="11"/>
      <c r="L76" s="11">
        <v>0</v>
      </c>
      <c r="M76" s="11"/>
      <c r="N76" s="57"/>
      <c r="O76" s="238"/>
      <c r="P76" s="238"/>
      <c r="Q76" s="1"/>
      <c r="R76" s="1"/>
      <c r="S76" s="1"/>
      <c r="T76" s="1"/>
      <c r="U76" s="1"/>
      <c r="V76" s="1"/>
      <c r="W76" s="1"/>
      <c r="X76" s="1"/>
      <c r="Y76" s="1"/>
      <c r="Z76" s="1"/>
    </row>
    <row r="77" spans="1:26" ht="19.5" customHeight="1">
      <c r="A77" s="150"/>
      <c r="B77" s="135"/>
      <c r="C77" s="60"/>
      <c r="D77" s="27" t="s">
        <v>289</v>
      </c>
      <c r="E77" s="656" t="s">
        <v>312</v>
      </c>
      <c r="F77" s="654"/>
      <c r="G77" s="657"/>
      <c r="H77" s="161"/>
      <c r="I77" s="27"/>
      <c r="J77" s="108"/>
      <c r="K77" s="11"/>
      <c r="L77" s="11">
        <v>0</v>
      </c>
      <c r="M77" s="11"/>
      <c r="N77" s="57"/>
      <c r="O77" s="238"/>
      <c r="P77" s="238"/>
      <c r="Q77" s="1"/>
      <c r="R77" s="1"/>
      <c r="S77" s="1"/>
      <c r="T77" s="1"/>
      <c r="U77" s="1"/>
      <c r="V77" s="1"/>
      <c r="W77" s="1"/>
      <c r="X77" s="1"/>
      <c r="Y77" s="1"/>
      <c r="Z77" s="1"/>
    </row>
    <row r="78" spans="1:26" ht="19.5" customHeight="1">
      <c r="A78" s="150"/>
      <c r="B78" s="135"/>
      <c r="C78" s="159"/>
      <c r="D78" s="27" t="s">
        <v>313</v>
      </c>
      <c r="E78" s="656" t="s">
        <v>307</v>
      </c>
      <c r="F78" s="654"/>
      <c r="G78" s="657"/>
      <c r="H78" s="161"/>
      <c r="I78" s="27"/>
      <c r="J78" s="108"/>
      <c r="K78" s="11"/>
      <c r="L78" s="11">
        <v>0</v>
      </c>
      <c r="M78" s="11"/>
      <c r="N78" s="57"/>
      <c r="O78" s="238"/>
      <c r="P78" s="238"/>
      <c r="Q78" s="1"/>
      <c r="R78" s="1"/>
      <c r="S78" s="1"/>
      <c r="T78" s="1"/>
      <c r="U78" s="1"/>
      <c r="V78" s="1"/>
      <c r="W78" s="1"/>
      <c r="X78" s="1"/>
      <c r="Y78" s="1"/>
      <c r="Z78" s="1"/>
    </row>
    <row r="79" spans="1:26" ht="19.5" customHeight="1">
      <c r="A79" s="150"/>
      <c r="B79" s="135"/>
      <c r="C79" s="56">
        <v>2</v>
      </c>
      <c r="D79" s="678" t="s">
        <v>278</v>
      </c>
      <c r="E79" s="654"/>
      <c r="F79" s="654"/>
      <c r="G79" s="657"/>
      <c r="H79" s="161"/>
      <c r="I79" s="27"/>
      <c r="J79" s="108"/>
      <c r="K79" s="11"/>
      <c r="L79" s="11">
        <f>SUM(L80:L82)</f>
        <v>1</v>
      </c>
      <c r="M79" s="11"/>
      <c r="N79" s="57"/>
      <c r="O79" s="238"/>
      <c r="P79" s="238"/>
      <c r="Q79" s="1"/>
      <c r="R79" s="1"/>
      <c r="S79" s="1"/>
      <c r="T79" s="1"/>
      <c r="U79" s="1"/>
      <c r="V79" s="1"/>
      <c r="W79" s="1"/>
      <c r="X79" s="1"/>
      <c r="Y79" s="1"/>
      <c r="Z79" s="1"/>
    </row>
    <row r="80" spans="1:26" ht="19.5" customHeight="1">
      <c r="A80" s="150"/>
      <c r="B80" s="135"/>
      <c r="C80" s="60"/>
      <c r="D80" s="27" t="s">
        <v>310</v>
      </c>
      <c r="E80" s="656" t="s">
        <v>311</v>
      </c>
      <c r="F80" s="654"/>
      <c r="G80" s="657"/>
      <c r="H80" s="161"/>
      <c r="I80" s="27"/>
      <c r="J80" s="108"/>
      <c r="K80" s="11"/>
      <c r="L80" s="11">
        <v>0</v>
      </c>
      <c r="M80" s="11"/>
      <c r="N80" s="57"/>
      <c r="O80" s="238"/>
      <c r="P80" s="238"/>
      <c r="Q80" s="1"/>
      <c r="R80" s="1"/>
      <c r="S80" s="1"/>
      <c r="T80" s="1"/>
      <c r="U80" s="1"/>
      <c r="V80" s="1"/>
      <c r="W80" s="1"/>
      <c r="X80" s="1"/>
      <c r="Y80" s="1"/>
      <c r="Z80" s="1"/>
    </row>
    <row r="81" spans="1:26" ht="19.5" customHeight="1">
      <c r="A81" s="150"/>
      <c r="B81" s="135"/>
      <c r="C81" s="60"/>
      <c r="D81" s="27" t="s">
        <v>289</v>
      </c>
      <c r="E81" s="656" t="s">
        <v>312</v>
      </c>
      <c r="F81" s="654"/>
      <c r="G81" s="657"/>
      <c r="H81" s="161"/>
      <c r="I81" s="27"/>
      <c r="J81" s="108"/>
      <c r="K81" s="11"/>
      <c r="L81" s="11">
        <v>0</v>
      </c>
      <c r="M81" s="11"/>
      <c r="N81" s="57"/>
      <c r="O81" s="238"/>
      <c r="P81" s="238"/>
      <c r="Q81" s="1"/>
      <c r="R81" s="1"/>
      <c r="S81" s="1"/>
      <c r="T81" s="1"/>
      <c r="U81" s="1"/>
      <c r="V81" s="1"/>
      <c r="W81" s="1"/>
      <c r="X81" s="1"/>
      <c r="Y81" s="1"/>
      <c r="Z81" s="1"/>
    </row>
    <row r="82" spans="1:26" ht="19.5" customHeight="1">
      <c r="A82" s="150"/>
      <c r="B82" s="125"/>
      <c r="C82" s="159"/>
      <c r="D82" s="101" t="s">
        <v>313</v>
      </c>
      <c r="E82" s="656" t="s">
        <v>307</v>
      </c>
      <c r="F82" s="654"/>
      <c r="G82" s="657"/>
      <c r="H82" s="161"/>
      <c r="I82" s="27"/>
      <c r="J82" s="108"/>
      <c r="K82" s="11"/>
      <c r="L82" s="11">
        <f>L83+L84</f>
        <v>1</v>
      </c>
      <c r="M82" s="11"/>
      <c r="N82" s="57"/>
      <c r="O82" s="238"/>
      <c r="P82" s="238"/>
      <c r="Q82" s="1"/>
      <c r="R82" s="1"/>
      <c r="S82" s="1"/>
      <c r="T82" s="1"/>
      <c r="U82" s="1"/>
      <c r="V82" s="1"/>
      <c r="W82" s="1"/>
      <c r="X82" s="1"/>
      <c r="Y82" s="1"/>
      <c r="Z82" s="1"/>
    </row>
    <row r="83" spans="1:26" ht="46.5" customHeight="1">
      <c r="A83" s="150"/>
      <c r="B83" s="135"/>
      <c r="C83" s="201"/>
      <c r="D83" s="101">
        <v>1</v>
      </c>
      <c r="E83" s="831" t="s">
        <v>1682</v>
      </c>
      <c r="F83" s="659"/>
      <c r="G83" s="660"/>
      <c r="H83" s="567" t="s">
        <v>1683</v>
      </c>
      <c r="I83" s="101" t="s">
        <v>1684</v>
      </c>
      <c r="J83" s="105">
        <v>1</v>
      </c>
      <c r="K83" s="56">
        <v>0.5</v>
      </c>
      <c r="L83" s="56">
        <f t="shared" ref="L83:L84" si="2">J83*K83</f>
        <v>0.5</v>
      </c>
      <c r="M83" s="101" t="s">
        <v>1685</v>
      </c>
      <c r="N83" s="566" t="s">
        <v>1686</v>
      </c>
      <c r="O83" s="238"/>
      <c r="P83" s="238"/>
      <c r="Q83" s="1">
        <v>0.5</v>
      </c>
      <c r="R83" s="1"/>
      <c r="S83" s="1"/>
      <c r="T83" s="1"/>
      <c r="U83" s="1"/>
      <c r="V83" s="1"/>
      <c r="W83" s="1"/>
      <c r="X83" s="1"/>
      <c r="Y83" s="1"/>
      <c r="Z83" s="1"/>
    </row>
    <row r="84" spans="1:26" ht="40.5" customHeight="1">
      <c r="A84" s="150"/>
      <c r="B84" s="15"/>
      <c r="C84" s="11"/>
      <c r="D84" s="27">
        <v>2</v>
      </c>
      <c r="E84" s="678" t="s">
        <v>1687</v>
      </c>
      <c r="F84" s="654"/>
      <c r="G84" s="657"/>
      <c r="H84" s="568" t="s">
        <v>1688</v>
      </c>
      <c r="I84" s="27" t="s">
        <v>1684</v>
      </c>
      <c r="J84" s="108">
        <v>1</v>
      </c>
      <c r="K84" s="11">
        <v>0.5</v>
      </c>
      <c r="L84" s="11">
        <f t="shared" si="2"/>
        <v>0.5</v>
      </c>
      <c r="M84" s="27" t="s">
        <v>1689</v>
      </c>
      <c r="N84" s="523" t="s">
        <v>1690</v>
      </c>
      <c r="O84" s="238" t="s">
        <v>1850</v>
      </c>
      <c r="P84" s="238"/>
      <c r="Q84" s="1">
        <v>0</v>
      </c>
      <c r="R84" s="1"/>
      <c r="S84" s="1"/>
      <c r="T84" s="1"/>
      <c r="U84" s="1"/>
      <c r="V84" s="1"/>
      <c r="W84" s="1"/>
      <c r="X84" s="1"/>
      <c r="Y84" s="1"/>
      <c r="Z84" s="1"/>
    </row>
    <row r="85" spans="1:26" ht="19.5" customHeight="1">
      <c r="A85" s="150"/>
      <c r="B85" s="101" t="s">
        <v>183</v>
      </c>
      <c r="C85" s="709" t="s">
        <v>314</v>
      </c>
      <c r="D85" s="691"/>
      <c r="E85" s="691"/>
      <c r="F85" s="691"/>
      <c r="G85" s="671"/>
      <c r="H85" s="527"/>
      <c r="I85" s="563"/>
      <c r="J85" s="148"/>
      <c r="K85" s="159"/>
      <c r="L85" s="159">
        <v>0</v>
      </c>
      <c r="M85" s="159"/>
      <c r="N85" s="57"/>
      <c r="O85" s="238"/>
      <c r="P85" s="238"/>
      <c r="Q85" s="1"/>
      <c r="R85" s="1"/>
      <c r="S85" s="1"/>
      <c r="T85" s="1"/>
      <c r="U85" s="1"/>
      <c r="V85" s="1"/>
      <c r="W85" s="1"/>
      <c r="X85" s="1"/>
      <c r="Y85" s="1"/>
      <c r="Z85" s="1"/>
    </row>
    <row r="86" spans="1:26" ht="48" customHeight="1">
      <c r="A86" s="150"/>
      <c r="B86" s="125"/>
      <c r="C86" s="12"/>
      <c r="D86" s="678" t="s">
        <v>315</v>
      </c>
      <c r="E86" s="654"/>
      <c r="F86" s="654"/>
      <c r="G86" s="657"/>
      <c r="H86" s="161"/>
      <c r="I86" s="569"/>
      <c r="J86" s="108"/>
      <c r="K86" s="11"/>
      <c r="L86" s="11">
        <v>0</v>
      </c>
      <c r="M86" s="11"/>
      <c r="N86" s="57"/>
      <c r="O86" s="238"/>
      <c r="P86" s="502" t="s">
        <v>1432</v>
      </c>
      <c r="Q86" s="1"/>
      <c r="R86" s="1"/>
      <c r="S86" s="1"/>
      <c r="T86" s="1"/>
      <c r="U86" s="1"/>
      <c r="V86" s="1"/>
      <c r="W86" s="1"/>
      <c r="X86" s="1"/>
      <c r="Y86" s="1"/>
      <c r="Z86" s="1"/>
    </row>
    <row r="87" spans="1:26" ht="31.5" customHeight="1">
      <c r="A87" s="150"/>
      <c r="B87" s="101" t="s">
        <v>191</v>
      </c>
      <c r="C87" s="678" t="s">
        <v>316</v>
      </c>
      <c r="D87" s="654"/>
      <c r="E87" s="654"/>
      <c r="F87" s="654"/>
      <c r="G87" s="657"/>
      <c r="H87" s="161"/>
      <c r="I87" s="569"/>
      <c r="J87" s="108"/>
      <c r="K87" s="11"/>
      <c r="L87" s="11">
        <v>0</v>
      </c>
      <c r="M87" s="11"/>
      <c r="N87" s="57"/>
      <c r="O87" s="238"/>
      <c r="P87" s="502" t="s">
        <v>1432</v>
      </c>
      <c r="Q87" s="1"/>
      <c r="R87" s="1"/>
      <c r="S87" s="1"/>
      <c r="T87" s="1"/>
      <c r="U87" s="1"/>
      <c r="V87" s="1"/>
      <c r="W87" s="1"/>
      <c r="X87" s="1"/>
      <c r="Y87" s="1"/>
      <c r="Z87" s="1"/>
    </row>
    <row r="88" spans="1:26" ht="19.5" customHeight="1">
      <c r="A88" s="150"/>
      <c r="B88" s="135"/>
      <c r="C88" s="56">
        <v>1</v>
      </c>
      <c r="D88" s="710" t="s">
        <v>317</v>
      </c>
      <c r="E88" s="659"/>
      <c r="F88" s="659"/>
      <c r="G88" s="660"/>
      <c r="H88" s="162"/>
      <c r="I88" s="570"/>
      <c r="J88" s="105"/>
      <c r="K88" s="56"/>
      <c r="L88" s="56">
        <v>0</v>
      </c>
      <c r="M88" s="56"/>
      <c r="N88" s="172"/>
      <c r="O88" s="74"/>
      <c r="P88" s="74"/>
      <c r="Q88" s="1"/>
      <c r="R88" s="1"/>
      <c r="S88" s="1"/>
      <c r="T88" s="1"/>
      <c r="U88" s="1"/>
      <c r="V88" s="1"/>
      <c r="W88" s="1"/>
      <c r="X88" s="1"/>
      <c r="Y88" s="1"/>
      <c r="Z88" s="1"/>
    </row>
    <row r="89" spans="1:26" ht="19.5" customHeight="1">
      <c r="A89" s="150"/>
      <c r="B89" s="125"/>
      <c r="C89" s="11">
        <v>2</v>
      </c>
      <c r="D89" s="678" t="s">
        <v>318</v>
      </c>
      <c r="E89" s="654"/>
      <c r="F89" s="654"/>
      <c r="G89" s="657"/>
      <c r="H89" s="161"/>
      <c r="I89" s="571"/>
      <c r="J89" s="108"/>
      <c r="K89" s="11"/>
      <c r="L89" s="11">
        <v>0</v>
      </c>
      <c r="M89" s="11"/>
      <c r="N89" s="57"/>
      <c r="O89" s="238"/>
      <c r="P89" s="238"/>
      <c r="Q89" s="1"/>
      <c r="R89" s="1"/>
      <c r="S89" s="1"/>
      <c r="T89" s="1"/>
      <c r="U89" s="1"/>
      <c r="V89" s="1"/>
      <c r="W89" s="1"/>
      <c r="X89" s="1"/>
      <c r="Y89" s="1"/>
      <c r="Z89" s="1"/>
    </row>
    <row r="90" spans="1:26" ht="19.5" customHeight="1">
      <c r="A90" s="150"/>
      <c r="B90" s="101" t="s">
        <v>195</v>
      </c>
      <c r="C90" s="678" t="s">
        <v>319</v>
      </c>
      <c r="D90" s="654"/>
      <c r="E90" s="654"/>
      <c r="F90" s="654"/>
      <c r="G90" s="657"/>
      <c r="H90" s="161"/>
      <c r="I90" s="569"/>
      <c r="J90" s="108"/>
      <c r="K90" s="11"/>
      <c r="L90" s="8">
        <f>L92+L93</f>
        <v>12</v>
      </c>
      <c r="M90" s="11"/>
      <c r="N90" s="57"/>
      <c r="O90" s="238"/>
      <c r="P90" s="238"/>
      <c r="Q90" s="1"/>
      <c r="R90" s="1"/>
      <c r="S90" s="1"/>
      <c r="T90" s="1"/>
      <c r="U90" s="1"/>
      <c r="V90" s="1"/>
      <c r="W90" s="1"/>
      <c r="X90" s="1"/>
      <c r="Y90" s="1"/>
      <c r="Z90" s="1"/>
    </row>
    <row r="91" spans="1:26" ht="33" customHeight="1">
      <c r="A91" s="150"/>
      <c r="B91" s="135"/>
      <c r="C91" s="56">
        <v>1</v>
      </c>
      <c r="D91" s="678" t="s">
        <v>320</v>
      </c>
      <c r="E91" s="654"/>
      <c r="F91" s="654"/>
      <c r="G91" s="657"/>
      <c r="H91" s="161"/>
      <c r="I91" s="569"/>
      <c r="J91" s="108"/>
      <c r="K91" s="11"/>
      <c r="L91" s="11">
        <v>0</v>
      </c>
      <c r="M91" s="11"/>
      <c r="N91" s="57"/>
      <c r="O91" s="238"/>
      <c r="P91" s="502" t="s">
        <v>1432</v>
      </c>
      <c r="Q91" s="1"/>
      <c r="R91" s="1"/>
      <c r="S91" s="1"/>
      <c r="T91" s="1"/>
      <c r="U91" s="1"/>
      <c r="V91" s="1"/>
      <c r="W91" s="1"/>
      <c r="X91" s="1"/>
      <c r="Y91" s="1"/>
      <c r="Z91" s="1"/>
    </row>
    <row r="92" spans="1:26" ht="19.5" customHeight="1">
      <c r="A92" s="150"/>
      <c r="B92" s="135"/>
      <c r="C92" s="60"/>
      <c r="D92" s="27" t="s">
        <v>36</v>
      </c>
      <c r="E92" s="656" t="s">
        <v>321</v>
      </c>
      <c r="F92" s="654"/>
      <c r="G92" s="657"/>
      <c r="H92" s="161"/>
      <c r="I92" s="569"/>
      <c r="J92" s="108"/>
      <c r="K92" s="11"/>
      <c r="L92" s="11">
        <v>0</v>
      </c>
      <c r="M92" s="11"/>
      <c r="N92" s="57"/>
      <c r="O92" s="238"/>
      <c r="P92" s="238"/>
      <c r="Q92" s="1"/>
      <c r="R92" s="1"/>
      <c r="S92" s="1"/>
      <c r="T92" s="1"/>
      <c r="U92" s="1"/>
      <c r="V92" s="1"/>
      <c r="W92" s="1"/>
      <c r="X92" s="1"/>
      <c r="Y92" s="1"/>
      <c r="Z92" s="1"/>
    </row>
    <row r="93" spans="1:26" ht="19.5" customHeight="1">
      <c r="A93" s="150"/>
      <c r="B93" s="135"/>
      <c r="C93" s="159"/>
      <c r="D93" s="101" t="s">
        <v>39</v>
      </c>
      <c r="E93" s="656" t="s">
        <v>307</v>
      </c>
      <c r="F93" s="654"/>
      <c r="G93" s="657"/>
      <c r="H93" s="161"/>
      <c r="I93" s="569"/>
      <c r="J93" s="108"/>
      <c r="K93" s="11"/>
      <c r="L93" s="11">
        <f>SUM(L94:L99)</f>
        <v>12</v>
      </c>
      <c r="M93" s="11"/>
      <c r="N93" s="57"/>
      <c r="O93" s="238"/>
      <c r="P93" s="238"/>
      <c r="Q93" s="1"/>
      <c r="R93" s="1"/>
      <c r="S93" s="1"/>
      <c r="T93" s="1"/>
      <c r="U93" s="1"/>
      <c r="V93" s="1"/>
      <c r="W93" s="1"/>
      <c r="X93" s="1"/>
      <c r="Y93" s="1"/>
      <c r="Z93" s="1"/>
    </row>
    <row r="94" spans="1:26" ht="34.5" customHeight="1">
      <c r="A94" s="150"/>
      <c r="B94" s="135"/>
      <c r="C94" s="201"/>
      <c r="D94" s="572">
        <v>1</v>
      </c>
      <c r="E94" s="678" t="s">
        <v>1691</v>
      </c>
      <c r="F94" s="654"/>
      <c r="G94" s="657"/>
      <c r="H94" s="392">
        <v>40357</v>
      </c>
      <c r="I94" s="573" t="s">
        <v>1692</v>
      </c>
      <c r="J94" s="108">
        <v>1</v>
      </c>
      <c r="K94" s="11">
        <v>2</v>
      </c>
      <c r="L94" s="11">
        <f t="shared" ref="L94:L99" si="3">J94*K94</f>
        <v>2</v>
      </c>
      <c r="M94" s="27" t="s">
        <v>1689</v>
      </c>
      <c r="N94" s="566" t="s">
        <v>1693</v>
      </c>
      <c r="O94" s="238"/>
      <c r="P94" s="238"/>
      <c r="Q94" s="1">
        <v>2</v>
      </c>
      <c r="R94" s="1"/>
      <c r="S94" s="1"/>
      <c r="T94" s="1"/>
      <c r="U94" s="1"/>
      <c r="V94" s="1"/>
      <c r="W94" s="1"/>
      <c r="X94" s="1"/>
      <c r="Y94" s="1"/>
      <c r="Z94" s="1"/>
    </row>
    <row r="95" spans="1:26" ht="30.75" customHeight="1">
      <c r="A95" s="150"/>
      <c r="B95" s="135"/>
      <c r="C95" s="201"/>
      <c r="D95" s="572">
        <v>2</v>
      </c>
      <c r="E95" s="678" t="s">
        <v>1694</v>
      </c>
      <c r="F95" s="654"/>
      <c r="G95" s="657"/>
      <c r="H95" s="392" t="s">
        <v>1695</v>
      </c>
      <c r="I95" s="573" t="s">
        <v>1692</v>
      </c>
      <c r="J95" s="108">
        <v>1</v>
      </c>
      <c r="K95" s="11">
        <v>2</v>
      </c>
      <c r="L95" s="11">
        <f t="shared" si="3"/>
        <v>2</v>
      </c>
      <c r="M95" s="27" t="s">
        <v>1696</v>
      </c>
      <c r="N95" s="566" t="s">
        <v>1697</v>
      </c>
      <c r="O95" s="238"/>
      <c r="P95" s="238"/>
      <c r="Q95" s="1">
        <v>0</v>
      </c>
      <c r="R95" s="1" t="s">
        <v>1851</v>
      </c>
      <c r="S95" s="1"/>
      <c r="T95" s="1"/>
      <c r="U95" s="1"/>
      <c r="V95" s="1"/>
      <c r="W95" s="1"/>
      <c r="X95" s="1"/>
      <c r="Y95" s="1"/>
      <c r="Z95" s="1"/>
    </row>
    <row r="96" spans="1:26" ht="30.75" customHeight="1">
      <c r="A96" s="150"/>
      <c r="B96" s="135"/>
      <c r="C96" s="201"/>
      <c r="D96" s="572">
        <v>3</v>
      </c>
      <c r="E96" s="678" t="s">
        <v>1698</v>
      </c>
      <c r="F96" s="654"/>
      <c r="G96" s="657"/>
      <c r="H96" s="392" t="s">
        <v>1699</v>
      </c>
      <c r="I96" s="573" t="s">
        <v>1692</v>
      </c>
      <c r="J96" s="108">
        <v>1</v>
      </c>
      <c r="K96" s="11">
        <v>2</v>
      </c>
      <c r="L96" s="11">
        <f t="shared" si="3"/>
        <v>2</v>
      </c>
      <c r="M96" s="27" t="s">
        <v>1700</v>
      </c>
      <c r="N96" s="566" t="s">
        <v>1701</v>
      </c>
      <c r="O96" s="238"/>
      <c r="P96" s="238"/>
      <c r="Q96" s="1">
        <v>0</v>
      </c>
      <c r="R96" s="1" t="s">
        <v>1851</v>
      </c>
      <c r="S96" s="1"/>
      <c r="T96" s="1"/>
      <c r="U96" s="1"/>
      <c r="V96" s="1"/>
      <c r="W96" s="1"/>
      <c r="X96" s="1"/>
      <c r="Y96" s="1"/>
      <c r="Z96" s="1"/>
    </row>
    <row r="97" spans="1:26" ht="32.25" customHeight="1">
      <c r="A97" s="150"/>
      <c r="B97" s="135"/>
      <c r="C97" s="201"/>
      <c r="D97" s="572">
        <v>4</v>
      </c>
      <c r="E97" s="678" t="s">
        <v>1702</v>
      </c>
      <c r="F97" s="654"/>
      <c r="G97" s="657"/>
      <c r="H97" s="392" t="s">
        <v>1703</v>
      </c>
      <c r="I97" s="573" t="s">
        <v>1692</v>
      </c>
      <c r="J97" s="108">
        <v>1</v>
      </c>
      <c r="K97" s="11">
        <v>2</v>
      </c>
      <c r="L97" s="11">
        <f t="shared" si="3"/>
        <v>2</v>
      </c>
      <c r="M97" s="27" t="s">
        <v>1704</v>
      </c>
      <c r="N97" s="566" t="s">
        <v>1705</v>
      </c>
      <c r="O97" s="238"/>
      <c r="P97" s="238"/>
      <c r="Q97" s="1">
        <v>2</v>
      </c>
      <c r="R97" s="1"/>
      <c r="S97" s="1"/>
      <c r="T97" s="1"/>
      <c r="U97" s="1"/>
      <c r="V97" s="1"/>
      <c r="W97" s="1"/>
      <c r="X97" s="1"/>
      <c r="Y97" s="1"/>
      <c r="Z97" s="1"/>
    </row>
    <row r="98" spans="1:26" ht="33" customHeight="1">
      <c r="A98" s="150"/>
      <c r="B98" s="135"/>
      <c r="C98" s="201"/>
      <c r="D98" s="263">
        <v>5</v>
      </c>
      <c r="E98" s="710" t="s">
        <v>1706</v>
      </c>
      <c r="F98" s="659"/>
      <c r="G98" s="660"/>
      <c r="H98" s="574" t="s">
        <v>1707</v>
      </c>
      <c r="I98" s="575" t="s">
        <v>1692</v>
      </c>
      <c r="J98" s="105">
        <v>1</v>
      </c>
      <c r="K98" s="11">
        <v>2</v>
      </c>
      <c r="L98" s="56">
        <f t="shared" si="3"/>
        <v>2</v>
      </c>
      <c r="M98" s="101" t="s">
        <v>1708</v>
      </c>
      <c r="N98" s="566" t="s">
        <v>1709</v>
      </c>
      <c r="O98" s="238"/>
      <c r="P98" s="238"/>
      <c r="Q98" s="1">
        <v>2</v>
      </c>
      <c r="R98" s="1"/>
      <c r="S98" s="1"/>
      <c r="T98" s="1"/>
      <c r="U98" s="1"/>
      <c r="V98" s="1"/>
      <c r="W98" s="1"/>
      <c r="X98" s="1"/>
      <c r="Y98" s="1"/>
      <c r="Z98" s="1"/>
    </row>
    <row r="99" spans="1:26" ht="75" customHeight="1">
      <c r="A99" s="150"/>
      <c r="B99" s="135"/>
      <c r="C99" s="201"/>
      <c r="D99" s="263">
        <v>6</v>
      </c>
      <c r="E99" s="710" t="s">
        <v>1678</v>
      </c>
      <c r="F99" s="659"/>
      <c r="G99" s="660"/>
      <c r="H99" s="95" t="s">
        <v>1679</v>
      </c>
      <c r="I99" s="575" t="s">
        <v>1692</v>
      </c>
      <c r="J99" s="388">
        <v>1</v>
      </c>
      <c r="K99" s="56">
        <v>2</v>
      </c>
      <c r="L99" s="56">
        <f t="shared" si="3"/>
        <v>2</v>
      </c>
      <c r="M99" s="56" t="s">
        <v>1680</v>
      </c>
      <c r="N99" s="319" t="s">
        <v>1681</v>
      </c>
      <c r="O99" s="238"/>
      <c r="P99" s="238"/>
      <c r="Q99" s="1">
        <v>1</v>
      </c>
      <c r="R99" s="1"/>
      <c r="S99" s="1"/>
      <c r="T99" s="1"/>
      <c r="U99" s="1"/>
      <c r="V99" s="1"/>
      <c r="W99" s="1"/>
      <c r="X99" s="1"/>
      <c r="Y99" s="1"/>
      <c r="Z99" s="1"/>
    </row>
    <row r="100" spans="1:26" ht="19.5" customHeight="1">
      <c r="A100" s="562"/>
      <c r="B100" s="135"/>
      <c r="C100" s="95">
        <v>2</v>
      </c>
      <c r="D100" s="678" t="s">
        <v>322</v>
      </c>
      <c r="E100" s="654"/>
      <c r="F100" s="654"/>
      <c r="G100" s="657"/>
      <c r="H100" s="128"/>
      <c r="I100" s="27"/>
      <c r="J100" s="108"/>
      <c r="K100" s="11"/>
      <c r="L100" s="8">
        <f>L101+L102</f>
        <v>30</v>
      </c>
      <c r="M100" s="11"/>
      <c r="N100" s="576"/>
      <c r="O100" s="238"/>
      <c r="P100" s="238"/>
      <c r="Q100" s="1"/>
      <c r="R100" s="1"/>
      <c r="S100" s="1"/>
      <c r="T100" s="1"/>
      <c r="U100" s="1"/>
      <c r="V100" s="1"/>
      <c r="W100" s="1"/>
      <c r="X100" s="1"/>
      <c r="Y100" s="1"/>
      <c r="Z100" s="1"/>
    </row>
    <row r="101" spans="1:26" ht="19.5" customHeight="1">
      <c r="A101" s="562"/>
      <c r="B101" s="135"/>
      <c r="C101" s="60"/>
      <c r="D101" s="125" t="s">
        <v>36</v>
      </c>
      <c r="E101" s="718" t="s">
        <v>321</v>
      </c>
      <c r="F101" s="691"/>
      <c r="G101" s="671"/>
      <c r="H101" s="527"/>
      <c r="I101" s="563"/>
      <c r="J101" s="148"/>
      <c r="K101" s="159"/>
      <c r="L101" s="159">
        <v>0</v>
      </c>
      <c r="M101" s="159"/>
      <c r="N101" s="57"/>
      <c r="O101" s="238"/>
      <c r="P101" s="238"/>
      <c r="Q101" s="1"/>
      <c r="R101" s="1"/>
      <c r="S101" s="1"/>
      <c r="T101" s="1"/>
      <c r="U101" s="1"/>
      <c r="V101" s="1"/>
      <c r="W101" s="1"/>
      <c r="X101" s="1"/>
      <c r="Y101" s="1"/>
      <c r="Z101" s="1"/>
    </row>
    <row r="102" spans="1:26" ht="19.5" customHeight="1">
      <c r="A102" s="577"/>
      <c r="B102" s="125"/>
      <c r="C102" s="159"/>
      <c r="D102" s="27" t="s">
        <v>39</v>
      </c>
      <c r="E102" s="41" t="s">
        <v>307</v>
      </c>
      <c r="F102" s="291"/>
      <c r="G102" s="112"/>
      <c r="H102" s="161"/>
      <c r="I102" s="569"/>
      <c r="J102" s="108"/>
      <c r="K102" s="11"/>
      <c r="L102" s="56">
        <f>SUM(L103:L132)</f>
        <v>30</v>
      </c>
      <c r="M102" s="56"/>
      <c r="N102" s="57"/>
      <c r="O102" s="238"/>
      <c r="P102" s="238"/>
      <c r="Q102" s="1"/>
      <c r="R102" s="1"/>
      <c r="S102" s="1"/>
      <c r="T102" s="1"/>
      <c r="U102" s="1"/>
      <c r="V102" s="1"/>
      <c r="W102" s="1"/>
      <c r="X102" s="1"/>
      <c r="Y102" s="1"/>
      <c r="Z102" s="1"/>
    </row>
    <row r="103" spans="1:26" ht="42" customHeight="1">
      <c r="A103" s="562"/>
      <c r="B103" s="135"/>
      <c r="C103" s="94"/>
      <c r="D103" s="27">
        <v>1</v>
      </c>
      <c r="E103" s="678" t="s">
        <v>1710</v>
      </c>
      <c r="F103" s="654"/>
      <c r="G103" s="657"/>
      <c r="H103" s="426" t="s">
        <v>1223</v>
      </c>
      <c r="I103" s="575" t="s">
        <v>1692</v>
      </c>
      <c r="J103" s="105">
        <v>1</v>
      </c>
      <c r="K103" s="56">
        <v>1</v>
      </c>
      <c r="L103" s="11">
        <f t="shared" ref="L103:L132" si="4">SUM(J103*K103)</f>
        <v>1</v>
      </c>
      <c r="M103" s="11" t="s">
        <v>1689</v>
      </c>
      <c r="N103" s="578" t="s">
        <v>1711</v>
      </c>
      <c r="O103" s="579" t="s">
        <v>1851</v>
      </c>
      <c r="P103" s="502"/>
      <c r="Q103" s="1"/>
      <c r="R103" s="1"/>
      <c r="S103" s="1"/>
      <c r="T103" s="1"/>
      <c r="U103" s="1"/>
      <c r="V103" s="1"/>
      <c r="W103" s="1"/>
      <c r="X103" s="1"/>
      <c r="Y103" s="1"/>
      <c r="Z103" s="1"/>
    </row>
    <row r="104" spans="1:26" ht="15.75" customHeight="1">
      <c r="A104" s="562"/>
      <c r="B104" s="135"/>
      <c r="C104" s="159"/>
      <c r="D104" s="125">
        <v>2</v>
      </c>
      <c r="E104" s="678" t="s">
        <v>1712</v>
      </c>
      <c r="F104" s="654"/>
      <c r="G104" s="657"/>
      <c r="H104" s="426" t="s">
        <v>1713</v>
      </c>
      <c r="I104" s="573" t="s">
        <v>1692</v>
      </c>
      <c r="J104" s="108">
        <v>1</v>
      </c>
      <c r="K104" s="11">
        <v>1</v>
      </c>
      <c r="L104" s="11">
        <f t="shared" si="4"/>
        <v>1</v>
      </c>
      <c r="M104" s="11" t="s">
        <v>1689</v>
      </c>
      <c r="N104" s="580" t="s">
        <v>1714</v>
      </c>
      <c r="O104" s="300">
        <v>1</v>
      </c>
      <c r="P104" s="502"/>
      <c r="Q104" s="1"/>
      <c r="R104" s="1"/>
      <c r="S104" s="1"/>
      <c r="T104" s="1"/>
      <c r="U104" s="1"/>
      <c r="V104" s="1"/>
      <c r="W104" s="1"/>
      <c r="X104" s="1"/>
      <c r="Y104" s="1"/>
      <c r="Z104" s="1"/>
    </row>
    <row r="105" spans="1:26" ht="15.75" customHeight="1">
      <c r="A105" s="562"/>
      <c r="B105" s="135"/>
      <c r="C105" s="159"/>
      <c r="D105" s="27">
        <v>3</v>
      </c>
      <c r="E105" s="724" t="s">
        <v>1715</v>
      </c>
      <c r="F105" s="654"/>
      <c r="G105" s="657"/>
      <c r="H105" s="426" t="s">
        <v>1716</v>
      </c>
      <c r="I105" s="27" t="s">
        <v>1692</v>
      </c>
      <c r="J105" s="108">
        <v>1</v>
      </c>
      <c r="K105" s="11">
        <v>1</v>
      </c>
      <c r="L105" s="159">
        <f t="shared" si="4"/>
        <v>1</v>
      </c>
      <c r="M105" s="159" t="s">
        <v>1689</v>
      </c>
      <c r="N105" s="581" t="s">
        <v>1717</v>
      </c>
      <c r="O105" s="300">
        <v>1</v>
      </c>
      <c r="P105" s="502"/>
      <c r="Q105" s="1"/>
      <c r="R105" s="1"/>
      <c r="S105" s="1"/>
      <c r="T105" s="1"/>
      <c r="U105" s="1"/>
      <c r="V105" s="1"/>
      <c r="W105" s="1"/>
      <c r="X105" s="1"/>
      <c r="Y105" s="1"/>
      <c r="Z105" s="1"/>
    </row>
    <row r="106" spans="1:26" ht="45" customHeight="1">
      <c r="A106" s="562"/>
      <c r="B106" s="135"/>
      <c r="C106" s="159"/>
      <c r="D106" s="27">
        <v>4</v>
      </c>
      <c r="E106" s="678" t="s">
        <v>1718</v>
      </c>
      <c r="F106" s="654"/>
      <c r="G106" s="657"/>
      <c r="H106" s="426" t="s">
        <v>1719</v>
      </c>
      <c r="I106" s="573" t="s">
        <v>1692</v>
      </c>
      <c r="J106" s="108">
        <v>1</v>
      </c>
      <c r="K106" s="11">
        <v>1</v>
      </c>
      <c r="L106" s="11">
        <f t="shared" si="4"/>
        <v>1</v>
      </c>
      <c r="M106" s="11" t="s">
        <v>1689</v>
      </c>
      <c r="N106" s="389" t="s">
        <v>1720</v>
      </c>
      <c r="O106" s="579" t="s">
        <v>1851</v>
      </c>
      <c r="P106" s="502"/>
      <c r="Q106" s="1"/>
      <c r="R106" s="1"/>
      <c r="S106" s="1"/>
      <c r="T106" s="1"/>
      <c r="U106" s="1"/>
      <c r="V106" s="1"/>
      <c r="W106" s="1"/>
      <c r="X106" s="1"/>
      <c r="Y106" s="1"/>
      <c r="Z106" s="1"/>
    </row>
    <row r="107" spans="1:26" ht="15.75" customHeight="1">
      <c r="A107" s="562"/>
      <c r="B107" s="135"/>
      <c r="C107" s="159"/>
      <c r="D107" s="125">
        <v>5</v>
      </c>
      <c r="E107" s="678" t="s">
        <v>1721</v>
      </c>
      <c r="F107" s="654"/>
      <c r="G107" s="657"/>
      <c r="H107" s="426" t="s">
        <v>1722</v>
      </c>
      <c r="I107" s="573" t="s">
        <v>1692</v>
      </c>
      <c r="J107" s="108">
        <v>1</v>
      </c>
      <c r="K107" s="11">
        <v>1</v>
      </c>
      <c r="L107" s="159">
        <f t="shared" si="4"/>
        <v>1</v>
      </c>
      <c r="M107" s="159" t="s">
        <v>1689</v>
      </c>
      <c r="N107" s="581" t="s">
        <v>1723</v>
      </c>
      <c r="O107" s="300" t="s">
        <v>1851</v>
      </c>
      <c r="P107" s="502"/>
      <c r="Q107" s="1"/>
      <c r="R107" s="1"/>
      <c r="S107" s="1"/>
      <c r="T107" s="1"/>
      <c r="U107" s="1"/>
      <c r="V107" s="1"/>
      <c r="W107" s="1"/>
      <c r="X107" s="1"/>
      <c r="Y107" s="1"/>
      <c r="Z107" s="1"/>
    </row>
    <row r="108" spans="1:26" ht="15.75" customHeight="1">
      <c r="A108" s="562"/>
      <c r="B108" s="135"/>
      <c r="C108" s="159"/>
      <c r="D108" s="27">
        <v>6</v>
      </c>
      <c r="E108" s="678" t="s">
        <v>1724</v>
      </c>
      <c r="F108" s="654"/>
      <c r="G108" s="657"/>
      <c r="H108" s="426" t="s">
        <v>1725</v>
      </c>
      <c r="I108" s="573" t="s">
        <v>1692</v>
      </c>
      <c r="J108" s="108">
        <v>1</v>
      </c>
      <c r="K108" s="11">
        <v>1</v>
      </c>
      <c r="L108" s="159">
        <f t="shared" si="4"/>
        <v>1</v>
      </c>
      <c r="M108" s="159" t="s">
        <v>1689</v>
      </c>
      <c r="N108" s="581" t="s">
        <v>1726</v>
      </c>
      <c r="O108" s="300">
        <v>1</v>
      </c>
      <c r="P108" s="502"/>
      <c r="Q108" s="1"/>
      <c r="R108" s="1"/>
      <c r="S108" s="1"/>
      <c r="T108" s="1"/>
      <c r="U108" s="1"/>
      <c r="V108" s="1"/>
      <c r="W108" s="1"/>
      <c r="X108" s="1"/>
      <c r="Y108" s="1"/>
      <c r="Z108" s="1"/>
    </row>
    <row r="109" spans="1:26" ht="67.5" customHeight="1">
      <c r="A109" s="562"/>
      <c r="B109" s="135"/>
      <c r="C109" s="94"/>
      <c r="D109" s="27">
        <v>7</v>
      </c>
      <c r="E109" s="678" t="s">
        <v>1727</v>
      </c>
      <c r="F109" s="654"/>
      <c r="G109" s="657"/>
      <c r="H109" s="426" t="s">
        <v>1728</v>
      </c>
      <c r="I109" s="575" t="s">
        <v>1692</v>
      </c>
      <c r="J109" s="105">
        <v>1</v>
      </c>
      <c r="K109" s="56">
        <v>1</v>
      </c>
      <c r="L109" s="11">
        <f t="shared" si="4"/>
        <v>1</v>
      </c>
      <c r="M109" s="11" t="s">
        <v>1689</v>
      </c>
      <c r="N109" s="389" t="s">
        <v>1729</v>
      </c>
      <c r="O109" s="579" t="s">
        <v>1851</v>
      </c>
      <c r="P109" s="502"/>
      <c r="Q109" s="1"/>
      <c r="R109" s="1"/>
      <c r="S109" s="1"/>
      <c r="T109" s="1"/>
      <c r="U109" s="1"/>
      <c r="V109" s="1"/>
      <c r="W109" s="1"/>
      <c r="X109" s="1"/>
      <c r="Y109" s="1"/>
      <c r="Z109" s="1"/>
    </row>
    <row r="110" spans="1:26" ht="49.5" customHeight="1">
      <c r="A110" s="562"/>
      <c r="B110" s="135"/>
      <c r="C110" s="159"/>
      <c r="D110" s="125">
        <v>8</v>
      </c>
      <c r="E110" s="678" t="s">
        <v>1730</v>
      </c>
      <c r="F110" s="654"/>
      <c r="G110" s="657"/>
      <c r="H110" s="426" t="s">
        <v>1393</v>
      </c>
      <c r="I110" s="573" t="s">
        <v>1692</v>
      </c>
      <c r="J110" s="108">
        <v>1</v>
      </c>
      <c r="K110" s="11">
        <v>1</v>
      </c>
      <c r="L110" s="60">
        <f t="shared" si="4"/>
        <v>1</v>
      </c>
      <c r="M110" s="159" t="s">
        <v>1689</v>
      </c>
      <c r="N110" s="581" t="s">
        <v>1731</v>
      </c>
      <c r="O110" s="300">
        <v>1</v>
      </c>
      <c r="P110" s="502"/>
      <c r="Q110" s="1"/>
      <c r="R110" s="1"/>
      <c r="S110" s="1"/>
      <c r="T110" s="1"/>
      <c r="U110" s="1"/>
      <c r="V110" s="1"/>
      <c r="W110" s="1"/>
      <c r="X110" s="1"/>
      <c r="Y110" s="1"/>
      <c r="Z110" s="1"/>
    </row>
    <row r="111" spans="1:26" ht="57" customHeight="1">
      <c r="A111" s="562"/>
      <c r="B111" s="135"/>
      <c r="C111" s="94"/>
      <c r="D111" s="27">
        <v>9</v>
      </c>
      <c r="E111" s="678" t="s">
        <v>1732</v>
      </c>
      <c r="F111" s="654"/>
      <c r="G111" s="657"/>
      <c r="H111" s="426" t="s">
        <v>1393</v>
      </c>
      <c r="I111" s="575" t="s">
        <v>1692</v>
      </c>
      <c r="J111" s="105">
        <v>1</v>
      </c>
      <c r="K111" s="56">
        <v>1</v>
      </c>
      <c r="L111" s="56">
        <f t="shared" si="4"/>
        <v>1</v>
      </c>
      <c r="M111" s="56" t="s">
        <v>1689</v>
      </c>
      <c r="N111" s="578" t="s">
        <v>1733</v>
      </c>
      <c r="O111" s="579" t="s">
        <v>1851</v>
      </c>
      <c r="P111" s="502"/>
      <c r="Q111" s="1"/>
      <c r="R111" s="1"/>
      <c r="S111" s="1"/>
      <c r="T111" s="1"/>
      <c r="U111" s="1"/>
      <c r="V111" s="1"/>
      <c r="W111" s="1"/>
      <c r="X111" s="1"/>
      <c r="Y111" s="1"/>
      <c r="Z111" s="1"/>
    </row>
    <row r="112" spans="1:26" ht="38.25" customHeight="1">
      <c r="A112" s="562"/>
      <c r="B112" s="135"/>
      <c r="C112" s="94"/>
      <c r="D112" s="27">
        <v>10</v>
      </c>
      <c r="E112" s="678" t="s">
        <v>1734</v>
      </c>
      <c r="F112" s="654"/>
      <c r="G112" s="657"/>
      <c r="H112" s="426" t="s">
        <v>1735</v>
      </c>
      <c r="I112" s="575" t="s">
        <v>1692</v>
      </c>
      <c r="J112" s="105">
        <v>1</v>
      </c>
      <c r="K112" s="56">
        <v>1</v>
      </c>
      <c r="L112" s="11">
        <f t="shared" si="4"/>
        <v>1</v>
      </c>
      <c r="M112" s="11" t="s">
        <v>1689</v>
      </c>
      <c r="N112" s="389" t="s">
        <v>1736</v>
      </c>
      <c r="O112" s="579" t="s">
        <v>1851</v>
      </c>
      <c r="P112" s="502"/>
      <c r="Q112" s="1"/>
      <c r="R112" s="1"/>
      <c r="S112" s="1"/>
      <c r="T112" s="1"/>
      <c r="U112" s="1"/>
      <c r="V112" s="1"/>
      <c r="W112" s="1"/>
      <c r="X112" s="1"/>
      <c r="Y112" s="1"/>
      <c r="Z112" s="1"/>
    </row>
    <row r="113" spans="1:26" ht="51.75" customHeight="1">
      <c r="A113" s="562"/>
      <c r="B113" s="135"/>
      <c r="C113" s="94"/>
      <c r="D113" s="125">
        <v>11</v>
      </c>
      <c r="E113" s="678" t="s">
        <v>1737</v>
      </c>
      <c r="F113" s="654"/>
      <c r="G113" s="657"/>
      <c r="H113" s="426" t="s">
        <v>1738</v>
      </c>
      <c r="I113" s="573" t="s">
        <v>1692</v>
      </c>
      <c r="J113" s="108">
        <v>1</v>
      </c>
      <c r="K113" s="11">
        <v>1</v>
      </c>
      <c r="L113" s="11">
        <f t="shared" si="4"/>
        <v>1</v>
      </c>
      <c r="M113" s="11" t="s">
        <v>1689</v>
      </c>
      <c r="N113" s="389" t="s">
        <v>1739</v>
      </c>
      <c r="O113" s="579" t="s">
        <v>1851</v>
      </c>
      <c r="P113" s="502"/>
      <c r="Q113" s="1"/>
      <c r="R113" s="1"/>
      <c r="S113" s="1"/>
      <c r="T113" s="1"/>
      <c r="U113" s="1"/>
      <c r="V113" s="1"/>
      <c r="W113" s="1"/>
      <c r="X113" s="1"/>
      <c r="Y113" s="1"/>
      <c r="Z113" s="1"/>
    </row>
    <row r="114" spans="1:26" ht="49.5" customHeight="1">
      <c r="A114" s="562"/>
      <c r="B114" s="135"/>
      <c r="C114" s="159"/>
      <c r="D114" s="27">
        <v>12</v>
      </c>
      <c r="E114" s="710" t="s">
        <v>1740</v>
      </c>
      <c r="F114" s="659"/>
      <c r="G114" s="660"/>
      <c r="H114" s="582" t="s">
        <v>1741</v>
      </c>
      <c r="I114" s="575" t="s">
        <v>1692</v>
      </c>
      <c r="J114" s="105">
        <v>1</v>
      </c>
      <c r="K114" s="56">
        <v>1</v>
      </c>
      <c r="L114" s="11">
        <f t="shared" si="4"/>
        <v>1</v>
      </c>
      <c r="M114" s="583" t="s">
        <v>1689</v>
      </c>
      <c r="N114" s="581" t="s">
        <v>1742</v>
      </c>
      <c r="O114" s="300">
        <v>1</v>
      </c>
      <c r="P114" s="502"/>
      <c r="Q114" s="1"/>
      <c r="R114" s="1"/>
      <c r="S114" s="1"/>
      <c r="T114" s="1"/>
      <c r="U114" s="1"/>
      <c r="V114" s="1"/>
      <c r="W114" s="1"/>
      <c r="X114" s="1"/>
      <c r="Y114" s="1"/>
      <c r="Z114" s="1"/>
    </row>
    <row r="115" spans="1:26" ht="52.5" customHeight="1">
      <c r="A115" s="562"/>
      <c r="B115" s="135"/>
      <c r="C115" s="94"/>
      <c r="D115" s="27">
        <v>13</v>
      </c>
      <c r="E115" s="678" t="s">
        <v>1743</v>
      </c>
      <c r="F115" s="654"/>
      <c r="G115" s="657"/>
      <c r="H115" s="426" t="s">
        <v>1744</v>
      </c>
      <c r="I115" s="575" t="s">
        <v>1692</v>
      </c>
      <c r="J115" s="105">
        <v>1</v>
      </c>
      <c r="K115" s="56">
        <v>1</v>
      </c>
      <c r="L115" s="93">
        <f t="shared" si="4"/>
        <v>1</v>
      </c>
      <c r="M115" s="11" t="s">
        <v>1689</v>
      </c>
      <c r="N115" s="578" t="s">
        <v>1745</v>
      </c>
      <c r="O115" s="579" t="s">
        <v>1851</v>
      </c>
      <c r="P115" s="502"/>
      <c r="Q115" s="1"/>
      <c r="R115" s="1"/>
      <c r="S115" s="1"/>
      <c r="T115" s="1"/>
      <c r="U115" s="1"/>
      <c r="V115" s="1"/>
      <c r="W115" s="1"/>
      <c r="X115" s="1"/>
      <c r="Y115" s="1"/>
      <c r="Z115" s="1"/>
    </row>
    <row r="116" spans="1:26" ht="30" customHeight="1">
      <c r="A116" s="562"/>
      <c r="B116" s="135"/>
      <c r="C116" s="159"/>
      <c r="D116" s="125">
        <v>14</v>
      </c>
      <c r="E116" s="678" t="s">
        <v>1746</v>
      </c>
      <c r="F116" s="654"/>
      <c r="G116" s="657"/>
      <c r="H116" s="426" t="s">
        <v>1747</v>
      </c>
      <c r="I116" s="575" t="s">
        <v>1692</v>
      </c>
      <c r="J116" s="105">
        <v>1</v>
      </c>
      <c r="K116" s="56">
        <v>1</v>
      </c>
      <c r="L116" s="201">
        <f t="shared" si="4"/>
        <v>1</v>
      </c>
      <c r="M116" s="11" t="s">
        <v>1689</v>
      </c>
      <c r="N116" s="389" t="s">
        <v>1748</v>
      </c>
      <c r="O116" s="579">
        <v>1</v>
      </c>
      <c r="P116" s="502"/>
      <c r="Q116" s="1"/>
      <c r="R116" s="1"/>
      <c r="S116" s="1"/>
      <c r="T116" s="1"/>
      <c r="U116" s="1"/>
      <c r="V116" s="1"/>
      <c r="W116" s="1"/>
      <c r="X116" s="1"/>
      <c r="Y116" s="1"/>
      <c r="Z116" s="1"/>
    </row>
    <row r="117" spans="1:26" ht="42" customHeight="1">
      <c r="A117" s="562"/>
      <c r="B117" s="135"/>
      <c r="C117" s="159"/>
      <c r="D117" s="27">
        <v>15</v>
      </c>
      <c r="E117" s="678" t="s">
        <v>1749</v>
      </c>
      <c r="F117" s="654"/>
      <c r="G117" s="657"/>
      <c r="H117" s="426" t="s">
        <v>1313</v>
      </c>
      <c r="I117" s="575" t="s">
        <v>1692</v>
      </c>
      <c r="J117" s="105">
        <v>1</v>
      </c>
      <c r="K117" s="56">
        <v>1</v>
      </c>
      <c r="L117" s="56">
        <f t="shared" si="4"/>
        <v>1</v>
      </c>
      <c r="M117" s="583" t="s">
        <v>1689</v>
      </c>
      <c r="N117" s="389" t="s">
        <v>1750</v>
      </c>
      <c r="O117" s="579">
        <v>1</v>
      </c>
      <c r="P117" s="502"/>
      <c r="Q117" s="1"/>
      <c r="R117" s="1"/>
      <c r="S117" s="1"/>
      <c r="T117" s="1"/>
      <c r="U117" s="1"/>
      <c r="V117" s="1"/>
      <c r="W117" s="1"/>
      <c r="X117" s="1"/>
      <c r="Y117" s="1"/>
      <c r="Z117" s="1"/>
    </row>
    <row r="118" spans="1:26" ht="37.5" customHeight="1">
      <c r="A118" s="562"/>
      <c r="B118" s="135"/>
      <c r="C118" s="94"/>
      <c r="D118" s="27">
        <v>16</v>
      </c>
      <c r="E118" s="678" t="s">
        <v>1751</v>
      </c>
      <c r="F118" s="654"/>
      <c r="G118" s="657"/>
      <c r="H118" s="426" t="s">
        <v>1313</v>
      </c>
      <c r="I118" s="575" t="s">
        <v>1692</v>
      </c>
      <c r="J118" s="105">
        <v>1</v>
      </c>
      <c r="K118" s="56">
        <v>1</v>
      </c>
      <c r="L118" s="11">
        <f t="shared" si="4"/>
        <v>1</v>
      </c>
      <c r="M118" s="11" t="s">
        <v>1689</v>
      </c>
      <c r="N118" s="389" t="s">
        <v>1752</v>
      </c>
      <c r="O118" s="579" t="s">
        <v>1851</v>
      </c>
      <c r="P118" s="502"/>
      <c r="Q118" s="1"/>
      <c r="R118" s="1"/>
      <c r="S118" s="1"/>
      <c r="T118" s="1"/>
      <c r="U118" s="1"/>
      <c r="V118" s="1"/>
      <c r="W118" s="1"/>
      <c r="X118" s="1"/>
      <c r="Y118" s="1"/>
      <c r="Z118" s="1"/>
    </row>
    <row r="119" spans="1:26" ht="40.5" customHeight="1">
      <c r="A119" s="562"/>
      <c r="B119" s="135"/>
      <c r="C119" s="159"/>
      <c r="D119" s="125">
        <v>17</v>
      </c>
      <c r="E119" s="678" t="s">
        <v>1753</v>
      </c>
      <c r="F119" s="654"/>
      <c r="G119" s="657"/>
      <c r="H119" s="426" t="s">
        <v>1754</v>
      </c>
      <c r="I119" s="573" t="s">
        <v>1692</v>
      </c>
      <c r="J119" s="108">
        <v>1</v>
      </c>
      <c r="K119" s="11">
        <v>1</v>
      </c>
      <c r="L119" s="11">
        <f t="shared" si="4"/>
        <v>1</v>
      </c>
      <c r="M119" s="11" t="s">
        <v>1689</v>
      </c>
      <c r="N119" s="389" t="s">
        <v>1720</v>
      </c>
      <c r="O119" s="579" t="s">
        <v>1851</v>
      </c>
      <c r="P119" s="502"/>
      <c r="Q119" s="1"/>
      <c r="R119" s="1"/>
      <c r="S119" s="1"/>
      <c r="T119" s="1"/>
      <c r="U119" s="1"/>
      <c r="V119" s="1"/>
      <c r="W119" s="1"/>
      <c r="X119" s="1"/>
      <c r="Y119" s="1"/>
      <c r="Z119" s="1"/>
    </row>
    <row r="120" spans="1:26" ht="39" customHeight="1">
      <c r="A120" s="562"/>
      <c r="B120" s="135"/>
      <c r="C120" s="94"/>
      <c r="D120" s="27">
        <v>18</v>
      </c>
      <c r="E120" s="710" t="s">
        <v>1755</v>
      </c>
      <c r="F120" s="659"/>
      <c r="G120" s="660"/>
      <c r="H120" s="582" t="s">
        <v>1756</v>
      </c>
      <c r="I120" s="575" t="s">
        <v>1692</v>
      </c>
      <c r="J120" s="105">
        <v>1</v>
      </c>
      <c r="K120" s="56">
        <v>1</v>
      </c>
      <c r="L120" s="56">
        <f t="shared" si="4"/>
        <v>1</v>
      </c>
      <c r="M120" s="56" t="s">
        <v>1689</v>
      </c>
      <c r="N120" s="389" t="s">
        <v>1757</v>
      </c>
      <c r="O120" s="579" t="s">
        <v>1851</v>
      </c>
      <c r="P120" s="502"/>
      <c r="Q120" s="1"/>
      <c r="R120" s="1"/>
      <c r="S120" s="1"/>
      <c r="T120" s="1"/>
      <c r="U120" s="1"/>
      <c r="V120" s="1"/>
      <c r="W120" s="1"/>
      <c r="X120" s="1"/>
      <c r="Y120" s="1"/>
      <c r="Z120" s="1"/>
    </row>
    <row r="121" spans="1:26" ht="39.75" customHeight="1">
      <c r="A121" s="562"/>
      <c r="B121" s="135"/>
      <c r="C121" s="94"/>
      <c r="D121" s="27">
        <v>19</v>
      </c>
      <c r="E121" s="678" t="s">
        <v>1758</v>
      </c>
      <c r="F121" s="654"/>
      <c r="G121" s="657"/>
      <c r="H121" s="426" t="s">
        <v>1759</v>
      </c>
      <c r="I121" s="575" t="s">
        <v>1692</v>
      </c>
      <c r="J121" s="105">
        <v>1</v>
      </c>
      <c r="K121" s="56">
        <v>1</v>
      </c>
      <c r="L121" s="56">
        <f t="shared" si="4"/>
        <v>1</v>
      </c>
      <c r="M121" s="56" t="s">
        <v>1689</v>
      </c>
      <c r="N121" s="578" t="s">
        <v>1760</v>
      </c>
      <c r="O121" s="579" t="s">
        <v>1851</v>
      </c>
      <c r="P121" s="502"/>
      <c r="Q121" s="1"/>
      <c r="R121" s="1"/>
      <c r="S121" s="1"/>
      <c r="T121" s="1"/>
      <c r="U121" s="1"/>
      <c r="V121" s="1"/>
      <c r="W121" s="1"/>
      <c r="X121" s="1"/>
      <c r="Y121" s="1"/>
      <c r="Z121" s="1"/>
    </row>
    <row r="122" spans="1:26" ht="15.75" customHeight="1">
      <c r="A122" s="562"/>
      <c r="B122" s="135"/>
      <c r="C122" s="94"/>
      <c r="D122" s="125">
        <v>20</v>
      </c>
      <c r="E122" s="678" t="s">
        <v>1761</v>
      </c>
      <c r="F122" s="654"/>
      <c r="G122" s="657"/>
      <c r="H122" s="426" t="s">
        <v>1762</v>
      </c>
      <c r="I122" s="575" t="s">
        <v>1692</v>
      </c>
      <c r="J122" s="105">
        <v>1</v>
      </c>
      <c r="K122" s="56">
        <v>1</v>
      </c>
      <c r="L122" s="56">
        <f t="shared" si="4"/>
        <v>1</v>
      </c>
      <c r="M122" s="56" t="s">
        <v>1689</v>
      </c>
      <c r="N122" s="578" t="s">
        <v>1763</v>
      </c>
      <c r="O122" s="579">
        <v>1</v>
      </c>
      <c r="P122" s="502"/>
      <c r="Q122" s="1"/>
      <c r="R122" s="1"/>
      <c r="S122" s="1"/>
      <c r="T122" s="1"/>
      <c r="U122" s="1"/>
      <c r="V122" s="1"/>
      <c r="W122" s="1"/>
      <c r="X122" s="1"/>
      <c r="Y122" s="1"/>
      <c r="Z122" s="1"/>
    </row>
    <row r="123" spans="1:26" ht="35.25" customHeight="1">
      <c r="A123" s="562"/>
      <c r="B123" s="135"/>
      <c r="C123" s="94"/>
      <c r="D123" s="27">
        <v>21</v>
      </c>
      <c r="E123" s="678" t="s">
        <v>1764</v>
      </c>
      <c r="F123" s="654"/>
      <c r="G123" s="657"/>
      <c r="H123" s="426" t="s">
        <v>1765</v>
      </c>
      <c r="I123" s="575" t="s">
        <v>1692</v>
      </c>
      <c r="J123" s="105">
        <v>1</v>
      </c>
      <c r="K123" s="56">
        <v>1</v>
      </c>
      <c r="L123" s="56">
        <f t="shared" si="4"/>
        <v>1</v>
      </c>
      <c r="M123" s="11" t="s">
        <v>1689</v>
      </c>
      <c r="N123" s="578" t="s">
        <v>1766</v>
      </c>
      <c r="O123" s="579">
        <v>1</v>
      </c>
      <c r="P123" s="502"/>
      <c r="Q123" s="1"/>
      <c r="R123" s="1"/>
      <c r="S123" s="1"/>
      <c r="T123" s="1"/>
      <c r="U123" s="1"/>
      <c r="V123" s="1"/>
      <c r="W123" s="1"/>
      <c r="X123" s="1"/>
      <c r="Y123" s="1"/>
      <c r="Z123" s="1"/>
    </row>
    <row r="124" spans="1:26" ht="15.75" customHeight="1">
      <c r="A124" s="562"/>
      <c r="B124" s="135"/>
      <c r="C124" s="159"/>
      <c r="D124" s="27">
        <v>22</v>
      </c>
      <c r="E124" s="678" t="s">
        <v>1767</v>
      </c>
      <c r="F124" s="654"/>
      <c r="G124" s="657"/>
      <c r="H124" s="426" t="s">
        <v>1768</v>
      </c>
      <c r="I124" s="575" t="s">
        <v>1692</v>
      </c>
      <c r="J124" s="105">
        <v>1</v>
      </c>
      <c r="K124" s="56">
        <v>1</v>
      </c>
      <c r="L124" s="11">
        <f t="shared" si="4"/>
        <v>1</v>
      </c>
      <c r="M124" s="11" t="s">
        <v>1689</v>
      </c>
      <c r="N124" s="389" t="s">
        <v>1769</v>
      </c>
      <c r="O124" s="579" t="s">
        <v>1851</v>
      </c>
      <c r="P124" s="502"/>
      <c r="Q124" s="1"/>
      <c r="R124" s="1"/>
      <c r="S124" s="1"/>
      <c r="T124" s="1"/>
      <c r="U124" s="1"/>
      <c r="V124" s="1"/>
      <c r="W124" s="1"/>
      <c r="X124" s="1"/>
      <c r="Y124" s="1"/>
      <c r="Z124" s="1"/>
    </row>
    <row r="125" spans="1:26" ht="67.5" customHeight="1">
      <c r="A125" s="562"/>
      <c r="B125" s="135"/>
      <c r="C125" s="94"/>
      <c r="D125" s="125">
        <v>23</v>
      </c>
      <c r="E125" s="678" t="s">
        <v>1770</v>
      </c>
      <c r="F125" s="654"/>
      <c r="G125" s="657"/>
      <c r="H125" s="426" t="s">
        <v>1771</v>
      </c>
      <c r="I125" s="575" t="s">
        <v>1692</v>
      </c>
      <c r="J125" s="105">
        <v>1</v>
      </c>
      <c r="K125" s="56">
        <v>1</v>
      </c>
      <c r="L125" s="56">
        <f t="shared" si="4"/>
        <v>1</v>
      </c>
      <c r="M125" s="56" t="s">
        <v>1689</v>
      </c>
      <c r="N125" s="578" t="s">
        <v>1772</v>
      </c>
      <c r="O125" s="579">
        <v>1</v>
      </c>
      <c r="P125" s="502"/>
      <c r="Q125" s="1"/>
      <c r="R125" s="1"/>
      <c r="S125" s="1"/>
      <c r="T125" s="1"/>
      <c r="U125" s="1"/>
      <c r="V125" s="1"/>
      <c r="W125" s="1"/>
      <c r="X125" s="1"/>
      <c r="Y125" s="1"/>
      <c r="Z125" s="1"/>
    </row>
    <row r="126" spans="1:26" ht="15.75" customHeight="1">
      <c r="A126" s="562"/>
      <c r="B126" s="135"/>
      <c r="C126" s="94"/>
      <c r="D126" s="27">
        <v>24</v>
      </c>
      <c r="E126" s="678" t="s">
        <v>1773</v>
      </c>
      <c r="F126" s="654"/>
      <c r="G126" s="657"/>
      <c r="H126" s="426" t="s">
        <v>1666</v>
      </c>
      <c r="I126" s="575" t="s">
        <v>1692</v>
      </c>
      <c r="J126" s="105">
        <v>1</v>
      </c>
      <c r="K126" s="56">
        <v>1</v>
      </c>
      <c r="L126" s="56">
        <f t="shared" si="4"/>
        <v>1</v>
      </c>
      <c r="M126" s="11" t="s">
        <v>1689</v>
      </c>
      <c r="N126" s="578" t="s">
        <v>1774</v>
      </c>
      <c r="O126" s="579">
        <v>1</v>
      </c>
      <c r="P126" s="502"/>
      <c r="Q126" s="1"/>
      <c r="R126" s="1"/>
      <c r="S126" s="1"/>
      <c r="T126" s="1"/>
      <c r="U126" s="1"/>
      <c r="V126" s="1"/>
      <c r="W126" s="1"/>
      <c r="X126" s="1"/>
      <c r="Y126" s="1"/>
      <c r="Z126" s="1"/>
    </row>
    <row r="127" spans="1:26" ht="48.75" customHeight="1">
      <c r="A127" s="562"/>
      <c r="B127" s="135"/>
      <c r="C127" s="159"/>
      <c r="D127" s="27">
        <v>25</v>
      </c>
      <c r="E127" s="678" t="s">
        <v>1775</v>
      </c>
      <c r="F127" s="654"/>
      <c r="G127" s="657"/>
      <c r="H127" s="426" t="s">
        <v>1776</v>
      </c>
      <c r="I127" s="575" t="s">
        <v>1692</v>
      </c>
      <c r="J127" s="105">
        <v>1</v>
      </c>
      <c r="K127" s="56">
        <v>1</v>
      </c>
      <c r="L127" s="11">
        <f t="shared" si="4"/>
        <v>1</v>
      </c>
      <c r="M127" s="11" t="s">
        <v>1689</v>
      </c>
      <c r="N127" s="389" t="s">
        <v>1777</v>
      </c>
      <c r="O127" s="579">
        <v>1</v>
      </c>
      <c r="P127" s="502"/>
      <c r="Q127" s="1"/>
      <c r="R127" s="1"/>
      <c r="S127" s="1"/>
      <c r="T127" s="1"/>
      <c r="U127" s="1"/>
      <c r="V127" s="1"/>
      <c r="W127" s="1"/>
      <c r="X127" s="1"/>
      <c r="Y127" s="1"/>
      <c r="Z127" s="1"/>
    </row>
    <row r="128" spans="1:26" ht="69" customHeight="1">
      <c r="A128" s="562"/>
      <c r="B128" s="135"/>
      <c r="C128" s="94"/>
      <c r="D128" s="125">
        <v>26</v>
      </c>
      <c r="E128" s="678" t="s">
        <v>1778</v>
      </c>
      <c r="F128" s="654"/>
      <c r="G128" s="657"/>
      <c r="H128" s="426" t="s">
        <v>1779</v>
      </c>
      <c r="I128" s="575" t="s">
        <v>1692</v>
      </c>
      <c r="J128" s="105">
        <v>1</v>
      </c>
      <c r="K128" s="56">
        <v>1</v>
      </c>
      <c r="L128" s="56">
        <f t="shared" si="4"/>
        <v>1</v>
      </c>
      <c r="M128" s="11" t="s">
        <v>1689</v>
      </c>
      <c r="N128" s="578" t="s">
        <v>1780</v>
      </c>
      <c r="O128" s="579">
        <v>1</v>
      </c>
      <c r="P128" s="502"/>
      <c r="Q128" s="1"/>
      <c r="R128" s="1"/>
      <c r="S128" s="1"/>
      <c r="T128" s="1"/>
      <c r="U128" s="1"/>
      <c r="V128" s="1"/>
      <c r="W128" s="1"/>
      <c r="X128" s="1"/>
      <c r="Y128" s="1"/>
      <c r="Z128" s="1"/>
    </row>
    <row r="129" spans="1:26" ht="36.75" customHeight="1">
      <c r="A129" s="562"/>
      <c r="B129" s="135"/>
      <c r="C129" s="159"/>
      <c r="D129" s="27">
        <v>27</v>
      </c>
      <c r="E129" s="678" t="s">
        <v>1781</v>
      </c>
      <c r="F129" s="654"/>
      <c r="G129" s="657"/>
      <c r="H129" s="426" t="s">
        <v>1782</v>
      </c>
      <c r="I129" s="575" t="s">
        <v>1692</v>
      </c>
      <c r="J129" s="105">
        <v>1</v>
      </c>
      <c r="K129" s="56">
        <v>1</v>
      </c>
      <c r="L129" s="11">
        <f t="shared" si="4"/>
        <v>1</v>
      </c>
      <c r="M129" s="11" t="s">
        <v>1689</v>
      </c>
      <c r="N129" s="389" t="s">
        <v>1783</v>
      </c>
      <c r="O129" s="579" t="s">
        <v>1851</v>
      </c>
      <c r="P129" s="502"/>
      <c r="Q129" s="1"/>
      <c r="R129" s="1"/>
      <c r="S129" s="1"/>
      <c r="T129" s="1"/>
      <c r="U129" s="1"/>
      <c r="V129" s="1"/>
      <c r="W129" s="1"/>
      <c r="X129" s="1"/>
      <c r="Y129" s="1"/>
      <c r="Z129" s="1"/>
    </row>
    <row r="130" spans="1:26" ht="15.75" customHeight="1">
      <c r="A130" s="562"/>
      <c r="B130" s="135"/>
      <c r="C130" s="159"/>
      <c r="D130" s="27">
        <v>28</v>
      </c>
      <c r="E130" s="678" t="s">
        <v>1784</v>
      </c>
      <c r="F130" s="654"/>
      <c r="G130" s="657"/>
      <c r="H130" s="426" t="s">
        <v>1785</v>
      </c>
      <c r="I130" s="575" t="s">
        <v>1692</v>
      </c>
      <c r="J130" s="105">
        <v>1</v>
      </c>
      <c r="K130" s="56">
        <v>1</v>
      </c>
      <c r="L130" s="11">
        <f t="shared" si="4"/>
        <v>1</v>
      </c>
      <c r="M130" s="254" t="s">
        <v>1689</v>
      </c>
      <c r="N130" s="389" t="s">
        <v>1786</v>
      </c>
      <c r="O130" s="579" t="s">
        <v>1851</v>
      </c>
      <c r="P130" s="502"/>
      <c r="Q130" s="1"/>
      <c r="R130" s="1"/>
      <c r="S130" s="1"/>
      <c r="T130" s="1"/>
      <c r="U130" s="1"/>
      <c r="V130" s="1"/>
      <c r="W130" s="1"/>
      <c r="X130" s="1"/>
      <c r="Y130" s="1"/>
      <c r="Z130" s="1"/>
    </row>
    <row r="131" spans="1:26" ht="37.5" customHeight="1">
      <c r="A131" s="562"/>
      <c r="B131" s="135"/>
      <c r="C131" s="159"/>
      <c r="D131" s="125">
        <v>29</v>
      </c>
      <c r="E131" s="678" t="s">
        <v>1787</v>
      </c>
      <c r="F131" s="654"/>
      <c r="G131" s="657"/>
      <c r="H131" s="426" t="s">
        <v>1788</v>
      </c>
      <c r="I131" s="575" t="s">
        <v>1692</v>
      </c>
      <c r="J131" s="105">
        <v>1</v>
      </c>
      <c r="K131" s="56">
        <v>1</v>
      </c>
      <c r="L131" s="11">
        <f t="shared" si="4"/>
        <v>1</v>
      </c>
      <c r="M131" s="254" t="s">
        <v>1689</v>
      </c>
      <c r="N131" s="389" t="s">
        <v>1789</v>
      </c>
      <c r="O131" s="579" t="s">
        <v>1851</v>
      </c>
      <c r="P131" s="502"/>
      <c r="Q131" s="1"/>
      <c r="R131" s="1"/>
      <c r="S131" s="1"/>
      <c r="T131" s="1"/>
      <c r="U131" s="1"/>
      <c r="V131" s="1"/>
      <c r="W131" s="1"/>
      <c r="X131" s="1"/>
      <c r="Y131" s="1"/>
      <c r="Z131" s="1"/>
    </row>
    <row r="132" spans="1:26" ht="50.25" customHeight="1">
      <c r="A132" s="562"/>
      <c r="B132" s="135"/>
      <c r="C132" s="159"/>
      <c r="D132" s="27">
        <v>30</v>
      </c>
      <c r="E132" s="678" t="s">
        <v>1790</v>
      </c>
      <c r="F132" s="654"/>
      <c r="G132" s="657"/>
      <c r="H132" s="426" t="s">
        <v>542</v>
      </c>
      <c r="I132" s="575" t="s">
        <v>1692</v>
      </c>
      <c r="J132" s="105">
        <v>1</v>
      </c>
      <c r="K132" s="56">
        <v>1</v>
      </c>
      <c r="L132" s="11">
        <f t="shared" si="4"/>
        <v>1</v>
      </c>
      <c r="M132" s="254" t="s">
        <v>1689</v>
      </c>
      <c r="N132" s="389" t="s">
        <v>1791</v>
      </c>
      <c r="O132" s="579" t="s">
        <v>1851</v>
      </c>
      <c r="P132" s="502"/>
      <c r="Q132" s="1"/>
      <c r="R132" s="1"/>
      <c r="S132" s="1"/>
      <c r="T132" s="1"/>
      <c r="U132" s="1"/>
      <c r="V132" s="1"/>
      <c r="W132" s="1"/>
      <c r="X132" s="1"/>
      <c r="Y132" s="1"/>
      <c r="Z132" s="1"/>
    </row>
    <row r="133" spans="1:26" ht="19.5" customHeight="1">
      <c r="A133" s="150"/>
      <c r="B133" s="60" t="s">
        <v>198</v>
      </c>
      <c r="C133" s="709" t="s">
        <v>323</v>
      </c>
      <c r="D133" s="691"/>
      <c r="E133" s="691"/>
      <c r="F133" s="691"/>
      <c r="G133" s="671"/>
      <c r="H133" s="527"/>
      <c r="I133" s="27"/>
      <c r="J133" s="108"/>
      <c r="K133" s="11"/>
      <c r="L133" s="8">
        <v>0</v>
      </c>
      <c r="M133" s="11"/>
      <c r="N133" s="584"/>
      <c r="O133" s="300"/>
      <c r="P133" s="502" t="s">
        <v>1432</v>
      </c>
      <c r="Q133" s="1"/>
      <c r="R133" s="1"/>
      <c r="S133" s="1"/>
      <c r="T133" s="1"/>
      <c r="U133" s="1"/>
      <c r="V133" s="1"/>
      <c r="W133" s="1"/>
      <c r="X133" s="1"/>
      <c r="Y133" s="1"/>
      <c r="Z133" s="1"/>
    </row>
    <row r="134" spans="1:26" ht="32.25" customHeight="1">
      <c r="A134" s="150"/>
      <c r="B134" s="60"/>
      <c r="C134" s="56">
        <v>1</v>
      </c>
      <c r="D134" s="678" t="s">
        <v>324</v>
      </c>
      <c r="E134" s="654"/>
      <c r="F134" s="654"/>
      <c r="G134" s="657"/>
      <c r="H134" s="161"/>
      <c r="I134" s="125"/>
      <c r="J134" s="148"/>
      <c r="K134" s="159"/>
      <c r="L134" s="159"/>
      <c r="M134" s="159"/>
      <c r="N134" s="57"/>
      <c r="O134" s="238"/>
      <c r="P134" s="238"/>
      <c r="Q134" s="1"/>
      <c r="R134" s="1"/>
      <c r="S134" s="1"/>
      <c r="T134" s="1"/>
      <c r="U134" s="1"/>
      <c r="V134" s="1"/>
      <c r="W134" s="1"/>
      <c r="X134" s="1"/>
      <c r="Y134" s="1"/>
      <c r="Z134" s="1"/>
    </row>
    <row r="135" spans="1:26" ht="19.5" customHeight="1">
      <c r="A135" s="150"/>
      <c r="B135" s="135"/>
      <c r="C135" s="60"/>
      <c r="D135" s="27" t="s">
        <v>310</v>
      </c>
      <c r="E135" s="678" t="s">
        <v>325</v>
      </c>
      <c r="F135" s="654"/>
      <c r="G135" s="657"/>
      <c r="H135" s="161"/>
      <c r="I135" s="569"/>
      <c r="J135" s="108"/>
      <c r="K135" s="11"/>
      <c r="L135" s="11">
        <v>0</v>
      </c>
      <c r="M135" s="11"/>
      <c r="N135" s="57"/>
      <c r="O135" s="238"/>
      <c r="P135" s="238"/>
      <c r="Q135" s="1"/>
      <c r="R135" s="1"/>
      <c r="S135" s="1"/>
      <c r="T135" s="1"/>
      <c r="U135" s="1"/>
      <c r="V135" s="1"/>
      <c r="W135" s="1"/>
      <c r="X135" s="1"/>
      <c r="Y135" s="1"/>
      <c r="Z135" s="1"/>
    </row>
    <row r="136" spans="1:26" ht="19.5" customHeight="1">
      <c r="A136" s="150"/>
      <c r="B136" s="60"/>
      <c r="C136" s="60"/>
      <c r="D136" s="27" t="s">
        <v>289</v>
      </c>
      <c r="E136" s="678" t="s">
        <v>326</v>
      </c>
      <c r="F136" s="654"/>
      <c r="G136" s="657"/>
      <c r="H136" s="161"/>
      <c r="I136" s="569"/>
      <c r="J136" s="108"/>
      <c r="K136" s="11"/>
      <c r="L136" s="11">
        <v>0</v>
      </c>
      <c r="M136" s="11"/>
      <c r="N136" s="57"/>
      <c r="O136" s="238"/>
      <c r="P136" s="238"/>
      <c r="Q136" s="1"/>
      <c r="R136" s="1"/>
      <c r="S136" s="1"/>
      <c r="T136" s="1"/>
      <c r="U136" s="1"/>
      <c r="V136" s="1"/>
      <c r="W136" s="1"/>
      <c r="X136" s="1"/>
      <c r="Y136" s="1"/>
      <c r="Z136" s="1"/>
    </row>
    <row r="137" spans="1:26" ht="19.5" customHeight="1">
      <c r="A137" s="150"/>
      <c r="B137" s="60"/>
      <c r="C137" s="159"/>
      <c r="D137" s="27" t="s">
        <v>313</v>
      </c>
      <c r="E137" s="678" t="s">
        <v>327</v>
      </c>
      <c r="F137" s="654"/>
      <c r="G137" s="657"/>
      <c r="H137" s="161"/>
      <c r="I137" s="27"/>
      <c r="J137" s="108"/>
      <c r="K137" s="11"/>
      <c r="L137" s="11">
        <v>0</v>
      </c>
      <c r="M137" s="11"/>
      <c r="N137" s="57"/>
      <c r="O137" s="238"/>
      <c r="P137" s="238"/>
      <c r="Q137" s="1"/>
      <c r="R137" s="1"/>
      <c r="S137" s="1"/>
      <c r="T137" s="1"/>
      <c r="U137" s="1"/>
      <c r="V137" s="1"/>
      <c r="W137" s="1"/>
      <c r="X137" s="1"/>
      <c r="Y137" s="1"/>
      <c r="Z137" s="1"/>
    </row>
    <row r="138" spans="1:26" ht="19.5" customHeight="1">
      <c r="A138" s="150"/>
      <c r="B138" s="60"/>
      <c r="C138" s="56">
        <v>2</v>
      </c>
      <c r="D138" s="678" t="s">
        <v>328</v>
      </c>
      <c r="E138" s="654"/>
      <c r="F138" s="654"/>
      <c r="G138" s="657"/>
      <c r="H138" s="161"/>
      <c r="I138" s="585"/>
      <c r="J138" s="108"/>
      <c r="K138" s="11"/>
      <c r="L138" s="11">
        <v>0</v>
      </c>
      <c r="M138" s="11"/>
      <c r="N138" s="57"/>
      <c r="O138" s="238"/>
      <c r="P138" s="238"/>
      <c r="Q138" s="1"/>
      <c r="R138" s="1"/>
      <c r="S138" s="1"/>
      <c r="T138" s="1"/>
      <c r="U138" s="1"/>
      <c r="V138" s="1"/>
      <c r="W138" s="1"/>
      <c r="X138" s="1"/>
      <c r="Y138" s="1"/>
      <c r="Z138" s="1"/>
    </row>
    <row r="139" spans="1:26" ht="19.5" customHeight="1">
      <c r="A139" s="150"/>
      <c r="B139" s="60"/>
      <c r="C139" s="60"/>
      <c r="D139" s="11" t="s">
        <v>36</v>
      </c>
      <c r="E139" s="656" t="s">
        <v>277</v>
      </c>
      <c r="F139" s="654"/>
      <c r="G139" s="657"/>
      <c r="H139" s="161"/>
      <c r="I139" s="585"/>
      <c r="J139" s="108"/>
      <c r="K139" s="11"/>
      <c r="L139" s="11">
        <v>0</v>
      </c>
      <c r="M139" s="11"/>
      <c r="N139" s="57"/>
      <c r="O139" s="238"/>
      <c r="P139" s="238"/>
      <c r="Q139" s="1"/>
      <c r="R139" s="1"/>
      <c r="S139" s="1"/>
      <c r="T139" s="1"/>
      <c r="U139" s="1"/>
      <c r="V139" s="1"/>
      <c r="W139" s="1"/>
      <c r="X139" s="1"/>
      <c r="Y139" s="1"/>
      <c r="Z139" s="1"/>
    </row>
    <row r="140" spans="1:26" ht="19.5" customHeight="1">
      <c r="A140" s="150"/>
      <c r="B140" s="60"/>
      <c r="C140" s="60"/>
      <c r="D140" s="11" t="s">
        <v>289</v>
      </c>
      <c r="E140" s="656" t="s">
        <v>278</v>
      </c>
      <c r="F140" s="654"/>
      <c r="G140" s="657"/>
      <c r="H140" s="161"/>
      <c r="I140" s="585"/>
      <c r="J140" s="108"/>
      <c r="K140" s="11"/>
      <c r="L140" s="11">
        <v>0</v>
      </c>
      <c r="M140" s="11"/>
      <c r="N140" s="57"/>
      <c r="O140" s="238"/>
      <c r="P140" s="238"/>
      <c r="Q140" s="1"/>
      <c r="R140" s="1"/>
      <c r="S140" s="1"/>
      <c r="T140" s="1"/>
      <c r="U140" s="1"/>
      <c r="V140" s="1"/>
      <c r="W140" s="1"/>
      <c r="X140" s="1"/>
      <c r="Y140" s="1"/>
      <c r="Z140" s="1"/>
    </row>
    <row r="141" spans="1:26" ht="19.5" customHeight="1">
      <c r="A141" s="150"/>
      <c r="B141" s="159"/>
      <c r="C141" s="159"/>
      <c r="D141" s="11" t="s">
        <v>313</v>
      </c>
      <c r="E141" s="656" t="s">
        <v>329</v>
      </c>
      <c r="F141" s="654"/>
      <c r="G141" s="657"/>
      <c r="H141" s="161"/>
      <c r="I141" s="585"/>
      <c r="J141" s="108"/>
      <c r="K141" s="11"/>
      <c r="L141" s="11">
        <v>0</v>
      </c>
      <c r="M141" s="11"/>
      <c r="N141" s="57"/>
      <c r="O141" s="238"/>
      <c r="P141" s="238"/>
      <c r="Q141" s="1"/>
      <c r="R141" s="1"/>
      <c r="S141" s="1"/>
      <c r="T141" s="1"/>
      <c r="U141" s="1"/>
      <c r="V141" s="1"/>
      <c r="W141" s="1"/>
      <c r="X141" s="1"/>
      <c r="Y141" s="1"/>
      <c r="Z141" s="1"/>
    </row>
    <row r="142" spans="1:26" ht="30" customHeight="1">
      <c r="A142" s="150"/>
      <c r="B142" s="101" t="s">
        <v>201</v>
      </c>
      <c r="C142" s="678" t="s">
        <v>330</v>
      </c>
      <c r="D142" s="654"/>
      <c r="E142" s="654"/>
      <c r="F142" s="654"/>
      <c r="G142" s="657"/>
      <c r="H142" s="170"/>
      <c r="I142" s="27"/>
      <c r="J142" s="108"/>
      <c r="K142" s="11"/>
      <c r="L142" s="8">
        <v>0</v>
      </c>
      <c r="M142" s="11"/>
      <c r="N142" s="57"/>
      <c r="O142" s="238"/>
      <c r="P142" s="502" t="s">
        <v>1432</v>
      </c>
      <c r="Q142" s="1"/>
      <c r="R142" s="1"/>
      <c r="S142" s="1"/>
      <c r="T142" s="1"/>
      <c r="U142" s="1"/>
      <c r="V142" s="1"/>
      <c r="W142" s="1"/>
      <c r="X142" s="1"/>
      <c r="Y142" s="1"/>
      <c r="Z142" s="1"/>
    </row>
    <row r="143" spans="1:26" ht="19.5" customHeight="1">
      <c r="A143" s="150"/>
      <c r="B143" s="135"/>
      <c r="C143" s="11">
        <v>1</v>
      </c>
      <c r="D143" s="678" t="s">
        <v>331</v>
      </c>
      <c r="E143" s="654"/>
      <c r="F143" s="654"/>
      <c r="G143" s="657"/>
      <c r="H143" s="170"/>
      <c r="I143" s="27"/>
      <c r="J143" s="108"/>
      <c r="K143" s="11"/>
      <c r="L143" s="11">
        <v>0</v>
      </c>
      <c r="M143" s="11"/>
      <c r="N143" s="57"/>
      <c r="O143" s="238"/>
      <c r="P143" s="238"/>
      <c r="Q143" s="1"/>
      <c r="R143" s="1"/>
      <c r="S143" s="1"/>
      <c r="T143" s="1"/>
      <c r="U143" s="1"/>
      <c r="V143" s="1"/>
      <c r="W143" s="1"/>
      <c r="X143" s="1"/>
      <c r="Y143" s="1"/>
      <c r="Z143" s="1"/>
    </row>
    <row r="144" spans="1:26" ht="19.5" customHeight="1">
      <c r="A144" s="150"/>
      <c r="B144" s="135"/>
      <c r="C144" s="11">
        <v>2</v>
      </c>
      <c r="D144" s="678" t="s">
        <v>332</v>
      </c>
      <c r="E144" s="654"/>
      <c r="F144" s="654"/>
      <c r="G144" s="657"/>
      <c r="H144" s="161"/>
      <c r="I144" s="585"/>
      <c r="J144" s="108"/>
      <c r="K144" s="11"/>
      <c r="L144" s="11">
        <v>0</v>
      </c>
      <c r="M144" s="11"/>
      <c r="N144" s="57"/>
      <c r="O144" s="238"/>
      <c r="P144" s="238"/>
      <c r="Q144" s="1"/>
      <c r="R144" s="1"/>
      <c r="S144" s="1"/>
      <c r="T144" s="1"/>
      <c r="U144" s="1"/>
      <c r="V144" s="1"/>
      <c r="W144" s="1"/>
      <c r="X144" s="1"/>
      <c r="Y144" s="1"/>
      <c r="Z144" s="1"/>
    </row>
    <row r="145" spans="1:26" ht="19.5" customHeight="1">
      <c r="A145" s="150"/>
      <c r="B145" s="159"/>
      <c r="C145" s="11">
        <v>3</v>
      </c>
      <c r="D145" s="678" t="s">
        <v>333</v>
      </c>
      <c r="E145" s="654"/>
      <c r="F145" s="654"/>
      <c r="G145" s="657"/>
      <c r="H145" s="161"/>
      <c r="I145" s="585"/>
      <c r="J145" s="108"/>
      <c r="K145" s="11"/>
      <c r="L145" s="11">
        <v>0</v>
      </c>
      <c r="M145" s="11"/>
      <c r="N145" s="57"/>
      <c r="O145" s="238"/>
      <c r="P145" s="238"/>
      <c r="Q145" s="1"/>
      <c r="R145" s="1"/>
      <c r="S145" s="1"/>
      <c r="T145" s="1"/>
      <c r="U145" s="1"/>
      <c r="V145" s="1"/>
      <c r="W145" s="1"/>
      <c r="X145" s="1"/>
      <c r="Y145" s="1"/>
      <c r="Z145" s="1"/>
    </row>
    <row r="146" spans="1:26" ht="32.25" customHeight="1">
      <c r="A146" s="150"/>
      <c r="B146" s="56" t="s">
        <v>165</v>
      </c>
      <c r="C146" s="678" t="s">
        <v>334</v>
      </c>
      <c r="D146" s="654"/>
      <c r="E146" s="654"/>
      <c r="F146" s="654"/>
      <c r="G146" s="657"/>
      <c r="H146" s="161"/>
      <c r="I146" s="585"/>
      <c r="J146" s="108"/>
      <c r="K146" s="11"/>
      <c r="L146" s="8">
        <v>0</v>
      </c>
      <c r="M146" s="11"/>
      <c r="N146" s="57"/>
      <c r="O146" s="238"/>
      <c r="P146" s="502" t="s">
        <v>1432</v>
      </c>
      <c r="Q146" s="1"/>
      <c r="R146" s="1"/>
      <c r="S146" s="1"/>
      <c r="T146" s="1"/>
      <c r="U146" s="1"/>
      <c r="V146" s="1"/>
      <c r="W146" s="1"/>
      <c r="X146" s="1"/>
      <c r="Y146" s="1"/>
      <c r="Z146" s="1"/>
    </row>
    <row r="147" spans="1:26" ht="19.5" customHeight="1">
      <c r="A147" s="150"/>
      <c r="B147" s="60"/>
      <c r="C147" s="11">
        <v>1</v>
      </c>
      <c r="D147" s="110" t="s">
        <v>277</v>
      </c>
      <c r="E147" s="111"/>
      <c r="F147" s="111"/>
      <c r="G147" s="112"/>
      <c r="H147" s="161"/>
      <c r="I147" s="585"/>
      <c r="J147" s="108"/>
      <c r="K147" s="11"/>
      <c r="L147" s="11">
        <v>0</v>
      </c>
      <c r="M147" s="11"/>
      <c r="N147" s="57"/>
      <c r="O147" s="238"/>
      <c r="P147" s="238"/>
      <c r="Q147" s="1"/>
      <c r="R147" s="1"/>
      <c r="S147" s="1"/>
      <c r="T147" s="1"/>
      <c r="U147" s="1"/>
      <c r="V147" s="1"/>
      <c r="W147" s="1"/>
      <c r="X147" s="1"/>
      <c r="Y147" s="1"/>
      <c r="Z147" s="1"/>
    </row>
    <row r="148" spans="1:26" ht="19.5" customHeight="1">
      <c r="A148" s="150"/>
      <c r="B148" s="60"/>
      <c r="C148" s="11">
        <v>2</v>
      </c>
      <c r="D148" s="110" t="s">
        <v>278</v>
      </c>
      <c r="E148" s="111"/>
      <c r="F148" s="111"/>
      <c r="G148" s="112"/>
      <c r="H148" s="161"/>
      <c r="I148" s="585"/>
      <c r="J148" s="108"/>
      <c r="K148" s="11"/>
      <c r="L148" s="11">
        <v>0</v>
      </c>
      <c r="M148" s="11"/>
      <c r="N148" s="57"/>
      <c r="O148" s="238"/>
      <c r="P148" s="238"/>
      <c r="Q148" s="1"/>
      <c r="R148" s="1"/>
      <c r="S148" s="1"/>
      <c r="T148" s="1"/>
      <c r="U148" s="1"/>
      <c r="V148" s="1"/>
      <c r="W148" s="1"/>
      <c r="X148" s="1"/>
      <c r="Y148" s="1"/>
      <c r="Z148" s="1"/>
    </row>
    <row r="149" spans="1:26" ht="19.5" customHeight="1">
      <c r="A149" s="150"/>
      <c r="B149" s="159"/>
      <c r="C149" s="11">
        <v>3</v>
      </c>
      <c r="D149" s="110" t="s">
        <v>335</v>
      </c>
      <c r="E149" s="111"/>
      <c r="F149" s="111"/>
      <c r="G149" s="112"/>
      <c r="H149" s="161"/>
      <c r="I149" s="585"/>
      <c r="J149" s="108"/>
      <c r="K149" s="11"/>
      <c r="L149" s="11">
        <v>0</v>
      </c>
      <c r="M149" s="11"/>
      <c r="N149" s="57"/>
      <c r="O149" s="238"/>
      <c r="P149" s="238"/>
      <c r="Q149" s="1"/>
      <c r="R149" s="1"/>
      <c r="S149" s="1"/>
      <c r="T149" s="1"/>
      <c r="U149" s="1"/>
      <c r="V149" s="1"/>
      <c r="W149" s="1"/>
      <c r="X149" s="1"/>
      <c r="Y149" s="1"/>
      <c r="Z149" s="1"/>
    </row>
    <row r="150" spans="1:26" ht="19.5" customHeight="1">
      <c r="A150" s="138"/>
      <c r="B150" s="56" t="s">
        <v>207</v>
      </c>
      <c r="C150" s="678" t="s">
        <v>336</v>
      </c>
      <c r="D150" s="654"/>
      <c r="E150" s="654"/>
      <c r="F150" s="654"/>
      <c r="G150" s="657"/>
      <c r="H150" s="93"/>
      <c r="I150" s="11"/>
      <c r="J150" s="11"/>
      <c r="K150" s="11"/>
      <c r="L150" s="8">
        <v>0</v>
      </c>
      <c r="M150" s="11"/>
      <c r="N150" s="57"/>
      <c r="O150" s="238"/>
      <c r="P150" s="502" t="s">
        <v>1432</v>
      </c>
      <c r="Q150" s="1"/>
      <c r="R150" s="1"/>
      <c r="S150" s="1"/>
      <c r="T150" s="1"/>
      <c r="U150" s="1"/>
      <c r="V150" s="1"/>
      <c r="W150" s="1"/>
      <c r="X150" s="1"/>
      <c r="Y150" s="1"/>
      <c r="Z150" s="1"/>
    </row>
    <row r="151" spans="1:26" ht="32.25" customHeight="1">
      <c r="A151" s="138"/>
      <c r="B151" s="159"/>
      <c r="C151" s="171"/>
      <c r="D151" s="678" t="s">
        <v>1792</v>
      </c>
      <c r="E151" s="654"/>
      <c r="F151" s="654"/>
      <c r="G151" s="657"/>
      <c r="H151" s="94"/>
      <c r="I151" s="11"/>
      <c r="J151" s="11"/>
      <c r="K151" s="11"/>
      <c r="L151" s="11">
        <v>0</v>
      </c>
      <c r="M151" s="11"/>
      <c r="N151" s="57"/>
      <c r="O151" s="238"/>
      <c r="P151" s="238"/>
      <c r="Q151" s="1"/>
      <c r="R151" s="1"/>
      <c r="S151" s="1"/>
      <c r="T151" s="1"/>
      <c r="U151" s="1"/>
      <c r="V151" s="1"/>
      <c r="W151" s="1"/>
      <c r="X151" s="1"/>
      <c r="Y151" s="1"/>
      <c r="Z151" s="1"/>
    </row>
    <row r="152" spans="1:26" ht="19.5" customHeight="1">
      <c r="A152" s="138"/>
      <c r="B152" s="586" t="s">
        <v>217</v>
      </c>
      <c r="C152" s="830" t="s">
        <v>1793</v>
      </c>
      <c r="D152" s="654"/>
      <c r="E152" s="654"/>
      <c r="F152" s="654"/>
      <c r="G152" s="657"/>
      <c r="H152" s="587"/>
      <c r="I152" s="542"/>
      <c r="J152" s="542"/>
      <c r="K152" s="542"/>
      <c r="L152" s="534">
        <v>0</v>
      </c>
      <c r="M152" s="11"/>
      <c r="N152" s="57"/>
      <c r="O152" s="238"/>
      <c r="P152" s="502" t="s">
        <v>1432</v>
      </c>
      <c r="Q152" s="1"/>
      <c r="R152" s="1"/>
      <c r="S152" s="1"/>
      <c r="T152" s="1"/>
      <c r="U152" s="1"/>
      <c r="V152" s="1"/>
      <c r="W152" s="1"/>
      <c r="X152" s="1"/>
      <c r="Y152" s="1"/>
      <c r="Z152" s="1"/>
    </row>
    <row r="153" spans="1:26" ht="45" customHeight="1">
      <c r="A153" s="138"/>
      <c r="B153" s="536"/>
      <c r="C153" s="588"/>
      <c r="D153" s="830" t="s">
        <v>1794</v>
      </c>
      <c r="E153" s="654"/>
      <c r="F153" s="654"/>
      <c r="G153" s="657"/>
      <c r="H153" s="589"/>
      <c r="I153" s="542"/>
      <c r="J153" s="542"/>
      <c r="K153" s="542"/>
      <c r="L153" s="542">
        <v>0</v>
      </c>
      <c r="M153" s="11"/>
      <c r="N153" s="57"/>
      <c r="O153" s="238"/>
      <c r="P153" s="238"/>
      <c r="Q153" s="1"/>
      <c r="R153" s="1"/>
      <c r="S153" s="1"/>
      <c r="T153" s="1"/>
      <c r="U153" s="1"/>
      <c r="V153" s="1"/>
      <c r="W153" s="1"/>
      <c r="X153" s="1"/>
      <c r="Y153" s="1"/>
      <c r="Z153" s="1"/>
    </row>
    <row r="154" spans="1:26" ht="15" customHeight="1">
      <c r="A154" s="717" t="s">
        <v>894</v>
      </c>
      <c r="B154" s="654"/>
      <c r="C154" s="654"/>
      <c r="D154" s="654"/>
      <c r="E154" s="654"/>
      <c r="F154" s="654"/>
      <c r="G154" s="654"/>
      <c r="H154" s="654"/>
      <c r="I154" s="654"/>
      <c r="J154" s="657"/>
      <c r="K154" s="545"/>
      <c r="L154" s="508">
        <f>L23+L66+L74+L85+L87+L90+L133+L142+L146+L150</f>
        <v>130</v>
      </c>
      <c r="M154" s="11"/>
      <c r="N154" s="57"/>
      <c r="O154" s="238">
        <f>SUM(O22:O151)</f>
        <v>51</v>
      </c>
      <c r="P154" s="238"/>
      <c r="Q154" s="1"/>
      <c r="R154" s="1"/>
      <c r="S154" s="1"/>
      <c r="T154" s="1"/>
      <c r="U154" s="1"/>
      <c r="V154" s="1"/>
      <c r="W154" s="1"/>
      <c r="X154" s="1"/>
      <c r="Y154" s="1"/>
      <c r="Z154" s="1"/>
    </row>
    <row r="155" spans="1:26" ht="15" customHeight="1">
      <c r="A155" s="1"/>
      <c r="B155" s="1"/>
      <c r="C155" s="6"/>
      <c r="D155" s="6"/>
      <c r="E155" s="6"/>
      <c r="F155" s="6"/>
      <c r="G155" s="6"/>
      <c r="H155" s="6"/>
      <c r="I155" s="6"/>
      <c r="J155" s="6"/>
      <c r="K155" s="499"/>
      <c r="L155" s="499"/>
      <c r="M155" s="31"/>
      <c r="N155" s="31"/>
      <c r="O155" s="6"/>
      <c r="P155" s="6"/>
      <c r="Q155" s="5"/>
      <c r="R155" s="5"/>
      <c r="S155" s="5"/>
      <c r="T155" s="5"/>
      <c r="U155" s="5"/>
      <c r="V155" s="5"/>
      <c r="W155" s="5"/>
      <c r="X155" s="5"/>
      <c r="Y155" s="5"/>
      <c r="Z155" s="5"/>
    </row>
    <row r="156" spans="1:26" ht="15" customHeight="1">
      <c r="A156" s="1" t="s">
        <v>895</v>
      </c>
      <c r="B156" s="1"/>
      <c r="C156" s="31"/>
      <c r="D156" s="31"/>
      <c r="E156" s="31"/>
      <c r="F156" s="1"/>
      <c r="G156" s="1"/>
      <c r="H156" s="31"/>
      <c r="I156" s="92"/>
      <c r="J156" s="31"/>
      <c r="K156" s="31"/>
      <c r="L156" s="31"/>
      <c r="M156" s="31"/>
      <c r="N156" s="31"/>
      <c r="O156" s="6"/>
      <c r="P156" s="6"/>
      <c r="Q156" s="5"/>
      <c r="R156" s="5"/>
      <c r="S156" s="5"/>
      <c r="T156" s="5"/>
      <c r="U156" s="5"/>
      <c r="V156" s="5"/>
      <c r="W156" s="5"/>
      <c r="X156" s="5"/>
      <c r="Y156" s="5"/>
      <c r="Z156" s="5"/>
    </row>
    <row r="157" spans="1:26" ht="15" customHeight="1">
      <c r="A157" s="1"/>
      <c r="B157" s="1"/>
      <c r="C157" s="31"/>
      <c r="D157" s="31"/>
      <c r="E157" s="31"/>
      <c r="F157" s="1"/>
      <c r="G157" s="1"/>
      <c r="H157" s="31"/>
      <c r="I157" s="92"/>
      <c r="J157" s="31"/>
      <c r="K157" s="31"/>
      <c r="L157" s="31"/>
      <c r="M157" s="31"/>
      <c r="N157" s="31"/>
      <c r="O157" s="6"/>
      <c r="P157" s="6"/>
      <c r="Q157" s="5"/>
      <c r="R157" s="5"/>
      <c r="S157" s="5"/>
      <c r="T157" s="5"/>
      <c r="U157" s="5"/>
      <c r="V157" s="5"/>
      <c r="W157" s="5"/>
      <c r="X157" s="5"/>
      <c r="Y157" s="5"/>
      <c r="Z157" s="5"/>
    </row>
    <row r="158" spans="1:26" ht="15" customHeight="1">
      <c r="A158" s="1"/>
      <c r="B158" s="1"/>
      <c r="C158" s="31"/>
      <c r="D158" s="31"/>
      <c r="E158" s="31"/>
      <c r="F158" s="1"/>
      <c r="G158" s="1"/>
      <c r="H158" s="31"/>
      <c r="I158" s="83"/>
      <c r="J158" s="31" t="s">
        <v>344</v>
      </c>
      <c r="K158" s="31"/>
      <c r="L158" s="31"/>
      <c r="M158" s="31"/>
      <c r="N158" s="31"/>
      <c r="O158" s="6"/>
      <c r="P158" s="6"/>
      <c r="Q158" s="5"/>
      <c r="R158" s="5"/>
      <c r="S158" s="5"/>
      <c r="T158" s="5"/>
      <c r="U158" s="5"/>
      <c r="V158" s="5"/>
      <c r="W158" s="5"/>
      <c r="X158" s="5"/>
      <c r="Y158" s="5"/>
      <c r="Z158" s="5"/>
    </row>
    <row r="159" spans="1:26" ht="15" customHeight="1">
      <c r="A159" s="1"/>
      <c r="B159" s="1"/>
      <c r="C159" s="31"/>
      <c r="D159" s="31"/>
      <c r="E159" s="31"/>
      <c r="F159" s="1"/>
      <c r="G159" s="1"/>
      <c r="H159" s="31"/>
      <c r="I159" s="83"/>
      <c r="J159" s="31" t="s">
        <v>1795</v>
      </c>
      <c r="K159" s="31"/>
      <c r="L159" s="31"/>
      <c r="M159" s="31"/>
      <c r="N159" s="31"/>
      <c r="O159" s="431"/>
      <c r="P159" s="431"/>
      <c r="Q159" s="5"/>
      <c r="R159" s="5"/>
      <c r="S159" s="5"/>
      <c r="T159" s="5"/>
      <c r="U159" s="5"/>
      <c r="V159" s="5"/>
      <c r="W159" s="5"/>
      <c r="X159" s="5"/>
      <c r="Y159" s="5"/>
      <c r="Z159" s="5"/>
    </row>
    <row r="160" spans="1:26" ht="15" customHeight="1">
      <c r="A160" s="1"/>
      <c r="B160" s="1"/>
      <c r="C160" s="31"/>
      <c r="D160" s="31"/>
      <c r="E160" s="31"/>
      <c r="F160" s="1"/>
      <c r="G160" s="1"/>
      <c r="H160" s="31"/>
      <c r="I160" s="83"/>
      <c r="J160" s="31" t="str">
        <f>PENDIDIKAN!F9</f>
        <v>Fakultas Matematika dan Ilmu Pengetahuan Alam Universitas Andalas</v>
      </c>
      <c r="K160" s="31"/>
      <c r="L160" s="31"/>
      <c r="M160" s="31"/>
      <c r="N160" s="31"/>
      <c r="O160" s="6"/>
      <c r="P160" s="6"/>
      <c r="Q160" s="5"/>
      <c r="R160" s="5"/>
      <c r="S160" s="5"/>
      <c r="T160" s="5"/>
      <c r="U160" s="5"/>
      <c r="V160" s="5"/>
      <c r="W160" s="5"/>
      <c r="X160" s="5"/>
      <c r="Y160" s="5"/>
      <c r="Z160" s="5"/>
    </row>
    <row r="161" spans="1:26" ht="15" customHeight="1">
      <c r="A161" s="1"/>
      <c r="B161" s="1"/>
      <c r="C161" s="31"/>
      <c r="D161" s="31"/>
      <c r="E161" s="31"/>
      <c r="F161" s="1"/>
      <c r="G161" s="1"/>
      <c r="H161" s="31"/>
      <c r="I161" s="83"/>
      <c r="J161" s="31"/>
      <c r="K161" s="31"/>
      <c r="L161" s="31"/>
      <c r="M161" s="31"/>
      <c r="N161" s="31"/>
      <c r="O161" s="6"/>
      <c r="P161" s="6"/>
      <c r="Q161" s="5"/>
      <c r="R161" s="5"/>
      <c r="S161" s="5"/>
      <c r="T161" s="5"/>
      <c r="U161" s="5"/>
      <c r="V161" s="5"/>
      <c r="W161" s="5"/>
      <c r="X161" s="5"/>
      <c r="Y161" s="5"/>
      <c r="Z161" s="5"/>
    </row>
    <row r="162" spans="1:26" ht="15" customHeight="1">
      <c r="A162" s="1"/>
      <c r="B162" s="1"/>
      <c r="C162" s="31"/>
      <c r="D162" s="31"/>
      <c r="E162" s="31"/>
      <c r="F162" s="1"/>
      <c r="G162" s="1"/>
      <c r="H162" s="31"/>
      <c r="I162" s="83"/>
      <c r="J162" s="31"/>
      <c r="K162" s="31"/>
      <c r="L162" s="31"/>
      <c r="M162" s="31"/>
      <c r="N162" s="31"/>
      <c r="O162" s="6"/>
      <c r="P162" s="6"/>
      <c r="Q162" s="5"/>
      <c r="R162" s="5"/>
      <c r="S162" s="5"/>
      <c r="T162" s="5"/>
      <c r="U162" s="5"/>
      <c r="V162" s="5"/>
      <c r="W162" s="5"/>
      <c r="X162" s="5"/>
      <c r="Y162" s="5"/>
      <c r="Z162" s="5"/>
    </row>
    <row r="163" spans="1:26" ht="15" customHeight="1">
      <c r="A163" s="1"/>
      <c r="B163" s="1"/>
      <c r="C163" s="31"/>
      <c r="D163" s="31"/>
      <c r="E163" s="31"/>
      <c r="F163" s="1"/>
      <c r="G163" s="1"/>
      <c r="H163" s="31"/>
      <c r="I163" s="83"/>
      <c r="J163" s="31"/>
      <c r="K163" s="31"/>
      <c r="L163" s="31"/>
      <c r="M163" s="31"/>
      <c r="N163" s="31"/>
      <c r="O163" s="6"/>
      <c r="P163" s="6"/>
      <c r="Q163" s="5"/>
      <c r="R163" s="5"/>
      <c r="S163" s="5"/>
      <c r="T163" s="5"/>
      <c r="U163" s="5"/>
      <c r="V163" s="5"/>
      <c r="W163" s="5"/>
      <c r="X163" s="5"/>
      <c r="Y163" s="5"/>
      <c r="Z163" s="5"/>
    </row>
    <row r="164" spans="1:26" ht="15" customHeight="1">
      <c r="A164" s="1"/>
      <c r="B164" s="1"/>
      <c r="C164" s="31"/>
      <c r="D164" s="31"/>
      <c r="E164" s="31"/>
      <c r="F164" s="1"/>
      <c r="G164" s="1"/>
      <c r="H164" s="31"/>
      <c r="I164" s="83"/>
      <c r="J164" s="6" t="s">
        <v>368</v>
      </c>
      <c r="K164" s="31"/>
      <c r="L164" s="31"/>
      <c r="M164" s="31"/>
      <c r="N164" s="31"/>
      <c r="O164" s="6"/>
      <c r="P164" s="6"/>
      <c r="Q164" s="5"/>
      <c r="R164" s="5"/>
      <c r="S164" s="5"/>
      <c r="T164" s="5"/>
      <c r="U164" s="5"/>
      <c r="V164" s="5"/>
      <c r="W164" s="5"/>
      <c r="X164" s="5"/>
      <c r="Y164" s="5"/>
      <c r="Z164" s="5"/>
    </row>
    <row r="165" spans="1:26" ht="15" customHeight="1">
      <c r="A165" s="1"/>
      <c r="B165" s="1"/>
      <c r="C165" s="31"/>
      <c r="D165" s="31"/>
      <c r="E165" s="31"/>
      <c r="F165" s="1"/>
      <c r="G165" s="1"/>
      <c r="H165" s="31"/>
      <c r="I165" s="7"/>
      <c r="J165" s="31" t="s">
        <v>1796</v>
      </c>
      <c r="K165" s="31"/>
      <c r="L165" s="31"/>
      <c r="M165" s="31"/>
      <c r="N165" s="31"/>
      <c r="O165" s="6"/>
      <c r="P165" s="6"/>
      <c r="Q165" s="5"/>
      <c r="R165" s="5"/>
      <c r="S165" s="5"/>
      <c r="T165" s="5"/>
      <c r="U165" s="5"/>
      <c r="V165" s="5"/>
      <c r="W165" s="5"/>
      <c r="X165" s="5"/>
      <c r="Y165" s="5"/>
      <c r="Z165" s="5"/>
    </row>
    <row r="166" spans="1:26" ht="15" customHeight="1">
      <c r="A166" s="1"/>
      <c r="B166" s="1"/>
      <c r="C166" s="31"/>
      <c r="D166" s="31"/>
      <c r="E166" s="31"/>
      <c r="F166" s="1"/>
      <c r="G166" s="1"/>
      <c r="H166" s="31"/>
      <c r="I166" s="83"/>
      <c r="J166" s="31"/>
      <c r="K166" s="6"/>
      <c r="L166" s="6"/>
      <c r="M166" s="6"/>
      <c r="N166" s="6"/>
      <c r="O166" s="6"/>
      <c r="P166" s="6"/>
      <c r="Q166" s="5"/>
      <c r="R166" s="5"/>
      <c r="S166" s="5"/>
      <c r="T166" s="5"/>
      <c r="U166" s="5"/>
      <c r="V166" s="5"/>
      <c r="W166" s="5"/>
      <c r="X166" s="5"/>
      <c r="Y166" s="5"/>
      <c r="Z166" s="5"/>
    </row>
    <row r="167" spans="1:26" ht="15.75" customHeight="1">
      <c r="A167" s="5"/>
      <c r="B167" s="5"/>
      <c r="C167" s="5"/>
      <c r="D167" s="5"/>
      <c r="E167" s="1"/>
      <c r="F167" s="1"/>
      <c r="G167" s="1"/>
      <c r="H167" s="31"/>
      <c r="I167" s="1"/>
      <c r="J167" s="31"/>
      <c r="K167" s="31"/>
      <c r="L167" s="31"/>
      <c r="M167" s="31"/>
      <c r="N167" s="31"/>
      <c r="O167" s="36"/>
      <c r="P167" s="36"/>
      <c r="Q167" s="5"/>
      <c r="R167" s="5"/>
      <c r="S167" s="5"/>
      <c r="T167" s="5"/>
      <c r="U167" s="5"/>
      <c r="V167" s="5"/>
      <c r="W167" s="5"/>
      <c r="X167" s="5"/>
      <c r="Y167" s="5"/>
      <c r="Z167" s="5"/>
    </row>
    <row r="168" spans="1:26" ht="15.75" customHeight="1">
      <c r="A168" s="5"/>
      <c r="B168" s="5"/>
      <c r="C168" s="5"/>
      <c r="D168" s="5"/>
      <c r="E168" s="1"/>
      <c r="F168" s="1"/>
      <c r="G168" s="1"/>
      <c r="H168" s="31"/>
      <c r="I168" s="1"/>
      <c r="J168" s="31"/>
      <c r="K168" s="31"/>
      <c r="L168" s="31"/>
      <c r="M168" s="31"/>
      <c r="N168" s="31"/>
      <c r="O168" s="36"/>
      <c r="P168" s="36"/>
      <c r="Q168" s="5"/>
      <c r="R168" s="5"/>
      <c r="S168" s="5"/>
      <c r="T168" s="5"/>
      <c r="U168" s="5"/>
      <c r="V168" s="5"/>
      <c r="W168" s="5"/>
      <c r="X168" s="5"/>
      <c r="Y168" s="5"/>
      <c r="Z168" s="5"/>
    </row>
    <row r="169" spans="1:26" ht="15.75" customHeight="1">
      <c r="A169" s="5"/>
      <c r="B169" s="5"/>
      <c r="C169" s="5"/>
      <c r="D169" s="5"/>
      <c r="E169" s="1"/>
      <c r="F169" s="1"/>
      <c r="G169" s="1"/>
      <c r="H169" s="31"/>
      <c r="I169" s="1"/>
      <c r="J169" s="31"/>
      <c r="K169" s="31"/>
      <c r="L169" s="31"/>
      <c r="M169" s="31"/>
      <c r="N169" s="31"/>
      <c r="O169" s="36"/>
      <c r="P169" s="36"/>
      <c r="Q169" s="5"/>
      <c r="R169" s="5"/>
      <c r="S169" s="5"/>
      <c r="T169" s="5"/>
      <c r="U169" s="5"/>
      <c r="V169" s="5"/>
      <c r="W169" s="5"/>
      <c r="X169" s="5"/>
      <c r="Y169" s="5"/>
      <c r="Z169" s="5"/>
    </row>
    <row r="170" spans="1:26" ht="15" customHeight="1">
      <c r="A170" s="5"/>
      <c r="B170" s="5"/>
      <c r="C170" s="5"/>
      <c r="D170" s="5"/>
      <c r="E170" s="1"/>
      <c r="F170" s="1"/>
      <c r="G170" s="1"/>
      <c r="H170" s="31"/>
      <c r="I170" s="1"/>
      <c r="J170" s="31"/>
      <c r="K170" s="31"/>
      <c r="L170" s="31"/>
      <c r="M170" s="31"/>
      <c r="N170" s="31"/>
      <c r="O170" s="36"/>
      <c r="P170" s="36"/>
      <c r="Q170" s="5"/>
      <c r="R170" s="5"/>
      <c r="S170" s="5"/>
      <c r="T170" s="5"/>
      <c r="U170" s="5"/>
      <c r="V170" s="5"/>
      <c r="W170" s="5"/>
      <c r="X170" s="5"/>
      <c r="Y170" s="5"/>
      <c r="Z170" s="5"/>
    </row>
    <row r="171" spans="1:26" ht="15.75" customHeight="1">
      <c r="A171" s="5"/>
      <c r="B171" s="5"/>
      <c r="C171" s="5"/>
      <c r="D171" s="5"/>
      <c r="E171" s="1"/>
      <c r="F171" s="1"/>
      <c r="G171" s="1"/>
      <c r="H171" s="31"/>
      <c r="I171" s="1"/>
      <c r="J171" s="31"/>
      <c r="K171" s="31"/>
      <c r="L171" s="31"/>
      <c r="M171" s="31"/>
      <c r="N171" s="31"/>
      <c r="O171" s="36"/>
      <c r="P171" s="36"/>
      <c r="Q171" s="5"/>
      <c r="R171" s="5"/>
      <c r="S171" s="5"/>
      <c r="T171" s="5"/>
      <c r="U171" s="5"/>
      <c r="V171" s="5"/>
      <c r="W171" s="5"/>
      <c r="X171" s="5"/>
      <c r="Y171" s="5"/>
      <c r="Z171" s="5"/>
    </row>
    <row r="172" spans="1:26" ht="15.75" customHeight="1">
      <c r="A172" s="5"/>
      <c r="B172" s="5"/>
      <c r="C172" s="5"/>
      <c r="D172" s="5"/>
      <c r="E172" s="1"/>
      <c r="F172" s="1"/>
      <c r="G172" s="1"/>
      <c r="H172" s="31"/>
      <c r="I172" s="1"/>
      <c r="J172" s="31"/>
      <c r="K172" s="31"/>
      <c r="L172" s="31"/>
      <c r="M172" s="31"/>
      <c r="N172" s="31"/>
      <c r="O172" s="36"/>
      <c r="P172" s="36"/>
      <c r="Q172" s="5"/>
      <c r="R172" s="5"/>
      <c r="S172" s="5"/>
      <c r="T172" s="5"/>
      <c r="U172" s="5"/>
      <c r="V172" s="5"/>
      <c r="W172" s="5"/>
      <c r="X172" s="5"/>
      <c r="Y172" s="5"/>
      <c r="Z172" s="5"/>
    </row>
    <row r="173" spans="1:26" ht="15.75" customHeight="1">
      <c r="A173" s="5"/>
      <c r="B173" s="5"/>
      <c r="C173" s="5"/>
      <c r="D173" s="5"/>
      <c r="E173" s="1"/>
      <c r="F173" s="1"/>
      <c r="G173" s="1"/>
      <c r="H173" s="31"/>
      <c r="I173" s="1"/>
      <c r="J173" s="31"/>
      <c r="K173" s="31"/>
      <c r="L173" s="31"/>
      <c r="M173" s="31"/>
      <c r="N173" s="31"/>
      <c r="O173" s="36"/>
      <c r="P173" s="36"/>
      <c r="Q173" s="5"/>
      <c r="R173" s="5"/>
      <c r="S173" s="5"/>
      <c r="T173" s="5"/>
      <c r="U173" s="5"/>
      <c r="V173" s="5"/>
      <c r="W173" s="5"/>
      <c r="X173" s="5"/>
      <c r="Y173" s="5"/>
      <c r="Z173" s="5"/>
    </row>
    <row r="174" spans="1:26" ht="15.75" customHeight="1">
      <c r="A174" s="5"/>
      <c r="B174" s="5"/>
      <c r="C174" s="5"/>
      <c r="D174" s="5"/>
      <c r="E174" s="1"/>
      <c r="F174" s="1"/>
      <c r="G174" s="1"/>
      <c r="H174" s="31"/>
      <c r="I174" s="1"/>
      <c r="J174" s="31"/>
      <c r="K174" s="31"/>
      <c r="L174" s="31"/>
      <c r="M174" s="31"/>
      <c r="N174" s="31"/>
      <c r="O174" s="36"/>
      <c r="P174" s="36"/>
      <c r="Q174" s="5"/>
      <c r="R174" s="5"/>
      <c r="S174" s="5"/>
      <c r="T174" s="5"/>
      <c r="U174" s="5"/>
      <c r="V174" s="5"/>
      <c r="W174" s="5"/>
      <c r="X174" s="5"/>
      <c r="Y174" s="5"/>
      <c r="Z174" s="5"/>
    </row>
    <row r="175" spans="1:26" ht="15.75" customHeight="1">
      <c r="A175" s="5"/>
      <c r="B175" s="5"/>
      <c r="C175" s="5"/>
      <c r="D175" s="5"/>
      <c r="E175" s="1"/>
      <c r="F175" s="1"/>
      <c r="G175" s="1"/>
      <c r="H175" s="31"/>
      <c r="I175" s="1"/>
      <c r="J175" s="31"/>
      <c r="K175" s="31"/>
      <c r="L175" s="31"/>
      <c r="M175" s="31"/>
      <c r="N175" s="31"/>
      <c r="O175" s="36"/>
      <c r="P175" s="36"/>
      <c r="Q175" s="5"/>
      <c r="R175" s="5"/>
      <c r="S175" s="5"/>
      <c r="T175" s="5"/>
      <c r="U175" s="5"/>
      <c r="V175" s="5"/>
      <c r="W175" s="5"/>
      <c r="X175" s="5"/>
      <c r="Y175" s="5"/>
      <c r="Z175" s="5"/>
    </row>
    <row r="176" spans="1:26" ht="15.75" customHeight="1">
      <c r="A176" s="5"/>
      <c r="B176" s="5"/>
      <c r="C176" s="5"/>
      <c r="D176" s="5"/>
      <c r="E176" s="1"/>
      <c r="F176" s="1"/>
      <c r="G176" s="1"/>
      <c r="H176" s="31"/>
      <c r="I176" s="1"/>
      <c r="J176" s="31"/>
      <c r="K176" s="31"/>
      <c r="L176" s="31"/>
      <c r="M176" s="31"/>
      <c r="N176" s="31"/>
      <c r="O176" s="36"/>
      <c r="P176" s="36"/>
      <c r="Q176" s="5"/>
      <c r="R176" s="5"/>
      <c r="S176" s="5"/>
      <c r="T176" s="5"/>
      <c r="U176" s="5"/>
      <c r="V176" s="5"/>
      <c r="W176" s="5"/>
      <c r="X176" s="5"/>
      <c r="Y176" s="5"/>
      <c r="Z176" s="5"/>
    </row>
    <row r="177" spans="1:26" ht="15.75" customHeight="1">
      <c r="A177" s="5"/>
      <c r="B177" s="5"/>
      <c r="C177" s="5"/>
      <c r="D177" s="5"/>
      <c r="E177" s="1"/>
      <c r="F177" s="1"/>
      <c r="G177" s="1"/>
      <c r="H177" s="31"/>
      <c r="I177" s="1"/>
      <c r="J177" s="31"/>
      <c r="K177" s="31"/>
      <c r="L177" s="31"/>
      <c r="M177" s="31"/>
      <c r="N177" s="31"/>
      <c r="O177" s="36"/>
      <c r="P177" s="36"/>
      <c r="Q177" s="5"/>
      <c r="R177" s="5"/>
      <c r="S177" s="5"/>
      <c r="T177" s="5"/>
      <c r="U177" s="5"/>
      <c r="V177" s="5"/>
      <c r="W177" s="5"/>
      <c r="X177" s="5"/>
      <c r="Y177" s="5"/>
      <c r="Z177" s="5"/>
    </row>
    <row r="178" spans="1:26" ht="15.75" customHeight="1">
      <c r="A178" s="5"/>
      <c r="B178" s="5"/>
      <c r="C178" s="5"/>
      <c r="D178" s="5"/>
      <c r="E178" s="1"/>
      <c r="F178" s="1"/>
      <c r="G178" s="1"/>
      <c r="H178" s="31"/>
      <c r="I178" s="1"/>
      <c r="J178" s="31"/>
      <c r="K178" s="31"/>
      <c r="L178" s="31"/>
      <c r="M178" s="31"/>
      <c r="N178" s="31"/>
      <c r="O178" s="36"/>
      <c r="P178" s="36"/>
      <c r="Q178" s="5"/>
      <c r="R178" s="5"/>
      <c r="S178" s="5"/>
      <c r="T178" s="5"/>
      <c r="U178" s="5"/>
      <c r="V178" s="5"/>
      <c r="W178" s="5"/>
      <c r="X178" s="5"/>
      <c r="Y178" s="5"/>
      <c r="Z178" s="5"/>
    </row>
    <row r="179" spans="1:26" ht="15.75" customHeight="1">
      <c r="A179" s="5"/>
      <c r="B179" s="5"/>
      <c r="C179" s="5"/>
      <c r="D179" s="5"/>
      <c r="E179" s="1"/>
      <c r="F179" s="1"/>
      <c r="G179" s="1"/>
      <c r="H179" s="31"/>
      <c r="I179" s="1"/>
      <c r="J179" s="31"/>
      <c r="K179" s="31"/>
      <c r="L179" s="31"/>
      <c r="M179" s="31"/>
      <c r="N179" s="31"/>
      <c r="O179" s="36"/>
      <c r="P179" s="36"/>
      <c r="Q179" s="5"/>
      <c r="R179" s="5"/>
      <c r="S179" s="5"/>
      <c r="T179" s="5"/>
      <c r="U179" s="5"/>
      <c r="V179" s="5"/>
      <c r="W179" s="5"/>
      <c r="X179" s="5"/>
      <c r="Y179" s="5"/>
      <c r="Z179" s="5"/>
    </row>
    <row r="180" spans="1:26" ht="15.75" customHeight="1">
      <c r="A180" s="5"/>
      <c r="B180" s="5"/>
      <c r="C180" s="5"/>
      <c r="D180" s="5"/>
      <c r="E180" s="1"/>
      <c r="F180" s="1"/>
      <c r="G180" s="1"/>
      <c r="H180" s="31"/>
      <c r="I180" s="1"/>
      <c r="J180" s="31"/>
      <c r="K180" s="31"/>
      <c r="L180" s="31"/>
      <c r="M180" s="31"/>
      <c r="N180" s="31"/>
      <c r="O180" s="36"/>
      <c r="P180" s="36"/>
      <c r="Q180" s="5"/>
      <c r="R180" s="5"/>
      <c r="S180" s="5"/>
      <c r="T180" s="5"/>
      <c r="U180" s="5"/>
      <c r="V180" s="5"/>
      <c r="W180" s="5"/>
      <c r="X180" s="5"/>
      <c r="Y180" s="5"/>
      <c r="Z180" s="5"/>
    </row>
    <row r="181" spans="1:26" ht="15.75" customHeight="1">
      <c r="A181" s="5"/>
      <c r="B181" s="5"/>
      <c r="C181" s="5"/>
      <c r="D181" s="5"/>
      <c r="E181" s="1"/>
      <c r="F181" s="1"/>
      <c r="G181" s="1"/>
      <c r="H181" s="31"/>
      <c r="I181" s="1"/>
      <c r="J181" s="31"/>
      <c r="K181" s="31"/>
      <c r="L181" s="31"/>
      <c r="M181" s="31"/>
      <c r="N181" s="31"/>
      <c r="O181" s="36"/>
      <c r="P181" s="36"/>
      <c r="Q181" s="5"/>
      <c r="R181" s="5"/>
      <c r="S181" s="5"/>
      <c r="T181" s="5"/>
      <c r="U181" s="5"/>
      <c r="V181" s="5"/>
      <c r="W181" s="5"/>
      <c r="X181" s="5"/>
      <c r="Y181" s="5"/>
      <c r="Z181" s="5"/>
    </row>
    <row r="182" spans="1:26" ht="15.75" customHeight="1">
      <c r="A182" s="5"/>
      <c r="B182" s="5"/>
      <c r="C182" s="5"/>
      <c r="D182" s="5"/>
      <c r="E182" s="1"/>
      <c r="F182" s="1"/>
      <c r="G182" s="1"/>
      <c r="H182" s="31"/>
      <c r="I182" s="1"/>
      <c r="J182" s="31"/>
      <c r="K182" s="31"/>
      <c r="L182" s="31"/>
      <c r="M182" s="31"/>
      <c r="N182" s="31"/>
      <c r="O182" s="36"/>
      <c r="P182" s="36"/>
      <c r="Q182" s="5"/>
      <c r="R182" s="5"/>
      <c r="S182" s="5"/>
      <c r="T182" s="5"/>
      <c r="U182" s="5"/>
      <c r="V182" s="5"/>
      <c r="W182" s="5"/>
      <c r="X182" s="5"/>
      <c r="Y182" s="5"/>
      <c r="Z182" s="5"/>
    </row>
    <row r="183" spans="1:26" ht="15.75" customHeight="1">
      <c r="A183" s="5"/>
      <c r="B183" s="5"/>
      <c r="C183" s="5"/>
      <c r="D183" s="5"/>
      <c r="E183" s="1"/>
      <c r="F183" s="1"/>
      <c r="G183" s="1"/>
      <c r="H183" s="31"/>
      <c r="I183" s="1"/>
      <c r="J183" s="31"/>
      <c r="K183" s="31"/>
      <c r="L183" s="31"/>
      <c r="M183" s="31"/>
      <c r="N183" s="31"/>
      <c r="O183" s="36"/>
      <c r="P183" s="36"/>
      <c r="Q183" s="5"/>
      <c r="R183" s="5"/>
      <c r="S183" s="5"/>
      <c r="T183" s="5"/>
      <c r="U183" s="5"/>
      <c r="V183" s="5"/>
      <c r="W183" s="5"/>
      <c r="X183" s="5"/>
      <c r="Y183" s="5"/>
      <c r="Z183" s="5"/>
    </row>
    <row r="184" spans="1:26" ht="15.75" customHeight="1">
      <c r="A184" s="5"/>
      <c r="B184" s="5"/>
      <c r="C184" s="5"/>
      <c r="D184" s="5"/>
      <c r="E184" s="1"/>
      <c r="F184" s="1"/>
      <c r="G184" s="1"/>
      <c r="H184" s="31"/>
      <c r="I184" s="1"/>
      <c r="J184" s="31"/>
      <c r="K184" s="31"/>
      <c r="L184" s="31"/>
      <c r="M184" s="31"/>
      <c r="N184" s="31"/>
      <c r="O184" s="36"/>
      <c r="P184" s="36"/>
      <c r="Q184" s="5"/>
      <c r="R184" s="5"/>
      <c r="S184" s="5"/>
      <c r="T184" s="5"/>
      <c r="U184" s="5"/>
      <c r="V184" s="5"/>
      <c r="W184" s="5"/>
      <c r="X184" s="5"/>
      <c r="Y184" s="5"/>
      <c r="Z184" s="5"/>
    </row>
    <row r="185" spans="1:26" ht="15.75" customHeight="1">
      <c r="A185" s="5"/>
      <c r="B185" s="5"/>
      <c r="C185" s="5"/>
      <c r="D185" s="5"/>
      <c r="E185" s="1"/>
      <c r="F185" s="1"/>
      <c r="G185" s="1"/>
      <c r="H185" s="31"/>
      <c r="I185" s="1"/>
      <c r="J185" s="31"/>
      <c r="K185" s="31"/>
      <c r="L185" s="31"/>
      <c r="M185" s="31"/>
      <c r="N185" s="31"/>
      <c r="O185" s="36"/>
      <c r="P185" s="36"/>
      <c r="Q185" s="5"/>
      <c r="R185" s="5"/>
      <c r="S185" s="5"/>
      <c r="T185" s="5"/>
      <c r="U185" s="5"/>
      <c r="V185" s="5"/>
      <c r="W185" s="5"/>
      <c r="X185" s="5"/>
      <c r="Y185" s="5"/>
      <c r="Z185" s="5"/>
    </row>
    <row r="186" spans="1:26" ht="15.75" customHeight="1">
      <c r="A186" s="5"/>
      <c r="B186" s="5"/>
      <c r="C186" s="5"/>
      <c r="D186" s="5"/>
      <c r="E186" s="1"/>
      <c r="F186" s="1"/>
      <c r="G186" s="1"/>
      <c r="H186" s="31"/>
      <c r="I186" s="1"/>
      <c r="J186" s="31"/>
      <c r="K186" s="31"/>
      <c r="L186" s="31"/>
      <c r="M186" s="31"/>
      <c r="N186" s="31"/>
      <c r="O186" s="36"/>
      <c r="P186" s="36"/>
      <c r="Q186" s="5"/>
      <c r="R186" s="5"/>
      <c r="S186" s="5"/>
      <c r="T186" s="5"/>
      <c r="U186" s="5"/>
      <c r="V186" s="5"/>
      <c r="W186" s="5"/>
      <c r="X186" s="5"/>
      <c r="Y186" s="5"/>
      <c r="Z186" s="5"/>
    </row>
    <row r="187" spans="1:26" ht="15.75" customHeight="1">
      <c r="A187" s="5"/>
      <c r="B187" s="5"/>
      <c r="C187" s="5"/>
      <c r="D187" s="5"/>
      <c r="E187" s="1"/>
      <c r="F187" s="1"/>
      <c r="G187" s="1"/>
      <c r="H187" s="31"/>
      <c r="I187" s="1"/>
      <c r="J187" s="31"/>
      <c r="K187" s="31"/>
      <c r="L187" s="31"/>
      <c r="M187" s="31"/>
      <c r="N187" s="31"/>
      <c r="O187" s="36"/>
      <c r="P187" s="36"/>
      <c r="Q187" s="5"/>
      <c r="R187" s="5"/>
      <c r="S187" s="5"/>
      <c r="T187" s="5"/>
      <c r="U187" s="5"/>
      <c r="V187" s="5"/>
      <c r="W187" s="5"/>
      <c r="X187" s="5"/>
      <c r="Y187" s="5"/>
      <c r="Z187" s="5"/>
    </row>
    <row r="188" spans="1:26" ht="15.75" customHeight="1">
      <c r="A188" s="5"/>
      <c r="B188" s="5"/>
      <c r="C188" s="5"/>
      <c r="D188" s="5"/>
      <c r="E188" s="1"/>
      <c r="F188" s="1"/>
      <c r="G188" s="1"/>
      <c r="H188" s="31"/>
      <c r="I188" s="1"/>
      <c r="J188" s="31"/>
      <c r="K188" s="31"/>
      <c r="L188" s="31"/>
      <c r="M188" s="31"/>
      <c r="N188" s="31"/>
      <c r="O188" s="36"/>
      <c r="P188" s="36"/>
      <c r="Q188" s="5"/>
      <c r="R188" s="5"/>
      <c r="S188" s="5"/>
      <c r="T188" s="5"/>
      <c r="U188" s="5"/>
      <c r="V188" s="5"/>
      <c r="W188" s="5"/>
      <c r="X188" s="5"/>
      <c r="Y188" s="5"/>
      <c r="Z188" s="5"/>
    </row>
    <row r="189" spans="1:26" ht="15.75" customHeight="1">
      <c r="A189" s="5"/>
      <c r="B189" s="5"/>
      <c r="C189" s="5"/>
      <c r="D189" s="5"/>
      <c r="E189" s="1"/>
      <c r="F189" s="1"/>
      <c r="G189" s="1"/>
      <c r="H189" s="31"/>
      <c r="I189" s="1"/>
      <c r="J189" s="31"/>
      <c r="K189" s="31"/>
      <c r="L189" s="31"/>
      <c r="M189" s="31"/>
      <c r="N189" s="31"/>
      <c r="O189" s="36"/>
      <c r="P189" s="36"/>
      <c r="Q189" s="5"/>
      <c r="R189" s="5"/>
      <c r="S189" s="5"/>
      <c r="T189" s="5"/>
      <c r="U189" s="5"/>
      <c r="V189" s="5"/>
      <c r="W189" s="5"/>
      <c r="X189" s="5"/>
      <c r="Y189" s="5"/>
      <c r="Z189" s="5"/>
    </row>
    <row r="190" spans="1:26" ht="15.75" customHeight="1">
      <c r="A190" s="5"/>
      <c r="B190" s="5"/>
      <c r="C190" s="5"/>
      <c r="D190" s="5"/>
      <c r="E190" s="1"/>
      <c r="F190" s="1"/>
      <c r="G190" s="1"/>
      <c r="H190" s="31"/>
      <c r="I190" s="1"/>
      <c r="J190" s="31"/>
      <c r="K190" s="31"/>
      <c r="L190" s="31"/>
      <c r="M190" s="31"/>
      <c r="N190" s="31"/>
      <c r="O190" s="36"/>
      <c r="P190" s="36"/>
      <c r="Q190" s="5"/>
      <c r="R190" s="5"/>
      <c r="S190" s="5"/>
      <c r="T190" s="5"/>
      <c r="U190" s="5"/>
      <c r="V190" s="5"/>
      <c r="W190" s="5"/>
      <c r="X190" s="5"/>
      <c r="Y190" s="5"/>
      <c r="Z190" s="5"/>
    </row>
    <row r="191" spans="1:26" ht="15.75" customHeight="1">
      <c r="A191" s="5"/>
      <c r="B191" s="5"/>
      <c r="C191" s="5"/>
      <c r="D191" s="5"/>
      <c r="E191" s="1"/>
      <c r="F191" s="1"/>
      <c r="G191" s="1"/>
      <c r="H191" s="31"/>
      <c r="I191" s="1"/>
      <c r="J191" s="31"/>
      <c r="K191" s="31"/>
      <c r="L191" s="31"/>
      <c r="M191" s="31"/>
      <c r="N191" s="31"/>
      <c r="O191" s="36"/>
      <c r="P191" s="36"/>
      <c r="Q191" s="5"/>
      <c r="R191" s="5"/>
      <c r="S191" s="5"/>
      <c r="T191" s="5"/>
      <c r="U191" s="5"/>
      <c r="V191" s="5"/>
      <c r="W191" s="5"/>
      <c r="X191" s="5"/>
      <c r="Y191" s="5"/>
      <c r="Z191" s="5"/>
    </row>
    <row r="192" spans="1:26" ht="15.75" customHeight="1">
      <c r="A192" s="5"/>
      <c r="B192" s="5"/>
      <c r="C192" s="5"/>
      <c r="D192" s="5"/>
      <c r="E192" s="1"/>
      <c r="F192" s="1"/>
      <c r="G192" s="1"/>
      <c r="H192" s="31"/>
      <c r="I192" s="1"/>
      <c r="J192" s="31"/>
      <c r="K192" s="31"/>
      <c r="L192" s="31"/>
      <c r="M192" s="31"/>
      <c r="N192" s="31"/>
      <c r="O192" s="36"/>
      <c r="P192" s="36"/>
      <c r="Q192" s="5"/>
      <c r="R192" s="5"/>
      <c r="S192" s="5"/>
      <c r="T192" s="5"/>
      <c r="U192" s="5"/>
      <c r="V192" s="5"/>
      <c r="W192" s="5"/>
      <c r="X192" s="5"/>
      <c r="Y192" s="5"/>
      <c r="Z192" s="5"/>
    </row>
    <row r="193" spans="1:26" ht="15.75" customHeight="1">
      <c r="A193" s="5"/>
      <c r="B193" s="5"/>
      <c r="C193" s="5"/>
      <c r="D193" s="5"/>
      <c r="E193" s="1"/>
      <c r="F193" s="1"/>
      <c r="G193" s="1"/>
      <c r="H193" s="31"/>
      <c r="I193" s="1"/>
      <c r="J193" s="31"/>
      <c r="K193" s="31"/>
      <c r="L193" s="31"/>
      <c r="M193" s="31"/>
      <c r="N193" s="31"/>
      <c r="O193" s="36"/>
      <c r="P193" s="36"/>
      <c r="Q193" s="5"/>
      <c r="R193" s="5"/>
      <c r="S193" s="5"/>
      <c r="T193" s="5"/>
      <c r="U193" s="5"/>
      <c r="V193" s="5"/>
      <c r="W193" s="5"/>
      <c r="X193" s="5"/>
      <c r="Y193" s="5"/>
      <c r="Z193" s="5"/>
    </row>
    <row r="194" spans="1:26" ht="15.75" customHeight="1">
      <c r="A194" s="5"/>
      <c r="B194" s="5"/>
      <c r="C194" s="5"/>
      <c r="D194" s="5"/>
      <c r="E194" s="1"/>
      <c r="F194" s="1"/>
      <c r="G194" s="1"/>
      <c r="H194" s="31"/>
      <c r="I194" s="1"/>
      <c r="J194" s="31"/>
      <c r="K194" s="31"/>
      <c r="L194" s="31"/>
      <c r="M194" s="31"/>
      <c r="N194" s="31"/>
      <c r="O194" s="36"/>
      <c r="P194" s="36"/>
      <c r="Q194" s="5"/>
      <c r="R194" s="5"/>
      <c r="S194" s="5"/>
      <c r="T194" s="5"/>
      <c r="U194" s="5"/>
      <c r="V194" s="5"/>
      <c r="W194" s="5"/>
      <c r="X194" s="5"/>
      <c r="Y194" s="5"/>
      <c r="Z194" s="5"/>
    </row>
    <row r="195" spans="1:26" ht="15.75" customHeight="1">
      <c r="A195" s="5"/>
      <c r="B195" s="5"/>
      <c r="C195" s="5"/>
      <c r="D195" s="5"/>
      <c r="E195" s="1"/>
      <c r="F195" s="1"/>
      <c r="G195" s="1"/>
      <c r="H195" s="31"/>
      <c r="I195" s="1"/>
      <c r="J195" s="31"/>
      <c r="K195" s="31"/>
      <c r="L195" s="31"/>
      <c r="M195" s="31"/>
      <c r="N195" s="31"/>
      <c r="O195" s="36"/>
      <c r="P195" s="36"/>
      <c r="Q195" s="5"/>
      <c r="R195" s="5"/>
      <c r="S195" s="5"/>
      <c r="T195" s="5"/>
      <c r="U195" s="5"/>
      <c r="V195" s="5"/>
      <c r="W195" s="5"/>
      <c r="X195" s="5"/>
      <c r="Y195" s="5"/>
      <c r="Z195" s="5"/>
    </row>
    <row r="196" spans="1:26" ht="15.75" customHeight="1">
      <c r="A196" s="5"/>
      <c r="B196" s="5"/>
      <c r="C196" s="5"/>
      <c r="D196" s="5"/>
      <c r="E196" s="1"/>
      <c r="F196" s="1"/>
      <c r="G196" s="1"/>
      <c r="H196" s="31"/>
      <c r="I196" s="1"/>
      <c r="J196" s="31"/>
      <c r="K196" s="31"/>
      <c r="L196" s="31"/>
      <c r="M196" s="31"/>
      <c r="N196" s="31"/>
      <c r="O196" s="36"/>
      <c r="P196" s="36"/>
      <c r="Q196" s="5"/>
      <c r="R196" s="5"/>
      <c r="S196" s="5"/>
      <c r="T196" s="5"/>
      <c r="U196" s="5"/>
      <c r="V196" s="5"/>
      <c r="W196" s="5"/>
      <c r="X196" s="5"/>
      <c r="Y196" s="5"/>
      <c r="Z196" s="5"/>
    </row>
    <row r="197" spans="1:26" ht="15.75" customHeight="1">
      <c r="A197" s="5"/>
      <c r="B197" s="5"/>
      <c r="C197" s="5"/>
      <c r="D197" s="5"/>
      <c r="E197" s="1"/>
      <c r="F197" s="1"/>
      <c r="G197" s="1"/>
      <c r="H197" s="31"/>
      <c r="I197" s="1"/>
      <c r="J197" s="31"/>
      <c r="K197" s="31"/>
      <c r="L197" s="31"/>
      <c r="M197" s="31"/>
      <c r="N197" s="31"/>
      <c r="O197" s="36"/>
      <c r="P197" s="36"/>
      <c r="Q197" s="5"/>
      <c r="R197" s="5"/>
      <c r="S197" s="5"/>
      <c r="T197" s="5"/>
      <c r="U197" s="5"/>
      <c r="V197" s="5"/>
      <c r="W197" s="5"/>
      <c r="X197" s="5"/>
      <c r="Y197" s="5"/>
      <c r="Z197" s="5"/>
    </row>
    <row r="198" spans="1:26" ht="15.75" customHeight="1">
      <c r="A198" s="5"/>
      <c r="B198" s="5"/>
      <c r="C198" s="5"/>
      <c r="D198" s="5"/>
      <c r="E198" s="1"/>
      <c r="F198" s="1"/>
      <c r="G198" s="1"/>
      <c r="H198" s="31"/>
      <c r="I198" s="1"/>
      <c r="J198" s="31"/>
      <c r="K198" s="31"/>
      <c r="L198" s="31"/>
      <c r="M198" s="31"/>
      <c r="N198" s="31"/>
      <c r="O198" s="36"/>
      <c r="P198" s="36"/>
      <c r="Q198" s="5"/>
      <c r="R198" s="5"/>
      <c r="S198" s="5"/>
      <c r="T198" s="5"/>
      <c r="U198" s="5"/>
      <c r="V198" s="5"/>
      <c r="W198" s="5"/>
      <c r="X198" s="5"/>
      <c r="Y198" s="5"/>
      <c r="Z198" s="5"/>
    </row>
    <row r="199" spans="1:26" ht="15.75" customHeight="1">
      <c r="A199" s="5"/>
      <c r="B199" s="5"/>
      <c r="C199" s="5"/>
      <c r="D199" s="5"/>
      <c r="E199" s="1"/>
      <c r="F199" s="1"/>
      <c r="G199" s="1"/>
      <c r="H199" s="31"/>
      <c r="I199" s="1"/>
      <c r="J199" s="31"/>
      <c r="K199" s="31"/>
      <c r="L199" s="31"/>
      <c r="M199" s="31"/>
      <c r="N199" s="31"/>
      <c r="O199" s="36"/>
      <c r="P199" s="36"/>
      <c r="Q199" s="5"/>
      <c r="R199" s="5"/>
      <c r="S199" s="5"/>
      <c r="T199" s="5"/>
      <c r="U199" s="5"/>
      <c r="V199" s="5"/>
      <c r="W199" s="5"/>
      <c r="X199" s="5"/>
      <c r="Y199" s="5"/>
      <c r="Z199" s="5"/>
    </row>
    <row r="200" spans="1:26" ht="15.75" customHeight="1">
      <c r="A200" s="5"/>
      <c r="B200" s="5"/>
      <c r="C200" s="5"/>
      <c r="D200" s="5"/>
      <c r="E200" s="1"/>
      <c r="F200" s="1"/>
      <c r="G200" s="1"/>
      <c r="H200" s="31"/>
      <c r="I200" s="1"/>
      <c r="J200" s="31"/>
      <c r="K200" s="31"/>
      <c r="L200" s="31"/>
      <c r="M200" s="31"/>
      <c r="N200" s="31"/>
      <c r="O200" s="36"/>
      <c r="P200" s="36"/>
      <c r="Q200" s="5"/>
      <c r="R200" s="5"/>
      <c r="S200" s="5"/>
      <c r="T200" s="5"/>
      <c r="U200" s="5"/>
      <c r="V200" s="5"/>
      <c r="W200" s="5"/>
      <c r="X200" s="5"/>
      <c r="Y200" s="5"/>
      <c r="Z200" s="5"/>
    </row>
    <row r="201" spans="1:26" ht="15.75" customHeight="1">
      <c r="A201" s="5"/>
      <c r="B201" s="5"/>
      <c r="C201" s="5"/>
      <c r="D201" s="5"/>
      <c r="E201" s="1"/>
      <c r="F201" s="1"/>
      <c r="G201" s="1"/>
      <c r="H201" s="31"/>
      <c r="I201" s="1"/>
      <c r="J201" s="31"/>
      <c r="K201" s="31"/>
      <c r="L201" s="31"/>
      <c r="M201" s="31"/>
      <c r="N201" s="31"/>
      <c r="O201" s="36"/>
      <c r="P201" s="36"/>
      <c r="Q201" s="5"/>
      <c r="R201" s="5"/>
      <c r="S201" s="5"/>
      <c r="T201" s="5"/>
      <c r="U201" s="5"/>
      <c r="V201" s="5"/>
      <c r="W201" s="5"/>
      <c r="X201" s="5"/>
      <c r="Y201" s="5"/>
      <c r="Z201" s="5"/>
    </row>
    <row r="202" spans="1:26" ht="15.75" customHeight="1">
      <c r="A202" s="5"/>
      <c r="B202" s="5"/>
      <c r="C202" s="5"/>
      <c r="D202" s="5"/>
      <c r="E202" s="1"/>
      <c r="F202" s="1"/>
      <c r="G202" s="1"/>
      <c r="H202" s="31"/>
      <c r="I202" s="1"/>
      <c r="J202" s="31"/>
      <c r="K202" s="31"/>
      <c r="L202" s="31"/>
      <c r="M202" s="31"/>
      <c r="N202" s="31"/>
      <c r="O202" s="36"/>
      <c r="P202" s="36"/>
      <c r="Q202" s="5"/>
      <c r="R202" s="5"/>
      <c r="S202" s="5"/>
      <c r="T202" s="5"/>
      <c r="U202" s="5"/>
      <c r="V202" s="5"/>
      <c r="W202" s="5"/>
      <c r="X202" s="5"/>
      <c r="Y202" s="5"/>
      <c r="Z202" s="5"/>
    </row>
    <row r="203" spans="1:26" ht="15.75" customHeight="1">
      <c r="A203" s="5"/>
      <c r="B203" s="5"/>
      <c r="C203" s="5"/>
      <c r="D203" s="5"/>
      <c r="E203" s="1"/>
      <c r="F203" s="1"/>
      <c r="G203" s="1"/>
      <c r="H203" s="31"/>
      <c r="I203" s="1"/>
      <c r="J203" s="31"/>
      <c r="K203" s="31"/>
      <c r="L203" s="31"/>
      <c r="M203" s="31"/>
      <c r="N203" s="31"/>
      <c r="O203" s="36"/>
      <c r="P203" s="36"/>
      <c r="Q203" s="5"/>
      <c r="R203" s="5"/>
      <c r="S203" s="5"/>
      <c r="T203" s="5"/>
      <c r="U203" s="5"/>
      <c r="V203" s="5"/>
      <c r="W203" s="5"/>
      <c r="X203" s="5"/>
      <c r="Y203" s="5"/>
      <c r="Z203" s="5"/>
    </row>
    <row r="204" spans="1:26" ht="15.75" customHeight="1">
      <c r="A204" s="5"/>
      <c r="B204" s="5"/>
      <c r="C204" s="5"/>
      <c r="D204" s="5"/>
      <c r="E204" s="1"/>
      <c r="F204" s="1"/>
      <c r="G204" s="1"/>
      <c r="H204" s="31"/>
      <c r="I204" s="1"/>
      <c r="J204" s="31"/>
      <c r="K204" s="31"/>
      <c r="L204" s="31"/>
      <c r="M204" s="31"/>
      <c r="N204" s="31"/>
      <c r="O204" s="36"/>
      <c r="P204" s="36"/>
      <c r="Q204" s="5"/>
      <c r="R204" s="5"/>
      <c r="S204" s="5"/>
      <c r="T204" s="5"/>
      <c r="U204" s="5"/>
      <c r="V204" s="5"/>
      <c r="W204" s="5"/>
      <c r="X204" s="5"/>
      <c r="Y204" s="5"/>
      <c r="Z204" s="5"/>
    </row>
    <row r="205" spans="1:26" ht="15.75" customHeight="1">
      <c r="A205" s="5"/>
      <c r="B205" s="5"/>
      <c r="C205" s="5"/>
      <c r="D205" s="5"/>
      <c r="E205" s="1"/>
      <c r="F205" s="1"/>
      <c r="G205" s="1"/>
      <c r="H205" s="31"/>
      <c r="I205" s="1"/>
      <c r="J205" s="31"/>
      <c r="K205" s="31"/>
      <c r="L205" s="31"/>
      <c r="M205" s="31"/>
      <c r="N205" s="31"/>
      <c r="O205" s="36"/>
      <c r="P205" s="36"/>
      <c r="Q205" s="5"/>
      <c r="R205" s="5"/>
      <c r="S205" s="5"/>
      <c r="T205" s="5"/>
      <c r="U205" s="5"/>
      <c r="V205" s="5"/>
      <c r="W205" s="5"/>
      <c r="X205" s="5"/>
      <c r="Y205" s="5"/>
      <c r="Z205" s="5"/>
    </row>
    <row r="206" spans="1:26" ht="15.75" customHeight="1">
      <c r="A206" s="5"/>
      <c r="B206" s="5"/>
      <c r="C206" s="5"/>
      <c r="D206" s="5"/>
      <c r="E206" s="1"/>
      <c r="F206" s="1"/>
      <c r="G206" s="1"/>
      <c r="H206" s="31"/>
      <c r="I206" s="1"/>
      <c r="J206" s="31"/>
      <c r="K206" s="31"/>
      <c r="L206" s="31"/>
      <c r="M206" s="31"/>
      <c r="N206" s="31"/>
      <c r="O206" s="36"/>
      <c r="P206" s="36"/>
      <c r="Q206" s="5"/>
      <c r="R206" s="5"/>
      <c r="S206" s="5"/>
      <c r="T206" s="5"/>
      <c r="U206" s="5"/>
      <c r="V206" s="5"/>
      <c r="W206" s="5"/>
      <c r="X206" s="5"/>
      <c r="Y206" s="5"/>
      <c r="Z206" s="5"/>
    </row>
    <row r="207" spans="1:26" ht="15.75" customHeight="1">
      <c r="A207" s="5"/>
      <c r="B207" s="5"/>
      <c r="C207" s="5"/>
      <c r="D207" s="5"/>
      <c r="E207" s="1"/>
      <c r="F207" s="1"/>
      <c r="G207" s="1"/>
      <c r="H207" s="31"/>
      <c r="I207" s="1"/>
      <c r="J207" s="31"/>
      <c r="K207" s="31"/>
      <c r="L207" s="31"/>
      <c r="M207" s="31"/>
      <c r="N207" s="31"/>
      <c r="O207" s="36"/>
      <c r="P207" s="36"/>
      <c r="Q207" s="5"/>
      <c r="R207" s="5"/>
      <c r="S207" s="5"/>
      <c r="T207" s="5"/>
      <c r="U207" s="5"/>
      <c r="V207" s="5"/>
      <c r="W207" s="5"/>
      <c r="X207" s="5"/>
      <c r="Y207" s="5"/>
      <c r="Z207" s="5"/>
    </row>
    <row r="208" spans="1:26" ht="15.75" customHeight="1">
      <c r="A208" s="5"/>
      <c r="B208" s="5"/>
      <c r="C208" s="5"/>
      <c r="D208" s="5"/>
      <c r="E208" s="1"/>
      <c r="F208" s="1"/>
      <c r="G208" s="1"/>
      <c r="H208" s="31"/>
      <c r="I208" s="1"/>
      <c r="J208" s="31"/>
      <c r="K208" s="31"/>
      <c r="L208" s="31"/>
      <c r="M208" s="31"/>
      <c r="N208" s="31"/>
      <c r="O208" s="36"/>
      <c r="P208" s="36"/>
      <c r="Q208" s="5"/>
      <c r="R208" s="5"/>
      <c r="S208" s="5"/>
      <c r="T208" s="5"/>
      <c r="U208" s="5"/>
      <c r="V208" s="5"/>
      <c r="W208" s="5"/>
      <c r="X208" s="5"/>
      <c r="Y208" s="5"/>
      <c r="Z208" s="5"/>
    </row>
    <row r="209" spans="1:26" ht="15.75" customHeight="1">
      <c r="A209" s="5"/>
      <c r="B209" s="5"/>
      <c r="C209" s="5"/>
      <c r="D209" s="5"/>
      <c r="E209" s="1"/>
      <c r="F209" s="1"/>
      <c r="G209" s="1"/>
      <c r="H209" s="31"/>
      <c r="I209" s="1"/>
      <c r="J209" s="31"/>
      <c r="K209" s="31"/>
      <c r="L209" s="31"/>
      <c r="M209" s="31"/>
      <c r="N209" s="31"/>
      <c r="O209" s="36"/>
      <c r="P209" s="36"/>
      <c r="Q209" s="5"/>
      <c r="R209" s="5"/>
      <c r="S209" s="5"/>
      <c r="T209" s="5"/>
      <c r="U209" s="5"/>
      <c r="V209" s="5"/>
      <c r="W209" s="5"/>
      <c r="X209" s="5"/>
      <c r="Y209" s="5"/>
      <c r="Z209" s="5"/>
    </row>
    <row r="210" spans="1:26" ht="15.75" customHeight="1">
      <c r="A210" s="5"/>
      <c r="B210" s="5"/>
      <c r="C210" s="5"/>
      <c r="D210" s="5"/>
      <c r="E210" s="1"/>
      <c r="F210" s="1"/>
      <c r="G210" s="1"/>
      <c r="H210" s="31"/>
      <c r="I210" s="1"/>
      <c r="J210" s="31"/>
      <c r="K210" s="31"/>
      <c r="L210" s="31"/>
      <c r="M210" s="31"/>
      <c r="N210" s="31"/>
      <c r="O210" s="36"/>
      <c r="P210" s="36"/>
      <c r="Q210" s="5"/>
      <c r="R210" s="5"/>
      <c r="S210" s="5"/>
      <c r="T210" s="5"/>
      <c r="U210" s="5"/>
      <c r="V210" s="5"/>
      <c r="W210" s="5"/>
      <c r="X210" s="5"/>
      <c r="Y210" s="5"/>
      <c r="Z210" s="5"/>
    </row>
    <row r="211" spans="1:26" ht="15.75" customHeight="1">
      <c r="A211" s="5"/>
      <c r="B211" s="5"/>
      <c r="C211" s="5"/>
      <c r="D211" s="5"/>
      <c r="E211" s="1"/>
      <c r="F211" s="1"/>
      <c r="G211" s="1"/>
      <c r="H211" s="31"/>
      <c r="I211" s="1"/>
      <c r="J211" s="31"/>
      <c r="K211" s="31"/>
      <c r="L211" s="31"/>
      <c r="M211" s="31"/>
      <c r="N211" s="31"/>
      <c r="O211" s="36"/>
      <c r="P211" s="36"/>
      <c r="Q211" s="5"/>
      <c r="R211" s="5"/>
      <c r="S211" s="5"/>
      <c r="T211" s="5"/>
      <c r="U211" s="5"/>
      <c r="V211" s="5"/>
      <c r="W211" s="5"/>
      <c r="X211" s="5"/>
      <c r="Y211" s="5"/>
      <c r="Z211" s="5"/>
    </row>
    <row r="212" spans="1:26" ht="15.75" customHeight="1">
      <c r="A212" s="5"/>
      <c r="B212" s="5"/>
      <c r="C212" s="5"/>
      <c r="D212" s="5"/>
      <c r="E212" s="1"/>
      <c r="F212" s="1"/>
      <c r="G212" s="1"/>
      <c r="H212" s="31"/>
      <c r="I212" s="1"/>
      <c r="J212" s="31"/>
      <c r="K212" s="31"/>
      <c r="L212" s="31"/>
      <c r="M212" s="31"/>
      <c r="N212" s="31"/>
      <c r="O212" s="36"/>
      <c r="P212" s="36"/>
      <c r="Q212" s="5"/>
      <c r="R212" s="5"/>
      <c r="S212" s="5"/>
      <c r="T212" s="5"/>
      <c r="U212" s="5"/>
      <c r="V212" s="5"/>
      <c r="W212" s="5"/>
      <c r="X212" s="5"/>
      <c r="Y212" s="5"/>
      <c r="Z212" s="5"/>
    </row>
    <row r="213" spans="1:26" ht="15.75" customHeight="1">
      <c r="A213" s="5"/>
      <c r="B213" s="5"/>
      <c r="C213" s="5"/>
      <c r="D213" s="5"/>
      <c r="E213" s="1"/>
      <c r="F213" s="1"/>
      <c r="G213" s="1"/>
      <c r="H213" s="31"/>
      <c r="I213" s="1"/>
      <c r="J213" s="31"/>
      <c r="K213" s="31"/>
      <c r="L213" s="31"/>
      <c r="M213" s="31"/>
      <c r="N213" s="31"/>
      <c r="O213" s="36"/>
      <c r="P213" s="36"/>
      <c r="Q213" s="5"/>
      <c r="R213" s="5"/>
      <c r="S213" s="5"/>
      <c r="T213" s="5"/>
      <c r="U213" s="5"/>
      <c r="V213" s="5"/>
      <c r="W213" s="5"/>
      <c r="X213" s="5"/>
      <c r="Y213" s="5"/>
      <c r="Z213" s="5"/>
    </row>
    <row r="214" spans="1:26" ht="15.75" customHeight="1">
      <c r="A214" s="5"/>
      <c r="B214" s="5"/>
      <c r="C214" s="5"/>
      <c r="D214" s="5"/>
      <c r="E214" s="1"/>
      <c r="F214" s="1"/>
      <c r="G214" s="1"/>
      <c r="H214" s="31"/>
      <c r="I214" s="1"/>
      <c r="J214" s="31"/>
      <c r="K214" s="31"/>
      <c r="L214" s="31"/>
      <c r="M214" s="31"/>
      <c r="N214" s="31"/>
      <c r="O214" s="36"/>
      <c r="P214" s="36"/>
      <c r="Q214" s="5"/>
      <c r="R214" s="5"/>
      <c r="S214" s="5"/>
      <c r="T214" s="5"/>
      <c r="U214" s="5"/>
      <c r="V214" s="5"/>
      <c r="W214" s="5"/>
      <c r="X214" s="5"/>
      <c r="Y214" s="5"/>
      <c r="Z214" s="5"/>
    </row>
    <row r="215" spans="1:26" ht="15.75" customHeight="1">
      <c r="A215" s="5"/>
      <c r="B215" s="5"/>
      <c r="C215" s="5"/>
      <c r="D215" s="5"/>
      <c r="E215" s="1"/>
      <c r="F215" s="1"/>
      <c r="G215" s="1"/>
      <c r="H215" s="31"/>
      <c r="I215" s="1"/>
      <c r="J215" s="31"/>
      <c r="K215" s="31"/>
      <c r="L215" s="31"/>
      <c r="M215" s="31"/>
      <c r="N215" s="31"/>
      <c r="O215" s="36"/>
      <c r="P215" s="36"/>
      <c r="Q215" s="5"/>
      <c r="R215" s="5"/>
      <c r="S215" s="5"/>
      <c r="T215" s="5"/>
      <c r="U215" s="5"/>
      <c r="V215" s="5"/>
      <c r="W215" s="5"/>
      <c r="X215" s="5"/>
      <c r="Y215" s="5"/>
      <c r="Z215" s="5"/>
    </row>
    <row r="216" spans="1:26" ht="15.75" customHeight="1">
      <c r="A216" s="5"/>
      <c r="B216" s="5"/>
      <c r="C216" s="5"/>
      <c r="D216" s="5"/>
      <c r="E216" s="1"/>
      <c r="F216" s="1"/>
      <c r="G216" s="1"/>
      <c r="H216" s="31"/>
      <c r="I216" s="1"/>
      <c r="J216" s="31"/>
      <c r="K216" s="31"/>
      <c r="L216" s="31"/>
      <c r="M216" s="31"/>
      <c r="N216" s="31"/>
      <c r="O216" s="36"/>
      <c r="P216" s="36"/>
      <c r="Q216" s="5"/>
      <c r="R216" s="5"/>
      <c r="S216" s="5"/>
      <c r="T216" s="5"/>
      <c r="U216" s="5"/>
      <c r="V216" s="5"/>
      <c r="W216" s="5"/>
      <c r="X216" s="5"/>
      <c r="Y216" s="5"/>
      <c r="Z216" s="5"/>
    </row>
    <row r="217" spans="1:26" ht="15.75" customHeight="1">
      <c r="A217" s="5"/>
      <c r="B217" s="5"/>
      <c r="C217" s="5"/>
      <c r="D217" s="5"/>
      <c r="E217" s="1"/>
      <c r="F217" s="1"/>
      <c r="G217" s="1"/>
      <c r="H217" s="31"/>
      <c r="I217" s="1"/>
      <c r="J217" s="31"/>
      <c r="K217" s="31"/>
      <c r="L217" s="31"/>
      <c r="M217" s="31"/>
      <c r="N217" s="31"/>
      <c r="O217" s="36"/>
      <c r="P217" s="36"/>
      <c r="Q217" s="5"/>
      <c r="R217" s="5"/>
      <c r="S217" s="5"/>
      <c r="T217" s="5"/>
      <c r="U217" s="5"/>
      <c r="V217" s="5"/>
      <c r="W217" s="5"/>
      <c r="X217" s="5"/>
      <c r="Y217" s="5"/>
      <c r="Z217" s="5"/>
    </row>
    <row r="218" spans="1:26" ht="15.75" customHeight="1">
      <c r="A218" s="5"/>
      <c r="B218" s="5"/>
      <c r="C218" s="5"/>
      <c r="D218" s="5"/>
      <c r="E218" s="1"/>
      <c r="F218" s="1"/>
      <c r="G218" s="1"/>
      <c r="H218" s="31"/>
      <c r="I218" s="1"/>
      <c r="J218" s="31"/>
      <c r="K218" s="31"/>
      <c r="L218" s="31"/>
      <c r="M218" s="31"/>
      <c r="N218" s="31"/>
      <c r="O218" s="36"/>
      <c r="P218" s="36"/>
      <c r="Q218" s="5"/>
      <c r="R218" s="5"/>
      <c r="S218" s="5"/>
      <c r="T218" s="5"/>
      <c r="U218" s="5"/>
      <c r="V218" s="5"/>
      <c r="W218" s="5"/>
      <c r="X218" s="5"/>
      <c r="Y218" s="5"/>
      <c r="Z218" s="5"/>
    </row>
    <row r="219" spans="1:26" ht="15.75" customHeight="1">
      <c r="A219" s="5"/>
      <c r="B219" s="5"/>
      <c r="C219" s="5"/>
      <c r="D219" s="5"/>
      <c r="E219" s="1"/>
      <c r="F219" s="1"/>
      <c r="G219" s="1"/>
      <c r="H219" s="31"/>
      <c r="I219" s="1"/>
      <c r="J219" s="31"/>
      <c r="K219" s="31"/>
      <c r="L219" s="31"/>
      <c r="M219" s="31"/>
      <c r="N219" s="31"/>
      <c r="O219" s="36"/>
      <c r="P219" s="36"/>
      <c r="Q219" s="5"/>
      <c r="R219" s="5"/>
      <c r="S219" s="5"/>
      <c r="T219" s="5"/>
      <c r="U219" s="5"/>
      <c r="V219" s="5"/>
      <c r="W219" s="5"/>
      <c r="X219" s="5"/>
      <c r="Y219" s="5"/>
      <c r="Z219" s="5"/>
    </row>
    <row r="220" spans="1:26" ht="15.75" customHeight="1">
      <c r="A220" s="5"/>
      <c r="B220" s="5"/>
      <c r="C220" s="5"/>
      <c r="D220" s="5"/>
      <c r="E220" s="1"/>
      <c r="F220" s="1"/>
      <c r="G220" s="1"/>
      <c r="H220" s="31"/>
      <c r="I220" s="1"/>
      <c r="J220" s="31"/>
      <c r="K220" s="31"/>
      <c r="L220" s="31"/>
      <c r="M220" s="31"/>
      <c r="N220" s="31"/>
      <c r="O220" s="36"/>
      <c r="P220" s="36"/>
      <c r="Q220" s="5"/>
      <c r="R220" s="5"/>
      <c r="S220" s="5"/>
      <c r="T220" s="5"/>
      <c r="U220" s="5"/>
      <c r="V220" s="5"/>
      <c r="W220" s="5"/>
      <c r="X220" s="5"/>
      <c r="Y220" s="5"/>
      <c r="Z220" s="5"/>
    </row>
    <row r="221" spans="1:26" ht="15.75" customHeight="1">
      <c r="A221" s="5"/>
      <c r="B221" s="5"/>
      <c r="C221" s="5"/>
      <c r="D221" s="5"/>
      <c r="E221" s="1"/>
      <c r="F221" s="1"/>
      <c r="G221" s="1"/>
      <c r="H221" s="31"/>
      <c r="I221" s="1"/>
      <c r="J221" s="31"/>
      <c r="K221" s="31"/>
      <c r="L221" s="31"/>
      <c r="M221" s="31"/>
      <c r="N221" s="31"/>
      <c r="O221" s="36"/>
      <c r="P221" s="36"/>
      <c r="Q221" s="5"/>
      <c r="R221" s="5"/>
      <c r="S221" s="5"/>
      <c r="T221" s="5"/>
      <c r="U221" s="5"/>
      <c r="V221" s="5"/>
      <c r="W221" s="5"/>
      <c r="X221" s="5"/>
      <c r="Y221" s="5"/>
      <c r="Z221" s="5"/>
    </row>
    <row r="222" spans="1:26" ht="15.75" customHeight="1">
      <c r="A222" s="5"/>
      <c r="B222" s="5"/>
      <c r="C222" s="5"/>
      <c r="D222" s="5"/>
      <c r="E222" s="1"/>
      <c r="F222" s="1"/>
      <c r="G222" s="1"/>
      <c r="H222" s="31"/>
      <c r="I222" s="1"/>
      <c r="J222" s="31"/>
      <c r="K222" s="31"/>
      <c r="L222" s="31"/>
      <c r="M222" s="31"/>
      <c r="N222" s="31"/>
      <c r="O222" s="36"/>
      <c r="P222" s="36"/>
      <c r="Q222" s="5"/>
      <c r="R222" s="5"/>
      <c r="S222" s="5"/>
      <c r="T222" s="5"/>
      <c r="U222" s="5"/>
      <c r="V222" s="5"/>
      <c r="W222" s="5"/>
      <c r="X222" s="5"/>
      <c r="Y222" s="5"/>
      <c r="Z222" s="5"/>
    </row>
    <row r="223" spans="1:26" ht="15.75" customHeight="1">
      <c r="A223" s="5"/>
      <c r="B223" s="5"/>
      <c r="C223" s="5"/>
      <c r="D223" s="5"/>
      <c r="E223" s="1"/>
      <c r="F223" s="1"/>
      <c r="G223" s="1"/>
      <c r="H223" s="31"/>
      <c r="I223" s="1"/>
      <c r="J223" s="31"/>
      <c r="K223" s="31"/>
      <c r="L223" s="31"/>
      <c r="M223" s="31"/>
      <c r="N223" s="31"/>
      <c r="O223" s="36"/>
      <c r="P223" s="36"/>
      <c r="Q223" s="5"/>
      <c r="R223" s="5"/>
      <c r="S223" s="5"/>
      <c r="T223" s="5"/>
      <c r="U223" s="5"/>
      <c r="V223" s="5"/>
      <c r="W223" s="5"/>
      <c r="X223" s="5"/>
      <c r="Y223" s="5"/>
      <c r="Z223" s="5"/>
    </row>
    <row r="224" spans="1:26" ht="15.75" customHeight="1">
      <c r="A224" s="5"/>
      <c r="B224" s="5"/>
      <c r="C224" s="5"/>
      <c r="D224" s="5"/>
      <c r="E224" s="1"/>
      <c r="F224" s="1"/>
      <c r="G224" s="1"/>
      <c r="H224" s="31"/>
      <c r="I224" s="1"/>
      <c r="J224" s="31"/>
      <c r="K224" s="31"/>
      <c r="L224" s="31"/>
      <c r="M224" s="31"/>
      <c r="N224" s="31"/>
      <c r="O224" s="36"/>
      <c r="P224" s="36"/>
      <c r="Q224" s="5"/>
      <c r="R224" s="5"/>
      <c r="S224" s="5"/>
      <c r="T224" s="5"/>
      <c r="U224" s="5"/>
      <c r="V224" s="5"/>
      <c r="W224" s="5"/>
      <c r="X224" s="5"/>
      <c r="Y224" s="5"/>
      <c r="Z224" s="5"/>
    </row>
    <row r="225" spans="1:26" ht="15.75" customHeight="1">
      <c r="A225" s="5"/>
      <c r="B225" s="5"/>
      <c r="C225" s="5"/>
      <c r="D225" s="5"/>
      <c r="E225" s="1"/>
      <c r="F225" s="1"/>
      <c r="G225" s="1"/>
      <c r="H225" s="31"/>
      <c r="I225" s="1"/>
      <c r="J225" s="31"/>
      <c r="K225" s="31"/>
      <c r="L225" s="31"/>
      <c r="M225" s="31"/>
      <c r="N225" s="31"/>
      <c r="O225" s="36"/>
      <c r="P225" s="36"/>
      <c r="Q225" s="5"/>
      <c r="R225" s="5"/>
      <c r="S225" s="5"/>
      <c r="T225" s="5"/>
      <c r="U225" s="5"/>
      <c r="V225" s="5"/>
      <c r="W225" s="5"/>
      <c r="X225" s="5"/>
      <c r="Y225" s="5"/>
      <c r="Z225" s="5"/>
    </row>
    <row r="226" spans="1:26" ht="15.75" customHeight="1">
      <c r="A226" s="5"/>
      <c r="B226" s="5"/>
      <c r="C226" s="5"/>
      <c r="D226" s="5"/>
      <c r="E226" s="1"/>
      <c r="F226" s="1"/>
      <c r="G226" s="1"/>
      <c r="H226" s="31"/>
      <c r="I226" s="1"/>
      <c r="J226" s="31"/>
      <c r="K226" s="31"/>
      <c r="L226" s="31"/>
      <c r="M226" s="31"/>
      <c r="N226" s="31"/>
      <c r="O226" s="36"/>
      <c r="P226" s="36"/>
      <c r="Q226" s="5"/>
      <c r="R226" s="5"/>
      <c r="S226" s="5"/>
      <c r="T226" s="5"/>
      <c r="U226" s="5"/>
      <c r="V226" s="5"/>
      <c r="W226" s="5"/>
      <c r="X226" s="5"/>
      <c r="Y226" s="5"/>
      <c r="Z226" s="5"/>
    </row>
    <row r="227" spans="1:26" ht="15.75" customHeight="1">
      <c r="A227" s="5"/>
      <c r="B227" s="5"/>
      <c r="C227" s="5"/>
      <c r="D227" s="5"/>
      <c r="E227" s="1"/>
      <c r="F227" s="1"/>
      <c r="G227" s="1"/>
      <c r="H227" s="31"/>
      <c r="I227" s="1"/>
      <c r="J227" s="31"/>
      <c r="K227" s="31"/>
      <c r="L227" s="31"/>
      <c r="M227" s="31"/>
      <c r="N227" s="31"/>
      <c r="O227" s="36"/>
      <c r="P227" s="36"/>
      <c r="Q227" s="5"/>
      <c r="R227" s="5"/>
      <c r="S227" s="5"/>
      <c r="T227" s="5"/>
      <c r="U227" s="5"/>
      <c r="V227" s="5"/>
      <c r="W227" s="5"/>
      <c r="X227" s="5"/>
      <c r="Y227" s="5"/>
      <c r="Z227" s="5"/>
    </row>
    <row r="228" spans="1:26" ht="15.75" customHeight="1">
      <c r="A228" s="5"/>
      <c r="B228" s="5"/>
      <c r="C228" s="5"/>
      <c r="D228" s="5"/>
      <c r="E228" s="1"/>
      <c r="F228" s="1"/>
      <c r="G228" s="1"/>
      <c r="H228" s="31"/>
      <c r="I228" s="1"/>
      <c r="J228" s="31"/>
      <c r="K228" s="31"/>
      <c r="L228" s="31"/>
      <c r="M228" s="31"/>
      <c r="N228" s="31"/>
      <c r="O228" s="36"/>
      <c r="P228" s="36"/>
      <c r="Q228" s="5"/>
      <c r="R228" s="5"/>
      <c r="S228" s="5"/>
      <c r="T228" s="5"/>
      <c r="U228" s="5"/>
      <c r="V228" s="5"/>
      <c r="W228" s="5"/>
      <c r="X228" s="5"/>
      <c r="Y228" s="5"/>
      <c r="Z228" s="5"/>
    </row>
    <row r="229" spans="1:26" ht="15.75" customHeight="1">
      <c r="A229" s="5"/>
      <c r="B229" s="5"/>
      <c r="C229" s="5"/>
      <c r="D229" s="5"/>
      <c r="E229" s="1"/>
      <c r="F229" s="1"/>
      <c r="G229" s="1"/>
      <c r="H229" s="31"/>
      <c r="I229" s="1"/>
      <c r="J229" s="31"/>
      <c r="K229" s="31"/>
      <c r="L229" s="31"/>
      <c r="M229" s="31"/>
      <c r="N229" s="31"/>
      <c r="O229" s="36"/>
      <c r="P229" s="36"/>
      <c r="Q229" s="5"/>
      <c r="R229" s="5"/>
      <c r="S229" s="5"/>
      <c r="T229" s="5"/>
      <c r="U229" s="5"/>
      <c r="V229" s="5"/>
      <c r="W229" s="5"/>
      <c r="X229" s="5"/>
      <c r="Y229" s="5"/>
      <c r="Z229" s="5"/>
    </row>
    <row r="230" spans="1:26" ht="15.75" customHeight="1">
      <c r="A230" s="5"/>
      <c r="B230" s="5"/>
      <c r="C230" s="5"/>
      <c r="D230" s="5"/>
      <c r="E230" s="1"/>
      <c r="F230" s="1"/>
      <c r="G230" s="1"/>
      <c r="H230" s="31"/>
      <c r="I230" s="1"/>
      <c r="J230" s="31"/>
      <c r="K230" s="31"/>
      <c r="L230" s="31"/>
      <c r="M230" s="31"/>
      <c r="N230" s="31"/>
      <c r="O230" s="36"/>
      <c r="P230" s="36"/>
      <c r="Q230" s="5"/>
      <c r="R230" s="5"/>
      <c r="S230" s="5"/>
      <c r="T230" s="5"/>
      <c r="U230" s="5"/>
      <c r="V230" s="5"/>
      <c r="W230" s="5"/>
      <c r="X230" s="5"/>
      <c r="Y230" s="5"/>
      <c r="Z230" s="5"/>
    </row>
    <row r="231" spans="1:26" ht="15.75" customHeight="1">
      <c r="A231" s="5"/>
      <c r="B231" s="5"/>
      <c r="C231" s="5"/>
      <c r="D231" s="5"/>
      <c r="E231" s="1"/>
      <c r="F231" s="1"/>
      <c r="G231" s="1"/>
      <c r="H231" s="31"/>
      <c r="I231" s="1"/>
      <c r="J231" s="31"/>
      <c r="K231" s="31"/>
      <c r="L231" s="31"/>
      <c r="M231" s="31"/>
      <c r="N231" s="31"/>
      <c r="O231" s="36"/>
      <c r="P231" s="36"/>
      <c r="Q231" s="5"/>
      <c r="R231" s="5"/>
      <c r="S231" s="5"/>
      <c r="T231" s="5"/>
      <c r="U231" s="5"/>
      <c r="V231" s="5"/>
      <c r="W231" s="5"/>
      <c r="X231" s="5"/>
      <c r="Y231" s="5"/>
      <c r="Z231" s="5"/>
    </row>
    <row r="232" spans="1:26" ht="15.75" customHeight="1">
      <c r="A232" s="5"/>
      <c r="B232" s="5"/>
      <c r="C232" s="5"/>
      <c r="D232" s="5"/>
      <c r="E232" s="1"/>
      <c r="F232" s="1"/>
      <c r="G232" s="1"/>
      <c r="H232" s="31"/>
      <c r="I232" s="1"/>
      <c r="J232" s="31"/>
      <c r="K232" s="31"/>
      <c r="L232" s="31"/>
      <c r="M232" s="31"/>
      <c r="N232" s="31"/>
      <c r="O232" s="36"/>
      <c r="P232" s="36"/>
      <c r="Q232" s="5"/>
      <c r="R232" s="5"/>
      <c r="S232" s="5"/>
      <c r="T232" s="5"/>
      <c r="U232" s="5"/>
      <c r="V232" s="5"/>
      <c r="W232" s="5"/>
      <c r="X232" s="5"/>
      <c r="Y232" s="5"/>
      <c r="Z232" s="5"/>
    </row>
    <row r="233" spans="1:26" ht="15.75" customHeight="1">
      <c r="A233" s="5"/>
      <c r="B233" s="5"/>
      <c r="C233" s="5"/>
      <c r="D233" s="5"/>
      <c r="E233" s="1"/>
      <c r="F233" s="1"/>
      <c r="G233" s="1"/>
      <c r="H233" s="31"/>
      <c r="I233" s="1"/>
      <c r="J233" s="31"/>
      <c r="K233" s="31"/>
      <c r="L233" s="31"/>
      <c r="M233" s="31"/>
      <c r="N233" s="31"/>
      <c r="O233" s="36"/>
      <c r="P233" s="36"/>
      <c r="Q233" s="5"/>
      <c r="R233" s="5"/>
      <c r="S233" s="5"/>
      <c r="T233" s="5"/>
      <c r="U233" s="5"/>
      <c r="V233" s="5"/>
      <c r="W233" s="5"/>
      <c r="X233" s="5"/>
      <c r="Y233" s="5"/>
      <c r="Z233" s="5"/>
    </row>
    <row r="234" spans="1:26" ht="15.75" customHeight="1">
      <c r="A234" s="5"/>
      <c r="B234" s="5"/>
      <c r="C234" s="5"/>
      <c r="D234" s="5"/>
      <c r="E234" s="1"/>
      <c r="F234" s="1"/>
      <c r="G234" s="1"/>
      <c r="H234" s="31"/>
      <c r="I234" s="1"/>
      <c r="J234" s="31"/>
      <c r="K234" s="31"/>
      <c r="L234" s="31"/>
      <c r="M234" s="31"/>
      <c r="N234" s="31"/>
      <c r="O234" s="36"/>
      <c r="P234" s="36"/>
      <c r="Q234" s="5"/>
      <c r="R234" s="5"/>
      <c r="S234" s="5"/>
      <c r="T234" s="5"/>
      <c r="U234" s="5"/>
      <c r="V234" s="5"/>
      <c r="W234" s="5"/>
      <c r="X234" s="5"/>
      <c r="Y234" s="5"/>
      <c r="Z234" s="5"/>
    </row>
    <row r="235" spans="1:26" ht="15.75" customHeight="1">
      <c r="A235" s="5"/>
      <c r="B235" s="5"/>
      <c r="C235" s="5"/>
      <c r="D235" s="5"/>
      <c r="E235" s="1"/>
      <c r="F235" s="1"/>
      <c r="G235" s="1"/>
      <c r="H235" s="31"/>
      <c r="I235" s="1"/>
      <c r="J235" s="31"/>
      <c r="K235" s="31"/>
      <c r="L235" s="31"/>
      <c r="M235" s="31"/>
      <c r="N235" s="31"/>
      <c r="O235" s="36"/>
      <c r="P235" s="36"/>
      <c r="Q235" s="5"/>
      <c r="R235" s="5"/>
      <c r="S235" s="5"/>
      <c r="T235" s="5"/>
      <c r="U235" s="5"/>
      <c r="V235" s="5"/>
      <c r="W235" s="5"/>
      <c r="X235" s="5"/>
      <c r="Y235" s="5"/>
      <c r="Z235" s="5"/>
    </row>
    <row r="236" spans="1:26" ht="15.75" customHeight="1">
      <c r="A236" s="5"/>
      <c r="B236" s="5"/>
      <c r="C236" s="5"/>
      <c r="D236" s="5"/>
      <c r="E236" s="1"/>
      <c r="F236" s="1"/>
      <c r="G236" s="1"/>
      <c r="H236" s="31"/>
      <c r="I236" s="1"/>
      <c r="J236" s="31"/>
      <c r="K236" s="31"/>
      <c r="L236" s="31"/>
      <c r="M236" s="31"/>
      <c r="N236" s="31"/>
      <c r="O236" s="36"/>
      <c r="P236" s="36"/>
      <c r="Q236" s="5"/>
      <c r="R236" s="5"/>
      <c r="S236" s="5"/>
      <c r="T236" s="5"/>
      <c r="U236" s="5"/>
      <c r="V236" s="5"/>
      <c r="W236" s="5"/>
      <c r="X236" s="5"/>
      <c r="Y236" s="5"/>
      <c r="Z236" s="5"/>
    </row>
    <row r="237" spans="1:26" ht="15.75" customHeight="1">
      <c r="A237" s="5"/>
      <c r="B237" s="5"/>
      <c r="C237" s="5"/>
      <c r="D237" s="5"/>
      <c r="E237" s="1"/>
      <c r="F237" s="1"/>
      <c r="G237" s="1"/>
      <c r="H237" s="31"/>
      <c r="I237" s="1"/>
      <c r="J237" s="31"/>
      <c r="K237" s="31"/>
      <c r="L237" s="31"/>
      <c r="M237" s="31"/>
      <c r="N237" s="31"/>
      <c r="O237" s="36"/>
      <c r="P237" s="36"/>
      <c r="Q237" s="5"/>
      <c r="R237" s="5"/>
      <c r="S237" s="5"/>
      <c r="T237" s="5"/>
      <c r="U237" s="5"/>
      <c r="V237" s="5"/>
      <c r="W237" s="5"/>
      <c r="X237" s="5"/>
      <c r="Y237" s="5"/>
      <c r="Z237" s="5"/>
    </row>
    <row r="238" spans="1:26" ht="15.75" customHeight="1">
      <c r="A238" s="5"/>
      <c r="B238" s="5"/>
      <c r="C238" s="5"/>
      <c r="D238" s="5"/>
      <c r="E238" s="1"/>
      <c r="F238" s="1"/>
      <c r="G238" s="1"/>
      <c r="H238" s="31"/>
      <c r="I238" s="1"/>
      <c r="J238" s="31"/>
      <c r="K238" s="31"/>
      <c r="L238" s="31"/>
      <c r="M238" s="31"/>
      <c r="N238" s="31"/>
      <c r="O238" s="36"/>
      <c r="P238" s="36"/>
      <c r="Q238" s="5"/>
      <c r="R238" s="5"/>
      <c r="S238" s="5"/>
      <c r="T238" s="5"/>
      <c r="U238" s="5"/>
      <c r="V238" s="5"/>
      <c r="W238" s="5"/>
      <c r="X238" s="5"/>
      <c r="Y238" s="5"/>
      <c r="Z238" s="5"/>
    </row>
    <row r="239" spans="1:26" ht="15.75" customHeight="1">
      <c r="A239" s="5"/>
      <c r="B239" s="5"/>
      <c r="C239" s="5"/>
      <c r="D239" s="5"/>
      <c r="E239" s="1"/>
      <c r="F239" s="1"/>
      <c r="G239" s="1"/>
      <c r="H239" s="31"/>
      <c r="I239" s="1"/>
      <c r="J239" s="31"/>
      <c r="K239" s="31"/>
      <c r="L239" s="31"/>
      <c r="M239" s="31"/>
      <c r="N239" s="31"/>
      <c r="O239" s="36"/>
      <c r="P239" s="36"/>
      <c r="Q239" s="5"/>
      <c r="R239" s="5"/>
      <c r="S239" s="5"/>
      <c r="T239" s="5"/>
      <c r="U239" s="5"/>
      <c r="V239" s="5"/>
      <c r="W239" s="5"/>
      <c r="X239" s="5"/>
      <c r="Y239" s="5"/>
      <c r="Z239" s="5"/>
    </row>
    <row r="240" spans="1:26" ht="15.75" customHeight="1">
      <c r="A240" s="5"/>
      <c r="B240" s="5"/>
      <c r="C240" s="5"/>
      <c r="D240" s="5"/>
      <c r="E240" s="1"/>
      <c r="F240" s="1"/>
      <c r="G240" s="1"/>
      <c r="H240" s="31"/>
      <c r="I240" s="1"/>
      <c r="J240" s="31"/>
      <c r="K240" s="31"/>
      <c r="L240" s="31"/>
      <c r="M240" s="31"/>
      <c r="N240" s="31"/>
      <c r="O240" s="36"/>
      <c r="P240" s="36"/>
      <c r="Q240" s="5"/>
      <c r="R240" s="5"/>
      <c r="S240" s="5"/>
      <c r="T240" s="5"/>
      <c r="U240" s="5"/>
      <c r="V240" s="5"/>
      <c r="W240" s="5"/>
      <c r="X240" s="5"/>
      <c r="Y240" s="5"/>
      <c r="Z240" s="5"/>
    </row>
    <row r="241" spans="1:26" ht="15.75" customHeight="1">
      <c r="A241" s="5"/>
      <c r="B241" s="5"/>
      <c r="C241" s="5"/>
      <c r="D241" s="5"/>
      <c r="E241" s="1"/>
      <c r="F241" s="1"/>
      <c r="G241" s="1"/>
      <c r="H241" s="31"/>
      <c r="I241" s="1"/>
      <c r="J241" s="31"/>
      <c r="K241" s="31"/>
      <c r="L241" s="31"/>
      <c r="M241" s="31"/>
      <c r="N241" s="31"/>
      <c r="O241" s="36"/>
      <c r="P241" s="36"/>
      <c r="Q241" s="5"/>
      <c r="R241" s="5"/>
      <c r="S241" s="5"/>
      <c r="T241" s="5"/>
      <c r="U241" s="5"/>
      <c r="V241" s="5"/>
      <c r="W241" s="5"/>
      <c r="X241" s="5"/>
      <c r="Y241" s="5"/>
      <c r="Z241" s="5"/>
    </row>
    <row r="242" spans="1:26" ht="15.75" customHeight="1">
      <c r="A242" s="5"/>
      <c r="B242" s="5"/>
      <c r="C242" s="5"/>
      <c r="D242" s="5"/>
      <c r="E242" s="1"/>
      <c r="F242" s="1"/>
      <c r="G242" s="1"/>
      <c r="H242" s="31"/>
      <c r="I242" s="1"/>
      <c r="J242" s="31"/>
      <c r="K242" s="31"/>
      <c r="L242" s="31"/>
      <c r="M242" s="31"/>
      <c r="N242" s="31"/>
      <c r="O242" s="36"/>
      <c r="P242" s="36"/>
      <c r="Q242" s="5"/>
      <c r="R242" s="5"/>
      <c r="S242" s="5"/>
      <c r="T242" s="5"/>
      <c r="U242" s="5"/>
      <c r="V242" s="5"/>
      <c r="W242" s="5"/>
      <c r="X242" s="5"/>
      <c r="Y242" s="5"/>
      <c r="Z242" s="5"/>
    </row>
    <row r="243" spans="1:26" ht="15.75" customHeight="1">
      <c r="A243" s="5"/>
      <c r="B243" s="5"/>
      <c r="C243" s="5"/>
      <c r="D243" s="5"/>
      <c r="E243" s="1"/>
      <c r="F243" s="1"/>
      <c r="G243" s="1"/>
      <c r="H243" s="31"/>
      <c r="I243" s="1"/>
      <c r="J243" s="31"/>
      <c r="K243" s="31"/>
      <c r="L243" s="31"/>
      <c r="M243" s="31"/>
      <c r="N243" s="31"/>
      <c r="O243" s="36"/>
      <c r="P243" s="36"/>
      <c r="Q243" s="5"/>
      <c r="R243" s="5"/>
      <c r="S243" s="5"/>
      <c r="T243" s="5"/>
      <c r="U243" s="5"/>
      <c r="V243" s="5"/>
      <c r="W243" s="5"/>
      <c r="X243" s="5"/>
      <c r="Y243" s="5"/>
      <c r="Z243" s="5"/>
    </row>
    <row r="244" spans="1:26" ht="15.75" customHeight="1">
      <c r="A244" s="5"/>
      <c r="B244" s="5"/>
      <c r="C244" s="5"/>
      <c r="D244" s="5"/>
      <c r="E244" s="1"/>
      <c r="F244" s="1"/>
      <c r="G244" s="1"/>
      <c r="H244" s="31"/>
      <c r="I244" s="1"/>
      <c r="J244" s="31"/>
      <c r="K244" s="31"/>
      <c r="L244" s="31"/>
      <c r="M244" s="31"/>
      <c r="N244" s="31"/>
      <c r="O244" s="36"/>
      <c r="P244" s="36"/>
      <c r="Q244" s="5"/>
      <c r="R244" s="5"/>
      <c r="S244" s="5"/>
      <c r="T244" s="5"/>
      <c r="U244" s="5"/>
      <c r="V244" s="5"/>
      <c r="W244" s="5"/>
      <c r="X244" s="5"/>
      <c r="Y244" s="5"/>
      <c r="Z244" s="5"/>
    </row>
    <row r="245" spans="1:26" ht="15.75" customHeight="1">
      <c r="A245" s="5"/>
      <c r="B245" s="5"/>
      <c r="C245" s="5"/>
      <c r="D245" s="5"/>
      <c r="E245" s="1"/>
      <c r="F245" s="1"/>
      <c r="G245" s="1"/>
      <c r="H245" s="31"/>
      <c r="I245" s="1"/>
      <c r="J245" s="31"/>
      <c r="K245" s="31"/>
      <c r="L245" s="31"/>
      <c r="M245" s="31"/>
      <c r="N245" s="31"/>
      <c r="O245" s="36"/>
      <c r="P245" s="36"/>
      <c r="Q245" s="5"/>
      <c r="R245" s="5"/>
      <c r="S245" s="5"/>
      <c r="T245" s="5"/>
      <c r="U245" s="5"/>
      <c r="V245" s="5"/>
      <c r="W245" s="5"/>
      <c r="X245" s="5"/>
      <c r="Y245" s="5"/>
      <c r="Z245" s="5"/>
    </row>
    <row r="246" spans="1:26" ht="15.75" customHeight="1">
      <c r="A246" s="5"/>
      <c r="B246" s="5"/>
      <c r="C246" s="5"/>
      <c r="D246" s="5"/>
      <c r="E246" s="1"/>
      <c r="F246" s="1"/>
      <c r="G246" s="1"/>
      <c r="H246" s="31"/>
      <c r="I246" s="1"/>
      <c r="J246" s="31"/>
      <c r="K246" s="31"/>
      <c r="L246" s="31"/>
      <c r="M246" s="31"/>
      <c r="N246" s="31"/>
      <c r="O246" s="36"/>
      <c r="P246" s="36"/>
      <c r="Q246" s="5"/>
      <c r="R246" s="5"/>
      <c r="S246" s="5"/>
      <c r="T246" s="5"/>
      <c r="U246" s="5"/>
      <c r="V246" s="5"/>
      <c r="W246" s="5"/>
      <c r="X246" s="5"/>
      <c r="Y246" s="5"/>
      <c r="Z246" s="5"/>
    </row>
    <row r="247" spans="1:26" ht="15.75" customHeight="1">
      <c r="A247" s="5"/>
      <c r="B247" s="5"/>
      <c r="C247" s="5"/>
      <c r="D247" s="5"/>
      <c r="E247" s="1"/>
      <c r="F247" s="1"/>
      <c r="G247" s="1"/>
      <c r="H247" s="31"/>
      <c r="I247" s="1"/>
      <c r="J247" s="31"/>
      <c r="K247" s="31"/>
      <c r="L247" s="31"/>
      <c r="M247" s="31"/>
      <c r="N247" s="31"/>
      <c r="O247" s="36"/>
      <c r="P247" s="36"/>
      <c r="Q247" s="5"/>
      <c r="R247" s="5"/>
      <c r="S247" s="5"/>
      <c r="T247" s="5"/>
      <c r="U247" s="5"/>
      <c r="V247" s="5"/>
      <c r="W247" s="5"/>
      <c r="X247" s="5"/>
      <c r="Y247" s="5"/>
      <c r="Z247" s="5"/>
    </row>
    <row r="248" spans="1:26" ht="15.75" customHeight="1">
      <c r="A248" s="5"/>
      <c r="B248" s="5"/>
      <c r="C248" s="5"/>
      <c r="D248" s="5"/>
      <c r="E248" s="1"/>
      <c r="F248" s="1"/>
      <c r="G248" s="1"/>
      <c r="H248" s="31"/>
      <c r="I248" s="1"/>
      <c r="J248" s="31"/>
      <c r="K248" s="31"/>
      <c r="L248" s="31"/>
      <c r="M248" s="31"/>
      <c r="N248" s="31"/>
      <c r="O248" s="36"/>
      <c r="P248" s="36"/>
      <c r="Q248" s="5"/>
      <c r="R248" s="5"/>
      <c r="S248" s="5"/>
      <c r="T248" s="5"/>
      <c r="U248" s="5"/>
      <c r="V248" s="5"/>
      <c r="W248" s="5"/>
      <c r="X248" s="5"/>
      <c r="Y248" s="5"/>
      <c r="Z248" s="5"/>
    </row>
    <row r="249" spans="1:26" ht="15.75" customHeight="1">
      <c r="A249" s="5"/>
      <c r="B249" s="5"/>
      <c r="C249" s="5"/>
      <c r="D249" s="5"/>
      <c r="E249" s="1"/>
      <c r="F249" s="1"/>
      <c r="G249" s="1"/>
      <c r="H249" s="31"/>
      <c r="I249" s="1"/>
      <c r="J249" s="31"/>
      <c r="K249" s="31"/>
      <c r="L249" s="31"/>
      <c r="M249" s="31"/>
      <c r="N249" s="31"/>
      <c r="O249" s="36"/>
      <c r="P249" s="36"/>
      <c r="Q249" s="5"/>
      <c r="R249" s="5"/>
      <c r="S249" s="5"/>
      <c r="T249" s="5"/>
      <c r="U249" s="5"/>
      <c r="V249" s="5"/>
      <c r="W249" s="5"/>
      <c r="X249" s="5"/>
      <c r="Y249" s="5"/>
      <c r="Z249" s="5"/>
    </row>
    <row r="250" spans="1:26" ht="15.75" customHeight="1">
      <c r="A250" s="5"/>
      <c r="B250" s="5"/>
      <c r="C250" s="5"/>
      <c r="D250" s="5"/>
      <c r="E250" s="1"/>
      <c r="F250" s="1"/>
      <c r="G250" s="1"/>
      <c r="H250" s="31"/>
      <c r="I250" s="1"/>
      <c r="J250" s="31"/>
      <c r="K250" s="31"/>
      <c r="L250" s="31"/>
      <c r="M250" s="31"/>
      <c r="N250" s="31"/>
      <c r="O250" s="36"/>
      <c r="P250" s="36"/>
      <c r="Q250" s="5"/>
      <c r="R250" s="5"/>
      <c r="S250" s="5"/>
      <c r="T250" s="5"/>
      <c r="U250" s="5"/>
      <c r="V250" s="5"/>
      <c r="W250" s="5"/>
      <c r="X250" s="5"/>
      <c r="Y250" s="5"/>
      <c r="Z250" s="5"/>
    </row>
    <row r="251" spans="1:26" ht="15.75" customHeight="1">
      <c r="A251" s="5"/>
      <c r="B251" s="5"/>
      <c r="C251" s="5"/>
      <c r="D251" s="5"/>
      <c r="E251" s="1"/>
      <c r="F251" s="1"/>
      <c r="G251" s="1"/>
      <c r="H251" s="31"/>
      <c r="I251" s="1"/>
      <c r="J251" s="31"/>
      <c r="K251" s="31"/>
      <c r="L251" s="31"/>
      <c r="M251" s="31"/>
      <c r="N251" s="31"/>
      <c r="O251" s="36"/>
      <c r="P251" s="36"/>
      <c r="Q251" s="5"/>
      <c r="R251" s="5"/>
      <c r="S251" s="5"/>
      <c r="T251" s="5"/>
      <c r="U251" s="5"/>
      <c r="V251" s="5"/>
      <c r="W251" s="5"/>
      <c r="X251" s="5"/>
      <c r="Y251" s="5"/>
      <c r="Z251" s="5"/>
    </row>
    <row r="252" spans="1:26" ht="15.75" customHeight="1">
      <c r="A252" s="5"/>
      <c r="B252" s="5"/>
      <c r="C252" s="5"/>
      <c r="D252" s="5"/>
      <c r="E252" s="1"/>
      <c r="F252" s="1"/>
      <c r="G252" s="1"/>
      <c r="H252" s="31"/>
      <c r="I252" s="1"/>
      <c r="J252" s="31"/>
      <c r="K252" s="31"/>
      <c r="L252" s="31"/>
      <c r="M252" s="31"/>
      <c r="N252" s="31"/>
      <c r="O252" s="36"/>
      <c r="P252" s="36"/>
      <c r="Q252" s="5"/>
      <c r="R252" s="5"/>
      <c r="S252" s="5"/>
      <c r="T252" s="5"/>
      <c r="U252" s="5"/>
      <c r="V252" s="5"/>
      <c r="W252" s="5"/>
      <c r="X252" s="5"/>
      <c r="Y252" s="5"/>
      <c r="Z252" s="5"/>
    </row>
    <row r="253" spans="1:26" ht="15.75" customHeight="1">
      <c r="A253" s="5"/>
      <c r="B253" s="5"/>
      <c r="C253" s="5"/>
      <c r="D253" s="5"/>
      <c r="E253" s="1"/>
      <c r="F253" s="1"/>
      <c r="G253" s="1"/>
      <c r="H253" s="31"/>
      <c r="I253" s="1"/>
      <c r="J253" s="31"/>
      <c r="K253" s="31"/>
      <c r="L253" s="31"/>
      <c r="M253" s="31"/>
      <c r="N253" s="31"/>
      <c r="O253" s="36"/>
      <c r="P253" s="36"/>
      <c r="Q253" s="5"/>
      <c r="R253" s="5"/>
      <c r="S253" s="5"/>
      <c r="T253" s="5"/>
      <c r="U253" s="5"/>
      <c r="V253" s="5"/>
      <c r="W253" s="5"/>
      <c r="X253" s="5"/>
      <c r="Y253" s="5"/>
      <c r="Z253" s="5"/>
    </row>
    <row r="254" spans="1:26" ht="15.75" customHeight="1">
      <c r="A254" s="5"/>
      <c r="B254" s="5"/>
      <c r="C254" s="5"/>
      <c r="D254" s="5"/>
      <c r="E254" s="1"/>
      <c r="F254" s="1"/>
      <c r="G254" s="1"/>
      <c r="H254" s="31"/>
      <c r="I254" s="1"/>
      <c r="J254" s="31"/>
      <c r="K254" s="31"/>
      <c r="L254" s="31"/>
      <c r="M254" s="31"/>
      <c r="N254" s="31"/>
      <c r="O254" s="36"/>
      <c r="P254" s="36"/>
      <c r="Q254" s="5"/>
      <c r="R254" s="5"/>
      <c r="S254" s="5"/>
      <c r="T254" s="5"/>
      <c r="U254" s="5"/>
      <c r="V254" s="5"/>
      <c r="W254" s="5"/>
      <c r="X254" s="5"/>
      <c r="Y254" s="5"/>
      <c r="Z254" s="5"/>
    </row>
    <row r="255" spans="1:26" ht="15.75" customHeight="1">
      <c r="A255" s="5"/>
      <c r="B255" s="5"/>
      <c r="C255" s="5"/>
      <c r="D255" s="5"/>
      <c r="E255" s="1"/>
      <c r="F255" s="1"/>
      <c r="G255" s="1"/>
      <c r="H255" s="31"/>
      <c r="I255" s="1"/>
      <c r="J255" s="31"/>
      <c r="K255" s="31"/>
      <c r="L255" s="31"/>
      <c r="M255" s="31"/>
      <c r="N255" s="31"/>
      <c r="O255" s="36"/>
      <c r="P255" s="36"/>
      <c r="Q255" s="5"/>
      <c r="R255" s="5"/>
      <c r="S255" s="5"/>
      <c r="T255" s="5"/>
      <c r="U255" s="5"/>
      <c r="V255" s="5"/>
      <c r="W255" s="5"/>
      <c r="X255" s="5"/>
      <c r="Y255" s="5"/>
      <c r="Z255" s="5"/>
    </row>
    <row r="256" spans="1:26" ht="15.75" customHeight="1">
      <c r="A256" s="5"/>
      <c r="B256" s="5"/>
      <c r="C256" s="5"/>
      <c r="D256" s="5"/>
      <c r="E256" s="1"/>
      <c r="F256" s="1"/>
      <c r="G256" s="1"/>
      <c r="H256" s="31"/>
      <c r="I256" s="1"/>
      <c r="J256" s="31"/>
      <c r="K256" s="31"/>
      <c r="L256" s="31"/>
      <c r="M256" s="31"/>
      <c r="N256" s="31"/>
      <c r="O256" s="36"/>
      <c r="P256" s="36"/>
      <c r="Q256" s="5"/>
      <c r="R256" s="5"/>
      <c r="S256" s="5"/>
      <c r="T256" s="5"/>
      <c r="U256" s="5"/>
      <c r="V256" s="5"/>
      <c r="W256" s="5"/>
      <c r="X256" s="5"/>
      <c r="Y256" s="5"/>
      <c r="Z256" s="5"/>
    </row>
    <row r="257" spans="1:26" ht="15.75" customHeight="1">
      <c r="A257" s="5"/>
      <c r="B257" s="5"/>
      <c r="C257" s="5"/>
      <c r="D257" s="5"/>
      <c r="E257" s="1"/>
      <c r="F257" s="1"/>
      <c r="G257" s="1"/>
      <c r="H257" s="31"/>
      <c r="I257" s="1"/>
      <c r="J257" s="31"/>
      <c r="K257" s="31"/>
      <c r="L257" s="31"/>
      <c r="M257" s="31"/>
      <c r="N257" s="31"/>
      <c r="O257" s="36"/>
      <c r="P257" s="36"/>
      <c r="Q257" s="5"/>
      <c r="R257" s="5"/>
      <c r="S257" s="5"/>
      <c r="T257" s="5"/>
      <c r="U257" s="5"/>
      <c r="V257" s="5"/>
      <c r="W257" s="5"/>
      <c r="X257" s="5"/>
      <c r="Y257" s="5"/>
      <c r="Z257" s="5"/>
    </row>
    <row r="258" spans="1:26" ht="15.75" customHeight="1">
      <c r="A258" s="5"/>
      <c r="B258" s="5"/>
      <c r="C258" s="5"/>
      <c r="D258" s="5"/>
      <c r="E258" s="1"/>
      <c r="F258" s="1"/>
      <c r="G258" s="1"/>
      <c r="H258" s="31"/>
      <c r="I258" s="1"/>
      <c r="J258" s="31"/>
      <c r="K258" s="31"/>
      <c r="L258" s="31"/>
      <c r="M258" s="31"/>
      <c r="N258" s="31"/>
      <c r="O258" s="36"/>
      <c r="P258" s="36"/>
      <c r="Q258" s="5"/>
      <c r="R258" s="5"/>
      <c r="S258" s="5"/>
      <c r="T258" s="5"/>
      <c r="U258" s="5"/>
      <c r="V258" s="5"/>
      <c r="W258" s="5"/>
      <c r="X258" s="5"/>
      <c r="Y258" s="5"/>
      <c r="Z258" s="5"/>
    </row>
    <row r="259" spans="1:26" ht="15.75" customHeight="1">
      <c r="A259" s="5"/>
      <c r="B259" s="5"/>
      <c r="C259" s="5"/>
      <c r="D259" s="5"/>
      <c r="E259" s="1"/>
      <c r="F259" s="1"/>
      <c r="G259" s="1"/>
      <c r="H259" s="31"/>
      <c r="I259" s="1"/>
      <c r="J259" s="31"/>
      <c r="K259" s="31"/>
      <c r="L259" s="31"/>
      <c r="M259" s="31"/>
      <c r="N259" s="31"/>
      <c r="O259" s="36"/>
      <c r="P259" s="36"/>
      <c r="Q259" s="5"/>
      <c r="R259" s="5"/>
      <c r="S259" s="5"/>
      <c r="T259" s="5"/>
      <c r="U259" s="5"/>
      <c r="V259" s="5"/>
      <c r="W259" s="5"/>
      <c r="X259" s="5"/>
      <c r="Y259" s="5"/>
      <c r="Z259" s="5"/>
    </row>
    <row r="260" spans="1:26" ht="15.75" customHeight="1">
      <c r="A260" s="5"/>
      <c r="B260" s="5"/>
      <c r="C260" s="5"/>
      <c r="D260" s="5"/>
      <c r="E260" s="1"/>
      <c r="F260" s="1"/>
      <c r="G260" s="1"/>
      <c r="H260" s="31"/>
      <c r="I260" s="1"/>
      <c r="J260" s="31"/>
      <c r="K260" s="31"/>
      <c r="L260" s="31"/>
      <c r="M260" s="31"/>
      <c r="N260" s="31"/>
      <c r="O260" s="36"/>
      <c r="P260" s="36"/>
      <c r="Q260" s="5"/>
      <c r="R260" s="5"/>
      <c r="S260" s="5"/>
      <c r="T260" s="5"/>
      <c r="U260" s="5"/>
      <c r="V260" s="5"/>
      <c r="W260" s="5"/>
      <c r="X260" s="5"/>
      <c r="Y260" s="5"/>
      <c r="Z260" s="5"/>
    </row>
    <row r="261" spans="1:26" ht="15.75" customHeight="1">
      <c r="A261" s="5"/>
      <c r="B261" s="5"/>
      <c r="C261" s="5"/>
      <c r="D261" s="5"/>
      <c r="E261" s="1"/>
      <c r="F261" s="1"/>
      <c r="G261" s="1"/>
      <c r="H261" s="31"/>
      <c r="I261" s="1"/>
      <c r="J261" s="31"/>
      <c r="K261" s="31"/>
      <c r="L261" s="31"/>
      <c r="M261" s="31"/>
      <c r="N261" s="31"/>
      <c r="O261" s="36"/>
      <c r="P261" s="36"/>
      <c r="Q261" s="5"/>
      <c r="R261" s="5"/>
      <c r="S261" s="5"/>
      <c r="T261" s="5"/>
      <c r="U261" s="5"/>
      <c r="V261" s="5"/>
      <c r="W261" s="5"/>
      <c r="X261" s="5"/>
      <c r="Y261" s="5"/>
      <c r="Z261" s="5"/>
    </row>
    <row r="262" spans="1:26" ht="15.75" customHeight="1">
      <c r="A262" s="5"/>
      <c r="B262" s="5"/>
      <c r="C262" s="5"/>
      <c r="D262" s="5"/>
      <c r="E262" s="1"/>
      <c r="F262" s="1"/>
      <c r="G262" s="1"/>
      <c r="H262" s="31"/>
      <c r="I262" s="1"/>
      <c r="J262" s="31"/>
      <c r="K262" s="31"/>
      <c r="L262" s="31"/>
      <c r="M262" s="31"/>
      <c r="N262" s="31"/>
      <c r="O262" s="36"/>
      <c r="P262" s="36"/>
      <c r="Q262" s="5"/>
      <c r="R262" s="5"/>
      <c r="S262" s="5"/>
      <c r="T262" s="5"/>
      <c r="U262" s="5"/>
      <c r="V262" s="5"/>
      <c r="W262" s="5"/>
      <c r="X262" s="5"/>
      <c r="Y262" s="5"/>
      <c r="Z262" s="5"/>
    </row>
    <row r="263" spans="1:26" ht="15.75" customHeight="1">
      <c r="A263" s="5"/>
      <c r="B263" s="5"/>
      <c r="C263" s="5"/>
      <c r="D263" s="5"/>
      <c r="E263" s="1"/>
      <c r="F263" s="1"/>
      <c r="G263" s="1"/>
      <c r="H263" s="31"/>
      <c r="I263" s="1"/>
      <c r="J263" s="31"/>
      <c r="K263" s="31"/>
      <c r="L263" s="31"/>
      <c r="M263" s="31"/>
      <c r="N263" s="31"/>
      <c r="O263" s="36"/>
      <c r="P263" s="36"/>
      <c r="Q263" s="5"/>
      <c r="R263" s="5"/>
      <c r="S263" s="5"/>
      <c r="T263" s="5"/>
      <c r="U263" s="5"/>
      <c r="V263" s="5"/>
      <c r="W263" s="5"/>
      <c r="X263" s="5"/>
      <c r="Y263" s="5"/>
      <c r="Z263" s="5"/>
    </row>
    <row r="264" spans="1:26" ht="15.75" customHeight="1">
      <c r="A264" s="5"/>
      <c r="B264" s="5"/>
      <c r="C264" s="5"/>
      <c r="D264" s="5"/>
      <c r="E264" s="1"/>
      <c r="F264" s="1"/>
      <c r="G264" s="1"/>
      <c r="H264" s="31"/>
      <c r="I264" s="1"/>
      <c r="J264" s="31"/>
      <c r="K264" s="31"/>
      <c r="L264" s="31"/>
      <c r="M264" s="31"/>
      <c r="N264" s="31"/>
      <c r="O264" s="36"/>
      <c r="P264" s="36"/>
      <c r="Q264" s="5"/>
      <c r="R264" s="5"/>
      <c r="S264" s="5"/>
      <c r="T264" s="5"/>
      <c r="U264" s="5"/>
      <c r="V264" s="5"/>
      <c r="W264" s="5"/>
      <c r="X264" s="5"/>
      <c r="Y264" s="5"/>
      <c r="Z264" s="5"/>
    </row>
    <row r="265" spans="1:26" ht="15.75" customHeight="1">
      <c r="A265" s="5"/>
      <c r="B265" s="5"/>
      <c r="C265" s="5"/>
      <c r="D265" s="5"/>
      <c r="E265" s="1"/>
      <c r="F265" s="1"/>
      <c r="G265" s="1"/>
      <c r="H265" s="31"/>
      <c r="I265" s="1"/>
      <c r="J265" s="31"/>
      <c r="K265" s="31"/>
      <c r="L265" s="31"/>
      <c r="M265" s="31"/>
      <c r="N265" s="31"/>
      <c r="O265" s="36"/>
      <c r="P265" s="36"/>
      <c r="Q265" s="5"/>
      <c r="R265" s="5"/>
      <c r="S265" s="5"/>
      <c r="T265" s="5"/>
      <c r="U265" s="5"/>
      <c r="V265" s="5"/>
      <c r="W265" s="5"/>
      <c r="X265" s="5"/>
      <c r="Y265" s="5"/>
      <c r="Z265" s="5"/>
    </row>
    <row r="266" spans="1:26" ht="15.75" customHeight="1">
      <c r="A266" s="5"/>
      <c r="B266" s="5"/>
      <c r="C266" s="5"/>
      <c r="D266" s="5"/>
      <c r="E266" s="1"/>
      <c r="F266" s="1"/>
      <c r="G266" s="1"/>
      <c r="H266" s="31"/>
      <c r="I266" s="1"/>
      <c r="J266" s="31"/>
      <c r="K266" s="31"/>
      <c r="L266" s="31"/>
      <c r="M266" s="31"/>
      <c r="N266" s="31"/>
      <c r="O266" s="36"/>
      <c r="P266" s="36"/>
      <c r="Q266" s="5"/>
      <c r="R266" s="5"/>
      <c r="S266" s="5"/>
      <c r="T266" s="5"/>
      <c r="U266" s="5"/>
      <c r="V266" s="5"/>
      <c r="W266" s="5"/>
      <c r="X266" s="5"/>
      <c r="Y266" s="5"/>
      <c r="Z266" s="5"/>
    </row>
    <row r="267" spans="1:26" ht="15.75" customHeight="1">
      <c r="A267" s="5"/>
      <c r="B267" s="5"/>
      <c r="C267" s="5"/>
      <c r="D267" s="5"/>
      <c r="E267" s="1"/>
      <c r="F267" s="1"/>
      <c r="G267" s="1"/>
      <c r="H267" s="31"/>
      <c r="I267" s="1"/>
      <c r="J267" s="31"/>
      <c r="K267" s="31"/>
      <c r="L267" s="31"/>
      <c r="M267" s="31"/>
      <c r="N267" s="31"/>
      <c r="O267" s="36"/>
      <c r="P267" s="36"/>
      <c r="Q267" s="5"/>
      <c r="R267" s="5"/>
      <c r="S267" s="5"/>
      <c r="T267" s="5"/>
      <c r="U267" s="5"/>
      <c r="V267" s="5"/>
      <c r="W267" s="5"/>
      <c r="X267" s="5"/>
      <c r="Y267" s="5"/>
      <c r="Z267" s="5"/>
    </row>
    <row r="268" spans="1:26" ht="15.75" customHeight="1">
      <c r="A268" s="5"/>
      <c r="B268" s="5"/>
      <c r="C268" s="5"/>
      <c r="D268" s="5"/>
      <c r="E268" s="1"/>
      <c r="F268" s="1"/>
      <c r="G268" s="1"/>
      <c r="H268" s="31"/>
      <c r="I268" s="1"/>
      <c r="J268" s="31"/>
      <c r="K268" s="31"/>
      <c r="L268" s="31"/>
      <c r="M268" s="31"/>
      <c r="N268" s="31"/>
      <c r="O268" s="36"/>
      <c r="P268" s="36"/>
      <c r="Q268" s="5"/>
      <c r="R268" s="5"/>
      <c r="S268" s="5"/>
      <c r="T268" s="5"/>
      <c r="U268" s="5"/>
      <c r="V268" s="5"/>
      <c r="W268" s="5"/>
      <c r="X268" s="5"/>
      <c r="Y268" s="5"/>
      <c r="Z268" s="5"/>
    </row>
    <row r="269" spans="1:26" ht="15.75" customHeight="1">
      <c r="A269" s="5"/>
      <c r="B269" s="5"/>
      <c r="C269" s="5"/>
      <c r="D269" s="5"/>
      <c r="E269" s="1"/>
      <c r="F269" s="1"/>
      <c r="G269" s="1"/>
      <c r="H269" s="31"/>
      <c r="I269" s="1"/>
      <c r="J269" s="31"/>
      <c r="K269" s="31"/>
      <c r="L269" s="31"/>
      <c r="M269" s="31"/>
      <c r="N269" s="31"/>
      <c r="O269" s="36"/>
      <c r="P269" s="36"/>
      <c r="Q269" s="5"/>
      <c r="R269" s="5"/>
      <c r="S269" s="5"/>
      <c r="T269" s="5"/>
      <c r="U269" s="5"/>
      <c r="V269" s="5"/>
      <c r="W269" s="5"/>
      <c r="X269" s="5"/>
      <c r="Y269" s="5"/>
      <c r="Z269" s="5"/>
    </row>
    <row r="270" spans="1:26" ht="15.75" customHeight="1">
      <c r="A270" s="5"/>
      <c r="B270" s="5"/>
      <c r="C270" s="5"/>
      <c r="D270" s="5"/>
      <c r="E270" s="1"/>
      <c r="F270" s="1"/>
      <c r="G270" s="1"/>
      <c r="H270" s="31"/>
      <c r="I270" s="1"/>
      <c r="J270" s="31"/>
      <c r="K270" s="31"/>
      <c r="L270" s="31"/>
      <c r="M270" s="31"/>
      <c r="N270" s="31"/>
      <c r="O270" s="36"/>
      <c r="P270" s="36"/>
      <c r="Q270" s="5"/>
      <c r="R270" s="5"/>
      <c r="S270" s="5"/>
      <c r="T270" s="5"/>
      <c r="U270" s="5"/>
      <c r="V270" s="5"/>
      <c r="W270" s="5"/>
      <c r="X270" s="5"/>
      <c r="Y270" s="5"/>
      <c r="Z270" s="5"/>
    </row>
    <row r="271" spans="1:26" ht="15.75" customHeight="1">
      <c r="A271" s="5"/>
      <c r="B271" s="5"/>
      <c r="C271" s="5"/>
      <c r="D271" s="5"/>
      <c r="E271" s="1"/>
      <c r="F271" s="1"/>
      <c r="G271" s="1"/>
      <c r="H271" s="31"/>
      <c r="I271" s="1"/>
      <c r="J271" s="31"/>
      <c r="K271" s="31"/>
      <c r="L271" s="31"/>
      <c r="M271" s="31"/>
      <c r="N271" s="31"/>
      <c r="O271" s="36"/>
      <c r="P271" s="36"/>
      <c r="Q271" s="5"/>
      <c r="R271" s="5"/>
      <c r="S271" s="5"/>
      <c r="T271" s="5"/>
      <c r="U271" s="5"/>
      <c r="V271" s="5"/>
      <c r="W271" s="5"/>
      <c r="X271" s="5"/>
      <c r="Y271" s="5"/>
      <c r="Z271" s="5"/>
    </row>
    <row r="272" spans="1:26" ht="15.75" customHeight="1">
      <c r="A272" s="5"/>
      <c r="B272" s="5"/>
      <c r="C272" s="5"/>
      <c r="D272" s="5"/>
      <c r="E272" s="1"/>
      <c r="F272" s="1"/>
      <c r="G272" s="1"/>
      <c r="H272" s="31"/>
      <c r="I272" s="1"/>
      <c r="J272" s="31"/>
      <c r="K272" s="31"/>
      <c r="L272" s="31"/>
      <c r="M272" s="31"/>
      <c r="N272" s="31"/>
      <c r="O272" s="36"/>
      <c r="P272" s="36"/>
      <c r="Q272" s="5"/>
      <c r="R272" s="5"/>
      <c r="S272" s="5"/>
      <c r="T272" s="5"/>
      <c r="U272" s="5"/>
      <c r="V272" s="5"/>
      <c r="W272" s="5"/>
      <c r="X272" s="5"/>
      <c r="Y272" s="5"/>
      <c r="Z272" s="5"/>
    </row>
    <row r="273" spans="1:26" ht="15.75" customHeight="1">
      <c r="A273" s="5"/>
      <c r="B273" s="5"/>
      <c r="C273" s="5"/>
      <c r="D273" s="5"/>
      <c r="E273" s="1"/>
      <c r="F273" s="1"/>
      <c r="G273" s="1"/>
      <c r="H273" s="31"/>
      <c r="I273" s="1"/>
      <c r="J273" s="31"/>
      <c r="K273" s="31"/>
      <c r="L273" s="31"/>
      <c r="M273" s="31"/>
      <c r="N273" s="31"/>
      <c r="O273" s="36"/>
      <c r="P273" s="36"/>
      <c r="Q273" s="5"/>
      <c r="R273" s="5"/>
      <c r="S273" s="5"/>
      <c r="T273" s="5"/>
      <c r="U273" s="5"/>
      <c r="V273" s="5"/>
      <c r="W273" s="5"/>
      <c r="X273" s="5"/>
      <c r="Y273" s="5"/>
      <c r="Z273" s="5"/>
    </row>
    <row r="274" spans="1:26" ht="15.75" customHeight="1">
      <c r="A274" s="5"/>
      <c r="B274" s="5"/>
      <c r="C274" s="5"/>
      <c r="D274" s="5"/>
      <c r="E274" s="1"/>
      <c r="F274" s="1"/>
      <c r="G274" s="1"/>
      <c r="H274" s="31"/>
      <c r="I274" s="1"/>
      <c r="J274" s="31"/>
      <c r="K274" s="31"/>
      <c r="L274" s="31"/>
      <c r="M274" s="31"/>
      <c r="N274" s="31"/>
      <c r="O274" s="36"/>
      <c r="P274" s="36"/>
      <c r="Q274" s="5"/>
      <c r="R274" s="5"/>
      <c r="S274" s="5"/>
      <c r="T274" s="5"/>
      <c r="U274" s="5"/>
      <c r="V274" s="5"/>
      <c r="W274" s="5"/>
      <c r="X274" s="5"/>
      <c r="Y274" s="5"/>
      <c r="Z274" s="5"/>
    </row>
    <row r="275" spans="1:26" ht="15.75" customHeight="1">
      <c r="A275" s="5"/>
      <c r="B275" s="5"/>
      <c r="C275" s="5"/>
      <c r="D275" s="5"/>
      <c r="E275" s="1"/>
      <c r="F275" s="1"/>
      <c r="G275" s="1"/>
      <c r="H275" s="31"/>
      <c r="I275" s="1"/>
      <c r="J275" s="31"/>
      <c r="K275" s="31"/>
      <c r="L275" s="31"/>
      <c r="M275" s="31"/>
      <c r="N275" s="31"/>
      <c r="O275" s="36"/>
      <c r="P275" s="36"/>
      <c r="Q275" s="5"/>
      <c r="R275" s="5"/>
      <c r="S275" s="5"/>
      <c r="T275" s="5"/>
      <c r="U275" s="5"/>
      <c r="V275" s="5"/>
      <c r="W275" s="5"/>
      <c r="X275" s="5"/>
      <c r="Y275" s="5"/>
      <c r="Z275" s="5"/>
    </row>
    <row r="276" spans="1:26" ht="15.75" customHeight="1">
      <c r="A276" s="5"/>
      <c r="B276" s="5"/>
      <c r="C276" s="5"/>
      <c r="D276" s="5"/>
      <c r="E276" s="1"/>
      <c r="F276" s="1"/>
      <c r="G276" s="1"/>
      <c r="H276" s="31"/>
      <c r="I276" s="1"/>
      <c r="J276" s="31"/>
      <c r="K276" s="31"/>
      <c r="L276" s="31"/>
      <c r="M276" s="31"/>
      <c r="N276" s="31"/>
      <c r="O276" s="36"/>
      <c r="P276" s="36"/>
      <c r="Q276" s="5"/>
      <c r="R276" s="5"/>
      <c r="S276" s="5"/>
      <c r="T276" s="5"/>
      <c r="U276" s="5"/>
      <c r="V276" s="5"/>
      <c r="W276" s="5"/>
      <c r="X276" s="5"/>
      <c r="Y276" s="5"/>
      <c r="Z276" s="5"/>
    </row>
    <row r="277" spans="1:26" ht="15.75" customHeight="1">
      <c r="A277" s="5"/>
      <c r="B277" s="5"/>
      <c r="C277" s="5"/>
      <c r="D277" s="5"/>
      <c r="E277" s="1"/>
      <c r="F277" s="1"/>
      <c r="G277" s="1"/>
      <c r="H277" s="31"/>
      <c r="I277" s="1"/>
      <c r="J277" s="31"/>
      <c r="K277" s="31"/>
      <c r="L277" s="31"/>
      <c r="M277" s="31"/>
      <c r="N277" s="31"/>
      <c r="O277" s="36"/>
      <c r="P277" s="36"/>
      <c r="Q277" s="5"/>
      <c r="R277" s="5"/>
      <c r="S277" s="5"/>
      <c r="T277" s="5"/>
      <c r="U277" s="5"/>
      <c r="V277" s="5"/>
      <c r="W277" s="5"/>
      <c r="X277" s="5"/>
      <c r="Y277" s="5"/>
      <c r="Z277" s="5"/>
    </row>
    <row r="278" spans="1:26" ht="15.75" customHeight="1">
      <c r="A278" s="5"/>
      <c r="B278" s="5"/>
      <c r="C278" s="5"/>
      <c r="D278" s="5"/>
      <c r="E278" s="1"/>
      <c r="F278" s="1"/>
      <c r="G278" s="1"/>
      <c r="H278" s="31"/>
      <c r="I278" s="1"/>
      <c r="J278" s="31"/>
      <c r="K278" s="31"/>
      <c r="L278" s="31"/>
      <c r="M278" s="31"/>
      <c r="N278" s="31"/>
      <c r="O278" s="36"/>
      <c r="P278" s="36"/>
      <c r="Q278" s="5"/>
      <c r="R278" s="5"/>
      <c r="S278" s="5"/>
      <c r="T278" s="5"/>
      <c r="U278" s="5"/>
      <c r="V278" s="5"/>
      <c r="W278" s="5"/>
      <c r="X278" s="5"/>
      <c r="Y278" s="5"/>
      <c r="Z278" s="5"/>
    </row>
    <row r="279" spans="1:26" ht="15.75" customHeight="1">
      <c r="A279" s="5"/>
      <c r="B279" s="5"/>
      <c r="C279" s="5"/>
      <c r="D279" s="5"/>
      <c r="E279" s="1"/>
      <c r="F279" s="1"/>
      <c r="G279" s="1"/>
      <c r="H279" s="31"/>
      <c r="I279" s="1"/>
      <c r="J279" s="31"/>
      <c r="K279" s="31"/>
      <c r="L279" s="31"/>
      <c r="M279" s="31"/>
      <c r="N279" s="31"/>
      <c r="O279" s="36"/>
      <c r="P279" s="36"/>
      <c r="Q279" s="5"/>
      <c r="R279" s="5"/>
      <c r="S279" s="5"/>
      <c r="T279" s="5"/>
      <c r="U279" s="5"/>
      <c r="V279" s="5"/>
      <c r="W279" s="5"/>
      <c r="X279" s="5"/>
      <c r="Y279" s="5"/>
      <c r="Z279" s="5"/>
    </row>
    <row r="280" spans="1:26" ht="15.75" customHeight="1">
      <c r="A280" s="5"/>
      <c r="B280" s="5"/>
      <c r="C280" s="5"/>
      <c r="D280" s="5"/>
      <c r="E280" s="1"/>
      <c r="F280" s="1"/>
      <c r="G280" s="1"/>
      <c r="H280" s="31"/>
      <c r="I280" s="1"/>
      <c r="J280" s="31"/>
      <c r="K280" s="31"/>
      <c r="L280" s="31"/>
      <c r="M280" s="31"/>
      <c r="N280" s="31"/>
      <c r="O280" s="36"/>
      <c r="P280" s="36"/>
      <c r="Q280" s="5"/>
      <c r="R280" s="5"/>
      <c r="S280" s="5"/>
      <c r="T280" s="5"/>
      <c r="U280" s="5"/>
      <c r="V280" s="5"/>
      <c r="W280" s="5"/>
      <c r="X280" s="5"/>
      <c r="Y280" s="5"/>
      <c r="Z280" s="5"/>
    </row>
    <row r="281" spans="1:26" ht="15.75" customHeight="1">
      <c r="A281" s="5"/>
      <c r="B281" s="5"/>
      <c r="C281" s="5"/>
      <c r="D281" s="5"/>
      <c r="E281" s="1"/>
      <c r="F281" s="1"/>
      <c r="G281" s="1"/>
      <c r="H281" s="31"/>
      <c r="I281" s="1"/>
      <c r="J281" s="31"/>
      <c r="K281" s="31"/>
      <c r="L281" s="31"/>
      <c r="M281" s="31"/>
      <c r="N281" s="31"/>
      <c r="O281" s="36"/>
      <c r="P281" s="36"/>
      <c r="Q281" s="5"/>
      <c r="R281" s="5"/>
      <c r="S281" s="5"/>
      <c r="T281" s="5"/>
      <c r="U281" s="5"/>
      <c r="V281" s="5"/>
      <c r="W281" s="5"/>
      <c r="X281" s="5"/>
      <c r="Y281" s="5"/>
      <c r="Z281" s="5"/>
    </row>
    <row r="282" spans="1:26" ht="15.75" customHeight="1">
      <c r="A282" s="5"/>
      <c r="B282" s="5"/>
      <c r="C282" s="5"/>
      <c r="D282" s="5"/>
      <c r="E282" s="1"/>
      <c r="F282" s="1"/>
      <c r="G282" s="1"/>
      <c r="H282" s="31"/>
      <c r="I282" s="1"/>
      <c r="J282" s="31"/>
      <c r="K282" s="31"/>
      <c r="L282" s="31"/>
      <c r="M282" s="31"/>
      <c r="N282" s="31"/>
      <c r="O282" s="36"/>
      <c r="P282" s="36"/>
      <c r="Q282" s="5"/>
      <c r="R282" s="5"/>
      <c r="S282" s="5"/>
      <c r="T282" s="5"/>
      <c r="U282" s="5"/>
      <c r="V282" s="5"/>
      <c r="W282" s="5"/>
      <c r="X282" s="5"/>
      <c r="Y282" s="5"/>
      <c r="Z282" s="5"/>
    </row>
    <row r="283" spans="1:26" ht="15.75" customHeight="1">
      <c r="A283" s="5"/>
      <c r="B283" s="5"/>
      <c r="C283" s="5"/>
      <c r="D283" s="5"/>
      <c r="E283" s="1"/>
      <c r="F283" s="1"/>
      <c r="G283" s="1"/>
      <c r="H283" s="31"/>
      <c r="I283" s="1"/>
      <c r="J283" s="31"/>
      <c r="K283" s="31"/>
      <c r="L283" s="31"/>
      <c r="M283" s="31"/>
      <c r="N283" s="31"/>
      <c r="O283" s="36"/>
      <c r="P283" s="36"/>
      <c r="Q283" s="5"/>
      <c r="R283" s="5"/>
      <c r="S283" s="5"/>
      <c r="T283" s="5"/>
      <c r="U283" s="5"/>
      <c r="V283" s="5"/>
      <c r="W283" s="5"/>
      <c r="X283" s="5"/>
      <c r="Y283" s="5"/>
      <c r="Z283" s="5"/>
    </row>
    <row r="284" spans="1:26" ht="15.75" customHeight="1">
      <c r="A284" s="5"/>
      <c r="B284" s="5"/>
      <c r="C284" s="5"/>
      <c r="D284" s="5"/>
      <c r="E284" s="1"/>
      <c r="F284" s="1"/>
      <c r="G284" s="1"/>
      <c r="H284" s="31"/>
      <c r="I284" s="1"/>
      <c r="J284" s="31"/>
      <c r="K284" s="31"/>
      <c r="L284" s="31"/>
      <c r="M284" s="31"/>
      <c r="N284" s="31"/>
      <c r="O284" s="36"/>
      <c r="P284" s="36"/>
      <c r="Q284" s="5"/>
      <c r="R284" s="5"/>
      <c r="S284" s="5"/>
      <c r="T284" s="5"/>
      <c r="U284" s="5"/>
      <c r="V284" s="5"/>
      <c r="W284" s="5"/>
      <c r="X284" s="5"/>
      <c r="Y284" s="5"/>
      <c r="Z284" s="5"/>
    </row>
    <row r="285" spans="1:26" ht="15.75" customHeight="1">
      <c r="A285" s="5"/>
      <c r="B285" s="5"/>
      <c r="C285" s="5"/>
      <c r="D285" s="5"/>
      <c r="E285" s="1"/>
      <c r="F285" s="1"/>
      <c r="G285" s="1"/>
      <c r="H285" s="31"/>
      <c r="I285" s="1"/>
      <c r="J285" s="31"/>
      <c r="K285" s="31"/>
      <c r="L285" s="31"/>
      <c r="M285" s="31"/>
      <c r="N285" s="31"/>
      <c r="O285" s="36"/>
      <c r="P285" s="36"/>
      <c r="Q285" s="5"/>
      <c r="R285" s="5"/>
      <c r="S285" s="5"/>
      <c r="T285" s="5"/>
      <c r="U285" s="5"/>
      <c r="V285" s="5"/>
      <c r="W285" s="5"/>
      <c r="X285" s="5"/>
      <c r="Y285" s="5"/>
      <c r="Z285" s="5"/>
    </row>
    <row r="286" spans="1:26" ht="15.75" customHeight="1">
      <c r="A286" s="5"/>
      <c r="B286" s="5"/>
      <c r="C286" s="5"/>
      <c r="D286" s="5"/>
      <c r="E286" s="1"/>
      <c r="F286" s="1"/>
      <c r="G286" s="1"/>
      <c r="H286" s="31"/>
      <c r="I286" s="1"/>
      <c r="J286" s="31"/>
      <c r="K286" s="31"/>
      <c r="L286" s="31"/>
      <c r="M286" s="31"/>
      <c r="N286" s="31"/>
      <c r="O286" s="36"/>
      <c r="P286" s="36"/>
      <c r="Q286" s="5"/>
      <c r="R286" s="5"/>
      <c r="S286" s="5"/>
      <c r="T286" s="5"/>
      <c r="U286" s="5"/>
      <c r="V286" s="5"/>
      <c r="W286" s="5"/>
      <c r="X286" s="5"/>
      <c r="Y286" s="5"/>
      <c r="Z286" s="5"/>
    </row>
    <row r="287" spans="1:26" ht="15.75" customHeight="1">
      <c r="A287" s="5"/>
      <c r="B287" s="5"/>
      <c r="C287" s="5"/>
      <c r="D287" s="5"/>
      <c r="E287" s="1"/>
      <c r="F287" s="1"/>
      <c r="G287" s="1"/>
      <c r="H287" s="31"/>
      <c r="I287" s="1"/>
      <c r="J287" s="31"/>
      <c r="K287" s="31"/>
      <c r="L287" s="31"/>
      <c r="M287" s="31"/>
      <c r="N287" s="31"/>
      <c r="O287" s="36"/>
      <c r="P287" s="36"/>
      <c r="Q287" s="5"/>
      <c r="R287" s="5"/>
      <c r="S287" s="5"/>
      <c r="T287" s="5"/>
      <c r="U287" s="5"/>
      <c r="V287" s="5"/>
      <c r="W287" s="5"/>
      <c r="X287" s="5"/>
      <c r="Y287" s="5"/>
      <c r="Z287" s="5"/>
    </row>
    <row r="288" spans="1:26" ht="15.75" customHeight="1">
      <c r="A288" s="5"/>
      <c r="B288" s="5"/>
      <c r="C288" s="5"/>
      <c r="D288" s="5"/>
      <c r="E288" s="1"/>
      <c r="F288" s="1"/>
      <c r="G288" s="1"/>
      <c r="H288" s="31"/>
      <c r="I288" s="1"/>
      <c r="J288" s="31"/>
      <c r="K288" s="31"/>
      <c r="L288" s="31"/>
      <c r="M288" s="31"/>
      <c r="N288" s="31"/>
      <c r="O288" s="36"/>
      <c r="P288" s="36"/>
      <c r="Q288" s="5"/>
      <c r="R288" s="5"/>
      <c r="S288" s="5"/>
      <c r="T288" s="5"/>
      <c r="U288" s="5"/>
      <c r="V288" s="5"/>
      <c r="W288" s="5"/>
      <c r="X288" s="5"/>
      <c r="Y288" s="5"/>
      <c r="Z288" s="5"/>
    </row>
    <row r="289" spans="1:26" ht="15.75" customHeight="1">
      <c r="A289" s="5"/>
      <c r="B289" s="5"/>
      <c r="C289" s="5"/>
      <c r="D289" s="5"/>
      <c r="E289" s="1"/>
      <c r="F289" s="1"/>
      <c r="G289" s="1"/>
      <c r="H289" s="31"/>
      <c r="I289" s="1"/>
      <c r="J289" s="31"/>
      <c r="K289" s="31"/>
      <c r="L289" s="31"/>
      <c r="M289" s="31"/>
      <c r="N289" s="31"/>
      <c r="O289" s="36"/>
      <c r="P289" s="36"/>
      <c r="Q289" s="5"/>
      <c r="R289" s="5"/>
      <c r="S289" s="5"/>
      <c r="T289" s="5"/>
      <c r="U289" s="5"/>
      <c r="V289" s="5"/>
      <c r="W289" s="5"/>
      <c r="X289" s="5"/>
      <c r="Y289" s="5"/>
      <c r="Z289" s="5"/>
    </row>
    <row r="290" spans="1:26" ht="15.75" customHeight="1">
      <c r="A290" s="5"/>
      <c r="B290" s="5"/>
      <c r="C290" s="5"/>
      <c r="D290" s="5"/>
      <c r="E290" s="1"/>
      <c r="F290" s="1"/>
      <c r="G290" s="1"/>
      <c r="H290" s="31"/>
      <c r="I290" s="1"/>
      <c r="J290" s="31"/>
      <c r="K290" s="31"/>
      <c r="L290" s="31"/>
      <c r="M290" s="31"/>
      <c r="N290" s="31"/>
      <c r="O290" s="36"/>
      <c r="P290" s="36"/>
      <c r="Q290" s="5"/>
      <c r="R290" s="5"/>
      <c r="S290" s="5"/>
      <c r="T290" s="5"/>
      <c r="U290" s="5"/>
      <c r="V290" s="5"/>
      <c r="W290" s="5"/>
      <c r="X290" s="5"/>
      <c r="Y290" s="5"/>
      <c r="Z290" s="5"/>
    </row>
    <row r="291" spans="1:26" ht="15.75" customHeight="1">
      <c r="A291" s="5"/>
      <c r="B291" s="5"/>
      <c r="C291" s="5"/>
      <c r="D291" s="5"/>
      <c r="E291" s="1"/>
      <c r="F291" s="1"/>
      <c r="G291" s="1"/>
      <c r="H291" s="31"/>
      <c r="I291" s="1"/>
      <c r="J291" s="31"/>
      <c r="K291" s="31"/>
      <c r="L291" s="31"/>
      <c r="M291" s="31"/>
      <c r="N291" s="31"/>
      <c r="O291" s="36"/>
      <c r="P291" s="36"/>
      <c r="Q291" s="5"/>
      <c r="R291" s="5"/>
      <c r="S291" s="5"/>
      <c r="T291" s="5"/>
      <c r="U291" s="5"/>
      <c r="V291" s="5"/>
      <c r="W291" s="5"/>
      <c r="X291" s="5"/>
      <c r="Y291" s="5"/>
      <c r="Z291" s="5"/>
    </row>
    <row r="292" spans="1:26" ht="15.75" customHeight="1">
      <c r="A292" s="5"/>
      <c r="B292" s="5"/>
      <c r="C292" s="5"/>
      <c r="D292" s="5"/>
      <c r="E292" s="1"/>
      <c r="F292" s="1"/>
      <c r="G292" s="1"/>
      <c r="H292" s="31"/>
      <c r="I292" s="1"/>
      <c r="J292" s="31"/>
      <c r="K292" s="31"/>
      <c r="L292" s="31"/>
      <c r="M292" s="31"/>
      <c r="N292" s="31"/>
      <c r="O292" s="36"/>
      <c r="P292" s="36"/>
      <c r="Q292" s="5"/>
      <c r="R292" s="5"/>
      <c r="S292" s="5"/>
      <c r="T292" s="5"/>
      <c r="U292" s="5"/>
      <c r="V292" s="5"/>
      <c r="W292" s="5"/>
      <c r="X292" s="5"/>
      <c r="Y292" s="5"/>
      <c r="Z292" s="5"/>
    </row>
    <row r="293" spans="1:26" ht="15.75" customHeight="1">
      <c r="A293" s="5"/>
      <c r="B293" s="5"/>
      <c r="C293" s="5"/>
      <c r="D293" s="5"/>
      <c r="E293" s="1"/>
      <c r="F293" s="1"/>
      <c r="G293" s="1"/>
      <c r="H293" s="31"/>
      <c r="I293" s="1"/>
      <c r="J293" s="31"/>
      <c r="K293" s="31"/>
      <c r="L293" s="31"/>
      <c r="M293" s="31"/>
      <c r="N293" s="31"/>
      <c r="O293" s="36"/>
      <c r="P293" s="36"/>
      <c r="Q293" s="5"/>
      <c r="R293" s="5"/>
      <c r="S293" s="5"/>
      <c r="T293" s="5"/>
      <c r="U293" s="5"/>
      <c r="V293" s="5"/>
      <c r="W293" s="5"/>
      <c r="X293" s="5"/>
      <c r="Y293" s="5"/>
      <c r="Z293" s="5"/>
    </row>
    <row r="294" spans="1:26" ht="15.75" customHeight="1">
      <c r="A294" s="5"/>
      <c r="B294" s="5"/>
      <c r="C294" s="5"/>
      <c r="D294" s="5"/>
      <c r="E294" s="1"/>
      <c r="F294" s="1"/>
      <c r="G294" s="1"/>
      <c r="H294" s="31"/>
      <c r="I294" s="1"/>
      <c r="J294" s="31"/>
      <c r="K294" s="31"/>
      <c r="L294" s="31"/>
      <c r="M294" s="31"/>
      <c r="N294" s="31"/>
      <c r="O294" s="36"/>
      <c r="P294" s="36"/>
      <c r="Q294" s="5"/>
      <c r="R294" s="5"/>
      <c r="S294" s="5"/>
      <c r="T294" s="5"/>
      <c r="U294" s="5"/>
      <c r="V294" s="5"/>
      <c r="W294" s="5"/>
      <c r="X294" s="5"/>
      <c r="Y294" s="5"/>
      <c r="Z294" s="5"/>
    </row>
    <row r="295" spans="1:26" ht="15.75" customHeight="1">
      <c r="A295" s="5"/>
      <c r="B295" s="5"/>
      <c r="C295" s="5"/>
      <c r="D295" s="5"/>
      <c r="E295" s="1"/>
      <c r="F295" s="1"/>
      <c r="G295" s="1"/>
      <c r="H295" s="31"/>
      <c r="I295" s="1"/>
      <c r="J295" s="31"/>
      <c r="K295" s="31"/>
      <c r="L295" s="31"/>
      <c r="M295" s="31"/>
      <c r="N295" s="31"/>
      <c r="O295" s="36"/>
      <c r="P295" s="36"/>
      <c r="Q295" s="5"/>
      <c r="R295" s="5"/>
      <c r="S295" s="5"/>
      <c r="T295" s="5"/>
      <c r="U295" s="5"/>
      <c r="V295" s="5"/>
      <c r="W295" s="5"/>
      <c r="X295" s="5"/>
      <c r="Y295" s="5"/>
      <c r="Z295" s="5"/>
    </row>
    <row r="296" spans="1:26" ht="15.75" customHeight="1">
      <c r="A296" s="5"/>
      <c r="B296" s="5"/>
      <c r="C296" s="5"/>
      <c r="D296" s="5"/>
      <c r="E296" s="1"/>
      <c r="F296" s="1"/>
      <c r="G296" s="1"/>
      <c r="H296" s="31"/>
      <c r="I296" s="1"/>
      <c r="J296" s="31"/>
      <c r="K296" s="31"/>
      <c r="L296" s="31"/>
      <c r="M296" s="31"/>
      <c r="N296" s="31"/>
      <c r="O296" s="36"/>
      <c r="P296" s="36"/>
      <c r="Q296" s="5"/>
      <c r="R296" s="5"/>
      <c r="S296" s="5"/>
      <c r="T296" s="5"/>
      <c r="U296" s="5"/>
      <c r="V296" s="5"/>
      <c r="W296" s="5"/>
      <c r="X296" s="5"/>
      <c r="Y296" s="5"/>
      <c r="Z296" s="5"/>
    </row>
    <row r="297" spans="1:26" ht="15.75" customHeight="1">
      <c r="A297" s="5"/>
      <c r="B297" s="5"/>
      <c r="C297" s="5"/>
      <c r="D297" s="5"/>
      <c r="E297" s="1"/>
      <c r="F297" s="1"/>
      <c r="G297" s="1"/>
      <c r="H297" s="31"/>
      <c r="I297" s="1"/>
      <c r="J297" s="31"/>
      <c r="K297" s="31"/>
      <c r="L297" s="31"/>
      <c r="M297" s="31"/>
      <c r="N297" s="31"/>
      <c r="O297" s="36"/>
      <c r="P297" s="36"/>
      <c r="Q297" s="5"/>
      <c r="R297" s="5"/>
      <c r="S297" s="5"/>
      <c r="T297" s="5"/>
      <c r="U297" s="5"/>
      <c r="V297" s="5"/>
      <c r="W297" s="5"/>
      <c r="X297" s="5"/>
      <c r="Y297" s="5"/>
      <c r="Z297" s="5"/>
    </row>
    <row r="298" spans="1:26" ht="15.75" customHeight="1">
      <c r="A298" s="5"/>
      <c r="B298" s="5"/>
      <c r="C298" s="5"/>
      <c r="D298" s="5"/>
      <c r="E298" s="1"/>
      <c r="F298" s="1"/>
      <c r="G298" s="1"/>
      <c r="H298" s="31"/>
      <c r="I298" s="1"/>
      <c r="J298" s="31"/>
      <c r="K298" s="31"/>
      <c r="L298" s="31"/>
      <c r="M298" s="31"/>
      <c r="N298" s="31"/>
      <c r="O298" s="36"/>
      <c r="P298" s="36"/>
      <c r="Q298" s="5"/>
      <c r="R298" s="5"/>
      <c r="S298" s="5"/>
      <c r="T298" s="5"/>
      <c r="U298" s="5"/>
      <c r="V298" s="5"/>
      <c r="W298" s="5"/>
      <c r="X298" s="5"/>
      <c r="Y298" s="5"/>
      <c r="Z298" s="5"/>
    </row>
    <row r="299" spans="1:26" ht="15.75" customHeight="1">
      <c r="A299" s="5"/>
      <c r="B299" s="5"/>
      <c r="C299" s="5"/>
      <c r="D299" s="5"/>
      <c r="E299" s="1"/>
      <c r="F299" s="1"/>
      <c r="G299" s="1"/>
      <c r="H299" s="31"/>
      <c r="I299" s="1"/>
      <c r="J299" s="31"/>
      <c r="K299" s="31"/>
      <c r="L299" s="31"/>
      <c r="M299" s="31"/>
      <c r="N299" s="31"/>
      <c r="O299" s="36"/>
      <c r="P299" s="36"/>
      <c r="Q299" s="5"/>
      <c r="R299" s="5"/>
      <c r="S299" s="5"/>
      <c r="T299" s="5"/>
      <c r="U299" s="5"/>
      <c r="V299" s="5"/>
      <c r="W299" s="5"/>
      <c r="X299" s="5"/>
      <c r="Y299" s="5"/>
      <c r="Z299" s="5"/>
    </row>
    <row r="300" spans="1:26" ht="15.75" customHeight="1">
      <c r="A300" s="5"/>
      <c r="B300" s="5"/>
      <c r="C300" s="5"/>
      <c r="D300" s="5"/>
      <c r="E300" s="1"/>
      <c r="F300" s="1"/>
      <c r="G300" s="1"/>
      <c r="H300" s="31"/>
      <c r="I300" s="1"/>
      <c r="J300" s="31"/>
      <c r="K300" s="31"/>
      <c r="L300" s="31"/>
      <c r="M300" s="31"/>
      <c r="N300" s="31"/>
      <c r="O300" s="36"/>
      <c r="P300" s="36"/>
      <c r="Q300" s="5"/>
      <c r="R300" s="5"/>
      <c r="S300" s="5"/>
      <c r="T300" s="5"/>
      <c r="U300" s="5"/>
      <c r="V300" s="5"/>
      <c r="W300" s="5"/>
      <c r="X300" s="5"/>
      <c r="Y300" s="5"/>
      <c r="Z300" s="5"/>
    </row>
    <row r="301" spans="1:26" ht="15.75" customHeight="1">
      <c r="A301" s="5"/>
      <c r="B301" s="5"/>
      <c r="C301" s="5"/>
      <c r="D301" s="5"/>
      <c r="E301" s="1"/>
      <c r="F301" s="1"/>
      <c r="G301" s="1"/>
      <c r="H301" s="31"/>
      <c r="I301" s="1"/>
      <c r="J301" s="31"/>
      <c r="K301" s="31"/>
      <c r="L301" s="31"/>
      <c r="M301" s="31"/>
      <c r="N301" s="31"/>
      <c r="O301" s="36"/>
      <c r="P301" s="36"/>
      <c r="Q301" s="5"/>
      <c r="R301" s="5"/>
      <c r="S301" s="5"/>
      <c r="T301" s="5"/>
      <c r="U301" s="5"/>
      <c r="V301" s="5"/>
      <c r="W301" s="5"/>
      <c r="X301" s="5"/>
      <c r="Y301" s="5"/>
      <c r="Z301" s="5"/>
    </row>
    <row r="302" spans="1:26" ht="15.75" customHeight="1">
      <c r="A302" s="5"/>
      <c r="B302" s="5"/>
      <c r="C302" s="5"/>
      <c r="D302" s="5"/>
      <c r="E302" s="1"/>
      <c r="F302" s="1"/>
      <c r="G302" s="1"/>
      <c r="H302" s="31"/>
      <c r="I302" s="1"/>
      <c r="J302" s="31"/>
      <c r="K302" s="31"/>
      <c r="L302" s="31"/>
      <c r="M302" s="31"/>
      <c r="N302" s="31"/>
      <c r="O302" s="36"/>
      <c r="P302" s="36"/>
      <c r="Q302" s="5"/>
      <c r="R302" s="5"/>
      <c r="S302" s="5"/>
      <c r="T302" s="5"/>
      <c r="U302" s="5"/>
      <c r="V302" s="5"/>
      <c r="W302" s="5"/>
      <c r="X302" s="5"/>
      <c r="Y302" s="5"/>
      <c r="Z302" s="5"/>
    </row>
    <row r="303" spans="1:26" ht="15.75" customHeight="1">
      <c r="A303" s="5"/>
      <c r="B303" s="5"/>
      <c r="C303" s="5"/>
      <c r="D303" s="5"/>
      <c r="E303" s="1"/>
      <c r="F303" s="1"/>
      <c r="G303" s="1"/>
      <c r="H303" s="31"/>
      <c r="I303" s="1"/>
      <c r="J303" s="31"/>
      <c r="K303" s="31"/>
      <c r="L303" s="31"/>
      <c r="M303" s="31"/>
      <c r="N303" s="31"/>
      <c r="O303" s="36"/>
      <c r="P303" s="36"/>
      <c r="Q303" s="5"/>
      <c r="R303" s="5"/>
      <c r="S303" s="5"/>
      <c r="T303" s="5"/>
      <c r="U303" s="5"/>
      <c r="V303" s="5"/>
      <c r="W303" s="5"/>
      <c r="X303" s="5"/>
      <c r="Y303" s="5"/>
      <c r="Z303" s="5"/>
    </row>
    <row r="304" spans="1:26" ht="15.75" customHeight="1">
      <c r="A304" s="5"/>
      <c r="B304" s="5"/>
      <c r="C304" s="5"/>
      <c r="D304" s="5"/>
      <c r="E304" s="1"/>
      <c r="F304" s="1"/>
      <c r="G304" s="1"/>
      <c r="H304" s="31"/>
      <c r="I304" s="1"/>
      <c r="J304" s="31"/>
      <c r="K304" s="31"/>
      <c r="L304" s="31"/>
      <c r="M304" s="31"/>
      <c r="N304" s="31"/>
      <c r="O304" s="36"/>
      <c r="P304" s="36"/>
      <c r="Q304" s="5"/>
      <c r="R304" s="5"/>
      <c r="S304" s="5"/>
      <c r="T304" s="5"/>
      <c r="U304" s="5"/>
      <c r="V304" s="5"/>
      <c r="W304" s="5"/>
      <c r="X304" s="5"/>
      <c r="Y304" s="5"/>
      <c r="Z304" s="5"/>
    </row>
    <row r="305" spans="1:26" ht="15.75" customHeight="1">
      <c r="A305" s="5"/>
      <c r="B305" s="5"/>
      <c r="C305" s="5"/>
      <c r="D305" s="5"/>
      <c r="E305" s="1"/>
      <c r="F305" s="1"/>
      <c r="G305" s="1"/>
      <c r="H305" s="31"/>
      <c r="I305" s="1"/>
      <c r="J305" s="31"/>
      <c r="K305" s="31"/>
      <c r="L305" s="31"/>
      <c r="M305" s="31"/>
      <c r="N305" s="31"/>
      <c r="O305" s="36"/>
      <c r="P305" s="36"/>
      <c r="Q305" s="5"/>
      <c r="R305" s="5"/>
      <c r="S305" s="5"/>
      <c r="T305" s="5"/>
      <c r="U305" s="5"/>
      <c r="V305" s="5"/>
      <c r="W305" s="5"/>
      <c r="X305" s="5"/>
      <c r="Y305" s="5"/>
      <c r="Z305" s="5"/>
    </row>
    <row r="306" spans="1:26" ht="15.75" customHeight="1">
      <c r="A306" s="5"/>
      <c r="B306" s="5"/>
      <c r="C306" s="5"/>
      <c r="D306" s="5"/>
      <c r="E306" s="1"/>
      <c r="F306" s="1"/>
      <c r="G306" s="1"/>
      <c r="H306" s="31"/>
      <c r="I306" s="1"/>
      <c r="J306" s="31"/>
      <c r="K306" s="31"/>
      <c r="L306" s="31"/>
      <c r="M306" s="31"/>
      <c r="N306" s="31"/>
      <c r="O306" s="36"/>
      <c r="P306" s="36"/>
      <c r="Q306" s="5"/>
      <c r="R306" s="5"/>
      <c r="S306" s="5"/>
      <c r="T306" s="5"/>
      <c r="U306" s="5"/>
      <c r="V306" s="5"/>
      <c r="W306" s="5"/>
      <c r="X306" s="5"/>
      <c r="Y306" s="5"/>
      <c r="Z306" s="5"/>
    </row>
    <row r="307" spans="1:26" ht="15.75" customHeight="1">
      <c r="A307" s="5"/>
      <c r="B307" s="5"/>
      <c r="C307" s="5"/>
      <c r="D307" s="5"/>
      <c r="E307" s="1"/>
      <c r="F307" s="1"/>
      <c r="G307" s="1"/>
      <c r="H307" s="31"/>
      <c r="I307" s="1"/>
      <c r="J307" s="31"/>
      <c r="K307" s="31"/>
      <c r="L307" s="31"/>
      <c r="M307" s="31"/>
      <c r="N307" s="31"/>
      <c r="O307" s="36"/>
      <c r="P307" s="36"/>
      <c r="Q307" s="5"/>
      <c r="R307" s="5"/>
      <c r="S307" s="5"/>
      <c r="T307" s="5"/>
      <c r="U307" s="5"/>
      <c r="V307" s="5"/>
      <c r="W307" s="5"/>
      <c r="X307" s="5"/>
      <c r="Y307" s="5"/>
      <c r="Z307" s="5"/>
    </row>
    <row r="308" spans="1:26" ht="15.75" customHeight="1">
      <c r="A308" s="5"/>
      <c r="B308" s="5"/>
      <c r="C308" s="5"/>
      <c r="D308" s="5"/>
      <c r="E308" s="1"/>
      <c r="F308" s="1"/>
      <c r="G308" s="1"/>
      <c r="H308" s="31"/>
      <c r="I308" s="1"/>
      <c r="J308" s="31"/>
      <c r="K308" s="31"/>
      <c r="L308" s="31"/>
      <c r="M308" s="31"/>
      <c r="N308" s="31"/>
      <c r="O308" s="36"/>
      <c r="P308" s="36"/>
      <c r="Q308" s="5"/>
      <c r="R308" s="5"/>
      <c r="S308" s="5"/>
      <c r="T308" s="5"/>
      <c r="U308" s="5"/>
      <c r="V308" s="5"/>
      <c r="W308" s="5"/>
      <c r="X308" s="5"/>
      <c r="Y308" s="5"/>
      <c r="Z308" s="5"/>
    </row>
    <row r="309" spans="1:26" ht="15.75" customHeight="1">
      <c r="A309" s="5"/>
      <c r="B309" s="5"/>
      <c r="C309" s="5"/>
      <c r="D309" s="5"/>
      <c r="E309" s="1"/>
      <c r="F309" s="1"/>
      <c r="G309" s="1"/>
      <c r="H309" s="31"/>
      <c r="I309" s="1"/>
      <c r="J309" s="31"/>
      <c r="K309" s="31"/>
      <c r="L309" s="31"/>
      <c r="M309" s="31"/>
      <c r="N309" s="31"/>
      <c r="O309" s="36"/>
      <c r="P309" s="36"/>
      <c r="Q309" s="5"/>
      <c r="R309" s="5"/>
      <c r="S309" s="5"/>
      <c r="T309" s="5"/>
      <c r="U309" s="5"/>
      <c r="V309" s="5"/>
      <c r="W309" s="5"/>
      <c r="X309" s="5"/>
      <c r="Y309" s="5"/>
      <c r="Z309" s="5"/>
    </row>
    <row r="310" spans="1:26" ht="15.75" customHeight="1">
      <c r="A310" s="5"/>
      <c r="B310" s="5"/>
      <c r="C310" s="5"/>
      <c r="D310" s="5"/>
      <c r="E310" s="1"/>
      <c r="F310" s="1"/>
      <c r="G310" s="1"/>
      <c r="H310" s="31"/>
      <c r="I310" s="1"/>
      <c r="J310" s="31"/>
      <c r="K310" s="31"/>
      <c r="L310" s="31"/>
      <c r="M310" s="31"/>
      <c r="N310" s="31"/>
      <c r="O310" s="36"/>
      <c r="P310" s="36"/>
      <c r="Q310" s="5"/>
      <c r="R310" s="5"/>
      <c r="S310" s="5"/>
      <c r="T310" s="5"/>
      <c r="U310" s="5"/>
      <c r="V310" s="5"/>
      <c r="W310" s="5"/>
      <c r="X310" s="5"/>
      <c r="Y310" s="5"/>
      <c r="Z310" s="5"/>
    </row>
    <row r="311" spans="1:26" ht="15.75" customHeight="1">
      <c r="A311" s="5"/>
      <c r="B311" s="5"/>
      <c r="C311" s="5"/>
      <c r="D311" s="5"/>
      <c r="E311" s="1"/>
      <c r="F311" s="1"/>
      <c r="G311" s="1"/>
      <c r="H311" s="31"/>
      <c r="I311" s="1"/>
      <c r="J311" s="31"/>
      <c r="K311" s="31"/>
      <c r="L311" s="31"/>
      <c r="M311" s="31"/>
      <c r="N311" s="31"/>
      <c r="O311" s="36"/>
      <c r="P311" s="36"/>
      <c r="Q311" s="5"/>
      <c r="R311" s="5"/>
      <c r="S311" s="5"/>
      <c r="T311" s="5"/>
      <c r="U311" s="5"/>
      <c r="V311" s="5"/>
      <c r="W311" s="5"/>
      <c r="X311" s="5"/>
      <c r="Y311" s="5"/>
      <c r="Z311" s="5"/>
    </row>
    <row r="312" spans="1:26" ht="15.75" customHeight="1">
      <c r="A312" s="5"/>
      <c r="B312" s="5"/>
      <c r="C312" s="5"/>
      <c r="D312" s="5"/>
      <c r="E312" s="1"/>
      <c r="F312" s="1"/>
      <c r="G312" s="1"/>
      <c r="H312" s="31"/>
      <c r="I312" s="1"/>
      <c r="J312" s="31"/>
      <c r="K312" s="31"/>
      <c r="L312" s="31"/>
      <c r="M312" s="31"/>
      <c r="N312" s="31"/>
      <c r="O312" s="36"/>
      <c r="P312" s="36"/>
      <c r="Q312" s="5"/>
      <c r="R312" s="5"/>
      <c r="S312" s="5"/>
      <c r="T312" s="5"/>
      <c r="U312" s="5"/>
      <c r="V312" s="5"/>
      <c r="W312" s="5"/>
      <c r="X312" s="5"/>
      <c r="Y312" s="5"/>
      <c r="Z312" s="5"/>
    </row>
    <row r="313" spans="1:26" ht="15.75" customHeight="1">
      <c r="A313" s="5"/>
      <c r="B313" s="5"/>
      <c r="C313" s="5"/>
      <c r="D313" s="5"/>
      <c r="E313" s="1"/>
      <c r="F313" s="1"/>
      <c r="G313" s="1"/>
      <c r="H313" s="31"/>
      <c r="I313" s="1"/>
      <c r="J313" s="31"/>
      <c r="K313" s="31"/>
      <c r="L313" s="31"/>
      <c r="M313" s="31"/>
      <c r="N313" s="31"/>
      <c r="O313" s="36"/>
      <c r="P313" s="36"/>
      <c r="Q313" s="5"/>
      <c r="R313" s="5"/>
      <c r="S313" s="5"/>
      <c r="T313" s="5"/>
      <c r="U313" s="5"/>
      <c r="V313" s="5"/>
      <c r="W313" s="5"/>
      <c r="X313" s="5"/>
      <c r="Y313" s="5"/>
      <c r="Z313" s="5"/>
    </row>
    <row r="314" spans="1:26" ht="15.75" customHeight="1">
      <c r="A314" s="5"/>
      <c r="B314" s="5"/>
      <c r="C314" s="5"/>
      <c r="D314" s="5"/>
      <c r="E314" s="1"/>
      <c r="F314" s="1"/>
      <c r="G314" s="1"/>
      <c r="H314" s="31"/>
      <c r="I314" s="1"/>
      <c r="J314" s="31"/>
      <c r="K314" s="31"/>
      <c r="L314" s="31"/>
      <c r="M314" s="31"/>
      <c r="N314" s="31"/>
      <c r="O314" s="36"/>
      <c r="P314" s="36"/>
      <c r="Q314" s="5"/>
      <c r="R314" s="5"/>
      <c r="S314" s="5"/>
      <c r="T314" s="5"/>
      <c r="U314" s="5"/>
      <c r="V314" s="5"/>
      <c r="W314" s="5"/>
      <c r="X314" s="5"/>
      <c r="Y314" s="5"/>
      <c r="Z314" s="5"/>
    </row>
    <row r="315" spans="1:26" ht="15.75" customHeight="1">
      <c r="A315" s="5"/>
      <c r="B315" s="5"/>
      <c r="C315" s="5"/>
      <c r="D315" s="5"/>
      <c r="E315" s="1"/>
      <c r="F315" s="1"/>
      <c r="G315" s="1"/>
      <c r="H315" s="31"/>
      <c r="I315" s="1"/>
      <c r="J315" s="31"/>
      <c r="K315" s="31"/>
      <c r="L315" s="31"/>
      <c r="M315" s="31"/>
      <c r="N315" s="31"/>
      <c r="O315" s="36"/>
      <c r="P315" s="36"/>
      <c r="Q315" s="5"/>
      <c r="R315" s="5"/>
      <c r="S315" s="5"/>
      <c r="T315" s="5"/>
      <c r="U315" s="5"/>
      <c r="V315" s="5"/>
      <c r="W315" s="5"/>
      <c r="X315" s="5"/>
      <c r="Y315" s="5"/>
      <c r="Z315" s="5"/>
    </row>
    <row r="316" spans="1:26" ht="15.75" customHeight="1">
      <c r="A316" s="5"/>
      <c r="B316" s="5"/>
      <c r="C316" s="5"/>
      <c r="D316" s="5"/>
      <c r="E316" s="1"/>
      <c r="F316" s="1"/>
      <c r="G316" s="1"/>
      <c r="H316" s="31"/>
      <c r="I316" s="1"/>
      <c r="J316" s="31"/>
      <c r="K316" s="31"/>
      <c r="L316" s="31"/>
      <c r="M316" s="31"/>
      <c r="N316" s="31"/>
      <c r="O316" s="36"/>
      <c r="P316" s="36"/>
      <c r="Q316" s="5"/>
      <c r="R316" s="5"/>
      <c r="S316" s="5"/>
      <c r="T316" s="5"/>
      <c r="U316" s="5"/>
      <c r="V316" s="5"/>
      <c r="W316" s="5"/>
      <c r="X316" s="5"/>
      <c r="Y316" s="5"/>
      <c r="Z316" s="5"/>
    </row>
    <row r="317" spans="1:26" ht="15.75" customHeight="1">
      <c r="A317" s="5"/>
      <c r="B317" s="5"/>
      <c r="C317" s="5"/>
      <c r="D317" s="5"/>
      <c r="E317" s="1"/>
      <c r="F317" s="1"/>
      <c r="G317" s="1"/>
      <c r="H317" s="31"/>
      <c r="I317" s="1"/>
      <c r="J317" s="31"/>
      <c r="K317" s="31"/>
      <c r="L317" s="31"/>
      <c r="M317" s="31"/>
      <c r="N317" s="31"/>
      <c r="O317" s="36"/>
      <c r="P317" s="36"/>
      <c r="Q317" s="5"/>
      <c r="R317" s="5"/>
      <c r="S317" s="5"/>
      <c r="T317" s="5"/>
      <c r="U317" s="5"/>
      <c r="V317" s="5"/>
      <c r="W317" s="5"/>
      <c r="X317" s="5"/>
      <c r="Y317" s="5"/>
      <c r="Z317" s="5"/>
    </row>
    <row r="318" spans="1:26" ht="15.75" customHeight="1">
      <c r="A318" s="5"/>
      <c r="B318" s="5"/>
      <c r="C318" s="5"/>
      <c r="D318" s="5"/>
      <c r="E318" s="1"/>
      <c r="F318" s="1"/>
      <c r="G318" s="1"/>
      <c r="H318" s="31"/>
      <c r="I318" s="1"/>
      <c r="J318" s="31"/>
      <c r="K318" s="31"/>
      <c r="L318" s="31"/>
      <c r="M318" s="31"/>
      <c r="N318" s="31"/>
      <c r="O318" s="36"/>
      <c r="P318" s="36"/>
      <c r="Q318" s="5"/>
      <c r="R318" s="5"/>
      <c r="S318" s="5"/>
      <c r="T318" s="5"/>
      <c r="U318" s="5"/>
      <c r="V318" s="5"/>
      <c r="W318" s="5"/>
      <c r="X318" s="5"/>
      <c r="Y318" s="5"/>
      <c r="Z318" s="5"/>
    </row>
    <row r="319" spans="1:26" ht="15.75" customHeight="1">
      <c r="A319" s="5"/>
      <c r="B319" s="5"/>
      <c r="C319" s="5"/>
      <c r="D319" s="5"/>
      <c r="E319" s="1"/>
      <c r="F319" s="1"/>
      <c r="G319" s="1"/>
      <c r="H319" s="31"/>
      <c r="I319" s="1"/>
      <c r="J319" s="31"/>
      <c r="K319" s="31"/>
      <c r="L319" s="31"/>
      <c r="M319" s="31"/>
      <c r="N319" s="31"/>
      <c r="O319" s="36"/>
      <c r="P319" s="36"/>
      <c r="Q319" s="5"/>
      <c r="R319" s="5"/>
      <c r="S319" s="5"/>
      <c r="T319" s="5"/>
      <c r="U319" s="5"/>
      <c r="V319" s="5"/>
      <c r="W319" s="5"/>
      <c r="X319" s="5"/>
      <c r="Y319" s="5"/>
      <c r="Z319" s="5"/>
    </row>
    <row r="320" spans="1:26" ht="15.75" customHeight="1">
      <c r="A320" s="5"/>
      <c r="B320" s="5"/>
      <c r="C320" s="5"/>
      <c r="D320" s="5"/>
      <c r="E320" s="1"/>
      <c r="F320" s="1"/>
      <c r="G320" s="1"/>
      <c r="H320" s="31"/>
      <c r="I320" s="1"/>
      <c r="J320" s="31"/>
      <c r="K320" s="31"/>
      <c r="L320" s="31"/>
      <c r="M320" s="31"/>
      <c r="N320" s="31"/>
      <c r="O320" s="36"/>
      <c r="P320" s="36"/>
      <c r="Q320" s="5"/>
      <c r="R320" s="5"/>
      <c r="S320" s="5"/>
      <c r="T320" s="5"/>
      <c r="U320" s="5"/>
      <c r="V320" s="5"/>
      <c r="W320" s="5"/>
      <c r="X320" s="5"/>
      <c r="Y320" s="5"/>
      <c r="Z320" s="5"/>
    </row>
    <row r="321" spans="1:26" ht="15.75" customHeight="1">
      <c r="A321" s="5"/>
      <c r="B321" s="5"/>
      <c r="C321" s="5"/>
      <c r="D321" s="5"/>
      <c r="E321" s="1"/>
      <c r="F321" s="1"/>
      <c r="G321" s="1"/>
      <c r="H321" s="31"/>
      <c r="I321" s="1"/>
      <c r="J321" s="31"/>
      <c r="K321" s="31"/>
      <c r="L321" s="31"/>
      <c r="M321" s="31"/>
      <c r="N321" s="31"/>
      <c r="O321" s="36"/>
      <c r="P321" s="36"/>
      <c r="Q321" s="5"/>
      <c r="R321" s="5"/>
      <c r="S321" s="5"/>
      <c r="T321" s="5"/>
      <c r="U321" s="5"/>
      <c r="V321" s="5"/>
      <c r="W321" s="5"/>
      <c r="X321" s="5"/>
      <c r="Y321" s="5"/>
      <c r="Z321" s="5"/>
    </row>
    <row r="322" spans="1:26" ht="15.75" customHeight="1">
      <c r="A322" s="5"/>
      <c r="B322" s="5"/>
      <c r="C322" s="5"/>
      <c r="D322" s="5"/>
      <c r="E322" s="1"/>
      <c r="F322" s="1"/>
      <c r="G322" s="1"/>
      <c r="H322" s="31"/>
      <c r="I322" s="1"/>
      <c r="J322" s="31"/>
      <c r="K322" s="31"/>
      <c r="L322" s="31"/>
      <c r="M322" s="31"/>
      <c r="N322" s="31"/>
      <c r="O322" s="36"/>
      <c r="P322" s="36"/>
      <c r="Q322" s="5"/>
      <c r="R322" s="5"/>
      <c r="S322" s="5"/>
      <c r="T322" s="5"/>
      <c r="U322" s="5"/>
      <c r="V322" s="5"/>
      <c r="W322" s="5"/>
      <c r="X322" s="5"/>
      <c r="Y322" s="5"/>
      <c r="Z322" s="5"/>
    </row>
    <row r="323" spans="1:26" ht="15.75" customHeight="1">
      <c r="A323" s="5"/>
      <c r="B323" s="5"/>
      <c r="C323" s="5"/>
      <c r="D323" s="5"/>
      <c r="E323" s="1"/>
      <c r="F323" s="1"/>
      <c r="G323" s="1"/>
      <c r="H323" s="31"/>
      <c r="I323" s="1"/>
      <c r="J323" s="31"/>
      <c r="K323" s="31"/>
      <c r="L323" s="31"/>
      <c r="M323" s="31"/>
      <c r="N323" s="31"/>
      <c r="O323" s="36"/>
      <c r="P323" s="36"/>
      <c r="Q323" s="5"/>
      <c r="R323" s="5"/>
      <c r="S323" s="5"/>
      <c r="T323" s="5"/>
      <c r="U323" s="5"/>
      <c r="V323" s="5"/>
      <c r="W323" s="5"/>
      <c r="X323" s="5"/>
      <c r="Y323" s="5"/>
      <c r="Z323" s="5"/>
    </row>
    <row r="324" spans="1:26" ht="15.75" customHeight="1">
      <c r="A324" s="5"/>
      <c r="B324" s="5"/>
      <c r="C324" s="5"/>
      <c r="D324" s="5"/>
      <c r="E324" s="1"/>
      <c r="F324" s="1"/>
      <c r="G324" s="1"/>
      <c r="H324" s="31"/>
      <c r="I324" s="1"/>
      <c r="J324" s="31"/>
      <c r="K324" s="31"/>
      <c r="L324" s="31"/>
      <c r="M324" s="31"/>
      <c r="N324" s="31"/>
      <c r="O324" s="36"/>
      <c r="P324" s="36"/>
      <c r="Q324" s="5"/>
      <c r="R324" s="5"/>
      <c r="S324" s="5"/>
      <c r="T324" s="5"/>
      <c r="U324" s="5"/>
      <c r="V324" s="5"/>
      <c r="W324" s="5"/>
      <c r="X324" s="5"/>
      <c r="Y324" s="5"/>
      <c r="Z324" s="5"/>
    </row>
    <row r="325" spans="1:26" ht="15.75" customHeight="1">
      <c r="A325" s="5"/>
      <c r="B325" s="5"/>
      <c r="C325" s="5"/>
      <c r="D325" s="5"/>
      <c r="E325" s="1"/>
      <c r="F325" s="1"/>
      <c r="G325" s="1"/>
      <c r="H325" s="31"/>
      <c r="I325" s="1"/>
      <c r="J325" s="31"/>
      <c r="K325" s="31"/>
      <c r="L325" s="31"/>
      <c r="M325" s="31"/>
      <c r="N325" s="31"/>
      <c r="O325" s="36"/>
      <c r="P325" s="36"/>
      <c r="Q325" s="5"/>
      <c r="R325" s="5"/>
      <c r="S325" s="5"/>
      <c r="T325" s="5"/>
      <c r="U325" s="5"/>
      <c r="V325" s="5"/>
      <c r="W325" s="5"/>
      <c r="X325" s="5"/>
      <c r="Y325" s="5"/>
      <c r="Z325" s="5"/>
    </row>
    <row r="326" spans="1:26" ht="15.75" customHeight="1">
      <c r="A326" s="5"/>
      <c r="B326" s="5"/>
      <c r="C326" s="5"/>
      <c r="D326" s="5"/>
      <c r="E326" s="1"/>
      <c r="F326" s="1"/>
      <c r="G326" s="1"/>
      <c r="H326" s="31"/>
      <c r="I326" s="1"/>
      <c r="J326" s="31"/>
      <c r="K326" s="31"/>
      <c r="L326" s="31"/>
      <c r="M326" s="31"/>
      <c r="N326" s="31"/>
      <c r="O326" s="36"/>
      <c r="P326" s="36"/>
      <c r="Q326" s="5"/>
      <c r="R326" s="5"/>
      <c r="S326" s="5"/>
      <c r="T326" s="5"/>
      <c r="U326" s="5"/>
      <c r="V326" s="5"/>
      <c r="W326" s="5"/>
      <c r="X326" s="5"/>
      <c r="Y326" s="5"/>
      <c r="Z326" s="5"/>
    </row>
    <row r="327" spans="1:26" ht="15.75" customHeight="1">
      <c r="A327" s="5"/>
      <c r="B327" s="5"/>
      <c r="C327" s="5"/>
      <c r="D327" s="5"/>
      <c r="E327" s="1"/>
      <c r="F327" s="1"/>
      <c r="G327" s="1"/>
      <c r="H327" s="31"/>
      <c r="I327" s="1"/>
      <c r="J327" s="31"/>
      <c r="K327" s="31"/>
      <c r="L327" s="31"/>
      <c r="M327" s="31"/>
      <c r="N327" s="31"/>
      <c r="O327" s="36"/>
      <c r="P327" s="36"/>
      <c r="Q327" s="5"/>
      <c r="R327" s="5"/>
      <c r="S327" s="5"/>
      <c r="T327" s="5"/>
      <c r="U327" s="5"/>
      <c r="V327" s="5"/>
      <c r="W327" s="5"/>
      <c r="X327" s="5"/>
      <c r="Y327" s="5"/>
      <c r="Z327" s="5"/>
    </row>
    <row r="328" spans="1:26" ht="15.75" customHeight="1">
      <c r="A328" s="5"/>
      <c r="B328" s="5"/>
      <c r="C328" s="5"/>
      <c r="D328" s="5"/>
      <c r="E328" s="1"/>
      <c r="F328" s="1"/>
      <c r="G328" s="1"/>
      <c r="H328" s="31"/>
      <c r="I328" s="1"/>
      <c r="J328" s="31"/>
      <c r="K328" s="31"/>
      <c r="L328" s="31"/>
      <c r="M328" s="31"/>
      <c r="N328" s="31"/>
      <c r="O328" s="36"/>
      <c r="P328" s="36"/>
      <c r="Q328" s="5"/>
      <c r="R328" s="5"/>
      <c r="S328" s="5"/>
      <c r="T328" s="5"/>
      <c r="U328" s="5"/>
      <c r="V328" s="5"/>
      <c r="W328" s="5"/>
      <c r="X328" s="5"/>
      <c r="Y328" s="5"/>
      <c r="Z328" s="5"/>
    </row>
    <row r="329" spans="1:26" ht="15.75" customHeight="1">
      <c r="A329" s="5"/>
      <c r="B329" s="5"/>
      <c r="C329" s="5"/>
      <c r="D329" s="5"/>
      <c r="E329" s="1"/>
      <c r="F329" s="1"/>
      <c r="G329" s="1"/>
      <c r="H329" s="31"/>
      <c r="I329" s="1"/>
      <c r="J329" s="31"/>
      <c r="K329" s="31"/>
      <c r="L329" s="31"/>
      <c r="M329" s="31"/>
      <c r="N329" s="31"/>
      <c r="O329" s="36"/>
      <c r="P329" s="36"/>
      <c r="Q329" s="5"/>
      <c r="R329" s="5"/>
      <c r="S329" s="5"/>
      <c r="T329" s="5"/>
      <c r="U329" s="5"/>
      <c r="V329" s="5"/>
      <c r="W329" s="5"/>
      <c r="X329" s="5"/>
      <c r="Y329" s="5"/>
      <c r="Z329" s="5"/>
    </row>
    <row r="330" spans="1:26" ht="15.75" customHeight="1">
      <c r="A330" s="5"/>
      <c r="B330" s="5"/>
      <c r="C330" s="5"/>
      <c r="D330" s="5"/>
      <c r="E330" s="1"/>
      <c r="F330" s="1"/>
      <c r="G330" s="1"/>
      <c r="H330" s="31"/>
      <c r="I330" s="1"/>
      <c r="J330" s="31"/>
      <c r="K330" s="31"/>
      <c r="L330" s="31"/>
      <c r="M330" s="31"/>
      <c r="N330" s="31"/>
      <c r="O330" s="36"/>
      <c r="P330" s="36"/>
      <c r="Q330" s="5"/>
      <c r="R330" s="5"/>
      <c r="S330" s="5"/>
      <c r="T330" s="5"/>
      <c r="U330" s="5"/>
      <c r="V330" s="5"/>
      <c r="W330" s="5"/>
      <c r="X330" s="5"/>
      <c r="Y330" s="5"/>
      <c r="Z330" s="5"/>
    </row>
    <row r="331" spans="1:26" ht="15.75" customHeight="1">
      <c r="A331" s="5"/>
      <c r="B331" s="5"/>
      <c r="C331" s="5"/>
      <c r="D331" s="5"/>
      <c r="E331" s="1"/>
      <c r="F331" s="1"/>
      <c r="G331" s="1"/>
      <c r="H331" s="31"/>
      <c r="I331" s="1"/>
      <c r="J331" s="31"/>
      <c r="K331" s="31"/>
      <c r="L331" s="31"/>
      <c r="M331" s="31"/>
      <c r="N331" s="31"/>
      <c r="O331" s="36"/>
      <c r="P331" s="36"/>
      <c r="Q331" s="5"/>
      <c r="R331" s="5"/>
      <c r="S331" s="5"/>
      <c r="T331" s="5"/>
      <c r="U331" s="5"/>
      <c r="V331" s="5"/>
      <c r="W331" s="5"/>
      <c r="X331" s="5"/>
      <c r="Y331" s="5"/>
      <c r="Z331" s="5"/>
    </row>
    <row r="332" spans="1:26" ht="15.75" customHeight="1">
      <c r="A332" s="5"/>
      <c r="B332" s="5"/>
      <c r="C332" s="5"/>
      <c r="D332" s="5"/>
      <c r="E332" s="1"/>
      <c r="F332" s="1"/>
      <c r="G332" s="1"/>
      <c r="H332" s="31"/>
      <c r="I332" s="1"/>
      <c r="J332" s="31"/>
      <c r="K332" s="31"/>
      <c r="L332" s="31"/>
      <c r="M332" s="31"/>
      <c r="N332" s="31"/>
      <c r="O332" s="36"/>
      <c r="P332" s="36"/>
      <c r="Q332" s="5"/>
      <c r="R332" s="5"/>
      <c r="S332" s="5"/>
      <c r="T332" s="5"/>
      <c r="U332" s="5"/>
      <c r="V332" s="5"/>
      <c r="W332" s="5"/>
      <c r="X332" s="5"/>
      <c r="Y332" s="5"/>
      <c r="Z332" s="5"/>
    </row>
    <row r="333" spans="1:26" ht="15.75" customHeight="1">
      <c r="A333" s="5"/>
      <c r="B333" s="5"/>
      <c r="C333" s="5"/>
      <c r="D333" s="5"/>
      <c r="E333" s="1"/>
      <c r="F333" s="1"/>
      <c r="G333" s="1"/>
      <c r="H333" s="31"/>
      <c r="I333" s="1"/>
      <c r="J333" s="31"/>
      <c r="K333" s="31"/>
      <c r="L333" s="31"/>
      <c r="M333" s="31"/>
      <c r="N333" s="31"/>
      <c r="O333" s="36"/>
      <c r="P333" s="36"/>
      <c r="Q333" s="5"/>
      <c r="R333" s="5"/>
      <c r="S333" s="5"/>
      <c r="T333" s="5"/>
      <c r="U333" s="5"/>
      <c r="V333" s="5"/>
      <c r="W333" s="5"/>
      <c r="X333" s="5"/>
      <c r="Y333" s="5"/>
      <c r="Z333" s="5"/>
    </row>
    <row r="334" spans="1:26" ht="15.75" customHeight="1">
      <c r="A334" s="5"/>
      <c r="B334" s="5"/>
      <c r="C334" s="5"/>
      <c r="D334" s="5"/>
      <c r="E334" s="1"/>
      <c r="F334" s="1"/>
      <c r="G334" s="1"/>
      <c r="H334" s="31"/>
      <c r="I334" s="1"/>
      <c r="J334" s="31"/>
      <c r="K334" s="31"/>
      <c r="L334" s="31"/>
      <c r="M334" s="31"/>
      <c r="N334" s="31"/>
      <c r="O334" s="36"/>
      <c r="P334" s="36"/>
      <c r="Q334" s="5"/>
      <c r="R334" s="5"/>
      <c r="S334" s="5"/>
      <c r="T334" s="5"/>
      <c r="U334" s="5"/>
      <c r="V334" s="5"/>
      <c r="W334" s="5"/>
      <c r="X334" s="5"/>
      <c r="Y334" s="5"/>
      <c r="Z334" s="5"/>
    </row>
    <row r="335" spans="1:26" ht="15.75" customHeight="1">
      <c r="A335" s="5"/>
      <c r="B335" s="5"/>
      <c r="C335" s="5"/>
      <c r="D335" s="5"/>
      <c r="E335" s="1"/>
      <c r="F335" s="1"/>
      <c r="G335" s="1"/>
      <c r="H335" s="31"/>
      <c r="I335" s="1"/>
      <c r="J335" s="31"/>
      <c r="K335" s="31"/>
      <c r="L335" s="31"/>
      <c r="M335" s="31"/>
      <c r="N335" s="31"/>
      <c r="O335" s="36"/>
      <c r="P335" s="36"/>
      <c r="Q335" s="5"/>
      <c r="R335" s="5"/>
      <c r="S335" s="5"/>
      <c r="T335" s="5"/>
      <c r="U335" s="5"/>
      <c r="V335" s="5"/>
      <c r="W335" s="5"/>
      <c r="X335" s="5"/>
      <c r="Y335" s="5"/>
      <c r="Z335" s="5"/>
    </row>
    <row r="336" spans="1:26" ht="15.75" customHeight="1">
      <c r="A336" s="5"/>
      <c r="B336" s="5"/>
      <c r="C336" s="5"/>
      <c r="D336" s="5"/>
      <c r="E336" s="1"/>
      <c r="F336" s="1"/>
      <c r="G336" s="1"/>
      <c r="H336" s="31"/>
      <c r="I336" s="1"/>
      <c r="J336" s="31"/>
      <c r="K336" s="31"/>
      <c r="L336" s="31"/>
      <c r="M336" s="31"/>
      <c r="N336" s="31"/>
      <c r="O336" s="36"/>
      <c r="P336" s="36"/>
      <c r="Q336" s="5"/>
      <c r="R336" s="5"/>
      <c r="S336" s="5"/>
      <c r="T336" s="5"/>
      <c r="U336" s="5"/>
      <c r="V336" s="5"/>
      <c r="W336" s="5"/>
      <c r="X336" s="5"/>
      <c r="Y336" s="5"/>
      <c r="Z336" s="5"/>
    </row>
    <row r="337" spans="1:26" ht="15.75" customHeight="1">
      <c r="A337" s="5"/>
      <c r="B337" s="5"/>
      <c r="C337" s="5"/>
      <c r="D337" s="5"/>
      <c r="E337" s="1"/>
      <c r="F337" s="1"/>
      <c r="G337" s="1"/>
      <c r="H337" s="31"/>
      <c r="I337" s="1"/>
      <c r="J337" s="31"/>
      <c r="K337" s="31"/>
      <c r="L337" s="31"/>
      <c r="M337" s="31"/>
      <c r="N337" s="31"/>
      <c r="O337" s="36"/>
      <c r="P337" s="36"/>
      <c r="Q337" s="5"/>
      <c r="R337" s="5"/>
      <c r="S337" s="5"/>
      <c r="T337" s="5"/>
      <c r="U337" s="5"/>
      <c r="V337" s="5"/>
      <c r="W337" s="5"/>
      <c r="X337" s="5"/>
      <c r="Y337" s="5"/>
      <c r="Z337" s="5"/>
    </row>
    <row r="338" spans="1:26" ht="15.75" customHeight="1">
      <c r="A338" s="5"/>
      <c r="B338" s="5"/>
      <c r="C338" s="5"/>
      <c r="D338" s="5"/>
      <c r="E338" s="1"/>
      <c r="F338" s="1"/>
      <c r="G338" s="1"/>
      <c r="H338" s="31"/>
      <c r="I338" s="1"/>
      <c r="J338" s="31"/>
      <c r="K338" s="31"/>
      <c r="L338" s="31"/>
      <c r="M338" s="31"/>
      <c r="N338" s="31"/>
      <c r="O338" s="36"/>
      <c r="P338" s="36"/>
      <c r="Q338" s="5"/>
      <c r="R338" s="5"/>
      <c r="S338" s="5"/>
      <c r="T338" s="5"/>
      <c r="U338" s="5"/>
      <c r="V338" s="5"/>
      <c r="W338" s="5"/>
      <c r="X338" s="5"/>
      <c r="Y338" s="5"/>
      <c r="Z338" s="5"/>
    </row>
    <row r="339" spans="1:26" ht="15.75" customHeight="1">
      <c r="A339" s="5"/>
      <c r="B339" s="5"/>
      <c r="C339" s="5"/>
      <c r="D339" s="5"/>
      <c r="E339" s="1"/>
      <c r="F339" s="1"/>
      <c r="G339" s="1"/>
      <c r="H339" s="31"/>
      <c r="I339" s="1"/>
      <c r="J339" s="31"/>
      <c r="K339" s="31"/>
      <c r="L339" s="31"/>
      <c r="M339" s="31"/>
      <c r="N339" s="31"/>
      <c r="O339" s="36"/>
      <c r="P339" s="36"/>
      <c r="Q339" s="5"/>
      <c r="R339" s="5"/>
      <c r="S339" s="5"/>
      <c r="T339" s="5"/>
      <c r="U339" s="5"/>
      <c r="V339" s="5"/>
      <c r="W339" s="5"/>
      <c r="X339" s="5"/>
      <c r="Y339" s="5"/>
      <c r="Z339" s="5"/>
    </row>
    <row r="340" spans="1:26" ht="15.75" customHeight="1">
      <c r="A340" s="5"/>
      <c r="B340" s="5"/>
      <c r="C340" s="5"/>
      <c r="D340" s="5"/>
      <c r="E340" s="1"/>
      <c r="F340" s="1"/>
      <c r="G340" s="1"/>
      <c r="H340" s="31"/>
      <c r="I340" s="1"/>
      <c r="J340" s="31"/>
      <c r="K340" s="31"/>
      <c r="L340" s="31"/>
      <c r="M340" s="31"/>
      <c r="N340" s="31"/>
      <c r="O340" s="36"/>
      <c r="P340" s="36"/>
      <c r="Q340" s="5"/>
      <c r="R340" s="5"/>
      <c r="S340" s="5"/>
      <c r="T340" s="5"/>
      <c r="U340" s="5"/>
      <c r="V340" s="5"/>
      <c r="W340" s="5"/>
      <c r="X340" s="5"/>
      <c r="Y340" s="5"/>
      <c r="Z340" s="5"/>
    </row>
    <row r="341" spans="1:26" ht="15.75" customHeight="1">
      <c r="A341" s="5"/>
      <c r="B341" s="5"/>
      <c r="C341" s="5"/>
      <c r="D341" s="5"/>
      <c r="E341" s="1"/>
      <c r="F341" s="1"/>
      <c r="G341" s="1"/>
      <c r="H341" s="31"/>
      <c r="I341" s="1"/>
      <c r="J341" s="31"/>
      <c r="K341" s="31"/>
      <c r="L341" s="31"/>
      <c r="M341" s="31"/>
      <c r="N341" s="31"/>
      <c r="O341" s="36"/>
      <c r="P341" s="36"/>
      <c r="Q341" s="5"/>
      <c r="R341" s="5"/>
      <c r="S341" s="5"/>
      <c r="T341" s="5"/>
      <c r="U341" s="5"/>
      <c r="V341" s="5"/>
      <c r="W341" s="5"/>
      <c r="X341" s="5"/>
      <c r="Y341" s="5"/>
      <c r="Z341" s="5"/>
    </row>
    <row r="342" spans="1:26" ht="15.75" customHeight="1">
      <c r="A342" s="5"/>
      <c r="B342" s="5"/>
      <c r="C342" s="5"/>
      <c r="D342" s="5"/>
      <c r="E342" s="1"/>
      <c r="F342" s="1"/>
      <c r="G342" s="1"/>
      <c r="H342" s="31"/>
      <c r="I342" s="1"/>
      <c r="J342" s="31"/>
      <c r="K342" s="31"/>
      <c r="L342" s="31"/>
      <c r="M342" s="31"/>
      <c r="N342" s="31"/>
      <c r="O342" s="36"/>
      <c r="P342" s="36"/>
      <c r="Q342" s="5"/>
      <c r="R342" s="5"/>
      <c r="S342" s="5"/>
      <c r="T342" s="5"/>
      <c r="U342" s="5"/>
      <c r="V342" s="5"/>
      <c r="W342" s="5"/>
      <c r="X342" s="5"/>
      <c r="Y342" s="5"/>
      <c r="Z342" s="5"/>
    </row>
    <row r="343" spans="1:26" ht="15.75" customHeight="1">
      <c r="A343" s="5"/>
      <c r="B343" s="5"/>
      <c r="C343" s="5"/>
      <c r="D343" s="5"/>
      <c r="E343" s="1"/>
      <c r="F343" s="1"/>
      <c r="G343" s="1"/>
      <c r="H343" s="31"/>
      <c r="I343" s="1"/>
      <c r="J343" s="31"/>
      <c r="K343" s="31"/>
      <c r="L343" s="31"/>
      <c r="M343" s="31"/>
      <c r="N343" s="31"/>
      <c r="O343" s="36"/>
      <c r="P343" s="36"/>
      <c r="Q343" s="5"/>
      <c r="R343" s="5"/>
      <c r="S343" s="5"/>
      <c r="T343" s="5"/>
      <c r="U343" s="5"/>
      <c r="V343" s="5"/>
      <c r="W343" s="5"/>
      <c r="X343" s="5"/>
      <c r="Y343" s="5"/>
      <c r="Z343" s="5"/>
    </row>
    <row r="344" spans="1:26" ht="15.75" customHeight="1">
      <c r="A344" s="5"/>
      <c r="B344" s="5"/>
      <c r="C344" s="5"/>
      <c r="D344" s="5"/>
      <c r="E344" s="1"/>
      <c r="F344" s="1"/>
      <c r="G344" s="1"/>
      <c r="H344" s="31"/>
      <c r="I344" s="1"/>
      <c r="J344" s="31"/>
      <c r="K344" s="31"/>
      <c r="L344" s="31"/>
      <c r="M344" s="31"/>
      <c r="N344" s="31"/>
      <c r="O344" s="36"/>
      <c r="P344" s="36"/>
      <c r="Q344" s="5"/>
      <c r="R344" s="5"/>
      <c r="S344" s="5"/>
      <c r="T344" s="5"/>
      <c r="U344" s="5"/>
      <c r="V344" s="5"/>
      <c r="W344" s="5"/>
      <c r="X344" s="5"/>
      <c r="Y344" s="5"/>
      <c r="Z344" s="5"/>
    </row>
    <row r="345" spans="1:26" ht="15.75" customHeight="1">
      <c r="A345" s="5"/>
      <c r="B345" s="5"/>
      <c r="C345" s="5"/>
      <c r="D345" s="5"/>
      <c r="E345" s="1"/>
      <c r="F345" s="1"/>
      <c r="G345" s="1"/>
      <c r="H345" s="31"/>
      <c r="I345" s="1"/>
      <c r="J345" s="31"/>
      <c r="K345" s="31"/>
      <c r="L345" s="31"/>
      <c r="M345" s="31"/>
      <c r="N345" s="31"/>
      <c r="O345" s="36"/>
      <c r="P345" s="36"/>
      <c r="Q345" s="5"/>
      <c r="R345" s="5"/>
      <c r="S345" s="5"/>
      <c r="T345" s="5"/>
      <c r="U345" s="5"/>
      <c r="V345" s="5"/>
      <c r="W345" s="5"/>
      <c r="X345" s="5"/>
      <c r="Y345" s="5"/>
      <c r="Z345" s="5"/>
    </row>
    <row r="346" spans="1:26" ht="15.75" customHeight="1">
      <c r="A346" s="5"/>
      <c r="B346" s="5"/>
      <c r="C346" s="5"/>
      <c r="D346" s="5"/>
      <c r="E346" s="1"/>
      <c r="F346" s="1"/>
      <c r="G346" s="1"/>
      <c r="H346" s="31"/>
      <c r="I346" s="1"/>
      <c r="J346" s="31"/>
      <c r="K346" s="31"/>
      <c r="L346" s="31"/>
      <c r="M346" s="31"/>
      <c r="N346" s="31"/>
      <c r="O346" s="36"/>
      <c r="P346" s="36"/>
      <c r="Q346" s="5"/>
      <c r="R346" s="5"/>
      <c r="S346" s="5"/>
      <c r="T346" s="5"/>
      <c r="U346" s="5"/>
      <c r="V346" s="5"/>
      <c r="W346" s="5"/>
      <c r="X346" s="5"/>
      <c r="Y346" s="5"/>
      <c r="Z346" s="5"/>
    </row>
    <row r="347" spans="1:26" ht="15.75" customHeight="1">
      <c r="A347" s="5"/>
      <c r="B347" s="5"/>
      <c r="C347" s="5"/>
      <c r="D347" s="5"/>
      <c r="E347" s="1"/>
      <c r="F347" s="1"/>
      <c r="G347" s="1"/>
      <c r="H347" s="31"/>
      <c r="I347" s="1"/>
      <c r="J347" s="31"/>
      <c r="K347" s="31"/>
      <c r="L347" s="31"/>
      <c r="M347" s="31"/>
      <c r="N347" s="31"/>
      <c r="O347" s="36"/>
      <c r="P347" s="36"/>
      <c r="Q347" s="5"/>
      <c r="R347" s="5"/>
      <c r="S347" s="5"/>
      <c r="T347" s="5"/>
      <c r="U347" s="5"/>
      <c r="V347" s="5"/>
      <c r="W347" s="5"/>
      <c r="X347" s="5"/>
      <c r="Y347" s="5"/>
      <c r="Z347" s="5"/>
    </row>
    <row r="348" spans="1:26" ht="15.75" customHeight="1">
      <c r="A348" s="5"/>
      <c r="B348" s="5"/>
      <c r="C348" s="5"/>
      <c r="D348" s="5"/>
      <c r="E348" s="1"/>
      <c r="F348" s="1"/>
      <c r="G348" s="1"/>
      <c r="H348" s="31"/>
      <c r="I348" s="1"/>
      <c r="J348" s="31"/>
      <c r="K348" s="31"/>
      <c r="L348" s="31"/>
      <c r="M348" s="31"/>
      <c r="N348" s="31"/>
      <c r="O348" s="36"/>
      <c r="P348" s="36"/>
      <c r="Q348" s="5"/>
      <c r="R348" s="5"/>
      <c r="S348" s="5"/>
      <c r="T348" s="5"/>
      <c r="U348" s="5"/>
      <c r="V348" s="5"/>
      <c r="W348" s="5"/>
      <c r="X348" s="5"/>
      <c r="Y348" s="5"/>
      <c r="Z348" s="5"/>
    </row>
    <row r="349" spans="1:26" ht="15.75" customHeight="1">
      <c r="A349" s="5"/>
      <c r="B349" s="5"/>
      <c r="C349" s="5"/>
      <c r="D349" s="5"/>
      <c r="E349" s="1"/>
      <c r="F349" s="1"/>
      <c r="G349" s="1"/>
      <c r="H349" s="31"/>
      <c r="I349" s="1"/>
      <c r="J349" s="31"/>
      <c r="K349" s="31"/>
      <c r="L349" s="31"/>
      <c r="M349" s="31"/>
      <c r="N349" s="31"/>
      <c r="O349" s="36"/>
      <c r="P349" s="36"/>
      <c r="Q349" s="5"/>
      <c r="R349" s="5"/>
      <c r="S349" s="5"/>
      <c r="T349" s="5"/>
      <c r="U349" s="5"/>
      <c r="V349" s="5"/>
      <c r="W349" s="5"/>
      <c r="X349" s="5"/>
      <c r="Y349" s="5"/>
      <c r="Z349" s="5"/>
    </row>
    <row r="350" spans="1:26" ht="15.75" customHeight="1">
      <c r="A350" s="5"/>
      <c r="B350" s="5"/>
      <c r="C350" s="5"/>
      <c r="D350" s="5"/>
      <c r="E350" s="1"/>
      <c r="F350" s="1"/>
      <c r="G350" s="1"/>
      <c r="H350" s="31"/>
      <c r="I350" s="1"/>
      <c r="J350" s="31"/>
      <c r="K350" s="31"/>
      <c r="L350" s="31"/>
      <c r="M350" s="31"/>
      <c r="N350" s="31"/>
      <c r="O350" s="36"/>
      <c r="P350" s="36"/>
      <c r="Q350" s="5"/>
      <c r="R350" s="5"/>
      <c r="S350" s="5"/>
      <c r="T350" s="5"/>
      <c r="U350" s="5"/>
      <c r="V350" s="5"/>
      <c r="W350" s="5"/>
      <c r="X350" s="5"/>
      <c r="Y350" s="5"/>
      <c r="Z350" s="5"/>
    </row>
    <row r="351" spans="1:26" ht="15.75" customHeight="1">
      <c r="A351" s="5"/>
      <c r="B351" s="5"/>
      <c r="C351" s="5"/>
      <c r="D351" s="5"/>
      <c r="E351" s="1"/>
      <c r="F351" s="1"/>
      <c r="G351" s="1"/>
      <c r="H351" s="31"/>
      <c r="I351" s="1"/>
      <c r="J351" s="31"/>
      <c r="K351" s="31"/>
      <c r="L351" s="31"/>
      <c r="M351" s="31"/>
      <c r="N351" s="31"/>
      <c r="O351" s="36"/>
      <c r="P351" s="36"/>
      <c r="Q351" s="5"/>
      <c r="R351" s="5"/>
      <c r="S351" s="5"/>
      <c r="T351" s="5"/>
      <c r="U351" s="5"/>
      <c r="V351" s="5"/>
      <c r="W351" s="5"/>
      <c r="X351" s="5"/>
      <c r="Y351" s="5"/>
      <c r="Z351" s="5"/>
    </row>
    <row r="352" spans="1:26" ht="15.75" customHeight="1">
      <c r="A352" s="5"/>
      <c r="B352" s="5"/>
      <c r="C352" s="5"/>
      <c r="D352" s="5"/>
      <c r="E352" s="1"/>
      <c r="F352" s="1"/>
      <c r="G352" s="1"/>
      <c r="H352" s="31"/>
      <c r="I352" s="1"/>
      <c r="J352" s="31"/>
      <c r="K352" s="31"/>
      <c r="L352" s="31"/>
      <c r="M352" s="31"/>
      <c r="N352" s="31"/>
      <c r="O352" s="36"/>
      <c r="P352" s="36"/>
      <c r="Q352" s="5"/>
      <c r="R352" s="5"/>
      <c r="S352" s="5"/>
      <c r="T352" s="5"/>
      <c r="U352" s="5"/>
      <c r="V352" s="5"/>
      <c r="W352" s="5"/>
      <c r="X352" s="5"/>
      <c r="Y352" s="5"/>
      <c r="Z352" s="5"/>
    </row>
    <row r="353" spans="1:26" ht="15.75" customHeight="1">
      <c r="A353" s="5"/>
      <c r="B353" s="5"/>
      <c r="C353" s="5"/>
      <c r="D353" s="5"/>
      <c r="E353" s="1"/>
      <c r="F353" s="1"/>
      <c r="G353" s="1"/>
      <c r="H353" s="31"/>
      <c r="I353" s="1"/>
      <c r="J353" s="31"/>
      <c r="K353" s="31"/>
      <c r="L353" s="31"/>
      <c r="M353" s="31"/>
      <c r="N353" s="31"/>
      <c r="O353" s="36"/>
      <c r="P353" s="36"/>
      <c r="Q353" s="5"/>
      <c r="R353" s="5"/>
      <c r="S353" s="5"/>
      <c r="T353" s="5"/>
      <c r="U353" s="5"/>
      <c r="V353" s="5"/>
      <c r="W353" s="5"/>
      <c r="X353" s="5"/>
      <c r="Y353" s="5"/>
      <c r="Z353" s="5"/>
    </row>
    <row r="354" spans="1:26" ht="15.75" customHeight="1">
      <c r="A354" s="5"/>
      <c r="B354" s="5"/>
      <c r="C354" s="5"/>
      <c r="D354" s="5"/>
      <c r="E354" s="1"/>
      <c r="F354" s="1"/>
      <c r="G354" s="1"/>
      <c r="H354" s="31"/>
      <c r="I354" s="1"/>
      <c r="J354" s="31"/>
      <c r="K354" s="31"/>
      <c r="L354" s="31"/>
      <c r="M354" s="31"/>
      <c r="N354" s="31"/>
      <c r="O354" s="36"/>
      <c r="P354" s="36"/>
      <c r="Q354" s="5"/>
      <c r="R354" s="5"/>
      <c r="S354" s="5"/>
      <c r="T354" s="5"/>
      <c r="U354" s="5"/>
      <c r="V354" s="5"/>
      <c r="W354" s="5"/>
      <c r="X354" s="5"/>
      <c r="Y354" s="5"/>
      <c r="Z354" s="5"/>
    </row>
    <row r="355" spans="1:26" ht="15.75" customHeight="1">
      <c r="A355" s="5"/>
      <c r="B355" s="5"/>
      <c r="C355" s="5"/>
      <c r="D355" s="5"/>
      <c r="E355" s="1"/>
      <c r="F355" s="1"/>
      <c r="G355" s="1"/>
      <c r="H355" s="31"/>
      <c r="I355" s="1"/>
      <c r="J355" s="31"/>
      <c r="K355" s="31"/>
      <c r="L355" s="31"/>
      <c r="M355" s="31"/>
      <c r="N355" s="31"/>
      <c r="O355" s="36"/>
      <c r="P355" s="36"/>
      <c r="Q355" s="5"/>
      <c r="R355" s="5"/>
      <c r="S355" s="5"/>
      <c r="T355" s="5"/>
      <c r="U355" s="5"/>
      <c r="V355" s="5"/>
      <c r="W355" s="5"/>
      <c r="X355" s="5"/>
      <c r="Y355" s="5"/>
      <c r="Z355" s="5"/>
    </row>
    <row r="356" spans="1:26" ht="15.75" customHeight="1">
      <c r="A356" s="5"/>
      <c r="B356" s="5"/>
      <c r="C356" s="5"/>
      <c r="D356" s="5"/>
      <c r="E356" s="1"/>
      <c r="F356" s="1"/>
      <c r="G356" s="1"/>
      <c r="H356" s="31"/>
      <c r="I356" s="1"/>
      <c r="J356" s="31"/>
      <c r="K356" s="31"/>
      <c r="L356" s="31"/>
      <c r="M356" s="31"/>
      <c r="N356" s="31"/>
      <c r="O356" s="36"/>
      <c r="P356" s="36"/>
      <c r="Q356" s="5"/>
      <c r="R356" s="5"/>
      <c r="S356" s="5"/>
      <c r="T356" s="5"/>
      <c r="U356" s="5"/>
      <c r="V356" s="5"/>
      <c r="W356" s="5"/>
      <c r="X356" s="5"/>
      <c r="Y356" s="5"/>
      <c r="Z356" s="5"/>
    </row>
    <row r="357" spans="1:26" ht="15.75" customHeight="1">
      <c r="A357" s="5"/>
      <c r="B357" s="5"/>
      <c r="C357" s="5"/>
      <c r="D357" s="5"/>
      <c r="E357" s="1"/>
      <c r="F357" s="1"/>
      <c r="G357" s="1"/>
      <c r="H357" s="31"/>
      <c r="I357" s="1"/>
      <c r="J357" s="31"/>
      <c r="K357" s="31"/>
      <c r="L357" s="31"/>
      <c r="M357" s="31"/>
      <c r="N357" s="31"/>
      <c r="O357" s="36"/>
      <c r="P357" s="36"/>
      <c r="Q357" s="5"/>
      <c r="R357" s="5"/>
      <c r="S357" s="5"/>
      <c r="T357" s="5"/>
      <c r="U357" s="5"/>
      <c r="V357" s="5"/>
      <c r="W357" s="5"/>
      <c r="X357" s="5"/>
      <c r="Y357" s="5"/>
      <c r="Z357" s="5"/>
    </row>
    <row r="358" spans="1:26" ht="15.75" customHeight="1">
      <c r="A358" s="5"/>
      <c r="B358" s="5"/>
      <c r="C358" s="5"/>
      <c r="D358" s="5"/>
      <c r="E358" s="1"/>
      <c r="F358" s="1"/>
      <c r="G358" s="1"/>
      <c r="H358" s="31"/>
      <c r="I358" s="1"/>
      <c r="J358" s="31"/>
      <c r="K358" s="31"/>
      <c r="L358" s="31"/>
      <c r="M358" s="31"/>
      <c r="N358" s="31"/>
      <c r="O358" s="36"/>
      <c r="P358" s="36"/>
      <c r="Q358" s="5"/>
      <c r="R358" s="5"/>
      <c r="S358" s="5"/>
      <c r="T358" s="5"/>
      <c r="U358" s="5"/>
      <c r="V358" s="5"/>
      <c r="W358" s="5"/>
      <c r="X358" s="5"/>
      <c r="Y358" s="5"/>
      <c r="Z358" s="5"/>
    </row>
    <row r="359" spans="1:26" ht="15.75" customHeight="1">
      <c r="A359" s="5"/>
      <c r="B359" s="5"/>
      <c r="C359" s="5"/>
      <c r="D359" s="5"/>
      <c r="E359" s="1"/>
      <c r="F359" s="1"/>
      <c r="G359" s="1"/>
      <c r="H359" s="31"/>
      <c r="I359" s="1"/>
      <c r="J359" s="31"/>
      <c r="K359" s="31"/>
      <c r="L359" s="31"/>
      <c r="M359" s="31"/>
      <c r="N359" s="31"/>
      <c r="O359" s="36"/>
      <c r="P359" s="36"/>
      <c r="Q359" s="5"/>
      <c r="R359" s="5"/>
      <c r="S359" s="5"/>
      <c r="T359" s="5"/>
      <c r="U359" s="5"/>
      <c r="V359" s="5"/>
      <c r="W359" s="5"/>
      <c r="X359" s="5"/>
      <c r="Y359" s="5"/>
      <c r="Z359" s="5"/>
    </row>
    <row r="360" spans="1:26" ht="15.75" customHeight="1">
      <c r="A360" s="5"/>
      <c r="B360" s="5"/>
      <c r="C360" s="5"/>
      <c r="D360" s="5"/>
      <c r="E360" s="1"/>
      <c r="F360" s="1"/>
      <c r="G360" s="1"/>
      <c r="H360" s="31"/>
      <c r="I360" s="1"/>
      <c r="J360" s="31"/>
      <c r="K360" s="31"/>
      <c r="L360" s="31"/>
      <c r="M360" s="31"/>
      <c r="N360" s="31"/>
      <c r="O360" s="36"/>
      <c r="P360" s="36"/>
      <c r="Q360" s="5"/>
      <c r="R360" s="5"/>
      <c r="S360" s="5"/>
      <c r="T360" s="5"/>
      <c r="U360" s="5"/>
      <c r="V360" s="5"/>
      <c r="W360" s="5"/>
      <c r="X360" s="5"/>
      <c r="Y360" s="5"/>
      <c r="Z360" s="5"/>
    </row>
    <row r="361" spans="1:26" ht="15.75" customHeight="1">
      <c r="A361" s="5"/>
      <c r="B361" s="5"/>
      <c r="C361" s="5"/>
      <c r="D361" s="5"/>
      <c r="E361" s="1"/>
      <c r="F361" s="1"/>
      <c r="G361" s="1"/>
      <c r="H361" s="31"/>
      <c r="I361" s="1"/>
      <c r="J361" s="31"/>
      <c r="K361" s="31"/>
      <c r="L361" s="31"/>
      <c r="M361" s="31"/>
      <c r="N361" s="31"/>
      <c r="O361" s="36"/>
      <c r="P361" s="36"/>
      <c r="Q361" s="5"/>
      <c r="R361" s="5"/>
      <c r="S361" s="5"/>
      <c r="T361" s="5"/>
      <c r="U361" s="5"/>
      <c r="V361" s="5"/>
      <c r="W361" s="5"/>
      <c r="X361" s="5"/>
      <c r="Y361" s="5"/>
      <c r="Z361" s="5"/>
    </row>
    <row r="362" spans="1:26" ht="15.75" customHeight="1">
      <c r="A362" s="5"/>
      <c r="B362" s="5"/>
      <c r="C362" s="5"/>
      <c r="D362" s="5"/>
      <c r="E362" s="1"/>
      <c r="F362" s="1"/>
      <c r="G362" s="1"/>
      <c r="H362" s="31"/>
      <c r="I362" s="1"/>
      <c r="J362" s="31"/>
      <c r="K362" s="31"/>
      <c r="L362" s="31"/>
      <c r="M362" s="31"/>
      <c r="N362" s="31"/>
      <c r="O362" s="36"/>
      <c r="P362" s="36"/>
      <c r="Q362" s="5"/>
      <c r="R362" s="5"/>
      <c r="S362" s="5"/>
      <c r="T362" s="5"/>
      <c r="U362" s="5"/>
      <c r="V362" s="5"/>
      <c r="W362" s="5"/>
      <c r="X362" s="5"/>
      <c r="Y362" s="5"/>
      <c r="Z362" s="5"/>
    </row>
    <row r="363" spans="1:26" ht="15.75" customHeight="1">
      <c r="A363" s="5"/>
      <c r="B363" s="5"/>
      <c r="C363" s="5"/>
      <c r="D363" s="5"/>
      <c r="E363" s="1"/>
      <c r="F363" s="1"/>
      <c r="G363" s="1"/>
      <c r="H363" s="31"/>
      <c r="I363" s="1"/>
      <c r="J363" s="31"/>
      <c r="K363" s="31"/>
      <c r="L363" s="31"/>
      <c r="M363" s="31"/>
      <c r="N363" s="31"/>
      <c r="O363" s="36"/>
      <c r="P363" s="36"/>
      <c r="Q363" s="5"/>
      <c r="R363" s="5"/>
      <c r="S363" s="5"/>
      <c r="T363" s="5"/>
      <c r="U363" s="5"/>
      <c r="V363" s="5"/>
      <c r="W363" s="5"/>
      <c r="X363" s="5"/>
      <c r="Y363" s="5"/>
      <c r="Z363" s="5"/>
    </row>
    <row r="364" spans="1:26" ht="15.75" customHeight="1">
      <c r="A364" s="5"/>
      <c r="B364" s="5"/>
      <c r="C364" s="5"/>
      <c r="D364" s="5"/>
      <c r="E364" s="1"/>
      <c r="F364" s="1"/>
      <c r="G364" s="1"/>
      <c r="H364" s="31"/>
      <c r="I364" s="1"/>
      <c r="J364" s="31"/>
      <c r="K364" s="31"/>
      <c r="L364" s="31"/>
      <c r="M364" s="31"/>
      <c r="N364" s="31"/>
      <c r="O364" s="36"/>
      <c r="P364" s="36"/>
      <c r="Q364" s="5"/>
      <c r="R364" s="5"/>
      <c r="S364" s="5"/>
      <c r="T364" s="5"/>
      <c r="U364" s="5"/>
      <c r="V364" s="5"/>
      <c r="W364" s="5"/>
      <c r="X364" s="5"/>
      <c r="Y364" s="5"/>
      <c r="Z364" s="5"/>
    </row>
    <row r="365" spans="1:26" ht="15.75" customHeight="1">
      <c r="A365" s="5"/>
      <c r="B365" s="5"/>
      <c r="C365" s="5"/>
      <c r="D365" s="5"/>
      <c r="E365" s="1"/>
      <c r="F365" s="1"/>
      <c r="G365" s="1"/>
      <c r="H365" s="31"/>
      <c r="I365" s="1"/>
      <c r="J365" s="31"/>
      <c r="K365" s="31"/>
      <c r="L365" s="31"/>
      <c r="M365" s="31"/>
      <c r="N365" s="31"/>
      <c r="O365" s="36"/>
      <c r="P365" s="36"/>
      <c r="Q365" s="5"/>
      <c r="R365" s="5"/>
      <c r="S365" s="5"/>
      <c r="T365" s="5"/>
      <c r="U365" s="5"/>
      <c r="V365" s="5"/>
      <c r="W365" s="5"/>
      <c r="X365" s="5"/>
      <c r="Y365" s="5"/>
      <c r="Z365" s="5"/>
    </row>
  </sheetData>
  <mergeCells count="144">
    <mergeCell ref="C152:G152"/>
    <mergeCell ref="D153:G153"/>
    <mergeCell ref="A154:J154"/>
    <mergeCell ref="C142:G142"/>
    <mergeCell ref="D143:G143"/>
    <mergeCell ref="D144:G144"/>
    <mergeCell ref="D145:G145"/>
    <mergeCell ref="C146:G146"/>
    <mergeCell ref="C150:G150"/>
    <mergeCell ref="D151:G151"/>
    <mergeCell ref="E140:G140"/>
    <mergeCell ref="E141:G141"/>
    <mergeCell ref="E114:G114"/>
    <mergeCell ref="E112:G112"/>
    <mergeCell ref="E113:G113"/>
    <mergeCell ref="C133:G133"/>
    <mergeCell ref="E132:G132"/>
    <mergeCell ref="E117:G117"/>
    <mergeCell ref="E118:G118"/>
    <mergeCell ref="E119:G119"/>
    <mergeCell ref="E120:G120"/>
    <mergeCell ref="E130:G130"/>
    <mergeCell ref="E129:G129"/>
    <mergeCell ref="E127:G127"/>
    <mergeCell ref="E128:G128"/>
    <mergeCell ref="E122:G122"/>
    <mergeCell ref="E123:G123"/>
    <mergeCell ref="D134:G134"/>
    <mergeCell ref="E125:G125"/>
    <mergeCell ref="E126:G126"/>
    <mergeCell ref="E124:G124"/>
    <mergeCell ref="E131:G131"/>
    <mergeCell ref="D89:G89"/>
    <mergeCell ref="C90:G90"/>
    <mergeCell ref="D91:G91"/>
    <mergeCell ref="E92:G92"/>
    <mergeCell ref="E135:G135"/>
    <mergeCell ref="E136:G136"/>
    <mergeCell ref="E137:G137"/>
    <mergeCell ref="D138:G138"/>
    <mergeCell ref="E139:G139"/>
    <mergeCell ref="G8:M8"/>
    <mergeCell ref="G9:J9"/>
    <mergeCell ref="G14:J14"/>
    <mergeCell ref="G15:M15"/>
    <mergeCell ref="G16:J16"/>
    <mergeCell ref="A18:M18"/>
    <mergeCell ref="B20:G20"/>
    <mergeCell ref="B21:G21"/>
    <mergeCell ref="B22:G22"/>
    <mergeCell ref="G12:J12"/>
    <mergeCell ref="G13:J13"/>
    <mergeCell ref="C23:G23"/>
    <mergeCell ref="E62:G62"/>
    <mergeCell ref="E52:G52"/>
    <mergeCell ref="E53:G53"/>
    <mergeCell ref="E54:G54"/>
    <mergeCell ref="E28:G28"/>
    <mergeCell ref="E29:G29"/>
    <mergeCell ref="E45:G45"/>
    <mergeCell ref="E49:G49"/>
    <mergeCell ref="E35:G35"/>
    <mergeCell ref="E41:G41"/>
    <mergeCell ref="E42:G42"/>
    <mergeCell ref="E36:G36"/>
    <mergeCell ref="E38:G38"/>
    <mergeCell ref="E39:G39"/>
    <mergeCell ref="E30:G30"/>
    <mergeCell ref="E31:G31"/>
    <mergeCell ref="E32:G32"/>
    <mergeCell ref="E33:G33"/>
    <mergeCell ref="E34:G34"/>
    <mergeCell ref="E63:G63"/>
    <mergeCell ref="D24:G24"/>
    <mergeCell ref="E43:G43"/>
    <mergeCell ref="E40:G40"/>
    <mergeCell ref="E37:G37"/>
    <mergeCell ref="E25:G25"/>
    <mergeCell ref="E26:G26"/>
    <mergeCell ref="E27:G27"/>
    <mergeCell ref="E94:G94"/>
    <mergeCell ref="E93:G93"/>
    <mergeCell ref="E84:G84"/>
    <mergeCell ref="E68:G68"/>
    <mergeCell ref="E69:G69"/>
    <mergeCell ref="D71:G71"/>
    <mergeCell ref="E72:G72"/>
    <mergeCell ref="E80:G80"/>
    <mergeCell ref="E81:G81"/>
    <mergeCell ref="E73:G73"/>
    <mergeCell ref="C74:G74"/>
    <mergeCell ref="D75:G75"/>
    <mergeCell ref="E76:G76"/>
    <mergeCell ref="E77:G77"/>
    <mergeCell ref="E78:G78"/>
    <mergeCell ref="D79:G79"/>
    <mergeCell ref="A1:M1"/>
    <mergeCell ref="A2:M2"/>
    <mergeCell ref="G5:J5"/>
    <mergeCell ref="G6:J6"/>
    <mergeCell ref="G7:J7"/>
    <mergeCell ref="E70:G70"/>
    <mergeCell ref="E82:G82"/>
    <mergeCell ref="E44:G44"/>
    <mergeCell ref="E50:G50"/>
    <mergeCell ref="E46:G46"/>
    <mergeCell ref="E47:G47"/>
    <mergeCell ref="E48:G48"/>
    <mergeCell ref="E51:G51"/>
    <mergeCell ref="E61:G61"/>
    <mergeCell ref="E55:G55"/>
    <mergeCell ref="E56:G56"/>
    <mergeCell ref="E57:G57"/>
    <mergeCell ref="E58:G58"/>
    <mergeCell ref="E59:G59"/>
    <mergeCell ref="E60:G60"/>
    <mergeCell ref="D64:G64"/>
    <mergeCell ref="E65:G65"/>
    <mergeCell ref="C66:G66"/>
    <mergeCell ref="D67:G67"/>
    <mergeCell ref="C85:G85"/>
    <mergeCell ref="D86:G86"/>
    <mergeCell ref="E83:G83"/>
    <mergeCell ref="C87:G87"/>
    <mergeCell ref="E121:G121"/>
    <mergeCell ref="D88:G88"/>
    <mergeCell ref="E99:G99"/>
    <mergeCell ref="E111:G111"/>
    <mergeCell ref="D100:G100"/>
    <mergeCell ref="E103:G103"/>
    <mergeCell ref="E109:G109"/>
    <mergeCell ref="E110:G110"/>
    <mergeCell ref="E95:G95"/>
    <mergeCell ref="E96:G96"/>
    <mergeCell ref="E115:G115"/>
    <mergeCell ref="E116:G116"/>
    <mergeCell ref="E104:G104"/>
    <mergeCell ref="E105:G105"/>
    <mergeCell ref="E106:G106"/>
    <mergeCell ref="E107:G107"/>
    <mergeCell ref="E108:G108"/>
    <mergeCell ref="E97:G97"/>
    <mergeCell ref="E98:G98"/>
    <mergeCell ref="E101:G101"/>
  </mergeCells>
  <hyperlinks>
    <hyperlink ref="N25" r:id="rId1" xr:uid="{00000000-0004-0000-0600-000000000000}"/>
    <hyperlink ref="N26" r:id="rId2" xr:uid="{00000000-0004-0000-0600-000001000000}"/>
    <hyperlink ref="N27" r:id="rId3" xr:uid="{00000000-0004-0000-0600-000002000000}"/>
    <hyperlink ref="N28" r:id="rId4" xr:uid="{00000000-0004-0000-0600-000003000000}"/>
    <hyperlink ref="N29" r:id="rId5" xr:uid="{00000000-0004-0000-0600-000004000000}"/>
    <hyperlink ref="N30" r:id="rId6" xr:uid="{00000000-0004-0000-0600-000005000000}"/>
    <hyperlink ref="N31" r:id="rId7" xr:uid="{00000000-0004-0000-0600-000006000000}"/>
    <hyperlink ref="N32" r:id="rId8" xr:uid="{00000000-0004-0000-0600-000007000000}"/>
    <hyperlink ref="N33" r:id="rId9" xr:uid="{00000000-0004-0000-0600-000008000000}"/>
    <hyperlink ref="N34" r:id="rId10" xr:uid="{00000000-0004-0000-0600-000009000000}"/>
    <hyperlink ref="N35" r:id="rId11" xr:uid="{00000000-0004-0000-0600-00000A000000}"/>
    <hyperlink ref="N36" r:id="rId12" xr:uid="{00000000-0004-0000-0600-00000B000000}"/>
    <hyperlink ref="N37" r:id="rId13" xr:uid="{00000000-0004-0000-0600-00000C000000}"/>
    <hyperlink ref="N38" r:id="rId14" xr:uid="{00000000-0004-0000-0600-00000D000000}"/>
    <hyperlink ref="N39" r:id="rId15" xr:uid="{00000000-0004-0000-0600-00000E000000}"/>
    <hyperlink ref="N40" r:id="rId16" xr:uid="{00000000-0004-0000-0600-00000F000000}"/>
    <hyperlink ref="N41" r:id="rId17" xr:uid="{00000000-0004-0000-0600-000010000000}"/>
    <hyperlink ref="N42" r:id="rId18" xr:uid="{00000000-0004-0000-0600-000011000000}"/>
    <hyperlink ref="N43" r:id="rId19" xr:uid="{00000000-0004-0000-0600-000012000000}"/>
    <hyperlink ref="N44" r:id="rId20" xr:uid="{00000000-0004-0000-0600-000013000000}"/>
    <hyperlink ref="N45" r:id="rId21" xr:uid="{00000000-0004-0000-0600-000014000000}"/>
    <hyperlink ref="N46" r:id="rId22" xr:uid="{00000000-0004-0000-0600-000015000000}"/>
    <hyperlink ref="N47" r:id="rId23" xr:uid="{00000000-0004-0000-0600-000016000000}"/>
    <hyperlink ref="N48" r:id="rId24" xr:uid="{00000000-0004-0000-0600-000017000000}"/>
    <hyperlink ref="N49" r:id="rId25" xr:uid="{00000000-0004-0000-0600-000018000000}"/>
    <hyperlink ref="N50" r:id="rId26" xr:uid="{00000000-0004-0000-0600-000019000000}"/>
    <hyperlink ref="N51" r:id="rId27" xr:uid="{00000000-0004-0000-0600-00001A000000}"/>
    <hyperlink ref="N52" r:id="rId28" xr:uid="{00000000-0004-0000-0600-00001B000000}"/>
    <hyperlink ref="N53" r:id="rId29" xr:uid="{00000000-0004-0000-0600-00001C000000}"/>
    <hyperlink ref="N54" r:id="rId30" xr:uid="{00000000-0004-0000-0600-00001D000000}"/>
    <hyperlink ref="N55" r:id="rId31" xr:uid="{00000000-0004-0000-0600-00001E000000}"/>
    <hyperlink ref="N56" r:id="rId32" xr:uid="{00000000-0004-0000-0600-00001F000000}"/>
    <hyperlink ref="N57" r:id="rId33" xr:uid="{00000000-0004-0000-0600-000020000000}"/>
    <hyperlink ref="N58" r:id="rId34" xr:uid="{00000000-0004-0000-0600-000021000000}"/>
    <hyperlink ref="N59" r:id="rId35" xr:uid="{00000000-0004-0000-0600-000022000000}"/>
    <hyperlink ref="N60" r:id="rId36" xr:uid="{00000000-0004-0000-0600-000023000000}"/>
    <hyperlink ref="N61" r:id="rId37" xr:uid="{00000000-0004-0000-0600-000024000000}"/>
    <hyperlink ref="N62" r:id="rId38" xr:uid="{00000000-0004-0000-0600-000025000000}"/>
    <hyperlink ref="N63" r:id="rId39" xr:uid="{00000000-0004-0000-0600-000026000000}"/>
    <hyperlink ref="N70" r:id="rId40" xr:uid="{00000000-0004-0000-0600-000027000000}"/>
    <hyperlink ref="N83" r:id="rId41" xr:uid="{00000000-0004-0000-0600-000028000000}"/>
    <hyperlink ref="N84" r:id="rId42" xr:uid="{00000000-0004-0000-0600-000029000000}"/>
    <hyperlink ref="N94" r:id="rId43" xr:uid="{00000000-0004-0000-0600-00002A000000}"/>
    <hyperlink ref="N95" r:id="rId44" xr:uid="{00000000-0004-0000-0600-00002B000000}"/>
    <hyperlink ref="N96" r:id="rId45" xr:uid="{00000000-0004-0000-0600-00002C000000}"/>
    <hyperlink ref="N97" r:id="rId46" xr:uid="{00000000-0004-0000-0600-00002D000000}"/>
    <hyperlink ref="N98" r:id="rId47" xr:uid="{00000000-0004-0000-0600-00002E000000}"/>
    <hyperlink ref="N99" r:id="rId48" xr:uid="{00000000-0004-0000-0600-00002F000000}"/>
    <hyperlink ref="N103" r:id="rId49" xr:uid="{00000000-0004-0000-0600-000030000000}"/>
    <hyperlink ref="N104" r:id="rId50" xr:uid="{00000000-0004-0000-0600-000031000000}"/>
    <hyperlink ref="N105" r:id="rId51" xr:uid="{00000000-0004-0000-0600-000032000000}"/>
    <hyperlink ref="N106" r:id="rId52" xr:uid="{00000000-0004-0000-0600-000033000000}"/>
    <hyperlink ref="N107" r:id="rId53" xr:uid="{00000000-0004-0000-0600-000034000000}"/>
    <hyperlink ref="N108" r:id="rId54" xr:uid="{00000000-0004-0000-0600-000035000000}"/>
    <hyperlink ref="N109" r:id="rId55" xr:uid="{00000000-0004-0000-0600-000036000000}"/>
    <hyperlink ref="N110" r:id="rId56" xr:uid="{00000000-0004-0000-0600-000037000000}"/>
    <hyperlink ref="N111" r:id="rId57" xr:uid="{00000000-0004-0000-0600-000038000000}"/>
    <hyperlink ref="N112" r:id="rId58" xr:uid="{00000000-0004-0000-0600-000039000000}"/>
    <hyperlink ref="N113" r:id="rId59" xr:uid="{00000000-0004-0000-0600-00003A000000}"/>
    <hyperlink ref="N114" r:id="rId60" xr:uid="{00000000-0004-0000-0600-00003B000000}"/>
    <hyperlink ref="N115" r:id="rId61" xr:uid="{00000000-0004-0000-0600-00003C000000}"/>
    <hyperlink ref="N116" r:id="rId62" xr:uid="{00000000-0004-0000-0600-00003D000000}"/>
    <hyperlink ref="N117" r:id="rId63" xr:uid="{00000000-0004-0000-0600-00003E000000}"/>
    <hyperlink ref="N118" r:id="rId64" xr:uid="{00000000-0004-0000-0600-00003F000000}"/>
    <hyperlink ref="N119" r:id="rId65" xr:uid="{00000000-0004-0000-0600-000040000000}"/>
    <hyperlink ref="N120" r:id="rId66" xr:uid="{00000000-0004-0000-0600-000041000000}"/>
    <hyperlink ref="N121" r:id="rId67" xr:uid="{00000000-0004-0000-0600-000042000000}"/>
    <hyperlink ref="N122" r:id="rId68" xr:uid="{00000000-0004-0000-0600-000043000000}"/>
    <hyperlink ref="N123" r:id="rId69" xr:uid="{00000000-0004-0000-0600-000044000000}"/>
    <hyperlink ref="N124" r:id="rId70" xr:uid="{00000000-0004-0000-0600-000045000000}"/>
    <hyperlink ref="N125" r:id="rId71" xr:uid="{00000000-0004-0000-0600-000046000000}"/>
    <hyperlink ref="N126" r:id="rId72" xr:uid="{00000000-0004-0000-0600-000047000000}"/>
    <hyperlink ref="N127" r:id="rId73" xr:uid="{00000000-0004-0000-0600-000048000000}"/>
    <hyperlink ref="N128" r:id="rId74" xr:uid="{00000000-0004-0000-0600-000049000000}"/>
    <hyperlink ref="N129" r:id="rId75" xr:uid="{00000000-0004-0000-0600-00004A000000}"/>
    <hyperlink ref="N130" r:id="rId76" xr:uid="{00000000-0004-0000-0600-00004B000000}"/>
    <hyperlink ref="N131" r:id="rId77" xr:uid="{00000000-0004-0000-0600-00004C000000}"/>
    <hyperlink ref="N132" r:id="rId78" xr:uid="{00000000-0004-0000-0600-00004D000000}"/>
  </hyperlinks>
  <pageMargins left="0.55118110236220497" right="0.55118110236220497" top="0.70866141732283505" bottom="0.55118110236220497" header="0" footer="0"/>
  <pageSetup paperSize="9" scale="68" orientation="portrait" r:id="rId79"/>
  <headerFooter>
    <oddFooter>&amp;C&amp;P</oddFooter>
  </headerFooter>
  <drawing r:id="rId8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N268"/>
  <sheetViews>
    <sheetView workbookViewId="0"/>
  </sheetViews>
  <sheetFormatPr defaultColWidth="14.42578125" defaultRowHeight="15" customHeight="1"/>
  <cols>
    <col min="1" max="2" width="7.5703125" customWidth="1"/>
    <col min="3" max="3" width="6.28515625" customWidth="1"/>
    <col min="4" max="4" width="6.85546875" customWidth="1"/>
    <col min="5" max="13" width="7.5703125" customWidth="1"/>
    <col min="14" max="14" width="11.42578125" customWidth="1"/>
  </cols>
  <sheetData>
    <row r="1" spans="1:14">
      <c r="A1" s="590" t="s">
        <v>1797</v>
      </c>
    </row>
    <row r="2" spans="1:14">
      <c r="A2" s="591"/>
    </row>
    <row r="3" spans="1:14">
      <c r="A3" s="591"/>
    </row>
    <row r="4" spans="1:14">
      <c r="A4" s="591"/>
    </row>
    <row r="5" spans="1:14">
      <c r="A5" s="848" t="s">
        <v>1798</v>
      </c>
      <c r="B5" s="647"/>
      <c r="C5" s="647"/>
      <c r="D5" s="647"/>
      <c r="E5" s="647"/>
      <c r="F5" s="647"/>
      <c r="G5" s="647"/>
      <c r="H5" s="647"/>
      <c r="I5" s="647"/>
      <c r="J5" s="647"/>
      <c r="K5" s="647"/>
      <c r="L5" s="647"/>
      <c r="M5" s="647"/>
      <c r="N5" s="647"/>
    </row>
    <row r="6" spans="1:14">
      <c r="A6" s="848" t="s">
        <v>1799</v>
      </c>
      <c r="B6" s="647"/>
      <c r="C6" s="647"/>
      <c r="D6" s="647"/>
      <c r="E6" s="647"/>
      <c r="F6" s="647"/>
      <c r="G6" s="647"/>
      <c r="H6" s="647"/>
      <c r="I6" s="647"/>
      <c r="J6" s="647"/>
      <c r="K6" s="647"/>
      <c r="L6" s="647"/>
      <c r="M6" s="647"/>
      <c r="N6" s="647"/>
    </row>
    <row r="7" spans="1:14">
      <c r="A7" s="592"/>
      <c r="B7" s="592"/>
      <c r="C7" s="592"/>
      <c r="D7" s="592"/>
      <c r="E7" s="592"/>
      <c r="F7" s="592"/>
      <c r="G7" s="592"/>
      <c r="H7" s="592"/>
      <c r="I7" s="592"/>
      <c r="J7" s="592"/>
      <c r="K7" s="592"/>
      <c r="L7" s="592"/>
      <c r="M7" s="592"/>
      <c r="N7" s="592"/>
    </row>
    <row r="8" spans="1:14" ht="15.75">
      <c r="A8" s="849" t="s">
        <v>1800</v>
      </c>
      <c r="B8" s="647"/>
      <c r="C8" s="647"/>
      <c r="D8" s="593" t="s">
        <v>1801</v>
      </c>
      <c r="E8" s="593"/>
      <c r="F8" s="593"/>
      <c r="G8" s="593"/>
      <c r="H8" s="594"/>
      <c r="I8" s="595"/>
      <c r="J8" s="595"/>
      <c r="K8" s="595"/>
      <c r="L8" s="595"/>
      <c r="M8" s="595"/>
      <c r="N8" s="595"/>
    </row>
    <row r="9" spans="1:14" ht="15.75">
      <c r="A9" s="849" t="s">
        <v>1802</v>
      </c>
      <c r="B9" s="647"/>
      <c r="C9" s="647"/>
      <c r="D9" s="596" t="s">
        <v>1803</v>
      </c>
      <c r="E9" s="593"/>
      <c r="F9" s="593"/>
      <c r="G9" s="593"/>
      <c r="H9" s="594"/>
      <c r="I9" s="595"/>
      <c r="J9" s="595"/>
      <c r="K9" s="595"/>
      <c r="L9" s="595"/>
      <c r="M9" s="595"/>
      <c r="N9" s="595"/>
    </row>
    <row r="10" spans="1:14">
      <c r="A10" s="597"/>
      <c r="B10" s="598"/>
      <c r="C10" s="598"/>
    </row>
    <row r="11" spans="1:14">
      <c r="A11" s="851" t="s">
        <v>165</v>
      </c>
      <c r="B11" s="850" t="s">
        <v>1804</v>
      </c>
      <c r="C11" s="691"/>
      <c r="D11" s="691"/>
      <c r="E11" s="691"/>
      <c r="F11" s="691"/>
      <c r="G11" s="691"/>
      <c r="H11" s="691"/>
      <c r="I11" s="691"/>
      <c r="J11" s="691"/>
      <c r="K11" s="691"/>
      <c r="L11" s="691"/>
      <c r="M11" s="691"/>
      <c r="N11" s="671"/>
    </row>
    <row r="12" spans="1:14">
      <c r="A12" s="651"/>
      <c r="B12" s="600">
        <v>1</v>
      </c>
      <c r="C12" s="847" t="s">
        <v>1805</v>
      </c>
      <c r="D12" s="654"/>
      <c r="E12" s="654"/>
      <c r="F12" s="654"/>
      <c r="G12" s="654"/>
      <c r="H12" s="657"/>
      <c r="I12" s="846" t="str">
        <f>PAK!E6</f>
        <v>Dr. Mohammad Ali Shafii, M.Si</v>
      </c>
      <c r="J12" s="654"/>
      <c r="K12" s="654"/>
      <c r="L12" s="654"/>
      <c r="M12" s="654"/>
      <c r="N12" s="657"/>
    </row>
    <row r="13" spans="1:14">
      <c r="A13" s="651"/>
      <c r="B13" s="600">
        <v>2</v>
      </c>
      <c r="C13" s="847" t="s">
        <v>1806</v>
      </c>
      <c r="D13" s="654"/>
      <c r="E13" s="654"/>
      <c r="F13" s="654"/>
      <c r="G13" s="654"/>
      <c r="H13" s="657"/>
      <c r="I13" s="847" t="str">
        <f>PAK!E7</f>
        <v>19700612 199702 1002 / 0012067007</v>
      </c>
      <c r="J13" s="654"/>
      <c r="K13" s="654"/>
      <c r="L13" s="654"/>
      <c r="M13" s="654"/>
      <c r="N13" s="657"/>
    </row>
    <row r="14" spans="1:14">
      <c r="A14" s="651"/>
      <c r="B14" s="600">
        <v>3</v>
      </c>
      <c r="C14" s="847" t="s">
        <v>70</v>
      </c>
      <c r="D14" s="654"/>
      <c r="E14" s="654"/>
      <c r="F14" s="654"/>
      <c r="G14" s="654"/>
      <c r="H14" s="657"/>
      <c r="I14" s="847" t="str">
        <f>PAK!E9</f>
        <v>Jepara, 12 Juni 1970</v>
      </c>
      <c r="J14" s="654"/>
      <c r="K14" s="654"/>
      <c r="L14" s="654"/>
      <c r="M14" s="654"/>
      <c r="N14" s="657"/>
    </row>
    <row r="15" spans="1:14">
      <c r="A15" s="651"/>
      <c r="B15" s="600">
        <v>4</v>
      </c>
      <c r="C15" s="847" t="s">
        <v>1807</v>
      </c>
      <c r="D15" s="654"/>
      <c r="E15" s="654"/>
      <c r="F15" s="654"/>
      <c r="G15" s="654"/>
      <c r="H15" s="657"/>
      <c r="I15" s="847" t="str">
        <f>PAK!E13</f>
        <v>Penata (Gol. III/c) / 1 Oktober 2011</v>
      </c>
      <c r="J15" s="654"/>
      <c r="K15" s="654"/>
      <c r="L15" s="654"/>
      <c r="M15" s="654"/>
      <c r="N15" s="657"/>
    </row>
    <row r="16" spans="1:14">
      <c r="A16" s="651"/>
      <c r="B16" s="600">
        <v>5</v>
      </c>
      <c r="C16" s="847" t="s">
        <v>1808</v>
      </c>
      <c r="D16" s="654"/>
      <c r="E16" s="654"/>
      <c r="F16" s="654"/>
      <c r="G16" s="654"/>
      <c r="H16" s="657"/>
      <c r="I16" s="847" t="str">
        <f>PAK!E12</f>
        <v>Lektor / 1 September 2007</v>
      </c>
      <c r="J16" s="654"/>
      <c r="K16" s="654"/>
      <c r="L16" s="654"/>
      <c r="M16" s="654"/>
      <c r="N16" s="657"/>
    </row>
    <row r="17" spans="1:14">
      <c r="A17" s="651"/>
      <c r="B17" s="600">
        <v>6</v>
      </c>
      <c r="C17" s="847" t="s">
        <v>1800</v>
      </c>
      <c r="D17" s="654"/>
      <c r="E17" s="654"/>
      <c r="F17" s="654"/>
      <c r="G17" s="654"/>
      <c r="H17" s="657"/>
      <c r="I17" s="847" t="str">
        <f>PAK!E16</f>
        <v>Fakultas Matematika dan Ilmu Pengetahuan Alam Universitas Andalas</v>
      </c>
      <c r="J17" s="654"/>
      <c r="K17" s="654"/>
      <c r="L17" s="654"/>
      <c r="M17" s="654"/>
      <c r="N17" s="657"/>
    </row>
    <row r="18" spans="1:14">
      <c r="A18" s="651"/>
      <c r="B18" s="600">
        <v>7</v>
      </c>
      <c r="C18" s="847" t="s">
        <v>1809</v>
      </c>
      <c r="D18" s="654"/>
      <c r="E18" s="654"/>
      <c r="F18" s="654"/>
      <c r="G18" s="654"/>
      <c r="H18" s="657"/>
      <c r="I18" s="847" t="s">
        <v>1810</v>
      </c>
      <c r="J18" s="654"/>
      <c r="K18" s="654"/>
      <c r="L18" s="654"/>
      <c r="M18" s="654"/>
      <c r="N18" s="657"/>
    </row>
    <row r="19" spans="1:14">
      <c r="A19" s="651"/>
      <c r="B19" s="601">
        <v>8</v>
      </c>
      <c r="C19" s="847" t="s">
        <v>1811</v>
      </c>
      <c r="D19" s="654"/>
      <c r="E19" s="654"/>
      <c r="F19" s="654"/>
      <c r="G19" s="654"/>
      <c r="H19" s="657"/>
      <c r="I19" s="846" t="s">
        <v>1812</v>
      </c>
      <c r="J19" s="654"/>
      <c r="K19" s="654"/>
      <c r="L19" s="654"/>
      <c r="M19" s="654"/>
      <c r="N19" s="657"/>
    </row>
    <row r="20" spans="1:14">
      <c r="A20" s="599"/>
      <c r="B20" s="601">
        <v>9</v>
      </c>
      <c r="C20" s="847" t="s">
        <v>1813</v>
      </c>
      <c r="D20" s="654"/>
      <c r="E20" s="654"/>
      <c r="F20" s="654"/>
      <c r="G20" s="654"/>
      <c r="H20" s="657"/>
      <c r="I20" s="847" t="s">
        <v>1814</v>
      </c>
      <c r="J20" s="654"/>
      <c r="K20" s="654"/>
      <c r="L20" s="654"/>
      <c r="M20" s="654"/>
      <c r="N20" s="657"/>
    </row>
    <row r="21" spans="1:14" ht="15.75" customHeight="1">
      <c r="A21" s="855" t="s">
        <v>174</v>
      </c>
      <c r="B21" s="852" t="s">
        <v>1815</v>
      </c>
      <c r="C21" s="854" t="s">
        <v>1816</v>
      </c>
      <c r="D21" s="654"/>
      <c r="E21" s="654"/>
      <c r="F21" s="654"/>
      <c r="G21" s="654"/>
      <c r="H21" s="654"/>
      <c r="I21" s="654"/>
      <c r="J21" s="654"/>
      <c r="K21" s="654"/>
      <c r="L21" s="654"/>
      <c r="M21" s="654"/>
      <c r="N21" s="657"/>
    </row>
    <row r="22" spans="1:14" ht="40.5" customHeight="1">
      <c r="A22" s="651"/>
      <c r="B22" s="651"/>
      <c r="C22" s="833" t="s">
        <v>1817</v>
      </c>
      <c r="D22" s="657"/>
      <c r="E22" s="833" t="s">
        <v>93</v>
      </c>
      <c r="F22" s="657"/>
      <c r="G22" s="833" t="s">
        <v>1818</v>
      </c>
      <c r="H22" s="657"/>
      <c r="I22" s="833" t="s">
        <v>1819</v>
      </c>
      <c r="J22" s="657"/>
      <c r="K22" s="833" t="s">
        <v>1820</v>
      </c>
      <c r="L22" s="657"/>
      <c r="M22" s="833" t="s">
        <v>56</v>
      </c>
      <c r="N22" s="657"/>
    </row>
    <row r="23" spans="1:14" ht="15.75" customHeight="1">
      <c r="A23" s="651"/>
      <c r="B23" s="652"/>
      <c r="C23" s="602" t="s">
        <v>81</v>
      </c>
      <c r="D23" s="603" t="s">
        <v>83</v>
      </c>
      <c r="E23" s="602" t="s">
        <v>81</v>
      </c>
      <c r="F23" s="603" t="s">
        <v>83</v>
      </c>
      <c r="G23" s="602" t="s">
        <v>81</v>
      </c>
      <c r="H23" s="603" t="s">
        <v>83</v>
      </c>
      <c r="I23" s="602" t="s">
        <v>81</v>
      </c>
      <c r="J23" s="603" t="s">
        <v>83</v>
      </c>
      <c r="K23" s="602" t="s">
        <v>81</v>
      </c>
      <c r="L23" s="603" t="s">
        <v>83</v>
      </c>
      <c r="M23" s="602" t="s">
        <v>81</v>
      </c>
      <c r="N23" s="603" t="s">
        <v>83</v>
      </c>
    </row>
    <row r="24" spans="1:14" ht="15.75" customHeight="1">
      <c r="A24" s="651"/>
      <c r="B24" s="604" t="s">
        <v>167</v>
      </c>
      <c r="C24" s="605">
        <f>PAK!F20</f>
        <v>0</v>
      </c>
      <c r="D24" s="606">
        <f>PAK!G20</f>
        <v>50</v>
      </c>
      <c r="E24" s="605">
        <v>0</v>
      </c>
      <c r="F24" s="607">
        <f>DUPAK!I44</f>
        <v>182.51000000000002</v>
      </c>
      <c r="G24" s="605">
        <v>0</v>
      </c>
      <c r="H24" s="607">
        <f>DUPAK!I108</f>
        <v>312.33</v>
      </c>
      <c r="I24" s="605">
        <v>0</v>
      </c>
      <c r="J24" s="607">
        <f>DUPAK!I152</f>
        <v>0</v>
      </c>
      <c r="K24" s="605">
        <f>PAK!F27</f>
        <v>40</v>
      </c>
      <c r="L24" s="607">
        <f>DUPAK!I180</f>
        <v>115</v>
      </c>
      <c r="M24" s="605"/>
      <c r="N24" s="605"/>
    </row>
    <row r="25" spans="1:14" ht="15.75" customHeight="1">
      <c r="A25" s="651"/>
      <c r="B25" s="604" t="s">
        <v>171</v>
      </c>
      <c r="C25" s="605"/>
      <c r="D25" s="605"/>
      <c r="E25" s="605">
        <v>0</v>
      </c>
      <c r="F25" s="607">
        <f>DUPAK!I46</f>
        <v>18</v>
      </c>
      <c r="G25" s="605">
        <v>0</v>
      </c>
      <c r="H25" s="607">
        <f>PENELITIAN!N679</f>
        <v>0</v>
      </c>
      <c r="I25" s="605">
        <v>0</v>
      </c>
      <c r="J25" s="607">
        <f>DUPAK!I154</f>
        <v>0</v>
      </c>
      <c r="K25" s="605"/>
      <c r="L25" s="607">
        <f>DUPAK!I183</f>
        <v>2</v>
      </c>
      <c r="M25" s="605"/>
      <c r="N25" s="605"/>
    </row>
    <row r="26" spans="1:14" ht="15.75" customHeight="1">
      <c r="A26" s="651"/>
      <c r="B26" s="604" t="s">
        <v>180</v>
      </c>
      <c r="C26" s="605"/>
      <c r="D26" s="605"/>
      <c r="E26" s="605">
        <v>0</v>
      </c>
      <c r="F26" s="607">
        <f>DUPAK!I48</f>
        <v>0</v>
      </c>
      <c r="G26" s="605">
        <v>0</v>
      </c>
      <c r="H26" s="607">
        <f>PENELITIAN!N681</f>
        <v>0</v>
      </c>
      <c r="I26" s="605">
        <v>0</v>
      </c>
      <c r="J26" s="608">
        <f>DUPAK!I161</f>
        <v>38</v>
      </c>
      <c r="K26" s="605"/>
      <c r="L26" s="607">
        <f>DUPAK!I190</f>
        <v>1</v>
      </c>
      <c r="M26" s="605"/>
      <c r="N26" s="605"/>
    </row>
    <row r="27" spans="1:14" ht="15.75" customHeight="1">
      <c r="A27" s="651"/>
      <c r="B27" s="604" t="s">
        <v>183</v>
      </c>
      <c r="C27" s="605"/>
      <c r="D27" s="605"/>
      <c r="E27" s="605">
        <v>0</v>
      </c>
      <c r="F27" s="607">
        <f>DUPAK!I56</f>
        <v>19</v>
      </c>
      <c r="G27" s="605">
        <v>0</v>
      </c>
      <c r="H27" s="607">
        <f>PENELITIAN!N683</f>
        <v>0</v>
      </c>
      <c r="I27" s="605">
        <v>0</v>
      </c>
      <c r="J27" s="607">
        <f>DUPAK!I172</f>
        <v>0</v>
      </c>
      <c r="K27" s="605"/>
      <c r="L27" s="607">
        <f>DUPAK!I199</f>
        <v>0</v>
      </c>
      <c r="M27" s="605"/>
      <c r="N27" s="605"/>
    </row>
    <row r="28" spans="1:14" ht="15.75" customHeight="1">
      <c r="A28" s="651"/>
      <c r="B28" s="604" t="s">
        <v>191</v>
      </c>
      <c r="C28" s="605"/>
      <c r="D28" s="605"/>
      <c r="E28" s="605">
        <v>0</v>
      </c>
      <c r="F28" s="607">
        <f>DUPAK!I67</f>
        <v>12</v>
      </c>
      <c r="G28" s="605">
        <v>0</v>
      </c>
      <c r="H28" s="607">
        <f>PENELITIAN!N690</f>
        <v>0</v>
      </c>
      <c r="I28" s="605">
        <v>0</v>
      </c>
      <c r="J28" s="607">
        <f>DUPAK!I176</f>
        <v>0</v>
      </c>
      <c r="K28" s="605"/>
      <c r="L28" s="607">
        <f>DUPAK!I206</f>
        <v>0</v>
      </c>
      <c r="M28" s="605"/>
      <c r="N28" s="605"/>
    </row>
    <row r="29" spans="1:14" ht="15.75" customHeight="1">
      <c r="A29" s="651"/>
      <c r="B29" s="604" t="s">
        <v>195</v>
      </c>
      <c r="C29" s="605"/>
      <c r="D29" s="605"/>
      <c r="E29" s="605">
        <v>0</v>
      </c>
      <c r="F29" s="607">
        <f>DUPAK!I70</f>
        <v>36</v>
      </c>
      <c r="G29" s="605"/>
      <c r="H29" s="605"/>
      <c r="I29" s="605"/>
      <c r="J29" s="605"/>
      <c r="K29" s="605"/>
      <c r="L29" s="607">
        <f>DUPAK!I209</f>
        <v>12</v>
      </c>
      <c r="M29" s="605"/>
      <c r="N29" s="605"/>
    </row>
    <row r="30" spans="1:14" ht="15.75" customHeight="1">
      <c r="A30" s="651"/>
      <c r="B30" s="604" t="s">
        <v>198</v>
      </c>
      <c r="C30" s="605"/>
      <c r="D30" s="605"/>
      <c r="E30" s="605">
        <v>0</v>
      </c>
      <c r="F30" s="607">
        <f>DUPAK!I72</f>
        <v>0</v>
      </c>
      <c r="G30" s="605"/>
      <c r="H30" s="605"/>
      <c r="I30" s="605"/>
      <c r="J30" s="605"/>
      <c r="K30" s="605"/>
      <c r="L30" s="607">
        <f>DUPAK!I216</f>
        <v>0</v>
      </c>
      <c r="M30" s="605"/>
      <c r="N30" s="605"/>
    </row>
    <row r="31" spans="1:14" ht="15.75" customHeight="1">
      <c r="A31" s="651"/>
      <c r="B31" s="604" t="s">
        <v>201</v>
      </c>
      <c r="C31" s="605"/>
      <c r="D31" s="605"/>
      <c r="E31" s="605">
        <v>0</v>
      </c>
      <c r="F31" s="607">
        <f>[1]DUPAK!I74</f>
        <v>0</v>
      </c>
      <c r="G31" s="605"/>
      <c r="H31" s="605"/>
      <c r="I31" s="605"/>
      <c r="J31" s="605"/>
      <c r="K31" s="605"/>
      <c r="L31" s="607">
        <f>DUPAK!I225</f>
        <v>0</v>
      </c>
      <c r="M31" s="605"/>
      <c r="N31" s="605"/>
    </row>
    <row r="32" spans="1:14" ht="15.75" customHeight="1">
      <c r="A32" s="651"/>
      <c r="B32" s="604" t="s">
        <v>165</v>
      </c>
      <c r="C32" s="605"/>
      <c r="D32" s="609"/>
      <c r="E32" s="605">
        <v>0</v>
      </c>
      <c r="F32" s="607">
        <f>DUPAK!I74</f>
        <v>0</v>
      </c>
      <c r="G32" s="605"/>
      <c r="H32" s="605"/>
      <c r="I32" s="605"/>
      <c r="J32" s="605"/>
      <c r="K32" s="605"/>
      <c r="L32" s="607">
        <f>DUPAK!I229</f>
        <v>0</v>
      </c>
      <c r="M32" s="605"/>
      <c r="N32" s="605"/>
    </row>
    <row r="33" spans="1:14" ht="15.75" customHeight="1">
      <c r="A33" s="651"/>
      <c r="B33" s="604" t="s">
        <v>207</v>
      </c>
      <c r="C33" s="605"/>
      <c r="D33" s="605"/>
      <c r="E33" s="605">
        <v>0</v>
      </c>
      <c r="F33" s="607">
        <f>DUPAK!I79</f>
        <v>0</v>
      </c>
      <c r="G33" s="605"/>
      <c r="H33" s="605"/>
      <c r="I33" s="605"/>
      <c r="J33" s="605"/>
      <c r="K33" s="605"/>
      <c r="L33" s="607">
        <f>DUPAK!I233</f>
        <v>0</v>
      </c>
      <c r="M33" s="605"/>
      <c r="N33" s="605"/>
    </row>
    <row r="34" spans="1:14" ht="15.75" customHeight="1">
      <c r="A34" s="651"/>
      <c r="B34" s="604" t="s">
        <v>217</v>
      </c>
      <c r="C34" s="605"/>
      <c r="D34" s="605"/>
      <c r="E34" s="605">
        <v>0</v>
      </c>
      <c r="F34" s="607">
        <f>DUPAK!I88</f>
        <v>1</v>
      </c>
      <c r="G34" s="605"/>
      <c r="H34" s="605"/>
      <c r="I34" s="605"/>
      <c r="J34" s="605"/>
      <c r="K34" s="605"/>
      <c r="L34" s="605"/>
      <c r="M34" s="605"/>
      <c r="N34" s="605"/>
    </row>
    <row r="35" spans="1:14" ht="15.75" customHeight="1">
      <c r="A35" s="651"/>
      <c r="B35" s="604" t="s">
        <v>221</v>
      </c>
      <c r="C35" s="605"/>
      <c r="D35" s="605"/>
      <c r="E35" s="605">
        <v>0</v>
      </c>
      <c r="F35" s="607">
        <f>[1]DUPAK!I88</f>
        <v>0</v>
      </c>
      <c r="G35" s="605"/>
      <c r="H35" s="605"/>
      <c r="I35" s="605"/>
      <c r="J35" s="605"/>
      <c r="K35" s="605"/>
      <c r="L35" s="605"/>
      <c r="M35" s="605"/>
      <c r="N35" s="605"/>
    </row>
    <row r="36" spans="1:14" ht="15.75" customHeight="1">
      <c r="A36" s="652"/>
      <c r="B36" s="604" t="s">
        <v>225</v>
      </c>
      <c r="C36" s="605"/>
      <c r="D36" s="605"/>
      <c r="E36" s="605">
        <v>0</v>
      </c>
      <c r="F36" s="607">
        <f>DUPAK!I99</f>
        <v>2</v>
      </c>
      <c r="G36" s="605"/>
      <c r="H36" s="605"/>
      <c r="I36" s="605"/>
      <c r="J36" s="605"/>
      <c r="K36" s="605"/>
      <c r="L36" s="605"/>
      <c r="M36" s="605"/>
      <c r="N36" s="605"/>
    </row>
    <row r="37" spans="1:14" ht="15.75" customHeight="1">
      <c r="A37" s="842" t="s">
        <v>1821</v>
      </c>
      <c r="B37" s="660"/>
      <c r="C37" s="610"/>
      <c r="D37" s="611">
        <f>SUM(D24:D25)</f>
        <v>50</v>
      </c>
      <c r="E37" s="610"/>
      <c r="F37" s="610">
        <f>SUM(F24:F36)</f>
        <v>270.51</v>
      </c>
      <c r="G37" s="610"/>
      <c r="H37" s="610">
        <f>SUM(H24:H28)</f>
        <v>312.33</v>
      </c>
      <c r="I37" s="610"/>
      <c r="J37" s="610">
        <f>SUM(J24:J28)</f>
        <v>38</v>
      </c>
      <c r="K37" s="610"/>
      <c r="L37" s="610">
        <f>SUM(L24:L36)</f>
        <v>130</v>
      </c>
      <c r="M37" s="612"/>
      <c r="N37" s="610">
        <f>SUM(D37:M37)</f>
        <v>800.83999999999992</v>
      </c>
    </row>
    <row r="38" spans="1:14" ht="15.75" customHeight="1">
      <c r="A38" s="670"/>
      <c r="B38" s="671"/>
      <c r="C38" s="613">
        <f>C24</f>
        <v>0</v>
      </c>
      <c r="D38" s="614"/>
      <c r="E38" s="613">
        <f>E24</f>
        <v>0</v>
      </c>
      <c r="F38" s="614"/>
      <c r="G38" s="613">
        <f>G24</f>
        <v>0</v>
      </c>
      <c r="H38" s="615"/>
      <c r="I38" s="613">
        <f>I24</f>
        <v>0</v>
      </c>
      <c r="J38" s="615"/>
      <c r="K38" s="613">
        <f>K24</f>
        <v>40</v>
      </c>
      <c r="L38" s="615"/>
      <c r="M38" s="615">
        <f>C38+E38+G38+I38+K38</f>
        <v>40</v>
      </c>
      <c r="N38" s="615"/>
    </row>
    <row r="39" spans="1:14" ht="27" customHeight="1">
      <c r="A39" s="843" t="s">
        <v>1822</v>
      </c>
      <c r="B39" s="657"/>
      <c r="C39" s="844" t="s">
        <v>1823</v>
      </c>
      <c r="D39" s="654"/>
      <c r="E39" s="654"/>
      <c r="F39" s="657"/>
      <c r="G39" s="615"/>
      <c r="H39" s="616"/>
      <c r="I39" s="615"/>
      <c r="J39" s="615"/>
      <c r="K39" s="615"/>
      <c r="L39" s="615"/>
      <c r="M39" s="615"/>
      <c r="N39" s="617">
        <f>H39</f>
        <v>0</v>
      </c>
    </row>
    <row r="40" spans="1:14" ht="15.75" customHeight="1">
      <c r="A40" s="843" t="s">
        <v>1824</v>
      </c>
      <c r="B40" s="657"/>
      <c r="C40" s="617"/>
      <c r="D40" s="618">
        <f>D37</f>
        <v>50</v>
      </c>
      <c r="E40" s="617"/>
      <c r="F40" s="617">
        <f>F37</f>
        <v>270.51</v>
      </c>
      <c r="G40" s="617"/>
      <c r="H40" s="617">
        <f>+H37+H39</f>
        <v>312.33</v>
      </c>
      <c r="I40" s="617"/>
      <c r="J40" s="617">
        <f>J37</f>
        <v>38</v>
      </c>
      <c r="K40" s="617"/>
      <c r="L40" s="617">
        <f>L37</f>
        <v>130</v>
      </c>
      <c r="M40" s="610"/>
      <c r="N40" s="610">
        <f>SUM(E40:M40)</f>
        <v>750.83999999999992</v>
      </c>
    </row>
    <row r="41" spans="1:14" ht="15.75" customHeight="1">
      <c r="A41" s="842" t="s">
        <v>1825</v>
      </c>
      <c r="B41" s="660"/>
      <c r="C41" s="619"/>
      <c r="D41" s="620"/>
      <c r="E41" s="610"/>
      <c r="F41" s="620">
        <f>+N41*35%</f>
        <v>52.5</v>
      </c>
      <c r="G41" s="610"/>
      <c r="H41" s="620">
        <f>+N41*45%</f>
        <v>67.5</v>
      </c>
      <c r="I41" s="610"/>
      <c r="J41" s="620">
        <f>+N41*10%</f>
        <v>15</v>
      </c>
      <c r="K41" s="610"/>
      <c r="L41" s="620">
        <f>+N41*10%</f>
        <v>15</v>
      </c>
      <c r="M41" s="852">
        <f>M38+N41</f>
        <v>190</v>
      </c>
      <c r="N41" s="859">
        <v>150</v>
      </c>
    </row>
    <row r="42" spans="1:14" ht="15.75" customHeight="1">
      <c r="A42" s="670"/>
      <c r="B42" s="671"/>
      <c r="C42" s="615"/>
      <c r="D42" s="621"/>
      <c r="E42" s="615"/>
      <c r="F42" s="622" t="s">
        <v>1826</v>
      </c>
      <c r="G42" s="615"/>
      <c r="H42" s="621" t="s">
        <v>1827</v>
      </c>
      <c r="I42" s="615"/>
      <c r="J42" s="621" t="s">
        <v>1828</v>
      </c>
      <c r="K42" s="615"/>
      <c r="L42" s="621" t="s">
        <v>1828</v>
      </c>
      <c r="M42" s="652"/>
      <c r="N42" s="671"/>
    </row>
    <row r="43" spans="1:14" ht="15.75" customHeight="1">
      <c r="A43" s="863"/>
      <c r="B43" s="654"/>
      <c r="C43" s="654"/>
      <c r="D43" s="654"/>
      <c r="E43" s="654"/>
      <c r="F43" s="654"/>
      <c r="G43" s="654"/>
      <c r="H43" s="654"/>
      <c r="I43" s="654"/>
      <c r="J43" s="654"/>
      <c r="K43" s="654"/>
      <c r="L43" s="654"/>
      <c r="M43" s="654"/>
      <c r="N43" s="654"/>
    </row>
    <row r="44" spans="1:14" ht="15" customHeight="1">
      <c r="A44" s="852" t="s">
        <v>2</v>
      </c>
      <c r="B44" s="862" t="s">
        <v>1829</v>
      </c>
      <c r="C44" s="659"/>
      <c r="D44" s="659"/>
      <c r="E44" s="659"/>
      <c r="F44" s="659"/>
      <c r="G44" s="660"/>
      <c r="H44" s="852" t="s">
        <v>1830</v>
      </c>
      <c r="I44" s="602" t="s">
        <v>2</v>
      </c>
      <c r="J44" s="854" t="s">
        <v>1831</v>
      </c>
      <c r="K44" s="654"/>
      <c r="L44" s="657"/>
      <c r="M44" s="854" t="s">
        <v>1832</v>
      </c>
      <c r="N44" s="657"/>
    </row>
    <row r="45" spans="1:14" ht="15.75" customHeight="1">
      <c r="A45" s="652"/>
      <c r="B45" s="670"/>
      <c r="C45" s="691"/>
      <c r="D45" s="691"/>
      <c r="E45" s="691"/>
      <c r="F45" s="691"/>
      <c r="G45" s="671"/>
      <c r="H45" s="652"/>
      <c r="I45" s="623" t="s">
        <v>140</v>
      </c>
      <c r="J45" s="858"/>
      <c r="K45" s="647"/>
      <c r="L45" s="698"/>
      <c r="M45" s="838" t="s">
        <v>1833</v>
      </c>
      <c r="N45" s="698"/>
    </row>
    <row r="46" spans="1:14" ht="15.75" customHeight="1">
      <c r="A46" s="845" t="s">
        <v>1834</v>
      </c>
      <c r="B46" s="841" t="s">
        <v>1835</v>
      </c>
      <c r="C46" s="659"/>
      <c r="D46" s="659"/>
      <c r="E46" s="659"/>
      <c r="F46" s="659"/>
      <c r="G46" s="660"/>
      <c r="H46" s="624"/>
      <c r="I46" s="625"/>
      <c r="J46" s="835"/>
      <c r="K46" s="647"/>
      <c r="L46" s="698"/>
      <c r="M46" s="840"/>
      <c r="N46" s="698"/>
    </row>
    <row r="47" spans="1:14" ht="15" customHeight="1">
      <c r="A47" s="652"/>
      <c r="B47" s="861" t="s">
        <v>1836</v>
      </c>
      <c r="C47" s="691"/>
      <c r="D47" s="691"/>
      <c r="E47" s="691"/>
      <c r="F47" s="691"/>
      <c r="G47" s="671"/>
      <c r="H47" s="627"/>
      <c r="I47" s="625" t="s">
        <v>142</v>
      </c>
      <c r="J47" s="858"/>
      <c r="K47" s="647"/>
      <c r="L47" s="698"/>
      <c r="M47" s="838" t="s">
        <v>1833</v>
      </c>
      <c r="N47" s="698"/>
    </row>
    <row r="48" spans="1:14" ht="15.75" customHeight="1">
      <c r="A48" s="845" t="s">
        <v>142</v>
      </c>
      <c r="B48" s="841" t="s">
        <v>1835</v>
      </c>
      <c r="C48" s="659"/>
      <c r="D48" s="659"/>
      <c r="E48" s="659"/>
      <c r="F48" s="659"/>
      <c r="G48" s="660"/>
      <c r="H48" s="624"/>
      <c r="I48" s="625"/>
      <c r="J48" s="835"/>
      <c r="K48" s="647"/>
      <c r="L48" s="698"/>
      <c r="M48" s="860"/>
      <c r="N48" s="698"/>
    </row>
    <row r="49" spans="1:14" ht="15" customHeight="1">
      <c r="A49" s="651"/>
      <c r="B49" s="853" t="s">
        <v>1837</v>
      </c>
      <c r="C49" s="647"/>
      <c r="D49" s="647"/>
      <c r="E49" s="647"/>
      <c r="F49" s="647"/>
      <c r="G49" s="698"/>
      <c r="H49" s="629"/>
      <c r="I49" s="625" t="s">
        <v>144</v>
      </c>
      <c r="J49" s="858"/>
      <c r="K49" s="647"/>
      <c r="L49" s="698"/>
      <c r="M49" s="838" t="s">
        <v>1833</v>
      </c>
      <c r="N49" s="698"/>
    </row>
    <row r="50" spans="1:14" ht="15.75" customHeight="1">
      <c r="A50" s="651"/>
      <c r="B50" s="628"/>
      <c r="C50" s="630"/>
      <c r="D50" s="630"/>
      <c r="E50" s="630"/>
      <c r="F50" s="630"/>
      <c r="G50" s="631"/>
      <c r="H50" s="629"/>
      <c r="I50" s="625"/>
      <c r="J50" s="835"/>
      <c r="K50" s="647"/>
      <c r="L50" s="698"/>
      <c r="M50" s="835"/>
      <c r="N50" s="698"/>
    </row>
    <row r="51" spans="1:14" ht="15" customHeight="1">
      <c r="A51" s="651"/>
      <c r="B51" s="628"/>
      <c r="C51" s="630"/>
      <c r="D51" s="630"/>
      <c r="E51" s="630"/>
      <c r="F51" s="630"/>
      <c r="G51" s="631"/>
      <c r="H51" s="629"/>
      <c r="I51" s="625" t="s">
        <v>146</v>
      </c>
      <c r="J51" s="835"/>
      <c r="K51" s="647"/>
      <c r="L51" s="698"/>
      <c r="M51" s="838" t="s">
        <v>1833</v>
      </c>
      <c r="N51" s="698"/>
    </row>
    <row r="52" spans="1:14" ht="15.75" customHeight="1">
      <c r="A52" s="651"/>
      <c r="B52" s="628"/>
      <c r="C52" s="630"/>
      <c r="D52" s="630"/>
      <c r="E52" s="630"/>
      <c r="F52" s="630"/>
      <c r="G52" s="631"/>
      <c r="H52" s="629"/>
      <c r="I52" s="632"/>
      <c r="J52" s="857"/>
      <c r="K52" s="647"/>
      <c r="L52" s="698"/>
      <c r="M52" s="856"/>
      <c r="N52" s="698"/>
    </row>
    <row r="53" spans="1:14" ht="15" customHeight="1">
      <c r="A53" s="651"/>
      <c r="B53" s="628"/>
      <c r="C53" s="630"/>
      <c r="D53" s="630"/>
      <c r="E53" s="630"/>
      <c r="F53" s="630"/>
      <c r="G53" s="631"/>
      <c r="H53" s="629"/>
      <c r="I53" s="625" t="s">
        <v>148</v>
      </c>
      <c r="J53" s="835"/>
      <c r="K53" s="647"/>
      <c r="L53" s="698"/>
      <c r="M53" s="838" t="s">
        <v>1833</v>
      </c>
      <c r="N53" s="698"/>
    </row>
    <row r="54" spans="1:14" ht="15.75" customHeight="1">
      <c r="A54" s="651"/>
      <c r="B54" s="628"/>
      <c r="C54" s="630"/>
      <c r="D54" s="630"/>
      <c r="E54" s="630"/>
      <c r="F54" s="630"/>
      <c r="G54" s="631"/>
      <c r="H54" s="629"/>
      <c r="I54" s="625"/>
      <c r="J54" s="835"/>
      <c r="K54" s="647"/>
      <c r="L54" s="698"/>
      <c r="M54" s="840"/>
      <c r="N54" s="698"/>
    </row>
    <row r="55" spans="1:14" ht="15" customHeight="1">
      <c r="A55" s="651"/>
      <c r="B55" s="628"/>
      <c r="C55" s="630"/>
      <c r="D55" s="630"/>
      <c r="E55" s="630"/>
      <c r="F55" s="630"/>
      <c r="G55" s="631"/>
      <c r="H55" s="629"/>
      <c r="I55" s="625" t="s">
        <v>150</v>
      </c>
      <c r="J55" s="835"/>
      <c r="K55" s="647"/>
      <c r="L55" s="698"/>
      <c r="M55" s="838" t="s">
        <v>1833</v>
      </c>
      <c r="N55" s="698"/>
    </row>
    <row r="56" spans="1:14" ht="15" customHeight="1">
      <c r="A56" s="651"/>
      <c r="B56" s="628"/>
      <c r="C56" s="630"/>
      <c r="D56" s="630"/>
      <c r="E56" s="630"/>
      <c r="F56" s="630"/>
      <c r="G56" s="631"/>
      <c r="H56" s="629"/>
      <c r="I56" s="633"/>
      <c r="J56" s="839"/>
      <c r="K56" s="691"/>
      <c r="L56" s="671"/>
      <c r="M56" s="839"/>
      <c r="N56" s="671"/>
    </row>
    <row r="57" spans="1:14" ht="15.75" customHeight="1">
      <c r="A57" s="651"/>
      <c r="B57" s="628"/>
      <c r="C57" s="630"/>
      <c r="D57" s="630"/>
      <c r="E57" s="630"/>
      <c r="F57" s="630"/>
      <c r="G57" s="631"/>
      <c r="H57" s="629"/>
      <c r="I57" s="836" t="s">
        <v>1838</v>
      </c>
      <c r="J57" s="647"/>
      <c r="K57" s="647"/>
      <c r="L57" s="647"/>
      <c r="M57" s="647"/>
      <c r="N57" s="647"/>
    </row>
    <row r="58" spans="1:14" ht="15" customHeight="1">
      <c r="A58" s="845" t="s">
        <v>144</v>
      </c>
      <c r="B58" s="841" t="s">
        <v>1839</v>
      </c>
      <c r="C58" s="659"/>
      <c r="D58" s="659"/>
      <c r="E58" s="659"/>
      <c r="F58" s="659"/>
      <c r="G58" s="660"/>
      <c r="H58" s="624"/>
      <c r="I58" s="836" t="s">
        <v>1840</v>
      </c>
      <c r="J58" s="647"/>
      <c r="K58" s="647"/>
      <c r="L58" s="647"/>
      <c r="M58" s="647"/>
      <c r="N58" s="647"/>
    </row>
    <row r="59" spans="1:14" ht="15" customHeight="1">
      <c r="A59" s="651"/>
      <c r="B59" s="703"/>
      <c r="C59" s="647"/>
      <c r="D59" s="647"/>
      <c r="E59" s="647"/>
      <c r="F59" s="647"/>
      <c r="G59" s="698"/>
      <c r="H59" s="629"/>
      <c r="I59" s="836" t="s">
        <v>347</v>
      </c>
      <c r="J59" s="647"/>
      <c r="K59" s="647"/>
      <c r="L59" s="647"/>
      <c r="M59" s="647"/>
      <c r="N59" s="647"/>
    </row>
    <row r="60" spans="1:14" ht="15" customHeight="1">
      <c r="A60" s="651"/>
      <c r="B60" s="628"/>
      <c r="C60" s="630"/>
      <c r="D60" s="630"/>
      <c r="E60" s="630"/>
      <c r="F60" s="630"/>
      <c r="G60" s="631"/>
      <c r="H60" s="629"/>
      <c r="I60" s="836"/>
      <c r="J60" s="647"/>
      <c r="K60" s="647"/>
      <c r="L60" s="647"/>
      <c r="M60" s="647"/>
      <c r="N60" s="647"/>
    </row>
    <row r="61" spans="1:14" ht="15.75" customHeight="1">
      <c r="A61" s="651"/>
      <c r="B61" s="628"/>
      <c r="C61" s="630"/>
      <c r="D61" s="630"/>
      <c r="E61" s="630"/>
      <c r="F61" s="630"/>
      <c r="G61" s="631"/>
      <c r="H61" s="629"/>
      <c r="I61" s="836"/>
      <c r="J61" s="647"/>
      <c r="K61" s="647"/>
      <c r="L61" s="647"/>
      <c r="M61" s="647"/>
      <c r="N61" s="647"/>
    </row>
    <row r="62" spans="1:14" ht="15.75" customHeight="1">
      <c r="A62" s="651"/>
      <c r="B62" s="628"/>
      <c r="C62" s="630"/>
      <c r="D62" s="630"/>
      <c r="E62" s="630"/>
      <c r="F62" s="630"/>
      <c r="G62" s="631"/>
      <c r="H62" s="629"/>
      <c r="I62" s="835"/>
      <c r="J62" s="647"/>
      <c r="K62" s="634"/>
      <c r="L62" s="635"/>
      <c r="M62" s="635"/>
      <c r="N62" s="635"/>
    </row>
    <row r="63" spans="1:14" ht="15.75" customHeight="1">
      <c r="A63" s="651"/>
      <c r="B63" s="628"/>
      <c r="C63" s="630"/>
      <c r="D63" s="630"/>
      <c r="E63" s="630"/>
      <c r="F63" s="630"/>
      <c r="G63" s="631"/>
      <c r="H63" s="629"/>
      <c r="I63" s="836" t="s">
        <v>1841</v>
      </c>
      <c r="J63" s="647"/>
      <c r="K63" s="647"/>
      <c r="L63" s="647"/>
      <c r="M63" s="647"/>
      <c r="N63" s="647"/>
    </row>
    <row r="64" spans="1:14" ht="15" customHeight="1">
      <c r="A64" s="652"/>
      <c r="B64" s="626"/>
      <c r="C64" s="636"/>
      <c r="D64" s="636"/>
      <c r="E64" s="636"/>
      <c r="F64" s="636"/>
      <c r="G64" s="637"/>
      <c r="H64" s="627"/>
      <c r="I64" s="834" t="s">
        <v>1842</v>
      </c>
      <c r="J64" s="647"/>
      <c r="K64" s="647"/>
      <c r="L64" s="647"/>
      <c r="M64" s="647"/>
      <c r="N64" s="647"/>
    </row>
    <row r="65" spans="1:14" ht="15.75" customHeight="1">
      <c r="A65" s="638"/>
      <c r="B65" s="837"/>
      <c r="C65" s="659"/>
      <c r="D65" s="659"/>
      <c r="E65" s="659"/>
      <c r="F65" s="659"/>
      <c r="G65" s="659"/>
      <c r="H65" s="638"/>
      <c r="I65" s="834"/>
      <c r="J65" s="647"/>
      <c r="K65" s="647"/>
      <c r="L65" s="647"/>
      <c r="M65" s="647"/>
      <c r="N65" s="647"/>
    </row>
    <row r="66" spans="1:14" ht="15.75" customHeight="1">
      <c r="A66" s="639" t="s">
        <v>1843</v>
      </c>
      <c r="B66" s="640"/>
      <c r="C66" s="640"/>
      <c r="D66" s="640"/>
      <c r="E66" s="640"/>
      <c r="F66" s="640"/>
      <c r="G66" s="640"/>
      <c r="H66" s="640"/>
      <c r="I66" s="640"/>
      <c r="J66" s="640"/>
      <c r="K66" s="640"/>
      <c r="L66" s="640"/>
      <c r="M66" s="640"/>
      <c r="N66" s="640"/>
    </row>
    <row r="67" spans="1:14" ht="15.75" customHeight="1">
      <c r="A67" s="641"/>
      <c r="B67" s="642" t="s">
        <v>1844</v>
      </c>
      <c r="C67" s="643"/>
      <c r="D67" s="643"/>
      <c r="E67" s="643"/>
      <c r="F67" s="643"/>
      <c r="G67" s="643"/>
      <c r="H67" s="643"/>
      <c r="I67" s="643"/>
      <c r="J67" s="643"/>
      <c r="K67" s="643"/>
      <c r="L67" s="643"/>
      <c r="M67" s="643"/>
      <c r="N67" s="643"/>
    </row>
    <row r="68" spans="1:14" ht="15.75" customHeight="1">
      <c r="A68" s="644"/>
      <c r="B68" s="642" t="s">
        <v>1845</v>
      </c>
      <c r="C68" s="643"/>
      <c r="D68" s="643"/>
      <c r="E68" s="643"/>
      <c r="F68" s="643"/>
      <c r="G68" s="643"/>
      <c r="H68" s="643"/>
      <c r="I68" s="643"/>
      <c r="J68" s="643"/>
      <c r="K68" s="643"/>
      <c r="L68" s="643"/>
      <c r="M68" s="643"/>
      <c r="N68" s="643"/>
    </row>
    <row r="69" spans="1:14" ht="15.75" customHeight="1"/>
    <row r="70" spans="1:14" ht="15.75" customHeight="1"/>
    <row r="71" spans="1:14" ht="15.75" customHeight="1"/>
    <row r="72" spans="1:14" ht="15.75" customHeight="1"/>
    <row r="73" spans="1:14" ht="15.75" customHeight="1"/>
    <row r="74" spans="1:14" ht="15.75" customHeight="1"/>
    <row r="75" spans="1:14" ht="15.75" customHeight="1"/>
    <row r="76" spans="1:14" ht="15.75" customHeight="1"/>
    <row r="77" spans="1:14" ht="15.75" customHeight="1"/>
    <row r="78" spans="1:14" ht="15.75" customHeight="1"/>
    <row r="79" spans="1:14" ht="15.75" customHeight="1"/>
    <row r="80" spans="1: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sheetData>
  <mergeCells count="88">
    <mergeCell ref="B44:G45"/>
    <mergeCell ref="A43:N43"/>
    <mergeCell ref="H44:H45"/>
    <mergeCell ref="J44:L44"/>
    <mergeCell ref="M44:N44"/>
    <mergeCell ref="J45:L45"/>
    <mergeCell ref="M45:N45"/>
    <mergeCell ref="B47:G47"/>
    <mergeCell ref="B46:G46"/>
    <mergeCell ref="J46:L46"/>
    <mergeCell ref="J47:L47"/>
    <mergeCell ref="J48:L48"/>
    <mergeCell ref="B48:G48"/>
    <mergeCell ref="A21:A36"/>
    <mergeCell ref="C20:H20"/>
    <mergeCell ref="B21:B23"/>
    <mergeCell ref="C22:D22"/>
    <mergeCell ref="M53:N53"/>
    <mergeCell ref="M52:N52"/>
    <mergeCell ref="J51:L51"/>
    <mergeCell ref="J52:L52"/>
    <mergeCell ref="J50:L50"/>
    <mergeCell ref="J53:L53"/>
    <mergeCell ref="J49:L49"/>
    <mergeCell ref="M50:N50"/>
    <mergeCell ref="M51:N51"/>
    <mergeCell ref="N41:N42"/>
    <mergeCell ref="M41:M42"/>
    <mergeCell ref="M46:N46"/>
    <mergeCell ref="I20:N20"/>
    <mergeCell ref="C21:N21"/>
    <mergeCell ref="I22:J22"/>
    <mergeCell ref="K22:L22"/>
    <mergeCell ref="M22:N22"/>
    <mergeCell ref="A5:N5"/>
    <mergeCell ref="A6:N6"/>
    <mergeCell ref="A8:C8"/>
    <mergeCell ref="A9:C9"/>
    <mergeCell ref="B11:N11"/>
    <mergeCell ref="A11:A19"/>
    <mergeCell ref="C17:H17"/>
    <mergeCell ref="C18:H18"/>
    <mergeCell ref="I19:N19"/>
    <mergeCell ref="C19:H19"/>
    <mergeCell ref="I13:N13"/>
    <mergeCell ref="I17:N17"/>
    <mergeCell ref="I18:N18"/>
    <mergeCell ref="I12:N12"/>
    <mergeCell ref="I16:N16"/>
    <mergeCell ref="C16:H16"/>
    <mergeCell ref="C14:H14"/>
    <mergeCell ref="I14:N14"/>
    <mergeCell ref="C15:H15"/>
    <mergeCell ref="I15:N15"/>
    <mergeCell ref="C12:H12"/>
    <mergeCell ref="C13:H13"/>
    <mergeCell ref="I58:N58"/>
    <mergeCell ref="I59:N59"/>
    <mergeCell ref="I60:N60"/>
    <mergeCell ref="A37:B38"/>
    <mergeCell ref="A39:B39"/>
    <mergeCell ref="C39:F39"/>
    <mergeCell ref="A40:B40"/>
    <mergeCell ref="A48:A57"/>
    <mergeCell ref="A58:A64"/>
    <mergeCell ref="A41:B42"/>
    <mergeCell ref="A44:A45"/>
    <mergeCell ref="A46:A47"/>
    <mergeCell ref="B49:G49"/>
    <mergeCell ref="M47:N47"/>
    <mergeCell ref="M48:N48"/>
    <mergeCell ref="M49:N49"/>
    <mergeCell ref="E22:F22"/>
    <mergeCell ref="G22:H22"/>
    <mergeCell ref="I65:N65"/>
    <mergeCell ref="I64:N64"/>
    <mergeCell ref="I62:J62"/>
    <mergeCell ref="I63:N63"/>
    <mergeCell ref="B65:G65"/>
    <mergeCell ref="I61:N61"/>
    <mergeCell ref="J55:L55"/>
    <mergeCell ref="M55:N55"/>
    <mergeCell ref="J56:L56"/>
    <mergeCell ref="M56:N56"/>
    <mergeCell ref="I57:N57"/>
    <mergeCell ref="J54:L54"/>
    <mergeCell ref="M54:N54"/>
    <mergeCell ref="B58:G59"/>
  </mergeCells>
  <pageMargins left="0.7" right="0.7" top="0.75" bottom="0.75" header="0" footer="0"/>
  <pageSetup paperSize="9" scale="7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PERSYARATAN ADMINISTRASI 2020</vt:lpstr>
      <vt:lpstr>PAK</vt:lpstr>
      <vt:lpstr>DUPAK</vt:lpstr>
      <vt:lpstr>PENDIDIKAN</vt:lpstr>
      <vt:lpstr>PENELITIAN</vt:lpstr>
      <vt:lpstr>PENGABDIAN</vt:lpstr>
      <vt:lpstr>PENUNJANG</vt:lpstr>
      <vt:lpstr>Resume PENILAIAN TPJA UNAND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dc:creator>
  <cp:lastModifiedBy>acer</cp:lastModifiedBy>
  <cp:lastPrinted>2022-08-12T09:21:40Z</cp:lastPrinted>
  <dcterms:created xsi:type="dcterms:W3CDTF">2013-02-21T03:23:55Z</dcterms:created>
  <dcterms:modified xsi:type="dcterms:W3CDTF">2022-09-01T06:29:56Z</dcterms:modified>
</cp:coreProperties>
</file>